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9.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0.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1.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1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Y:\05  一般検査\●ホームページ掲載資料\R8\13　R8一般検査資料（完成版HP掲載用）\"/>
    </mc:Choice>
  </mc:AlternateContent>
  <xr:revisionPtr revIDLastSave="0" documentId="13_ncr:1_{5C1EA2D0-984B-45F3-94B3-68437E25F426}" xr6:coauthVersionLast="47" xr6:coauthVersionMax="47" xr10:uidLastSave="{00000000-0000-0000-0000-000000000000}"/>
  <bookViews>
    <workbookView xWindow="-110" yWindow="-110" windowWidth="19420" windowHeight="11500" tabRatio="847" xr2:uid="{00000000-000D-0000-FFFF-FFFF00000000}"/>
  </bookViews>
  <sheets>
    <sheet name="表紙" sheetId="23" r:id="rId1"/>
    <sheet name="目次 " sheetId="110" r:id="rId2"/>
    <sheet name="１Ｐ " sheetId="104" r:id="rId3"/>
    <sheet name="２Ｐ" sheetId="38" r:id="rId4"/>
    <sheet name="３Ｐ " sheetId="107" r:id="rId5"/>
    <sheet name="４Ｐ " sheetId="113" r:id="rId6"/>
    <sheet name="５Ｐ " sheetId="111" r:id="rId7"/>
    <sheet name="６Ｐ" sheetId="44" r:id="rId8"/>
    <sheet name="６Ｐ記載例" sheetId="45" r:id="rId9"/>
    <sheet name="７Ｐ" sheetId="46" r:id="rId10"/>
    <sheet name="８Ｐ" sheetId="47" r:id="rId11"/>
    <sheet name="９Ｐ " sheetId="112" r:id="rId12"/>
    <sheet name="10P" sheetId="90" r:id="rId13"/>
    <sheet name="11P" sheetId="91" r:id="rId14"/>
    <sheet name="12P" sheetId="92" r:id="rId15"/>
    <sheet name="13P" sheetId="119" r:id="rId16"/>
    <sheet name="14P " sheetId="115" r:id="rId17"/>
    <sheet name="15P" sheetId="120" r:id="rId18"/>
    <sheet name="16P" sheetId="121" r:id="rId19"/>
    <sheet name="別表１" sheetId="88" r:id="rId20"/>
    <sheet name="別表２" sheetId="68" r:id="rId21"/>
    <sheet name="別表３" sheetId="93" r:id="rId22"/>
    <sheet name="弾力運用１" sheetId="94" r:id="rId23"/>
    <sheet name="弾力運用２ " sheetId="95" r:id="rId24"/>
    <sheet name="記載例・弾力運用２" sheetId="96" r:id="rId25"/>
    <sheet name="補足・弾力運用２" sheetId="97" r:id="rId26"/>
    <sheet name="弾力運用３" sheetId="98" r:id="rId27"/>
    <sheet name="弾力運用４" sheetId="99" r:id="rId28"/>
    <sheet name="施設見取り図 例" sheetId="64" r:id="rId29"/>
  </sheets>
  <definedNames>
    <definedName name="_xlnm.Print_Area" localSheetId="12">'10P'!$A$1:$AB$37</definedName>
    <definedName name="_xlnm.Print_Area" localSheetId="13">'11P'!$A$1:$L$37</definedName>
    <definedName name="_xlnm.Print_Area" localSheetId="14">'12P'!$A$1:$L$39</definedName>
    <definedName name="_xlnm.Print_Area" localSheetId="15">'13P'!$A$1:$AN$37</definedName>
    <definedName name="_xlnm.Print_Area" localSheetId="16">'14P '!$B$1:$AO$47</definedName>
    <definedName name="_xlnm.Print_Area" localSheetId="17">'15P'!$A$1:$AJ$64</definedName>
    <definedName name="_xlnm.Print_Area" localSheetId="18">'16P'!$A$1:$AI$42</definedName>
    <definedName name="_xlnm.Print_Area" localSheetId="2">'１Ｐ '!$A$1:$S$39</definedName>
    <definedName name="_xlnm.Print_Area" localSheetId="3">'２Ｐ'!$A$1:$AH$37</definedName>
    <definedName name="_xlnm.Print_Area" localSheetId="4">'３Ｐ '!$A$1:$O$25</definedName>
    <definedName name="_xlnm.Print_Area" localSheetId="5">'４Ｐ '!$A$1:$AI$53</definedName>
    <definedName name="_xlnm.Print_Area" localSheetId="6">'５Ｐ '!$A$1:$V$41</definedName>
    <definedName name="_xlnm.Print_Area" localSheetId="7">'６Ｐ'!$A$1:$AQ$53</definedName>
    <definedName name="_xlnm.Print_Area" localSheetId="8">'６Ｐ記載例'!$A$1:$AR$55</definedName>
    <definedName name="_xlnm.Print_Area" localSheetId="9">'７Ｐ'!$A$1:$AP$41</definedName>
    <definedName name="_xlnm.Print_Area" localSheetId="10">'８Ｐ'!$A$1:$AI$65</definedName>
    <definedName name="_xlnm.Print_Area" localSheetId="11">'９Ｐ '!$A$1:$AG$75</definedName>
    <definedName name="_xlnm.Print_Area" localSheetId="24">記載例・弾力運用２!$A$1:$AL$40</definedName>
    <definedName name="_xlnm.Print_Area" localSheetId="28">'施設見取り図 例'!$A$1:$P$19</definedName>
    <definedName name="_xlnm.Print_Area" localSheetId="22">弾力運用１!$A$1:$AK$45</definedName>
    <definedName name="_xlnm.Print_Area" localSheetId="23">'弾力運用２ '!$A$1:$AL$40</definedName>
    <definedName name="_xlnm.Print_Area" localSheetId="26">弾力運用３!$A$1:$AK$20</definedName>
    <definedName name="_xlnm.Print_Area" localSheetId="27">弾力運用４!$A$1:$AK$30</definedName>
    <definedName name="_xlnm.Print_Area" localSheetId="0">表紙!$A$1:$AC$33</definedName>
    <definedName name="_xlnm.Print_Area" localSheetId="19">別表１!$A$1:$Q$35</definedName>
    <definedName name="_xlnm.Print_Area" localSheetId="20">別表２!$B$1:$S$205</definedName>
    <definedName name="_xlnm.Print_Area" localSheetId="21">別表３!$A$1:$N$44</definedName>
    <definedName name="_xlnm.Print_Area" localSheetId="25">補足・弾力運用２!$A$1:$DW$41</definedName>
    <definedName name="_xlnm.Print_Area" localSheetId="1">'目次 '!$A$1:$S$44</definedName>
    <definedName name="_xlnm.Print_Titles" localSheetId="20">別表２!$1:$5</definedName>
    <definedName name="Z_9B4E31BC_71FB_41F0_8B8E_2BBB750341B5_.wvu.Cols" localSheetId="24" hidden="1">記載例・弾力運用２!$BN:$IV</definedName>
    <definedName name="Z_9B4E31BC_71FB_41F0_8B8E_2BBB750341B5_.wvu.Cols" localSheetId="22" hidden="1">弾力運用１!$BN:$IV</definedName>
    <definedName name="Z_9B4E31BC_71FB_41F0_8B8E_2BBB750341B5_.wvu.Cols" localSheetId="23" hidden="1">'弾力運用２ '!$BN:$IV</definedName>
    <definedName name="Z_9B4E31BC_71FB_41F0_8B8E_2BBB750341B5_.wvu.Cols" localSheetId="26" hidden="1">弾力運用３!$BN:$IV</definedName>
    <definedName name="Z_9B4E31BC_71FB_41F0_8B8E_2BBB750341B5_.wvu.Cols" localSheetId="27" hidden="1">弾力運用４!$BN:$IV</definedName>
    <definedName name="Z_9B4E31BC_71FB_41F0_8B8E_2BBB750341B5_.wvu.Cols" localSheetId="25" hidden="1">補足・弾力運用２!$BN:$IV</definedName>
    <definedName name="Z_9B4E31BC_71FB_41F0_8B8E_2BBB750341B5_.wvu.PrintArea" localSheetId="12" hidden="1">'10P'!$A$1:$AB$37</definedName>
    <definedName name="Z_9B4E31BC_71FB_41F0_8B8E_2BBB750341B5_.wvu.PrintArea" localSheetId="13" hidden="1">'11P'!$A$1:$L$37</definedName>
    <definedName name="Z_9B4E31BC_71FB_41F0_8B8E_2BBB750341B5_.wvu.PrintArea" localSheetId="14" hidden="1">'12P'!$A$1:$L$39</definedName>
    <definedName name="Z_9B4E31BC_71FB_41F0_8B8E_2BBB750341B5_.wvu.PrintArea" localSheetId="15" hidden="1">'13P'!$A$1:$AN$40</definedName>
    <definedName name="Z_9B4E31BC_71FB_41F0_8B8E_2BBB750341B5_.wvu.PrintArea" localSheetId="16" hidden="1">'14P '!$B$1:$AQ$45</definedName>
    <definedName name="Z_9B4E31BC_71FB_41F0_8B8E_2BBB750341B5_.wvu.PrintArea" localSheetId="17" hidden="1">'15P'!$A$1:$AJ$64</definedName>
    <definedName name="Z_9B4E31BC_71FB_41F0_8B8E_2BBB750341B5_.wvu.PrintArea" localSheetId="18" hidden="1">'16P'!$A$1:$AI$37</definedName>
    <definedName name="Z_9B4E31BC_71FB_41F0_8B8E_2BBB750341B5_.wvu.PrintArea" localSheetId="2" hidden="1">'１Ｐ '!$A$1:$S$38</definedName>
    <definedName name="Z_9B4E31BC_71FB_41F0_8B8E_2BBB750341B5_.wvu.PrintArea" localSheetId="3" hidden="1">'２Ｐ'!$A$1:$AH$37</definedName>
    <definedName name="Z_9B4E31BC_71FB_41F0_8B8E_2BBB750341B5_.wvu.PrintArea" localSheetId="4" hidden="1">'３Ｐ '!$A$1:$S$6</definedName>
    <definedName name="Z_9B4E31BC_71FB_41F0_8B8E_2BBB750341B5_.wvu.PrintArea" localSheetId="5" hidden="1">'４Ｐ '!$A$1:$AI$48</definedName>
    <definedName name="Z_9B4E31BC_71FB_41F0_8B8E_2BBB750341B5_.wvu.PrintArea" localSheetId="6" hidden="1">'５Ｐ '!$A$1:$V$42</definedName>
    <definedName name="Z_9B4E31BC_71FB_41F0_8B8E_2BBB750341B5_.wvu.PrintArea" localSheetId="7" hidden="1">'６Ｐ'!$A$1:$AQ$52</definedName>
    <definedName name="Z_9B4E31BC_71FB_41F0_8B8E_2BBB750341B5_.wvu.PrintArea" localSheetId="9" hidden="1">'７Ｐ'!$A$1:$AP$39</definedName>
    <definedName name="Z_9B4E31BC_71FB_41F0_8B8E_2BBB750341B5_.wvu.PrintArea" localSheetId="10" hidden="1">'８Ｐ'!$A$1:$AI$65</definedName>
    <definedName name="Z_9B4E31BC_71FB_41F0_8B8E_2BBB750341B5_.wvu.PrintArea" localSheetId="11" hidden="1">'９Ｐ '!$A$1:$AG$75</definedName>
    <definedName name="Z_9B4E31BC_71FB_41F0_8B8E_2BBB750341B5_.wvu.PrintArea" localSheetId="24" hidden="1">記載例・弾力運用２!$A$2:$AJ$41</definedName>
    <definedName name="Z_9B4E31BC_71FB_41F0_8B8E_2BBB750341B5_.wvu.PrintArea" localSheetId="28" hidden="1">'施設見取り図 例'!$A$1:$P$19</definedName>
    <definedName name="Z_9B4E31BC_71FB_41F0_8B8E_2BBB750341B5_.wvu.PrintArea" localSheetId="22" hidden="1">弾力運用１!$A$1:$AJ$45</definedName>
    <definedName name="Z_9B4E31BC_71FB_41F0_8B8E_2BBB750341B5_.wvu.PrintArea" localSheetId="23" hidden="1">'弾力運用２ '!$A$2:$AJ$41</definedName>
    <definedName name="Z_9B4E31BC_71FB_41F0_8B8E_2BBB750341B5_.wvu.PrintArea" localSheetId="26" hidden="1">弾力運用３!$A$1:$AJ$19</definedName>
    <definedName name="Z_9B4E31BC_71FB_41F0_8B8E_2BBB750341B5_.wvu.PrintArea" localSheetId="27" hidden="1">弾力運用４!$A$17:$AJ$30</definedName>
    <definedName name="Z_9B4E31BC_71FB_41F0_8B8E_2BBB750341B5_.wvu.PrintArea" localSheetId="0" hidden="1">表紙!$A$1:$AC$33</definedName>
    <definedName name="Z_9B4E31BC_71FB_41F0_8B8E_2BBB750341B5_.wvu.PrintArea" localSheetId="20" hidden="1">別表２!$B$1:$R$309</definedName>
    <definedName name="Z_9B4E31BC_71FB_41F0_8B8E_2BBB750341B5_.wvu.PrintArea" localSheetId="25" hidden="1">補足・弾力運用２!$A$2:$AJ$41</definedName>
    <definedName name="Z_9B4E31BC_71FB_41F0_8B8E_2BBB750341B5_.wvu.PrintArea" localSheetId="1" hidden="1">'目次 '!$A$1:$S$44</definedName>
  </definedNames>
  <calcPr calcId="191029"/>
  <customWorkbookViews>
    <customWorkbookView name="企画部情報政策課 - 個人用ビュー" guid="{9B4E31BC-71FB-41F0-8B8E-2BBB750341B5}" mergeInterval="0" personalView="1" maximized="1" windowWidth="1362" windowHeight="550" tabRatio="847" activeSheetId="5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8" l="1"/>
  <c r="O31" i="104"/>
  <c r="N30" i="104"/>
  <c r="N29" i="104"/>
  <c r="N28" i="104"/>
  <c r="P28" i="104"/>
  <c r="T13" i="113"/>
  <c r="T22" i="113" s="1"/>
  <c r="N35" i="104"/>
  <c r="B304" i="68"/>
  <c r="B303" i="68"/>
  <c r="B302" i="68"/>
  <c r="B301" i="68"/>
  <c r="B300" i="68"/>
  <c r="B299" i="68"/>
  <c r="B298" i="68"/>
  <c r="B297" i="68"/>
  <c r="B296" i="68"/>
  <c r="B295" i="68"/>
  <c r="B294" i="68"/>
  <c r="B293" i="68"/>
  <c r="B292" i="68"/>
  <c r="B291" i="68"/>
  <c r="B290" i="68"/>
  <c r="B289" i="68"/>
  <c r="B288" i="68"/>
  <c r="B287" i="68"/>
  <c r="B286" i="68"/>
  <c r="B285" i="68"/>
  <c r="B284" i="68"/>
  <c r="B283" i="68"/>
  <c r="B282" i="68"/>
  <c r="B281" i="68"/>
  <c r="B280" i="68"/>
  <c r="B279" i="68"/>
  <c r="B278" i="68"/>
  <c r="B277" i="68"/>
  <c r="B276" i="68"/>
  <c r="B275" i="68"/>
  <c r="B274" i="68"/>
  <c r="B273" i="68"/>
  <c r="B272" i="68"/>
  <c r="B271" i="68"/>
  <c r="B270" i="68"/>
  <c r="B269" i="68"/>
  <c r="B268" i="68"/>
  <c r="B267" i="68"/>
  <c r="B266" i="68"/>
  <c r="B265" i="68"/>
  <c r="B264" i="68"/>
  <c r="B263" i="68"/>
  <c r="B262" i="68"/>
  <c r="B261" i="68"/>
  <c r="B260" i="68"/>
  <c r="B259" i="68"/>
  <c r="B258" i="68"/>
  <c r="B257" i="68"/>
  <c r="B256" i="68"/>
  <c r="B255" i="68"/>
  <c r="B254" i="68"/>
  <c r="B253" i="68"/>
  <c r="B252" i="68"/>
  <c r="B251" i="68"/>
  <c r="B250" i="68"/>
  <c r="B249" i="68"/>
  <c r="B248" i="68"/>
  <c r="B247" i="68"/>
  <c r="B246" i="68"/>
  <c r="B245" i="68"/>
  <c r="B244" i="68"/>
  <c r="B243" i="68"/>
  <c r="B242" i="68"/>
  <c r="B241" i="68"/>
  <c r="B240" i="68"/>
  <c r="B239" i="68"/>
  <c r="B238" i="68"/>
  <c r="B237" i="68"/>
  <c r="B236" i="68"/>
  <c r="B235" i="68"/>
  <c r="B234" i="68"/>
  <c r="B233" i="68"/>
  <c r="B232" i="68"/>
  <c r="B231" i="68"/>
  <c r="B230" i="68"/>
  <c r="B229" i="68"/>
  <c r="B228" i="68"/>
  <c r="B227" i="68"/>
  <c r="B226" i="68"/>
  <c r="B225" i="68"/>
  <c r="B224" i="68"/>
  <c r="B223" i="68"/>
  <c r="B222" i="68"/>
  <c r="B221" i="68"/>
  <c r="B220" i="68"/>
  <c r="B219" i="68"/>
  <c r="B218" i="68"/>
  <c r="B217" i="68"/>
  <c r="B216" i="68"/>
  <c r="B215" i="68"/>
  <c r="B214" i="68"/>
  <c r="B213" i="68"/>
  <c r="B212" i="68"/>
  <c r="B211" i="68"/>
  <c r="B210" i="68"/>
  <c r="B209" i="68"/>
  <c r="B208" i="68"/>
  <c r="B207" i="68"/>
  <c r="B206" i="68"/>
  <c r="B205" i="68"/>
  <c r="B204" i="68"/>
  <c r="B203" i="68"/>
  <c r="B202" i="68"/>
  <c r="B201" i="68"/>
  <c r="B200" i="68"/>
  <c r="B199" i="68"/>
  <c r="B198" i="68"/>
  <c r="B197" i="68"/>
  <c r="B196" i="68"/>
  <c r="B195" i="68"/>
  <c r="B194" i="68"/>
  <c r="B193" i="68"/>
  <c r="B192" i="68"/>
  <c r="B191" i="68"/>
  <c r="B190" i="68"/>
  <c r="B189" i="68"/>
  <c r="B188" i="68"/>
  <c r="B187" i="68"/>
  <c r="B186" i="68"/>
  <c r="B185" i="68"/>
  <c r="B184" i="68"/>
  <c r="B183" i="68"/>
  <c r="B182" i="68"/>
  <c r="B181" i="68"/>
  <c r="B180" i="68"/>
  <c r="B179" i="68"/>
  <c r="B178" i="68"/>
  <c r="B177" i="68"/>
  <c r="B176" i="68"/>
  <c r="B175" i="68"/>
  <c r="AF35" i="113" l="1"/>
  <c r="AH35" i="113" l="1"/>
  <c r="R11" i="23"/>
  <c r="S2" i="68" s="1"/>
  <c r="T28" i="113"/>
  <c r="AL24" i="97"/>
  <c r="AL24" i="96"/>
  <c r="AL24" i="95"/>
  <c r="W24" i="95"/>
  <c r="AA36" i="95" s="1"/>
  <c r="R36" i="95" s="1"/>
  <c r="AD11" i="113"/>
  <c r="AD34" i="113"/>
  <c r="AD33" i="113"/>
  <c r="AD32" i="113"/>
  <c r="AD31" i="113"/>
  <c r="AD30" i="113"/>
  <c r="AD29" i="113"/>
  <c r="AD28" i="113"/>
  <c r="AD27" i="113"/>
  <c r="AD26" i="113"/>
  <c r="AD25" i="113"/>
  <c r="AD24" i="113"/>
  <c r="AD23" i="113"/>
  <c r="AD22" i="113"/>
  <c r="AD21" i="113"/>
  <c r="AD20" i="113"/>
  <c r="AD19" i="113"/>
  <c r="AD18" i="113"/>
  <c r="AD17" i="113"/>
  <c r="AD16" i="113"/>
  <c r="AD15" i="113"/>
  <c r="AD14" i="113"/>
  <c r="AD13" i="113"/>
  <c r="AD12" i="113"/>
  <c r="W24" i="97"/>
  <c r="AL26" i="97"/>
  <c r="W26" i="97" s="1"/>
  <c r="AL27" i="97"/>
  <c r="W27" i="97"/>
  <c r="W24" i="96"/>
  <c r="AA36" i="96"/>
  <c r="AL26" i="96"/>
  <c r="W26" i="96"/>
  <c r="AA37" i="96" s="1"/>
  <c r="R37" i="96" s="1"/>
  <c r="AL27" i="96"/>
  <c r="W27" i="96" s="1"/>
  <c r="AA38" i="96" s="1"/>
  <c r="R38" i="96" s="1"/>
  <c r="AL38" i="96"/>
  <c r="AL26" i="95"/>
  <c r="W26" i="95" s="1"/>
  <c r="AA37" i="95" s="1"/>
  <c r="R37" i="95" s="1"/>
  <c r="AL27" i="95"/>
  <c r="W27" i="95"/>
  <c r="AA38" i="95" s="1"/>
  <c r="R38" i="95" s="1"/>
  <c r="AL38" i="95"/>
  <c r="D9" i="93"/>
  <c r="D13" i="93"/>
  <c r="H10" i="93" s="1"/>
  <c r="D14" i="93"/>
  <c r="D26" i="93" s="1"/>
  <c r="E14" i="93"/>
  <c r="E26" i="93" s="1"/>
  <c r="D15" i="93"/>
  <c r="D30" i="93" s="1"/>
  <c r="D16" i="93"/>
  <c r="D31" i="93"/>
  <c r="D21" i="93"/>
  <c r="I18" i="93" s="1"/>
  <c r="H18" i="93"/>
  <c r="D25" i="93"/>
  <c r="H22" i="93" s="1"/>
  <c r="D29" i="93"/>
  <c r="H35" i="93"/>
  <c r="H36" i="93"/>
  <c r="H37" i="93"/>
  <c r="H38" i="93"/>
  <c r="H39" i="93"/>
  <c r="C40" i="93"/>
  <c r="D40" i="93"/>
  <c r="F40" i="93"/>
  <c r="S6" i="68"/>
  <c r="B7" i="68"/>
  <c r="S7" i="68"/>
  <c r="B8" i="68"/>
  <c r="S8" i="68"/>
  <c r="B9" i="68"/>
  <c r="S9" i="68"/>
  <c r="B10" i="68"/>
  <c r="S10" i="68"/>
  <c r="B11" i="68"/>
  <c r="S11" i="68"/>
  <c r="B12" i="68"/>
  <c r="S12" i="68"/>
  <c r="B13" i="68"/>
  <c r="S13" i="68"/>
  <c r="B14" i="68"/>
  <c r="S14" i="68"/>
  <c r="B15" i="68"/>
  <c r="S15" i="68"/>
  <c r="B16" i="68"/>
  <c r="S16" i="68"/>
  <c r="B17" i="68"/>
  <c r="S17" i="68"/>
  <c r="B18" i="68"/>
  <c r="S18" i="68"/>
  <c r="B19" i="68"/>
  <c r="S19" i="68"/>
  <c r="B20" i="68"/>
  <c r="S20" i="68"/>
  <c r="B21" i="68"/>
  <c r="S21" i="68"/>
  <c r="B22" i="68"/>
  <c r="S22" i="68"/>
  <c r="B23" i="68"/>
  <c r="S23" i="68"/>
  <c r="B24" i="68"/>
  <c r="S24" i="68"/>
  <c r="B25" i="68"/>
  <c r="S25" i="68"/>
  <c r="B26" i="68"/>
  <c r="S26" i="68"/>
  <c r="B27" i="68"/>
  <c r="S27" i="68"/>
  <c r="B28" i="68"/>
  <c r="S28" i="68"/>
  <c r="B29" i="68"/>
  <c r="S29" i="68"/>
  <c r="B30" i="68"/>
  <c r="S30" i="68"/>
  <c r="B31" i="68"/>
  <c r="S31" i="68"/>
  <c r="B32" i="68"/>
  <c r="S32" i="68"/>
  <c r="B33" i="68"/>
  <c r="S33" i="68"/>
  <c r="B34" i="68"/>
  <c r="S34" i="68"/>
  <c r="B35" i="68"/>
  <c r="S35" i="68"/>
  <c r="B36" i="68"/>
  <c r="S36" i="68"/>
  <c r="B37" i="68"/>
  <c r="S37" i="68"/>
  <c r="B38" i="68"/>
  <c r="S38" i="68"/>
  <c r="B39" i="68"/>
  <c r="S39" i="68"/>
  <c r="B40" i="68"/>
  <c r="S40" i="68"/>
  <c r="B41" i="68"/>
  <c r="S41" i="68"/>
  <c r="B42" i="68"/>
  <c r="S42" i="68"/>
  <c r="B43" i="68"/>
  <c r="S43" i="68"/>
  <c r="B44" i="68"/>
  <c r="S44" i="68"/>
  <c r="B45" i="68"/>
  <c r="S45" i="68"/>
  <c r="B46" i="68"/>
  <c r="S46" i="68"/>
  <c r="B47" i="68"/>
  <c r="S47" i="68"/>
  <c r="B48" i="68"/>
  <c r="S48" i="68"/>
  <c r="B49" i="68"/>
  <c r="S49" i="68"/>
  <c r="B50" i="68"/>
  <c r="S50" i="68"/>
  <c r="B51" i="68"/>
  <c r="S51" i="68"/>
  <c r="B52" i="68"/>
  <c r="S52" i="68"/>
  <c r="B53" i="68"/>
  <c r="S53" i="68"/>
  <c r="B54" i="68"/>
  <c r="S54" i="68"/>
  <c r="B55" i="68"/>
  <c r="S55" i="68"/>
  <c r="B56" i="68"/>
  <c r="S56" i="68"/>
  <c r="B57" i="68"/>
  <c r="S57" i="68"/>
  <c r="B58" i="68"/>
  <c r="S58" i="68"/>
  <c r="B59" i="68"/>
  <c r="S59" i="68"/>
  <c r="B60" i="68"/>
  <c r="S60" i="68"/>
  <c r="B61" i="68"/>
  <c r="S61" i="68"/>
  <c r="B62" i="68"/>
  <c r="S62" i="68"/>
  <c r="B63" i="68"/>
  <c r="S63" i="68"/>
  <c r="B64" i="68"/>
  <c r="S64" i="68"/>
  <c r="B65" i="68"/>
  <c r="S65" i="68"/>
  <c r="B66" i="68"/>
  <c r="S66" i="68"/>
  <c r="B67" i="68"/>
  <c r="S67" i="68"/>
  <c r="B68" i="68"/>
  <c r="S68" i="68"/>
  <c r="B69" i="68"/>
  <c r="S69" i="68"/>
  <c r="B70" i="68"/>
  <c r="S70" i="68"/>
  <c r="B71" i="68"/>
  <c r="S71" i="68"/>
  <c r="B72" i="68"/>
  <c r="S72" i="68"/>
  <c r="B73" i="68"/>
  <c r="S73" i="68"/>
  <c r="B74" i="68"/>
  <c r="S74" i="68"/>
  <c r="B75" i="68"/>
  <c r="S75" i="68"/>
  <c r="B76" i="68"/>
  <c r="S76" i="68"/>
  <c r="B77" i="68"/>
  <c r="S77" i="68"/>
  <c r="B78" i="68"/>
  <c r="S78" i="68"/>
  <c r="B79" i="68"/>
  <c r="S79" i="68"/>
  <c r="B80" i="68"/>
  <c r="S80" i="68"/>
  <c r="B81" i="68"/>
  <c r="S81" i="68"/>
  <c r="B82" i="68"/>
  <c r="S82" i="68"/>
  <c r="B83" i="68"/>
  <c r="S83" i="68"/>
  <c r="B84" i="68"/>
  <c r="S84" i="68"/>
  <c r="B85" i="68"/>
  <c r="S85" i="68"/>
  <c r="B86" i="68"/>
  <c r="S86" i="68"/>
  <c r="B87" i="68"/>
  <c r="S87" i="68"/>
  <c r="B88" i="68"/>
  <c r="S88" i="68"/>
  <c r="B89" i="68"/>
  <c r="S89" i="68"/>
  <c r="B90" i="68"/>
  <c r="S90" i="68"/>
  <c r="B91" i="68"/>
  <c r="S91" i="68"/>
  <c r="B92" i="68"/>
  <c r="S92" i="68"/>
  <c r="B93" i="68"/>
  <c r="S93" i="68"/>
  <c r="B94" i="68"/>
  <c r="S94" i="68"/>
  <c r="B95" i="68"/>
  <c r="S95" i="68"/>
  <c r="B96" i="68"/>
  <c r="S96" i="68"/>
  <c r="B97" i="68"/>
  <c r="S97" i="68"/>
  <c r="B98" i="68"/>
  <c r="S98" i="68"/>
  <c r="B99" i="68"/>
  <c r="S99" i="68"/>
  <c r="B100" i="68"/>
  <c r="S100" i="68"/>
  <c r="B101" i="68"/>
  <c r="S101" i="68"/>
  <c r="B102" i="68"/>
  <c r="S102" i="68"/>
  <c r="B103" i="68"/>
  <c r="S103" i="68"/>
  <c r="B104" i="68"/>
  <c r="S104" i="68"/>
  <c r="B105" i="68"/>
  <c r="S105" i="68"/>
  <c r="B106" i="68"/>
  <c r="S106" i="68"/>
  <c r="B107" i="68"/>
  <c r="S107" i="68"/>
  <c r="B108" i="68"/>
  <c r="S108" i="68"/>
  <c r="B109" i="68"/>
  <c r="S109" i="68"/>
  <c r="B110" i="68"/>
  <c r="S110" i="68"/>
  <c r="B111" i="68"/>
  <c r="S111" i="68"/>
  <c r="B112" i="68"/>
  <c r="S112" i="68"/>
  <c r="B113" i="68"/>
  <c r="S113" i="68"/>
  <c r="B114" i="68"/>
  <c r="S114" i="68"/>
  <c r="B115" i="68"/>
  <c r="S115" i="68"/>
  <c r="B116" i="68"/>
  <c r="S116" i="68"/>
  <c r="B117" i="68"/>
  <c r="S117" i="68"/>
  <c r="B118" i="68"/>
  <c r="S118" i="68"/>
  <c r="B119" i="68"/>
  <c r="S119" i="68"/>
  <c r="B120" i="68"/>
  <c r="S120" i="68"/>
  <c r="B121" i="68"/>
  <c r="S121" i="68"/>
  <c r="B122" i="68"/>
  <c r="S122" i="68"/>
  <c r="B123" i="68"/>
  <c r="S123" i="68"/>
  <c r="B124" i="68"/>
  <c r="S124" i="68"/>
  <c r="B125" i="68"/>
  <c r="S125" i="68"/>
  <c r="B126" i="68"/>
  <c r="S126" i="68"/>
  <c r="B127" i="68"/>
  <c r="S127" i="68"/>
  <c r="B128" i="68"/>
  <c r="S128" i="68"/>
  <c r="B129" i="68"/>
  <c r="S129" i="68"/>
  <c r="B130" i="68"/>
  <c r="S130" i="68"/>
  <c r="B131" i="68"/>
  <c r="S131" i="68"/>
  <c r="B132" i="68"/>
  <c r="S132" i="68"/>
  <c r="B133" i="68"/>
  <c r="S133" i="68"/>
  <c r="B134" i="68"/>
  <c r="S134" i="68"/>
  <c r="B135" i="68"/>
  <c r="S135" i="68"/>
  <c r="B136" i="68"/>
  <c r="S136" i="68"/>
  <c r="B137" i="68"/>
  <c r="S137" i="68"/>
  <c r="B138" i="68"/>
  <c r="S138" i="68"/>
  <c r="B139" i="68"/>
  <c r="S139" i="68"/>
  <c r="B140" i="68"/>
  <c r="S140" i="68"/>
  <c r="B141" i="68"/>
  <c r="S141" i="68"/>
  <c r="B142" i="68"/>
  <c r="S142" i="68"/>
  <c r="B143" i="68"/>
  <c r="S143" i="68"/>
  <c r="B144" i="68"/>
  <c r="S144" i="68"/>
  <c r="B145" i="68"/>
  <c r="S145" i="68"/>
  <c r="B146" i="68"/>
  <c r="S146" i="68"/>
  <c r="B147" i="68"/>
  <c r="S147" i="68"/>
  <c r="B148" i="68"/>
  <c r="S148" i="68"/>
  <c r="B149" i="68"/>
  <c r="S149" i="68"/>
  <c r="B150" i="68"/>
  <c r="S150" i="68"/>
  <c r="B151" i="68"/>
  <c r="S151" i="68"/>
  <c r="B152" i="68"/>
  <c r="S152" i="68"/>
  <c r="B153" i="68"/>
  <c r="S153" i="68"/>
  <c r="B154" i="68"/>
  <c r="S154" i="68"/>
  <c r="B155" i="68"/>
  <c r="S155" i="68"/>
  <c r="B156" i="68"/>
  <c r="S156" i="68"/>
  <c r="B157" i="68"/>
  <c r="S157" i="68"/>
  <c r="B158" i="68"/>
  <c r="S158" i="68"/>
  <c r="B159" i="68"/>
  <c r="S159" i="68"/>
  <c r="B160" i="68"/>
  <c r="S160" i="68"/>
  <c r="B161" i="68"/>
  <c r="S161" i="68"/>
  <c r="B162" i="68"/>
  <c r="S162" i="68"/>
  <c r="B163" i="68"/>
  <c r="S163" i="68"/>
  <c r="B164" i="68"/>
  <c r="S164" i="68"/>
  <c r="B165" i="68"/>
  <c r="S165" i="68"/>
  <c r="B166" i="68"/>
  <c r="S166" i="68"/>
  <c r="B167" i="68"/>
  <c r="S167" i="68"/>
  <c r="B168" i="68"/>
  <c r="S168" i="68"/>
  <c r="B169" i="68"/>
  <c r="S169" i="68"/>
  <c r="B170" i="68"/>
  <c r="S170" i="68"/>
  <c r="B171" i="68"/>
  <c r="S171" i="68"/>
  <c r="B172" i="68"/>
  <c r="S172" i="68"/>
  <c r="B173" i="68"/>
  <c r="S173" i="68"/>
  <c r="B174" i="68"/>
  <c r="S174" i="68"/>
  <c r="B305" i="68"/>
  <c r="S305" i="68"/>
  <c r="B306" i="68"/>
  <c r="P306" i="68"/>
  <c r="S306" i="68"/>
  <c r="F7" i="88"/>
  <c r="O7" i="88"/>
  <c r="F9" i="88"/>
  <c r="O9" i="88"/>
  <c r="F11" i="88"/>
  <c r="O11" i="88"/>
  <c r="F13" i="88"/>
  <c r="H3" i="88" s="1"/>
  <c r="O13" i="88"/>
  <c r="F15" i="88"/>
  <c r="O15" i="88"/>
  <c r="F17" i="88"/>
  <c r="O17" i="88"/>
  <c r="F19" i="88"/>
  <c r="O19" i="88"/>
  <c r="F21" i="88"/>
  <c r="O21" i="88"/>
  <c r="F23" i="88"/>
  <c r="O23" i="88"/>
  <c r="F25" i="88"/>
  <c r="O25" i="88"/>
  <c r="F27" i="88"/>
  <c r="O27" i="88"/>
  <c r="F29" i="88"/>
  <c r="O29" i="88"/>
  <c r="B31" i="88"/>
  <c r="C31" i="88"/>
  <c r="D31" i="88"/>
  <c r="E31" i="88"/>
  <c r="G31" i="88"/>
  <c r="K31" i="88"/>
  <c r="L31" i="88"/>
  <c r="M31" i="88"/>
  <c r="N31" i="88"/>
  <c r="P31" i="88"/>
  <c r="H32" i="88"/>
  <c r="Q32" i="88"/>
  <c r="D28" i="120"/>
  <c r="F28" i="120"/>
  <c r="G28" i="120"/>
  <c r="H28" i="120"/>
  <c r="I28" i="120"/>
  <c r="L28" i="120"/>
  <c r="O28" i="120"/>
  <c r="R28" i="120"/>
  <c r="AO6" i="45"/>
  <c r="AQ6" i="45"/>
  <c r="AO7" i="45"/>
  <c r="AQ7" i="45"/>
  <c r="AO8" i="45"/>
  <c r="AQ8" i="45"/>
  <c r="AO9" i="45"/>
  <c r="AQ9" i="45"/>
  <c r="AO10" i="45"/>
  <c r="AQ10" i="45"/>
  <c r="AO11" i="45"/>
  <c r="AQ11" i="45"/>
  <c r="AO12" i="45"/>
  <c r="AQ12" i="45"/>
  <c r="AO13" i="45"/>
  <c r="AQ13" i="45"/>
  <c r="AO14" i="45"/>
  <c r="AQ14" i="45"/>
  <c r="AO15" i="45"/>
  <c r="AQ15" i="45"/>
  <c r="AO16" i="45"/>
  <c r="AQ16" i="45"/>
  <c r="AO17" i="45"/>
  <c r="AQ17" i="45"/>
  <c r="AO18" i="45"/>
  <c r="AQ18" i="45"/>
  <c r="AO19" i="45"/>
  <c r="AQ19" i="45"/>
  <c r="AO20" i="45"/>
  <c r="AQ20" i="45"/>
  <c r="AO21" i="45"/>
  <c r="AQ21" i="45"/>
  <c r="AO22" i="45"/>
  <c r="AQ22" i="45"/>
  <c r="AO23" i="45"/>
  <c r="AQ23" i="45"/>
  <c r="AO24" i="45"/>
  <c r="AQ24" i="45"/>
  <c r="AO25" i="45"/>
  <c r="AQ25" i="45"/>
  <c r="AO26" i="45"/>
  <c r="AQ26" i="45"/>
  <c r="AP29" i="45"/>
  <c r="AQ29" i="45"/>
  <c r="AP30" i="45"/>
  <c r="AQ30" i="45"/>
  <c r="AP31" i="45"/>
  <c r="AQ31" i="45"/>
  <c r="AP32" i="45"/>
  <c r="AQ32" i="45"/>
  <c r="AP33" i="45"/>
  <c r="AQ33" i="45"/>
  <c r="AP34" i="45"/>
  <c r="AP35" i="45"/>
  <c r="AQ35" i="45"/>
  <c r="AP36" i="45"/>
  <c r="AQ36" i="45"/>
  <c r="AP37" i="45"/>
  <c r="AP38" i="45"/>
  <c r="AQ38" i="45"/>
  <c r="AK41" i="45"/>
  <c r="AK43" i="45"/>
  <c r="AP45" i="45"/>
  <c r="AI49" i="45" s="1"/>
  <c r="AQ45" i="45"/>
  <c r="AP46" i="45"/>
  <c r="AQ46" i="45"/>
  <c r="AP47" i="45"/>
  <c r="AP48" i="45"/>
  <c r="AQ47" i="45"/>
  <c r="AK50" i="45"/>
  <c r="AK52" i="45"/>
  <c r="AP28" i="44"/>
  <c r="AQ28" i="44"/>
  <c r="AP29" i="44"/>
  <c r="AQ29" i="44"/>
  <c r="AP30" i="44"/>
  <c r="AQ30" i="44"/>
  <c r="AP31" i="44"/>
  <c r="AQ31" i="44"/>
  <c r="AP32" i="44"/>
  <c r="AQ32" i="44"/>
  <c r="AP33" i="44"/>
  <c r="AQ33" i="44"/>
  <c r="AP34" i="44"/>
  <c r="AQ34" i="44"/>
  <c r="AP35" i="44"/>
  <c r="AQ35" i="44"/>
  <c r="AP44" i="44"/>
  <c r="AP46" i="44" s="1"/>
  <c r="AQ44" i="44"/>
  <c r="AP45" i="44"/>
  <c r="AQ45" i="44"/>
  <c r="Q7" i="111"/>
  <c r="Q9" i="111"/>
  <c r="Q11" i="111"/>
  <c r="Q13" i="111"/>
  <c r="Q15" i="111"/>
  <c r="Q17" i="111"/>
  <c r="Q19" i="111"/>
  <c r="Q21" i="111"/>
  <c r="Q23" i="111"/>
  <c r="Q25" i="111"/>
  <c r="Q27" i="111"/>
  <c r="Q29" i="111"/>
  <c r="Q31" i="111"/>
  <c r="I20" i="113"/>
  <c r="K20" i="113" s="1"/>
  <c r="AG5" i="38"/>
  <c r="AG6" i="38"/>
  <c r="AE7" i="38"/>
  <c r="AG10" i="38"/>
  <c r="U26" i="38"/>
  <c r="AG27" i="38"/>
  <c r="G24" i="104"/>
  <c r="P29" i="104"/>
  <c r="P30" i="104"/>
  <c r="AE6" i="23"/>
  <c r="I6" i="111" s="1"/>
  <c r="AF6" i="23"/>
  <c r="B2" i="68" s="1"/>
  <c r="AE9" i="23"/>
  <c r="AF9" i="23"/>
  <c r="J3" i="88" s="1"/>
  <c r="AI51" i="45"/>
  <c r="AN52" i="45" s="1"/>
  <c r="AE12" i="23" l="1"/>
  <c r="F1" i="113" s="1"/>
  <c r="U17" i="120"/>
  <c r="B37" i="46"/>
  <c r="AG7" i="38"/>
  <c r="AI42" i="45"/>
  <c r="AN43" i="45" s="1"/>
  <c r="AQ46" i="44"/>
  <c r="AI40" i="45"/>
  <c r="AN41" i="45" s="1"/>
  <c r="F31" i="88"/>
  <c r="AQ48" i="45"/>
  <c r="O31" i="88"/>
  <c r="AQ36" i="44"/>
  <c r="AN50" i="45"/>
  <c r="H40" i="93"/>
  <c r="D32" i="93"/>
  <c r="I10" i="93"/>
  <c r="AP36" i="44"/>
  <c r="D17" i="93"/>
  <c r="H14" i="93" s="1"/>
  <c r="AQ39" i="45"/>
  <c r="P295" i="68"/>
  <c r="P283" i="68"/>
  <c r="P271" i="68"/>
  <c r="P255" i="68"/>
  <c r="P243" i="68"/>
  <c r="P227" i="68"/>
  <c r="P211" i="68"/>
  <c r="P199" i="68"/>
  <c r="P183" i="68"/>
  <c r="P294" i="68"/>
  <c r="P286" i="68"/>
  <c r="P274" i="68"/>
  <c r="P262" i="68"/>
  <c r="P254" i="68"/>
  <c r="P242" i="68"/>
  <c r="P230" i="68"/>
  <c r="P218" i="68"/>
  <c r="P202" i="68"/>
  <c r="P190" i="68"/>
  <c r="P178" i="68"/>
  <c r="P301" i="68"/>
  <c r="P285" i="68"/>
  <c r="P265" i="68"/>
  <c r="P253" i="68"/>
  <c r="P237" i="68"/>
  <c r="P221" i="68"/>
  <c r="P209" i="68"/>
  <c r="P193" i="68"/>
  <c r="P177" i="68"/>
  <c r="P304" i="68"/>
  <c r="P300" i="68"/>
  <c r="P296" i="68"/>
  <c r="P292" i="68"/>
  <c r="P288" i="68"/>
  <c r="P284" i="68"/>
  <c r="P280" i="68"/>
  <c r="P276" i="68"/>
  <c r="P272" i="68"/>
  <c r="P268" i="68"/>
  <c r="P264" i="68"/>
  <c r="P260" i="68"/>
  <c r="P256" i="68"/>
  <c r="P252" i="68"/>
  <c r="P248" i="68"/>
  <c r="P244" i="68"/>
  <c r="P240" i="68"/>
  <c r="P236" i="68"/>
  <c r="P232" i="68"/>
  <c r="P228" i="68"/>
  <c r="P224" i="68"/>
  <c r="P220" i="68"/>
  <c r="P216" i="68"/>
  <c r="P212" i="68"/>
  <c r="P208" i="68"/>
  <c r="P204" i="68"/>
  <c r="P200" i="68"/>
  <c r="P196" i="68"/>
  <c r="P192" i="68"/>
  <c r="P188" i="68"/>
  <c r="P184" i="68"/>
  <c r="P180" i="68"/>
  <c r="P176" i="68"/>
  <c r="P299" i="68"/>
  <c r="P279" i="68"/>
  <c r="P267" i="68"/>
  <c r="P251" i="68"/>
  <c r="P235" i="68"/>
  <c r="P223" i="68"/>
  <c r="P207" i="68"/>
  <c r="P191" i="68"/>
  <c r="P175" i="68"/>
  <c r="P302" i="68"/>
  <c r="P293" i="68"/>
  <c r="P273" i="68"/>
  <c r="P257" i="68"/>
  <c r="P241" i="68"/>
  <c r="P229" i="68"/>
  <c r="P213" i="68"/>
  <c r="P197" i="68"/>
  <c r="P181" i="68"/>
  <c r="P303" i="68"/>
  <c r="P287" i="68"/>
  <c r="P275" i="68"/>
  <c r="P259" i="68"/>
  <c r="P247" i="68"/>
  <c r="P231" i="68"/>
  <c r="P215" i="68"/>
  <c r="P195" i="68"/>
  <c r="P179" i="68"/>
  <c r="P290" i="68"/>
  <c r="P278" i="68"/>
  <c r="P266" i="68"/>
  <c r="P250" i="68"/>
  <c r="P238" i="68"/>
  <c r="P226" i="68"/>
  <c r="P214" i="68"/>
  <c r="P206" i="68"/>
  <c r="P194" i="68"/>
  <c r="P182" i="68"/>
  <c r="P297" i="68"/>
  <c r="P281" i="68"/>
  <c r="P269" i="68"/>
  <c r="P245" i="68"/>
  <c r="P225" i="68"/>
  <c r="P205" i="68"/>
  <c r="P189" i="68"/>
  <c r="P291" i="68"/>
  <c r="P263" i="68"/>
  <c r="P239" i="68"/>
  <c r="P219" i="68"/>
  <c r="P203" i="68"/>
  <c r="P187" i="68"/>
  <c r="P298" i="68"/>
  <c r="P282" i="68"/>
  <c r="P270" i="68"/>
  <c r="P258" i="68"/>
  <c r="P246" i="68"/>
  <c r="P234" i="68"/>
  <c r="P222" i="68"/>
  <c r="P210" i="68"/>
  <c r="P198" i="68"/>
  <c r="P186" i="68"/>
  <c r="P289" i="68"/>
  <c r="P277" i="68"/>
  <c r="P261" i="68"/>
  <c r="P249" i="68"/>
  <c r="P233" i="68"/>
  <c r="P217" i="68"/>
  <c r="P201" i="68"/>
  <c r="P185" i="68"/>
  <c r="P9" i="68"/>
  <c r="P13" i="68"/>
  <c r="P17" i="68"/>
  <c r="P21" i="68"/>
  <c r="P25" i="68"/>
  <c r="P29" i="68"/>
  <c r="P33" i="68"/>
  <c r="P37" i="68"/>
  <c r="P41" i="68"/>
  <c r="P45" i="68"/>
  <c r="P49" i="68"/>
  <c r="P53" i="68"/>
  <c r="P57" i="68"/>
  <c r="P61" i="68"/>
  <c r="P65" i="68"/>
  <c r="P69" i="68"/>
  <c r="P73" i="68"/>
  <c r="P77" i="68"/>
  <c r="P81" i="68"/>
  <c r="P85" i="68"/>
  <c r="P89" i="68"/>
  <c r="P93" i="68"/>
  <c r="P97" i="68"/>
  <c r="P101" i="68"/>
  <c r="P105" i="68"/>
  <c r="P109" i="68"/>
  <c r="P113" i="68"/>
  <c r="P117" i="68"/>
  <c r="P121" i="68"/>
  <c r="P125" i="68"/>
  <c r="P129" i="68"/>
  <c r="P133" i="68"/>
  <c r="P137" i="68"/>
  <c r="P141" i="68"/>
  <c r="P145" i="68"/>
  <c r="P149" i="68"/>
  <c r="P153" i="68"/>
  <c r="P157" i="68"/>
  <c r="P161" i="68"/>
  <c r="P165" i="68"/>
  <c r="P169" i="68"/>
  <c r="P173" i="68"/>
  <c r="P7" i="68"/>
  <c r="P19" i="68"/>
  <c r="P27" i="68"/>
  <c r="P31" i="68"/>
  <c r="P39" i="68"/>
  <c r="P47" i="68"/>
  <c r="P59" i="68"/>
  <c r="P71" i="68"/>
  <c r="P79" i="68"/>
  <c r="P99" i="68"/>
  <c r="P115" i="68"/>
  <c r="P131" i="68"/>
  <c r="P147" i="68"/>
  <c r="P163" i="68"/>
  <c r="P8" i="68"/>
  <c r="P12" i="68"/>
  <c r="P16" i="68"/>
  <c r="P24" i="68"/>
  <c r="P28" i="68"/>
  <c r="P32" i="68"/>
  <c r="P36" i="68"/>
  <c r="P40" i="68"/>
  <c r="P44" i="68"/>
  <c r="P48" i="68"/>
  <c r="P52" i="68"/>
  <c r="P60" i="68"/>
  <c r="P64" i="68"/>
  <c r="P76" i="68"/>
  <c r="P84" i="68"/>
  <c r="P96" i="68"/>
  <c r="P104" i="68"/>
  <c r="P112" i="68"/>
  <c r="P124" i="68"/>
  <c r="P132" i="68"/>
  <c r="P144" i="68"/>
  <c r="P156" i="68"/>
  <c r="P168" i="68"/>
  <c r="P23" i="68"/>
  <c r="P43" i="68"/>
  <c r="P55" i="68"/>
  <c r="P75" i="68"/>
  <c r="P91" i="68"/>
  <c r="P103" i="68"/>
  <c r="P119" i="68"/>
  <c r="P143" i="68"/>
  <c r="P167" i="68"/>
  <c r="P6" i="68"/>
  <c r="P10" i="68"/>
  <c r="P14" i="68"/>
  <c r="P18" i="68"/>
  <c r="P22" i="68"/>
  <c r="P26" i="68"/>
  <c r="P30" i="68"/>
  <c r="P34" i="68"/>
  <c r="P38" i="68"/>
  <c r="P42" i="68"/>
  <c r="P46" i="68"/>
  <c r="P50" i="68"/>
  <c r="P54" i="68"/>
  <c r="P58" i="68"/>
  <c r="P62" i="68"/>
  <c r="P66" i="68"/>
  <c r="P70" i="68"/>
  <c r="P74" i="68"/>
  <c r="P78" i="68"/>
  <c r="P82" i="68"/>
  <c r="P86" i="68"/>
  <c r="P90" i="68"/>
  <c r="P94" i="68"/>
  <c r="P98" i="68"/>
  <c r="P102" i="68"/>
  <c r="P106" i="68"/>
  <c r="P110" i="68"/>
  <c r="P114" i="68"/>
  <c r="P118" i="68"/>
  <c r="P122" i="68"/>
  <c r="P126" i="68"/>
  <c r="P130" i="68"/>
  <c r="P134" i="68"/>
  <c r="P138" i="68"/>
  <c r="P142" i="68"/>
  <c r="P146" i="68"/>
  <c r="P150" i="68"/>
  <c r="P154" i="68"/>
  <c r="P95" i="68"/>
  <c r="P135" i="68"/>
  <c r="P159" i="68"/>
  <c r="P158" i="68"/>
  <c r="P162" i="68"/>
  <c r="P166" i="68"/>
  <c r="P170" i="68"/>
  <c r="P174" i="68"/>
  <c r="P11" i="68"/>
  <c r="P63" i="68"/>
  <c r="P87" i="68"/>
  <c r="P111" i="68"/>
  <c r="P123" i="68"/>
  <c r="P139" i="68"/>
  <c r="P155" i="68"/>
  <c r="P305" i="68"/>
  <c r="P15" i="68"/>
  <c r="P35" i="68"/>
  <c r="P51" i="68"/>
  <c r="P67" i="68"/>
  <c r="P83" i="68"/>
  <c r="P107" i="68"/>
  <c r="P127" i="68"/>
  <c r="P151" i="68"/>
  <c r="P171" i="68"/>
  <c r="P88" i="68"/>
  <c r="P120" i="68"/>
  <c r="P140" i="68"/>
  <c r="P152" i="68"/>
  <c r="P164" i="68"/>
  <c r="P172" i="68"/>
  <c r="P20" i="68"/>
  <c r="P56" i="68"/>
  <c r="P68" i="68"/>
  <c r="P72" i="68"/>
  <c r="P80" i="68"/>
  <c r="P92" i="68"/>
  <c r="P100" i="68"/>
  <c r="P108" i="68"/>
  <c r="P116" i="68"/>
  <c r="P128" i="68"/>
  <c r="P136" i="68"/>
  <c r="P148" i="68"/>
  <c r="P160" i="68"/>
  <c r="Y35" i="120"/>
  <c r="C16" i="47"/>
  <c r="AF12" i="23"/>
  <c r="F1" i="44" s="1"/>
  <c r="J6" i="111"/>
  <c r="S304" i="68"/>
  <c r="S300" i="68"/>
  <c r="S296" i="68"/>
  <c r="S292" i="68"/>
  <c r="S288" i="68"/>
  <c r="S284" i="68"/>
  <c r="S280" i="68"/>
  <c r="S276" i="68"/>
  <c r="S272" i="68"/>
  <c r="S268" i="68"/>
  <c r="S264" i="68"/>
  <c r="S260" i="68"/>
  <c r="S256" i="68"/>
  <c r="S252" i="68"/>
  <c r="S248" i="68"/>
  <c r="S244" i="68"/>
  <c r="S240" i="68"/>
  <c r="S236" i="68"/>
  <c r="S232" i="68"/>
  <c r="S228" i="68"/>
  <c r="S224" i="68"/>
  <c r="S220" i="68"/>
  <c r="S216" i="68"/>
  <c r="S212" i="68"/>
  <c r="S208" i="68"/>
  <c r="S204" i="68"/>
  <c r="S200" i="68"/>
  <c r="S196" i="68"/>
  <c r="S192" i="68"/>
  <c r="S188" i="68"/>
  <c r="S184" i="68"/>
  <c r="S180" i="68"/>
  <c r="S176" i="68"/>
  <c r="S298" i="68"/>
  <c r="S278" i="68"/>
  <c r="S262" i="68"/>
  <c r="S246" i="68"/>
  <c r="S234" i="68"/>
  <c r="S214" i="68"/>
  <c r="S194" i="68"/>
  <c r="S182" i="68"/>
  <c r="S301" i="68"/>
  <c r="S281" i="68"/>
  <c r="S269" i="68"/>
  <c r="S257" i="68"/>
  <c r="S241" i="68"/>
  <c r="S233" i="68"/>
  <c r="S221" i="68"/>
  <c r="S209" i="68"/>
  <c r="S197" i="68"/>
  <c r="S189" i="68"/>
  <c r="S290" i="68"/>
  <c r="S274" i="68"/>
  <c r="S254" i="68"/>
  <c r="S238" i="68"/>
  <c r="S226" i="68"/>
  <c r="S210" i="68"/>
  <c r="S198" i="68"/>
  <c r="S291" i="68"/>
  <c r="S263" i="68"/>
  <c r="S255" i="68"/>
  <c r="S247" i="68"/>
  <c r="S239" i="68"/>
  <c r="S231" i="68"/>
  <c r="S223" i="68"/>
  <c r="S219" i="68"/>
  <c r="S211" i="68"/>
  <c r="S207" i="68"/>
  <c r="S199" i="68"/>
  <c r="S191" i="68"/>
  <c r="S183" i="68"/>
  <c r="S179" i="68"/>
  <c r="S302" i="68"/>
  <c r="S286" i="68"/>
  <c r="S266" i="68"/>
  <c r="S250" i="68"/>
  <c r="S222" i="68"/>
  <c r="S206" i="68"/>
  <c r="S190" i="68"/>
  <c r="S178" i="68"/>
  <c r="S297" i="68"/>
  <c r="S289" i="68"/>
  <c r="S277" i="68"/>
  <c r="S265" i="68"/>
  <c r="S253" i="68"/>
  <c r="S245" i="68"/>
  <c r="S229" i="68"/>
  <c r="S213" i="68"/>
  <c r="S201" i="68"/>
  <c r="S185" i="68"/>
  <c r="S177" i="68"/>
  <c r="S303" i="68"/>
  <c r="S299" i="68"/>
  <c r="S295" i="68"/>
  <c r="S287" i="68"/>
  <c r="S283" i="68"/>
  <c r="S279" i="68"/>
  <c r="S275" i="68"/>
  <c r="S271" i="68"/>
  <c r="S267" i="68"/>
  <c r="S259" i="68"/>
  <c r="S251" i="68"/>
  <c r="S243" i="68"/>
  <c r="S235" i="68"/>
  <c r="S227" i="68"/>
  <c r="S215" i="68"/>
  <c r="S203" i="68"/>
  <c r="S195" i="68"/>
  <c r="S187" i="68"/>
  <c r="S175" i="68"/>
  <c r="S294" i="68"/>
  <c r="S282" i="68"/>
  <c r="S270" i="68"/>
  <c r="S258" i="68"/>
  <c r="S242" i="68"/>
  <c r="S230" i="68"/>
  <c r="S218" i="68"/>
  <c r="S202" i="68"/>
  <c r="S186" i="68"/>
  <c r="S293" i="68"/>
  <c r="S285" i="68"/>
  <c r="S273" i="68"/>
  <c r="S261" i="68"/>
  <c r="S249" i="68"/>
  <c r="S237" i="68"/>
  <c r="S225" i="68"/>
  <c r="S217" i="68"/>
  <c r="S205" i="68"/>
  <c r="S193" i="68"/>
  <c r="S181" i="68"/>
  <c r="B307" i="68"/>
  <c r="C33" i="104"/>
  <c r="AD35" i="113"/>
  <c r="R36" i="96"/>
  <c r="H26" i="93"/>
  <c r="H2" i="23"/>
  <c r="I6" i="93"/>
  <c r="B4" i="90"/>
  <c r="T26" i="121"/>
  <c r="AP39" i="45"/>
  <c r="A3" i="88"/>
  <c r="C59" i="47"/>
  <c r="N2" i="93"/>
  <c r="B7" i="90"/>
  <c r="O4" i="107"/>
  <c r="Q3" i="88"/>
  <c r="B1" i="94"/>
  <c r="I22" i="93"/>
  <c r="A1" i="91"/>
  <c r="H6" i="93"/>
  <c r="I14" i="93"/>
  <c r="B1" i="68" l="1"/>
  <c r="C31" i="104"/>
  <c r="G26" i="104"/>
  <c r="P2" i="111"/>
  <c r="U2" i="38"/>
  <c r="H31" i="104"/>
  <c r="E12" i="113" s="1"/>
  <c r="I33" i="104"/>
  <c r="H33" i="104"/>
  <c r="K31" i="104"/>
  <c r="I31" i="104"/>
  <c r="E14" i="113" s="1"/>
  <c r="J31" i="104"/>
  <c r="E16" i="113" s="1"/>
  <c r="K16" i="113" s="1"/>
  <c r="L31" i="104"/>
  <c r="G31" i="104"/>
  <c r="J33" i="104"/>
  <c r="K33" i="104"/>
  <c r="L33" i="104"/>
  <c r="G33" i="104"/>
  <c r="K12" i="113" l="1"/>
  <c r="N33" i="104"/>
  <c r="E10" i="113"/>
  <c r="K10" i="113" s="1"/>
  <c r="N31" i="104"/>
  <c r="Z33" i="104"/>
  <c r="E18" i="113"/>
  <c r="K18" i="113" s="1"/>
  <c r="K22" i="113" l="1"/>
  <c r="K28" i="113" s="1"/>
  <c r="P31" i="104"/>
  <c r="Q28" i="10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AH40" authorId="0" shapeId="0" xr:uid="{00000000-0006-0000-0800-000001000000}">
      <text>
        <r>
          <rPr>
            <sz val="9"/>
            <color indexed="81"/>
            <rFont val="ＭＳ Ｐゴシック"/>
            <family val="3"/>
            <charset val="128"/>
          </rPr>
          <t xml:space="preserve">常勤と非常勤とに分けること
</t>
        </r>
      </text>
    </comment>
    <comment ref="AH49" authorId="0" shapeId="0" xr:uid="{00000000-0006-0000-0800-000002000000}">
      <text>
        <r>
          <rPr>
            <sz val="9"/>
            <color indexed="81"/>
            <rFont val="ＭＳ Ｐゴシック"/>
            <family val="3"/>
            <charset val="128"/>
          </rPr>
          <t xml:space="preserve">常勤と非常勤とに分けること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H3" authorId="0" shapeId="0" xr:uid="{00000000-0006-0000-1300-000001000000}">
      <text>
        <r>
          <rPr>
            <sz val="9"/>
            <color indexed="81"/>
            <rFont val="ＭＳ Ｐゴシック"/>
            <family val="3"/>
            <charset val="128"/>
          </rPr>
          <t>入力しないこと（自動計算されます）</t>
        </r>
      </text>
    </comment>
    <comment ref="Q3" authorId="0" shapeId="0" xr:uid="{00000000-0006-0000-1300-000002000000}">
      <text>
        <r>
          <rPr>
            <b/>
            <sz val="9"/>
            <color indexed="81"/>
            <rFont val="ＭＳ Ｐゴシック"/>
            <family val="3"/>
            <charset val="128"/>
          </rPr>
          <t>入力しないこと（自動計算されます）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R07030133</author>
  </authors>
  <commentList>
    <comment ref="C5" authorId="0" shapeId="0" xr:uid="{5D99DDD5-50AA-4C69-A0D5-A56A94D76FBC}">
      <text>
        <r>
          <rPr>
            <sz val="9"/>
            <color indexed="81"/>
            <rFont val="MS P ゴシック"/>
            <family val="3"/>
            <charset val="128"/>
          </rPr>
          <t>クラス名はリストから選択してください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茨城県</author>
    <author>kumiko</author>
  </authors>
  <commentList>
    <comment ref="I3" authorId="0" shapeId="0" xr:uid="{00000000-0006-0000-1600-000001000000}">
      <text>
        <r>
          <rPr>
            <b/>
            <sz val="9"/>
            <color indexed="81"/>
            <rFont val="ＭＳ Ｐゴシック"/>
            <family val="3"/>
            <charset val="128"/>
          </rPr>
          <t>有・無のどちらかを選んでください。</t>
        </r>
        <r>
          <rPr>
            <sz val="9"/>
            <color indexed="81"/>
            <rFont val="ＭＳ Ｐゴシック"/>
            <family val="3"/>
            <charset val="128"/>
          </rPr>
          <t xml:space="preserve">
</t>
        </r>
      </text>
    </comment>
    <comment ref="C7" authorId="1" shapeId="0" xr:uid="{00000000-0006-0000-1600-000002000000}">
      <text>
        <r>
          <rPr>
            <sz val="9"/>
            <rFont val="ＭＳ Ｐゴシック"/>
            <family val="3"/>
            <charset val="128"/>
          </rPr>
          <t>該当する場合には〇を選択</t>
        </r>
      </text>
    </comment>
    <comment ref="C8" authorId="1" shapeId="0" xr:uid="{00000000-0006-0000-1600-000003000000}">
      <text>
        <r>
          <rPr>
            <sz val="9"/>
            <rFont val="ＭＳ Ｐゴシック"/>
            <family val="3"/>
            <charset val="128"/>
          </rPr>
          <t>該当する場合には〇を選択</t>
        </r>
      </text>
    </comment>
    <comment ref="C9" authorId="1" shapeId="0" xr:uid="{00000000-0006-0000-1600-000004000000}">
      <text>
        <r>
          <rPr>
            <sz val="9"/>
            <rFont val="ＭＳ Ｐゴシック"/>
            <family val="3"/>
            <charset val="128"/>
          </rPr>
          <t>該当する場合には〇を選択</t>
        </r>
      </text>
    </comment>
    <comment ref="C10" authorId="1" shapeId="0" xr:uid="{00000000-0006-0000-1600-000005000000}">
      <text>
        <r>
          <rPr>
            <sz val="9"/>
            <rFont val="ＭＳ Ｐゴシック"/>
            <family val="3"/>
            <charset val="128"/>
          </rPr>
          <t>該当する場合には〇を選択</t>
        </r>
      </text>
    </comment>
    <comment ref="C11" authorId="1" shapeId="0" xr:uid="{00000000-0006-0000-1600-000006000000}">
      <text>
        <r>
          <rPr>
            <sz val="9"/>
            <rFont val="ＭＳ Ｐゴシック"/>
            <family val="3"/>
            <charset val="128"/>
          </rPr>
          <t>該当する場合には〇を選択</t>
        </r>
      </text>
    </comment>
    <comment ref="C12" authorId="1" shapeId="0" xr:uid="{00000000-0006-0000-1600-000007000000}">
      <text>
        <r>
          <rPr>
            <sz val="9"/>
            <rFont val="ＭＳ Ｐゴシック"/>
            <family val="3"/>
            <charset val="128"/>
          </rPr>
          <t>該当する場合には〇を選択</t>
        </r>
      </text>
    </comment>
    <comment ref="C13" authorId="1" shapeId="0" xr:uid="{00000000-0006-0000-1600-000008000000}">
      <text>
        <r>
          <rPr>
            <sz val="9"/>
            <rFont val="ＭＳ Ｐゴシック"/>
            <family val="3"/>
            <charset val="128"/>
          </rPr>
          <t>該当する場合には〇を選択</t>
        </r>
      </text>
    </comment>
    <comment ref="C18" authorId="1" shapeId="0" xr:uid="{00000000-0006-0000-1600-000009000000}">
      <text>
        <r>
          <rPr>
            <sz val="9"/>
            <rFont val="ＭＳ Ｐゴシック"/>
            <family val="3"/>
            <charset val="128"/>
          </rPr>
          <t>該当する場合には〇を選択</t>
        </r>
      </text>
    </comment>
    <comment ref="C19" authorId="1" shapeId="0" xr:uid="{00000000-0006-0000-1600-00000A000000}">
      <text>
        <r>
          <rPr>
            <sz val="9"/>
            <rFont val="ＭＳ Ｐゴシック"/>
            <family val="3"/>
            <charset val="128"/>
          </rPr>
          <t>該当する場合には〇を選択</t>
        </r>
      </text>
    </comment>
    <comment ref="C20" authorId="1" shapeId="0" xr:uid="{00000000-0006-0000-1600-00000B000000}">
      <text>
        <r>
          <rPr>
            <sz val="9"/>
            <rFont val="ＭＳ Ｐゴシック"/>
            <family val="3"/>
            <charset val="128"/>
          </rPr>
          <t>該当する場合には〇を選択</t>
        </r>
      </text>
    </comment>
    <comment ref="C21" authorId="1" shapeId="0" xr:uid="{00000000-0006-0000-1600-00000C000000}">
      <text>
        <r>
          <rPr>
            <sz val="9"/>
            <rFont val="ＭＳ Ｐゴシック"/>
            <family val="3"/>
            <charset val="128"/>
          </rPr>
          <t>該当する場合には〇を選択</t>
        </r>
      </text>
    </comment>
    <comment ref="C22" authorId="1" shapeId="0" xr:uid="{00000000-0006-0000-1600-00000D000000}">
      <text>
        <r>
          <rPr>
            <sz val="9"/>
            <rFont val="ＭＳ Ｐゴシック"/>
            <family val="3"/>
            <charset val="128"/>
          </rPr>
          <t>該当する場合には〇を選択</t>
        </r>
      </text>
    </comment>
    <comment ref="C23" authorId="1" shapeId="0" xr:uid="{00000000-0006-0000-1600-00000E000000}">
      <text>
        <r>
          <rPr>
            <sz val="9"/>
            <rFont val="ＭＳ Ｐゴシック"/>
            <family val="3"/>
            <charset val="128"/>
          </rPr>
          <t>該当する場合には〇を選択</t>
        </r>
      </text>
    </comment>
    <comment ref="C24" authorId="1" shapeId="0" xr:uid="{00000000-0006-0000-1600-00000F000000}">
      <text>
        <r>
          <rPr>
            <sz val="9"/>
            <rFont val="ＭＳ Ｐゴシック"/>
            <family val="3"/>
            <charset val="128"/>
          </rPr>
          <t>該当する場合には〇を選択</t>
        </r>
      </text>
    </comment>
    <comment ref="C25" authorId="1" shapeId="0" xr:uid="{00000000-0006-0000-1600-000010000000}">
      <text>
        <r>
          <rPr>
            <sz val="9"/>
            <rFont val="ＭＳ Ｐゴシック"/>
            <family val="3"/>
            <charset val="128"/>
          </rPr>
          <t>該当する場合には〇を選択</t>
        </r>
      </text>
    </comment>
    <comment ref="C29" authorId="0" shapeId="0" xr:uid="{00000000-0006-0000-1600-000011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0" authorId="0" shapeId="0" xr:uid="{00000000-0006-0000-1600-000012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1" authorId="0" shapeId="0" xr:uid="{00000000-0006-0000-1600-000013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2" authorId="0" shapeId="0" xr:uid="{00000000-0006-0000-1600-000014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3" authorId="0" shapeId="0" xr:uid="{00000000-0006-0000-1600-000015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C34" authorId="0" shapeId="0" xr:uid="{00000000-0006-0000-1600-000016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5" authorId="0" shapeId="0" xr:uid="{00000000-0006-0000-1600-000017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6" authorId="0" shapeId="0" xr:uid="{00000000-0006-0000-1600-000018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C37" authorId="1" shapeId="0" xr:uid="{00000000-0006-0000-1600-000019000000}">
      <text>
        <r>
          <rPr>
            <sz val="9"/>
            <rFont val="ＭＳ Ｐゴシック"/>
            <family val="3"/>
            <charset val="128"/>
          </rPr>
          <t>該当する場合には〇を選択</t>
        </r>
      </text>
    </comment>
    <comment ref="C44" authorId="1" shapeId="0" xr:uid="{00000000-0006-0000-1600-00001A000000}">
      <text>
        <r>
          <rPr>
            <sz val="9"/>
            <rFont val="ＭＳ Ｐゴシック"/>
            <family val="3"/>
            <charset val="128"/>
          </rPr>
          <t>該当する場合には〇を選択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kumiko</author>
    <author>茨城県</author>
    <author>企画部情報政策課</author>
  </authors>
  <commentList>
    <comment ref="C4" authorId="0" shapeId="0" xr:uid="{00000000-0006-0000-1700-000001000000}">
      <text>
        <r>
          <rPr>
            <sz val="9"/>
            <rFont val="ＭＳ Ｐゴシック"/>
            <family val="3"/>
            <charset val="128"/>
          </rPr>
          <t>該当する場合には〇を選択</t>
        </r>
      </text>
    </comment>
    <comment ref="C5" authorId="0" shapeId="0" xr:uid="{00000000-0006-0000-1700-000002000000}">
      <text>
        <r>
          <rPr>
            <sz val="9"/>
            <rFont val="ＭＳ Ｐゴシック"/>
            <family val="3"/>
            <charset val="128"/>
          </rPr>
          <t>該当する場合には〇を選択</t>
        </r>
      </text>
    </comment>
    <comment ref="AL5" authorId="0" shapeId="0" xr:uid="{00000000-0006-0000-1700-000003000000}">
      <text>
        <r>
          <rPr>
            <b/>
            <sz val="9"/>
            <rFont val="ＭＳ Ｐゴシック"/>
            <family val="3"/>
            <charset val="128"/>
          </rPr>
          <t>該当する内容に計算書類の対応する科目の金額を入力
(補足・弾力運用２参照）</t>
        </r>
      </text>
    </comment>
    <comment ref="C6" authorId="0" shapeId="0" xr:uid="{00000000-0006-0000-1700-000004000000}">
      <text>
        <r>
          <rPr>
            <sz val="9"/>
            <rFont val="ＭＳ Ｐゴシック"/>
            <family val="3"/>
            <charset val="128"/>
          </rPr>
          <t>該当する場合には〇を選択</t>
        </r>
      </text>
    </comment>
    <comment ref="AL6" authorId="0" shapeId="0" xr:uid="{00000000-0006-0000-1700-000005000000}">
      <text>
        <r>
          <rPr>
            <b/>
            <sz val="9"/>
            <rFont val="ＭＳ Ｐゴシック"/>
            <family val="3"/>
            <charset val="128"/>
          </rPr>
          <t>該当する内容に計算書類の対応する科目の金額を入力
(補足・弾力運用２参照）</t>
        </r>
      </text>
    </comment>
    <comment ref="C7" authorId="0" shapeId="0" xr:uid="{00000000-0006-0000-1700-000006000000}">
      <text>
        <r>
          <rPr>
            <sz val="9"/>
            <rFont val="ＭＳ Ｐゴシック"/>
            <family val="3"/>
            <charset val="128"/>
          </rPr>
          <t>該当する場合には〇を選択</t>
        </r>
      </text>
    </comment>
    <comment ref="AL7" authorId="0" shapeId="0" xr:uid="{00000000-0006-0000-1700-000007000000}">
      <text>
        <r>
          <rPr>
            <b/>
            <sz val="9"/>
            <rFont val="ＭＳ Ｐゴシック"/>
            <family val="3"/>
            <charset val="128"/>
          </rPr>
          <t>該当する内容に計算書類の対応する科目の金額を入力
(補足・弾力運用２参照）</t>
        </r>
      </text>
    </comment>
    <comment ref="C8" authorId="0" shapeId="0" xr:uid="{00000000-0006-0000-1700-000008000000}">
      <text>
        <r>
          <rPr>
            <sz val="9"/>
            <rFont val="ＭＳ Ｐゴシック"/>
            <family val="3"/>
            <charset val="128"/>
          </rPr>
          <t>該当する場合には〇を選択</t>
        </r>
      </text>
    </comment>
    <comment ref="AL8" authorId="0" shapeId="0" xr:uid="{00000000-0006-0000-1700-000009000000}">
      <text>
        <r>
          <rPr>
            <b/>
            <sz val="9"/>
            <rFont val="ＭＳ Ｐゴシック"/>
            <family val="3"/>
            <charset val="128"/>
          </rPr>
          <t>該当する内容に計算書類の対応する科目の金額を入力
(補足・弾力運用２参照）</t>
        </r>
      </text>
    </comment>
    <comment ref="C9" authorId="0" shapeId="0" xr:uid="{00000000-0006-0000-1700-00000A000000}">
      <text>
        <r>
          <rPr>
            <sz val="9"/>
            <rFont val="ＭＳ Ｐゴシック"/>
            <family val="3"/>
            <charset val="128"/>
          </rPr>
          <t>該当する場合には〇を選択</t>
        </r>
      </text>
    </comment>
    <comment ref="AL9" authorId="0" shapeId="0" xr:uid="{00000000-0006-0000-1700-00000B000000}">
      <text>
        <r>
          <rPr>
            <b/>
            <sz val="9"/>
            <rFont val="ＭＳ Ｐゴシック"/>
            <family val="3"/>
            <charset val="128"/>
          </rPr>
          <t>該当する内容に計算書類の対応する科目の金額を入力
(補足・弾力運用２参照）</t>
        </r>
      </text>
    </comment>
    <comment ref="C10" authorId="0" shapeId="0" xr:uid="{00000000-0006-0000-1700-00000C000000}">
      <text>
        <r>
          <rPr>
            <sz val="9"/>
            <rFont val="ＭＳ Ｐゴシック"/>
            <family val="3"/>
            <charset val="128"/>
          </rPr>
          <t>該当する場合には〇を選択</t>
        </r>
      </text>
    </comment>
    <comment ref="AL10" authorId="0" shapeId="0" xr:uid="{00000000-0006-0000-1700-00000D000000}">
      <text>
        <r>
          <rPr>
            <b/>
            <sz val="9"/>
            <rFont val="ＭＳ Ｐゴシック"/>
            <family val="3"/>
            <charset val="128"/>
          </rPr>
          <t>該当する内容に計算書類の対応する科目の金額を入力
(補足・弾力運用２参照）</t>
        </r>
      </text>
    </comment>
    <comment ref="C11" authorId="0" shapeId="0" xr:uid="{00000000-0006-0000-1700-00000E000000}">
      <text>
        <r>
          <rPr>
            <sz val="9"/>
            <rFont val="ＭＳ Ｐゴシック"/>
            <family val="3"/>
            <charset val="128"/>
          </rPr>
          <t>該当する場合には〇を選択</t>
        </r>
      </text>
    </comment>
    <comment ref="AL11" authorId="0" shapeId="0" xr:uid="{00000000-0006-0000-1700-00000F000000}">
      <text>
        <r>
          <rPr>
            <b/>
            <sz val="9"/>
            <rFont val="ＭＳ Ｐゴシック"/>
            <family val="3"/>
            <charset val="128"/>
          </rPr>
          <t>該当する内容に計算書類の対応する科目の金額を入力
(補足・弾力運用２参照）</t>
        </r>
      </text>
    </comment>
    <comment ref="C12" authorId="0" shapeId="0" xr:uid="{00000000-0006-0000-1700-000010000000}">
      <text>
        <r>
          <rPr>
            <sz val="9"/>
            <rFont val="ＭＳ Ｐゴシック"/>
            <family val="3"/>
            <charset val="128"/>
          </rPr>
          <t>該当する場合には〇を選択</t>
        </r>
      </text>
    </comment>
    <comment ref="AL12" authorId="0" shapeId="0" xr:uid="{00000000-0006-0000-1700-000011000000}">
      <text>
        <r>
          <rPr>
            <b/>
            <sz val="9"/>
            <rFont val="ＭＳ Ｐゴシック"/>
            <family val="3"/>
            <charset val="128"/>
          </rPr>
          <t>該当する内容に計算書類の対応する科目の金額を入力
(補足・弾力運用２参照）</t>
        </r>
      </text>
    </comment>
    <comment ref="C13" authorId="0" shapeId="0" xr:uid="{00000000-0006-0000-1700-000012000000}">
      <text>
        <r>
          <rPr>
            <sz val="9"/>
            <rFont val="ＭＳ Ｐゴシック"/>
            <family val="3"/>
            <charset val="128"/>
          </rPr>
          <t>該当する場合には〇を選択</t>
        </r>
      </text>
    </comment>
    <comment ref="AL13" authorId="0" shapeId="0" xr:uid="{00000000-0006-0000-1700-000013000000}">
      <text>
        <r>
          <rPr>
            <b/>
            <sz val="9"/>
            <rFont val="ＭＳ Ｐゴシック"/>
            <family val="3"/>
            <charset val="128"/>
          </rPr>
          <t>該当する内容に計算書類の対応する科目の金額を入力
(補足・弾力運用２参照）</t>
        </r>
      </text>
    </comment>
    <comment ref="C14" authorId="0" shapeId="0" xr:uid="{00000000-0006-0000-1700-000014000000}">
      <text>
        <r>
          <rPr>
            <sz val="9"/>
            <rFont val="ＭＳ Ｐゴシック"/>
            <family val="3"/>
            <charset val="128"/>
          </rPr>
          <t>該当する場合には〇を選択</t>
        </r>
      </text>
    </comment>
    <comment ref="AL14" authorId="0" shapeId="0" xr:uid="{00000000-0006-0000-1700-000015000000}">
      <text>
        <r>
          <rPr>
            <b/>
            <sz val="9"/>
            <rFont val="ＭＳ Ｐゴシック"/>
            <family val="3"/>
            <charset val="128"/>
          </rPr>
          <t>該当する内容に計算書類の対応する科目の金額を入力
(補足・弾力運用２参照）</t>
        </r>
      </text>
    </comment>
    <comment ref="C15" authorId="0" shapeId="0" xr:uid="{00000000-0006-0000-1700-000016000000}">
      <text>
        <r>
          <rPr>
            <sz val="9"/>
            <rFont val="ＭＳ Ｐゴシック"/>
            <family val="3"/>
            <charset val="128"/>
          </rPr>
          <t>該当する場合には〇を選択</t>
        </r>
      </text>
    </comment>
    <comment ref="AL15" authorId="0" shapeId="0" xr:uid="{00000000-0006-0000-1700-000017000000}">
      <text>
        <r>
          <rPr>
            <b/>
            <sz val="9"/>
            <rFont val="ＭＳ Ｐゴシック"/>
            <family val="3"/>
            <charset val="128"/>
          </rPr>
          <t>該当する内容に計算書類の対応する科目の金額を入力
(補足・弾力運用２参照）</t>
        </r>
      </text>
    </comment>
    <comment ref="C16" authorId="0" shapeId="0" xr:uid="{00000000-0006-0000-1700-000018000000}">
      <text>
        <r>
          <rPr>
            <sz val="9"/>
            <rFont val="ＭＳ Ｐゴシック"/>
            <family val="3"/>
            <charset val="128"/>
          </rPr>
          <t>該当する場合には〇を選択</t>
        </r>
      </text>
    </comment>
    <comment ref="AL16" authorId="0" shapeId="0" xr:uid="{00000000-0006-0000-1700-000019000000}">
      <text>
        <r>
          <rPr>
            <b/>
            <sz val="9"/>
            <rFont val="ＭＳ Ｐゴシック"/>
            <family val="3"/>
            <charset val="128"/>
          </rPr>
          <t>該当する内容に計算書類の対応する科目の金額を入力
(補足・弾力運用２参照）</t>
        </r>
      </text>
    </comment>
    <comment ref="C17" authorId="0" shapeId="0" xr:uid="{00000000-0006-0000-1700-00001A000000}">
      <text>
        <r>
          <rPr>
            <sz val="9"/>
            <rFont val="ＭＳ Ｐゴシック"/>
            <family val="3"/>
            <charset val="128"/>
          </rPr>
          <t>該当する場合には〇を選択</t>
        </r>
      </text>
    </comment>
    <comment ref="AL17" authorId="0" shapeId="0" xr:uid="{00000000-0006-0000-1700-00001B000000}">
      <text>
        <r>
          <rPr>
            <b/>
            <sz val="9"/>
            <rFont val="ＭＳ Ｐゴシック"/>
            <family val="3"/>
            <charset val="128"/>
          </rPr>
          <t>該当する内容に計算書類の対応する科目の金額を入力
(補足・弾力運用２参照）</t>
        </r>
      </text>
    </comment>
    <comment ref="C18" authorId="0" shapeId="0" xr:uid="{00000000-0006-0000-1700-00001C000000}">
      <text>
        <r>
          <rPr>
            <sz val="9"/>
            <rFont val="ＭＳ Ｐゴシック"/>
            <family val="3"/>
            <charset val="128"/>
          </rPr>
          <t>該当する場合には〇を選択</t>
        </r>
      </text>
    </comment>
    <comment ref="AL18" authorId="0" shapeId="0" xr:uid="{00000000-0006-0000-1700-00001D000000}">
      <text>
        <r>
          <rPr>
            <b/>
            <sz val="9"/>
            <rFont val="ＭＳ Ｐゴシック"/>
            <family val="3"/>
            <charset val="128"/>
          </rPr>
          <t>該当する内容に計算書類の対応する科目の金額を入力
(補足・弾力運用２参照）</t>
        </r>
      </text>
    </comment>
    <comment ref="C19" authorId="0" shapeId="0" xr:uid="{00000000-0006-0000-1700-00001E000000}">
      <text>
        <r>
          <rPr>
            <sz val="9"/>
            <rFont val="ＭＳ Ｐゴシック"/>
            <family val="3"/>
            <charset val="128"/>
          </rPr>
          <t>該当する場合には〇を選択</t>
        </r>
      </text>
    </comment>
    <comment ref="AL19" authorId="0" shapeId="0" xr:uid="{00000000-0006-0000-1700-00001F000000}">
      <text>
        <r>
          <rPr>
            <b/>
            <sz val="9"/>
            <rFont val="ＭＳ Ｐゴシック"/>
            <family val="3"/>
            <charset val="128"/>
          </rPr>
          <t>該当する内容に計算書類の対応する科目の金額を入力
(補足・弾力運用２参照）</t>
        </r>
      </text>
    </comment>
    <comment ref="N24" authorId="0" shapeId="0" xr:uid="{00000000-0006-0000-1700-000020000000}">
      <text>
        <r>
          <rPr>
            <b/>
            <sz val="9"/>
            <rFont val="ＭＳ Ｐゴシック"/>
            <family val="3"/>
            <charset val="128"/>
          </rPr>
          <t>該当する場合には〇を選択</t>
        </r>
      </text>
    </comment>
    <comment ref="W24" authorId="0" shapeId="0" xr:uid="{00000000-0006-0000-1700-000021000000}">
      <text>
        <r>
          <rPr>
            <b/>
            <sz val="9"/>
            <rFont val="ＭＳ Ｐゴシック"/>
            <family val="3"/>
            <charset val="128"/>
          </rPr>
          <t>左の弾力運用額と右の弾力運用可能額を比較した結果が表示されます。
（＞、＜、-）</t>
        </r>
      </text>
    </comment>
    <comment ref="AL24" authorId="1" shapeId="0" xr:uid="{00000000-0006-0000-1700-000022000000}">
      <text>
        <r>
          <rPr>
            <b/>
            <sz val="9"/>
            <color indexed="81"/>
            <rFont val="ＭＳ Ｐゴシック"/>
            <family val="3"/>
            <charset val="128"/>
          </rPr>
          <t>左の弾力運用額と右の弾力運用可能額を比較した結果が表示されます。
（＞、＜、-）</t>
        </r>
      </text>
    </comment>
    <comment ref="Y25" authorId="2" shapeId="0" xr:uid="{00000000-0006-0000-1700-000023000000}">
      <text>
        <r>
          <rPr>
            <b/>
            <sz val="9"/>
            <color indexed="81"/>
            <rFont val="ＭＳ Ｐゴシック"/>
            <family val="3"/>
            <charset val="128"/>
          </rPr>
          <t>必ず入力してください。</t>
        </r>
      </text>
    </comment>
    <comment ref="N26" authorId="1" shapeId="0" xr:uid="{00000000-0006-0000-1700-000024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W26" authorId="1" shapeId="0" xr:uid="{00000000-0006-0000-1700-000025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L26" authorId="1" shapeId="0" xr:uid="{00000000-0006-0000-1700-000026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N27" authorId="0" shapeId="0" xr:uid="{00000000-0006-0000-1700-000027000000}">
      <text>
        <r>
          <rPr>
            <b/>
            <sz val="9"/>
            <rFont val="ＭＳ Ｐゴシック"/>
            <family val="3"/>
            <charset val="128"/>
          </rPr>
          <t>該当する場合には〇を選択</t>
        </r>
      </text>
    </comment>
    <comment ref="W27" authorId="1" shapeId="0" xr:uid="{00000000-0006-0000-1700-000028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L27" authorId="1" shapeId="0" xr:uid="{00000000-0006-0000-1700-000029000000}">
      <text>
        <r>
          <rPr>
            <b/>
            <sz val="9"/>
            <color indexed="81"/>
            <rFont val="ＭＳ Ｐゴシック"/>
            <family val="3"/>
            <charset val="128"/>
          </rPr>
          <t>左の弾力運用額と右の弾力運用可能額を比較した結果が表示されます。
（＞、＜、-）</t>
        </r>
      </text>
    </comment>
    <comment ref="Y28" authorId="2" shapeId="0" xr:uid="{00000000-0006-0000-1700-00002A000000}">
      <text>
        <r>
          <rPr>
            <b/>
            <sz val="9"/>
            <color indexed="81"/>
            <rFont val="ＭＳ Ｐゴシック"/>
            <family val="3"/>
            <charset val="128"/>
          </rPr>
          <t>必ず入力してください。</t>
        </r>
      </text>
    </comment>
    <comment ref="R36" authorId="1" shapeId="0" xr:uid="{00000000-0006-0000-1700-00002B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A36" authorId="1" shapeId="0" xr:uid="{00000000-0006-0000-1700-00002C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A37" authorId="1" shapeId="0" xr:uid="{00000000-0006-0000-1700-00002D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R38" authorId="1" shapeId="0" xr:uid="{00000000-0006-0000-1700-00002E000000}">
      <text>
        <r>
          <rPr>
            <b/>
            <sz val="9"/>
            <color indexed="81"/>
            <rFont val="ＭＳ Ｐゴシック"/>
            <family val="3"/>
            <charset val="128"/>
          </rPr>
          <t>左の弾力運用額と右の弾力運用可能額を比較した結果が表示されます。
（＞、＜、-）</t>
        </r>
      </text>
    </comment>
    <comment ref="AA38" authorId="1" shapeId="0" xr:uid="{00000000-0006-0000-1700-00002F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E40" authorId="0" shapeId="0" xr:uid="{00000000-0006-0000-1700-000030000000}">
      <text>
        <r>
          <rPr>
            <b/>
            <sz val="9"/>
            <rFont val="ＭＳ Ｐゴシック"/>
            <family val="3"/>
            <charset val="128"/>
          </rPr>
          <t xml:space="preserve">選択してください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kumiko</author>
    <author>企画部情報政策課</author>
  </authors>
  <commentList>
    <comment ref="C4" authorId="0" shapeId="0" xr:uid="{00000000-0006-0000-1800-000001000000}">
      <text>
        <r>
          <rPr>
            <b/>
            <sz val="9"/>
            <color indexed="81"/>
            <rFont val="ＭＳ Ｐゴシック"/>
            <family val="3"/>
            <charset val="128"/>
          </rPr>
          <t>該当する場合には〇を選択</t>
        </r>
      </text>
    </comment>
    <comment ref="AL5" authorId="0" shapeId="0" xr:uid="{00000000-0006-0000-1800-000002000000}">
      <text>
        <r>
          <rPr>
            <b/>
            <sz val="9"/>
            <rFont val="ＭＳ Ｐゴシック"/>
            <family val="3"/>
            <charset val="128"/>
          </rPr>
          <t>該当する内容に計算書類の対応する科目の金額を入力
(補足・弾力運用２参照）</t>
        </r>
      </text>
    </comment>
    <comment ref="N24" authorId="0" shapeId="0" xr:uid="{00000000-0006-0000-1800-000003000000}">
      <text>
        <r>
          <rPr>
            <b/>
            <sz val="9"/>
            <rFont val="ＭＳ Ｐゴシック"/>
            <family val="3"/>
            <charset val="128"/>
          </rPr>
          <t>該当する場合には〇を選択</t>
        </r>
      </text>
    </comment>
    <comment ref="W24" authorId="0" shapeId="0" xr:uid="{00000000-0006-0000-1800-000004000000}">
      <text>
        <r>
          <rPr>
            <b/>
            <sz val="9"/>
            <rFont val="ＭＳ Ｐゴシック"/>
            <family val="3"/>
            <charset val="128"/>
          </rPr>
          <t>左の弾力運用額と右の弾力運用可能額を比較した結果が表示されます。
（＞、＜、-）</t>
        </r>
      </text>
    </comment>
    <comment ref="Y25" authorId="1" shapeId="0" xr:uid="{00000000-0006-0000-1800-000005000000}">
      <text>
        <r>
          <rPr>
            <b/>
            <sz val="9"/>
            <color indexed="81"/>
            <rFont val="ＭＳ Ｐゴシック"/>
            <family val="3"/>
            <charset val="128"/>
          </rPr>
          <t>必ず入力してください。</t>
        </r>
      </text>
    </comment>
    <comment ref="Y28" authorId="1" shapeId="0" xr:uid="{00000000-0006-0000-1800-000006000000}">
      <text>
        <r>
          <rPr>
            <b/>
            <sz val="9"/>
            <color indexed="81"/>
            <rFont val="ＭＳ Ｐゴシック"/>
            <family val="3"/>
            <charset val="128"/>
          </rPr>
          <t>必ず入力してください。</t>
        </r>
      </text>
    </comment>
    <comment ref="AE40" authorId="0" shapeId="0" xr:uid="{00000000-0006-0000-1800-000007000000}">
      <text>
        <r>
          <rPr>
            <b/>
            <sz val="9"/>
            <rFont val="ＭＳ Ｐゴシック"/>
            <family val="3"/>
            <charset val="128"/>
          </rPr>
          <t xml:space="preserve">選択してください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企画部情報政策課</author>
  </authors>
  <commentList>
    <comment ref="AL8" authorId="0" shapeId="0" xr:uid="{00000000-0006-0000-1900-000001000000}">
      <text>
        <r>
          <rPr>
            <b/>
            <sz val="9"/>
            <color indexed="81"/>
            <rFont val="ＭＳ Ｐゴシック"/>
            <family val="3"/>
            <charset val="128"/>
          </rPr>
          <t>⑤　⑥，⑧の経費に係る積立金
対応する科目（例）　　　　　　　　　　　　　　　　　　　　　　　　　　　　　　　　　　　　　　　　　　　　　　　　　　　　　　　　　　　　　【同保育所の経費の場合】：「保育所施設・設備整備積立金支出」　　　　　　　　　　　　　　　　　　　【別保育所に経費の場合】：「拠点区分，サービス区分間繰入金支出」※繰入先「保育所施設・設備整備積立金」
　</t>
        </r>
      </text>
    </comment>
    <comment ref="AL9" authorId="0" shapeId="0" xr:uid="{00000000-0006-0000-1900-000002000000}">
      <text>
        <r>
          <rPr>
            <b/>
            <sz val="9"/>
            <color indexed="81"/>
            <rFont val="ＭＳ Ｐゴシック"/>
            <family val="3"/>
            <charset val="128"/>
          </rPr>
          <t>⑥「保育所等の建物、設備の整備・修繕、環境の改善等に要する経費とは」：保育所の建物（保育所を経営する事業を行う上で不可欠な車庫，物置及び駐車場等を含む。）及び建物附属設備の整備，修繕並びに模様替，並びに，入所者処遇上必要な屋外遊具，屋外照明，花壇，門扉塀の整備等の環境の改善を指し，土地取得費や保育所以外の建物・設備の整備，修繕等は含まない。
対応する科目（例）　　　　　　　　　　　　　　　　　　　　　　　　　　　　　　　　　　　　　　　　　　　　　　　　　　　　　　　　　　　　　　　　　　　　　　　　　　　　　　　　　　　　　　　　　　　　　　　　　　　　　　【同保育所の経費の場合】：「固定資産取得支出」　　　　　　　　　　　　　　　　　　　　　　　　　　　　　　　　　　　　　　　　　　　　　　　　　【別保育所に経費の場合】：「拠点区分，サービス区分間繰入金支出」※繰入先「固定資産取得支出」，「修繕費」</t>
        </r>
      </text>
    </comment>
    <comment ref="AL10" authorId="0" shapeId="0" xr:uid="{00000000-0006-0000-1900-000003000000}">
      <text>
        <r>
          <rPr>
            <b/>
            <sz val="9"/>
            <color indexed="81"/>
            <rFont val="ＭＳ Ｐゴシック"/>
            <family val="3"/>
            <charset val="128"/>
          </rPr>
          <t>⑦対応する科目（例）　　　　　　　　　　　　　　　　　　　　　　　　　　　　　　　　　　　　　　　　　　　　　　　　　　　　　　　　　　　　　　　　　　　　　　　　　　　　　　　　　　　　　　【同保育所の経費の場合】：「固定資産取得支出」　　　　　　　　　　　　　　　　　　　　　　　　　　　　【別保育所に経費の場合】：「拠点区分，サービス区分間繰入金支出」　　　　　　　　　　　　　　　　　　　　　　　　　　　　　※繰入先「固定資産取得支出」
　　　</t>
        </r>
      </text>
    </comment>
    <comment ref="AL11" authorId="0" shapeId="0" xr:uid="{00000000-0006-0000-1900-000004000000}">
      <text>
        <r>
          <rPr>
            <b/>
            <sz val="9"/>
            <color indexed="81"/>
            <rFont val="ＭＳ Ｐゴシック"/>
            <family val="3"/>
            <charset val="128"/>
          </rPr>
          <t>⑧対応する科目（例）　　　　　　　　　　　　　　　　　　　　　　　　　　　　　　　　　　　　　　　　　　　　　　　　　　　　　　　　　　　　　　　　　【同保育所の経費の場合】：「土地・建物賃借料」　　　　　　　　　　　　　　　　　　　　　　　　　　　　　　　　　　　　　　　　　　　　　　　　　　　　　　　　【別保育所に経費の場合】：「拠点区分，サービス区分間繰入金支出」　　　　　　　　　　　　　　　　　　　　　　　　　　　　　　　　　　　※繰入先「事務費：土地・建物賃借料」</t>
        </r>
      </text>
    </comment>
    <comment ref="AL12" authorId="0" shapeId="0" xr:uid="{00000000-0006-0000-1900-000005000000}">
      <text>
        <r>
          <rPr>
            <b/>
            <sz val="9"/>
            <color indexed="81"/>
            <rFont val="ＭＳ Ｐゴシック"/>
            <family val="3"/>
            <charset val="128"/>
          </rPr>
          <t>⑨対応する科目（例）　　　　　　　　　　　　　　　　　　　　　　　　　　　　　　　　　　　　　　　　　　　　　　　　　　　　　　　　　　　　　　　　　【同保育所の経費の場合】：「借入金利息支出」「設備資金借入金償還金支出」　　　　　　　　　　　　　　　　　　　【別保育所に経費の場合】：「拠点区分，サービス区分間繰入金支出」　　　　　　　　　　　　　　　　　　　　　　　　　　　　　　　　　　　※繰入先「借入金利息支出」，「設備資金借入金償還金支出」</t>
        </r>
      </text>
    </comment>
    <comment ref="AL13" authorId="0" shapeId="0" xr:uid="{00000000-0006-0000-1900-000006000000}">
      <text>
        <r>
          <rPr>
            <b/>
            <sz val="9"/>
            <color indexed="81"/>
            <rFont val="ＭＳ Ｐゴシック"/>
            <family val="3"/>
            <charset val="128"/>
          </rPr>
          <t>⑩対応する科目（例）　　　　　　　　　　　　　　　　　　　　　　　　　　　　　　　　　　　　　　　　　　　　　　　　　　　　　　　　　　　　　　　【同保育所の経費の場合】：「事務費：租税効果」　　　　　　　　　　　　　　　　　　　　　　　　　　　　　　　　　　　　　　　　　　　　　　　　　　　【別保育所に経費の場合】：「拠点区分，サービス区分間繰入金支出」　　　　　　　　　　　　　　　　　　　　　　　　　　　　　　　※繰入先「事務費：租税公課」　　　　　　　　　　　　　</t>
        </r>
      </text>
    </comment>
    <comment ref="AL14" authorId="0" shapeId="0" xr:uid="{00000000-0006-0000-1900-000007000000}">
      <text>
        <r>
          <rPr>
            <b/>
            <sz val="9"/>
            <color indexed="81"/>
            <rFont val="ＭＳ Ｐゴシック"/>
            <family val="3"/>
            <charset val="128"/>
          </rPr>
          <t>⑪子育て支援事業：子ども・子育て支援法第５９条に規定する地域・子ども・子育て支援事業をいう。　対応する科目（例）
　「拠点区分，サービス区分間繰入金支出」　　　　　　　　　　　　　　　　　　　　　　　　　　　　　　　　　　　　　　　※繰入先「固定資産取得支出」「修繕費」</t>
        </r>
      </text>
    </comment>
    <comment ref="AL15" authorId="0" shapeId="0" xr:uid="{00000000-0006-0000-1900-000008000000}">
      <text>
        <r>
          <rPr>
            <b/>
            <sz val="9"/>
            <color indexed="81"/>
            <rFont val="ＭＳ Ｐゴシック"/>
            <family val="3"/>
            <charset val="128"/>
          </rPr>
          <t>⑫対応する科目（例）　　　　　　　　　　　　　　　　　　　　　　　　　　　　　　　　　　　　　　　　　　　　　　　　　　　　　　　　　　　　「拠点区分，サービス区分間繰入金支出」　　　　　　　　　　　　　　　　　　　　　　　　　　　　　　　　　　　　　　　　　　　　　　　　　　　　　　※繰入先「借入金利息支出」「設備資金借入金償還金支出」「〇〇積立金支出」</t>
        </r>
      </text>
    </comment>
    <comment ref="AL16" authorId="0" shapeId="0" xr:uid="{00000000-0006-0000-1900-000009000000}">
      <text>
        <r>
          <rPr>
            <b/>
            <sz val="9"/>
            <color indexed="81"/>
            <rFont val="ＭＳ Ｐゴシック"/>
            <family val="3"/>
            <charset val="128"/>
          </rPr>
          <t>⑬対応する科目（例）　　　　　　　　　　　　　　　　　　　　　　　　　　　　　　　　　　　　　　　　　　　　　　　　　　　　　　　　　　　　　　　　　　　　　　　　　　　　社会福祉施設等：｢社会福祉法人が経営する社会福祉施設における運営費の使用及び指導について｣（平成１６年３月１２日付け雇児発第0312001号雇児局長等通知）別表３に掲げる施設を指す。　　【同保育所の経費の場合】：「固定資産取得支出」　　　　　　　　　　　　　　　　　　　　　　　【別保育所に経費の場合】：「拠点区分，サービス区分間繰入金支出」　　※繰入先「固定資産取得支出」，「修繕費」　</t>
        </r>
      </text>
    </comment>
    <comment ref="AL17" authorId="0" shapeId="0" xr:uid="{00000000-0006-0000-1900-00000A000000}">
      <text>
        <r>
          <rPr>
            <b/>
            <sz val="9"/>
            <color indexed="81"/>
            <rFont val="ＭＳ Ｐゴシック"/>
            <family val="3"/>
            <charset val="128"/>
          </rPr>
          <t>⑭対応する科目（例）　　　　　　　　　　　　　　　　　　　　　　　　　　　　　　　　　　　　　　　　　　　　　　　　　　　　　　　　　　　　　　　　　　　　　　　　　　　　　　　　【同保育所の経費の場合】：「事務費：土地・建物賃借料」　　　【別保育所に経費の場合】：「拠点区分，サービス区分間繰入金支出」　　※繰入先「事務費：土地・建物賃借料」　　　</t>
        </r>
      </text>
    </comment>
    <comment ref="AL18" authorId="0" shapeId="0" xr:uid="{00000000-0006-0000-1900-00000B000000}">
      <text>
        <r>
          <rPr>
            <b/>
            <sz val="9"/>
            <color indexed="81"/>
            <rFont val="ＭＳ Ｐゴシック"/>
            <family val="3"/>
            <charset val="128"/>
          </rPr>
          <t>⑮対応する科目（例）　　　　　　　　　　　　　　　　　　　　　　　　　　　　　　　　　　　　　　　　　　　　　　　　　　　　　　　　　　　　　　　　　　　　　　　【同保育所の経費の場合】：「借入金利息支出」「設備資金借入金償還金支出」　　　　　　　　　　　　　　　　　　　【別保育所に経費の場合】：「拠点区分，サービス区分間繰入金支出」※繰入先「借入金利息支出」，「設備資金借入金償還金支出」</t>
        </r>
        <r>
          <rPr>
            <sz val="9"/>
            <color indexed="81"/>
            <rFont val="ＭＳ Ｐゴシック"/>
            <family val="3"/>
            <charset val="128"/>
          </rPr>
          <t xml:space="preserve">
</t>
        </r>
      </text>
    </comment>
    <comment ref="AL19" authorId="0" shapeId="0" xr:uid="{00000000-0006-0000-1900-00000C000000}">
      <text>
        <r>
          <rPr>
            <b/>
            <sz val="9"/>
            <color indexed="81"/>
            <rFont val="ＭＳ Ｐゴシック"/>
            <family val="3"/>
            <charset val="128"/>
          </rPr>
          <t xml:space="preserve">⑯対応する科目（例）　　　　　　　　　　　　　　　　　　　　　　　　　　　　　　　　　　　　　　　　　　　　　【同保育所の経費の場合】：「事務費：租税効果」　　　　　　　　　　　　　　　　　　　　　　　　　　　　　　　　【別保育所に経費の場合】：「拠点区分，サービス区分間繰入金支出」※繰入先「事務費：租税公課」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I4" authorId="0" shapeId="0" xr:uid="{00000000-0006-0000-1A00-000001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4" authorId="0" shapeId="0" xr:uid="{00000000-0006-0000-1A00-000002000000}">
      <text>
        <r>
          <rPr>
            <sz val="9"/>
            <color indexed="81"/>
            <rFont val="ＭＳ Ｐゴシック"/>
            <family val="3"/>
            <charset val="128"/>
          </rPr>
          <t xml:space="preserve">どちらかを選んでください。
</t>
        </r>
      </text>
    </comment>
    <comment ref="S4" authorId="0" shapeId="0" xr:uid="{00000000-0006-0000-1A00-000003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4" authorId="0" shapeId="0" xr:uid="{00000000-0006-0000-1A00-000004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4" authorId="0" shapeId="0" xr:uid="{00000000-0006-0000-1A00-000005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4" authorId="0" shapeId="0" xr:uid="{00000000-0006-0000-1A00-000006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5" authorId="0" shapeId="0" xr:uid="{00000000-0006-0000-1A00-000007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5" authorId="0" shapeId="0" xr:uid="{00000000-0006-0000-1A00-000008000000}">
      <text>
        <r>
          <rPr>
            <sz val="9"/>
            <color indexed="81"/>
            <rFont val="ＭＳ Ｐゴシック"/>
            <family val="3"/>
            <charset val="128"/>
          </rPr>
          <t xml:space="preserve">どちらかを選んでください。
</t>
        </r>
      </text>
    </comment>
    <comment ref="S5" authorId="0" shapeId="0" xr:uid="{00000000-0006-0000-1A00-000009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5" authorId="0" shapeId="0" xr:uid="{00000000-0006-0000-1A00-00000A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5" authorId="0" shapeId="0" xr:uid="{00000000-0006-0000-1A00-00000B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5" authorId="0" shapeId="0" xr:uid="{00000000-0006-0000-1A00-00000C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6" authorId="0" shapeId="0" xr:uid="{00000000-0006-0000-1A00-00000D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6" authorId="0" shapeId="0" xr:uid="{00000000-0006-0000-1A00-00000E000000}">
      <text>
        <r>
          <rPr>
            <sz val="9"/>
            <color indexed="81"/>
            <rFont val="ＭＳ Ｐゴシック"/>
            <family val="3"/>
            <charset val="128"/>
          </rPr>
          <t xml:space="preserve">どちらかを選んでください。
</t>
        </r>
      </text>
    </comment>
    <comment ref="S6" authorId="0" shapeId="0" xr:uid="{00000000-0006-0000-1A00-00000F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6" authorId="0" shapeId="0" xr:uid="{00000000-0006-0000-1A00-000010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6" authorId="0" shapeId="0" xr:uid="{00000000-0006-0000-1A00-000011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6" authorId="0" shapeId="0" xr:uid="{00000000-0006-0000-1A00-000012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7" authorId="0" shapeId="0" xr:uid="{00000000-0006-0000-1A00-000013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7" authorId="0" shapeId="0" xr:uid="{00000000-0006-0000-1A00-000014000000}">
      <text>
        <r>
          <rPr>
            <sz val="9"/>
            <color indexed="81"/>
            <rFont val="ＭＳ Ｐゴシック"/>
            <family val="3"/>
            <charset val="128"/>
          </rPr>
          <t xml:space="preserve">どちらかを選んでください。
</t>
        </r>
      </text>
    </comment>
    <comment ref="S7" authorId="0" shapeId="0" xr:uid="{00000000-0006-0000-1A00-000015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7" authorId="0" shapeId="0" xr:uid="{00000000-0006-0000-1A00-000016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7" authorId="0" shapeId="0" xr:uid="{00000000-0006-0000-1A00-000017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7" authorId="0" shapeId="0" xr:uid="{00000000-0006-0000-1A00-000018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E16" authorId="0" shapeId="0" xr:uid="{00000000-0006-0000-1A00-000019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E17" authorId="0" shapeId="0" xr:uid="{00000000-0006-0000-1A00-00001A000000}">
      <text>
        <r>
          <rPr>
            <b/>
            <sz val="9"/>
            <color indexed="81"/>
            <rFont val="ＭＳ Ｐゴシック"/>
            <family val="3"/>
            <charset val="128"/>
          </rPr>
          <t xml:space="preserve">どちらかを選んでください。
</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中目</author>
    <author>茨城県</author>
  </authors>
  <commentList>
    <comment ref="H4" authorId="0" shapeId="0" xr:uid="{00000000-0006-0000-1B00-000001000000}">
      <text>
        <r>
          <rPr>
            <sz val="8"/>
            <color indexed="81"/>
            <rFont val="ＭＳ Ｐゴシック"/>
            <family val="3"/>
            <charset val="128"/>
          </rPr>
          <t>該当するものに「○」を入力すること。</t>
        </r>
      </text>
    </comment>
    <comment ref="H5" authorId="0" shapeId="0" xr:uid="{00000000-0006-0000-1B00-000002000000}">
      <text>
        <r>
          <rPr>
            <sz val="8"/>
            <color indexed="81"/>
            <rFont val="ＭＳ Ｐゴシック"/>
            <family val="3"/>
            <charset val="128"/>
          </rPr>
          <t>該当するものに「○」を入力すること。</t>
        </r>
      </text>
    </comment>
    <comment ref="H6" authorId="0" shapeId="0" xr:uid="{00000000-0006-0000-1B00-000003000000}">
      <text>
        <r>
          <rPr>
            <sz val="8"/>
            <color indexed="81"/>
            <rFont val="ＭＳ Ｐゴシック"/>
            <family val="3"/>
            <charset val="128"/>
          </rPr>
          <t>該当するものに「○」を入力すること。</t>
        </r>
      </text>
    </comment>
    <comment ref="H7" authorId="0" shapeId="0" xr:uid="{00000000-0006-0000-1B00-000004000000}">
      <text>
        <r>
          <rPr>
            <sz val="8"/>
            <color indexed="81"/>
            <rFont val="ＭＳ Ｐゴシック"/>
            <family val="3"/>
            <charset val="128"/>
          </rPr>
          <t>該当するものに「○」を入力すること。</t>
        </r>
      </text>
    </comment>
    <comment ref="AH7" authorId="1" shapeId="0" xr:uid="{00000000-0006-0000-1B00-000005000000}">
      <text>
        <r>
          <rPr>
            <sz val="9"/>
            <color indexed="81"/>
            <rFont val="ＭＳ Ｐゴシック"/>
            <family val="3"/>
            <charset val="128"/>
          </rPr>
          <t xml:space="preserve">「有：県」「有：理事会」
「無」のいずれかを選択のこと。
</t>
        </r>
      </text>
    </comment>
    <comment ref="H8" authorId="0" shapeId="0" xr:uid="{00000000-0006-0000-1B00-000006000000}">
      <text>
        <r>
          <rPr>
            <sz val="8"/>
            <color indexed="81"/>
            <rFont val="ＭＳ Ｐゴシック"/>
            <family val="3"/>
            <charset val="128"/>
          </rPr>
          <t>該当するものに「○」を入力すること。</t>
        </r>
      </text>
    </comment>
    <comment ref="H9" authorId="1" shapeId="0" xr:uid="{00000000-0006-0000-1B00-000007000000}">
      <text>
        <r>
          <rPr>
            <b/>
            <sz val="9"/>
            <color indexed="81"/>
            <rFont val="ＭＳ Ｐゴシック"/>
            <family val="3"/>
            <charset val="128"/>
          </rPr>
          <t>該当するものに「○」を入力すること。</t>
        </r>
        <r>
          <rPr>
            <sz val="9"/>
            <color indexed="81"/>
            <rFont val="ＭＳ Ｐゴシック"/>
            <family val="3"/>
            <charset val="128"/>
          </rPr>
          <t xml:space="preserve">
</t>
        </r>
      </text>
    </comment>
    <comment ref="H13" authorId="0" shapeId="0" xr:uid="{00000000-0006-0000-1B00-000008000000}">
      <text>
        <r>
          <rPr>
            <sz val="8"/>
            <color indexed="81"/>
            <rFont val="ＭＳ Ｐゴシック"/>
            <family val="3"/>
            <charset val="128"/>
          </rPr>
          <t>該当するものに「○」を入力すること。</t>
        </r>
      </text>
    </comment>
    <comment ref="H14" authorId="0" shapeId="0" xr:uid="{00000000-0006-0000-1B00-000009000000}">
      <text>
        <r>
          <rPr>
            <sz val="8"/>
            <color indexed="81"/>
            <rFont val="ＭＳ Ｐゴシック"/>
            <family val="3"/>
            <charset val="128"/>
          </rPr>
          <t>該当するものに「○」を入力すること。</t>
        </r>
      </text>
    </comment>
    <comment ref="AE18" authorId="1" shapeId="0" xr:uid="{00000000-0006-0000-1B00-00000A000000}">
      <text>
        <r>
          <rPr>
            <b/>
            <sz val="9"/>
            <color indexed="81"/>
            <rFont val="ＭＳ Ｐゴシック"/>
            <family val="3"/>
            <charset val="128"/>
          </rPr>
          <t>いずれかを選択のこと。</t>
        </r>
        <r>
          <rPr>
            <sz val="9"/>
            <color indexed="81"/>
            <rFont val="ＭＳ Ｐゴシック"/>
            <family val="3"/>
            <charset val="128"/>
          </rPr>
          <t xml:space="preserve">
</t>
        </r>
      </text>
    </comment>
    <comment ref="H28" authorId="1" shapeId="0" xr:uid="{00000000-0006-0000-1B00-00000B000000}">
      <text>
        <r>
          <rPr>
            <b/>
            <sz val="9"/>
            <color indexed="81"/>
            <rFont val="ＭＳ Ｐゴシック"/>
            <family val="3"/>
            <charset val="128"/>
          </rPr>
          <t>いずれかを選択のこと。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<sst xmlns="http://schemas.openxmlformats.org/spreadsheetml/2006/main" count="2991" uniqueCount="1262">
  <si>
    <t>衣服の着脱等指導</t>
    <rPh sb="0" eb="2">
      <t>イフク</t>
    </rPh>
    <rPh sb="3" eb="5">
      <t>チャクダツ</t>
    </rPh>
    <rPh sb="5" eb="6">
      <t>トウ</t>
    </rPh>
    <rPh sb="6" eb="8">
      <t>シドウ</t>
    </rPh>
    <phoneticPr fontId="2"/>
  </si>
  <si>
    <t>おやつ準備</t>
    <rPh sb="3" eb="5">
      <t>ジュンビ</t>
    </rPh>
    <phoneticPr fontId="2"/>
  </si>
  <si>
    <t>保護者への伝達事項確認</t>
    <rPh sb="0" eb="3">
      <t>ホゴシャ</t>
    </rPh>
    <rPh sb="5" eb="7">
      <t>デンタツ</t>
    </rPh>
    <rPh sb="7" eb="9">
      <t>ジコウ</t>
    </rPh>
    <rPh sb="9" eb="11">
      <t>カクニン</t>
    </rPh>
    <phoneticPr fontId="2"/>
  </si>
  <si>
    <t>帰りの会</t>
    <rPh sb="0" eb="1">
      <t>カエ</t>
    </rPh>
    <rPh sb="3" eb="4">
      <t>カイ</t>
    </rPh>
    <phoneticPr fontId="2"/>
  </si>
  <si>
    <t>掃除・後かたづけ</t>
    <rPh sb="0" eb="2">
      <t>ソウジ</t>
    </rPh>
    <rPh sb="3" eb="4">
      <t>アト</t>
    </rPh>
    <phoneticPr fontId="2"/>
  </si>
  <si>
    <t>個別点検（持ち物点検等）</t>
    <rPh sb="0" eb="2">
      <t>コベツ</t>
    </rPh>
    <rPh sb="2" eb="4">
      <t>テンケン</t>
    </rPh>
    <rPh sb="5" eb="6">
      <t>モ</t>
    </rPh>
    <rPh sb="7" eb="8">
      <t>モノ</t>
    </rPh>
    <rPh sb="8" eb="10">
      <t>テンケン</t>
    </rPh>
    <rPh sb="10" eb="11">
      <t>トウ</t>
    </rPh>
    <phoneticPr fontId="2"/>
  </si>
  <si>
    <t>遅番担当者への引継</t>
    <rPh sb="0" eb="2">
      <t>オソバン</t>
    </rPh>
    <rPh sb="2" eb="5">
      <t>タントウシャ</t>
    </rPh>
    <rPh sb="7" eb="9">
      <t>ヒキツギ</t>
    </rPh>
    <phoneticPr fontId="2"/>
  </si>
  <si>
    <t>早番担当者からの引継</t>
    <rPh sb="0" eb="2">
      <t>ハヤバン</t>
    </rPh>
    <rPh sb="2" eb="4">
      <t>タントウ</t>
    </rPh>
    <rPh sb="4" eb="5">
      <t>シャ</t>
    </rPh>
    <rPh sb="8" eb="10">
      <t>ヒキツギ</t>
    </rPh>
    <phoneticPr fontId="2"/>
  </si>
  <si>
    <t>円</t>
    <rPh sb="0" eb="1">
      <t>エン</t>
    </rPh>
    <phoneticPr fontId="2"/>
  </si>
  <si>
    <t>・</t>
    <phoneticPr fontId="2"/>
  </si>
  <si>
    <t>児童名</t>
    <rPh sb="0" eb="2">
      <t>ジドウ</t>
    </rPh>
    <rPh sb="2" eb="3">
      <t>メイ</t>
    </rPh>
    <phoneticPr fontId="2"/>
  </si>
  <si>
    <t>入所日</t>
    <rPh sb="0" eb="2">
      <t>ニュウショ</t>
    </rPh>
    <rPh sb="2" eb="3">
      <t>ヒ</t>
    </rPh>
    <phoneticPr fontId="2"/>
  </si>
  <si>
    <t>生年月日</t>
    <rPh sb="0" eb="2">
      <t>セイネン</t>
    </rPh>
    <rPh sb="2" eb="4">
      <t>ガッピ</t>
    </rPh>
    <phoneticPr fontId="2"/>
  </si>
  <si>
    <r>
      <t>建物面積（　　　　ｍ</t>
    </r>
    <r>
      <rPr>
        <vertAlign val="superscript"/>
        <sz val="11"/>
        <rFont val="ＭＳ Ｐゴシック"/>
        <family val="3"/>
        <charset val="128"/>
      </rPr>
      <t>２</t>
    </r>
    <r>
      <rPr>
        <sz val="11"/>
        <rFont val="ＭＳ Ｐゴシック"/>
        <family val="3"/>
        <charset val="128"/>
      </rPr>
      <t>　）　　　</t>
    </r>
    <rPh sb="0" eb="2">
      <t>タテモノ</t>
    </rPh>
    <rPh sb="2" eb="4">
      <t>メンセキ</t>
    </rPh>
    <phoneticPr fontId="2"/>
  </si>
  <si>
    <t>倉庫</t>
    <rPh sb="0" eb="2">
      <t>ソウコ</t>
    </rPh>
    <phoneticPr fontId="2"/>
  </si>
  <si>
    <t>更衣室</t>
    <rPh sb="0" eb="3">
      <t>コウイシツ</t>
    </rPh>
    <phoneticPr fontId="2"/>
  </si>
  <si>
    <t>職員便所</t>
    <rPh sb="0" eb="2">
      <t>ショクイン</t>
    </rPh>
    <rPh sb="2" eb="4">
      <t>ベンジョ</t>
    </rPh>
    <phoneticPr fontId="2"/>
  </si>
  <si>
    <t>医務室</t>
    <rPh sb="0" eb="3">
      <t>イムシツ</t>
    </rPh>
    <phoneticPr fontId="2"/>
  </si>
  <si>
    <t>機械室</t>
    <rPh sb="0" eb="2">
      <t>キカイ</t>
    </rPh>
    <rPh sb="2" eb="3">
      <t>シツ</t>
    </rPh>
    <phoneticPr fontId="2"/>
  </si>
  <si>
    <t>沐浴室</t>
    <rPh sb="0" eb="2">
      <t>モクヨク</t>
    </rPh>
    <rPh sb="2" eb="3">
      <t>シツ</t>
    </rPh>
    <phoneticPr fontId="2"/>
  </si>
  <si>
    <t>調乳室</t>
    <rPh sb="0" eb="1">
      <t>チョウ</t>
    </rPh>
    <rPh sb="1" eb="3">
      <t>ニュウシツ</t>
    </rPh>
    <phoneticPr fontId="2"/>
  </si>
  <si>
    <t>事務室</t>
    <rPh sb="0" eb="3">
      <t>ジムシツ</t>
    </rPh>
    <phoneticPr fontId="2"/>
  </si>
  <si>
    <t>玄関</t>
    <rPh sb="0" eb="2">
      <t>ゲンカン</t>
    </rPh>
    <phoneticPr fontId="2"/>
  </si>
  <si>
    <t>事　 務　　　教材室</t>
    <rPh sb="0" eb="1">
      <t>コト</t>
    </rPh>
    <rPh sb="3" eb="4">
      <t>ツトム</t>
    </rPh>
    <rPh sb="7" eb="8">
      <t>キョウ</t>
    </rPh>
    <rPh sb="8" eb="9">
      <t>ザイ</t>
    </rPh>
    <rPh sb="9" eb="10">
      <t>シツ</t>
    </rPh>
    <phoneticPr fontId="2"/>
  </si>
  <si>
    <t>保育士      休憩室</t>
    <rPh sb="0" eb="3">
      <t>ホイクシ</t>
    </rPh>
    <rPh sb="9" eb="11">
      <t>キュウケイ</t>
    </rPh>
    <rPh sb="11" eb="12">
      <t>シツ</t>
    </rPh>
    <phoneticPr fontId="2"/>
  </si>
  <si>
    <t>調理員便 　所</t>
    <rPh sb="0" eb="3">
      <t>チョウリイン</t>
    </rPh>
    <rPh sb="3" eb="4">
      <t>ビン</t>
    </rPh>
    <rPh sb="6" eb="7">
      <t>トコロ</t>
    </rPh>
    <phoneticPr fontId="2"/>
  </si>
  <si>
    <t>２歳未満児　　　便　　　所</t>
    <rPh sb="1" eb="2">
      <t>サイ</t>
    </rPh>
    <rPh sb="2" eb="4">
      <t>ミマン</t>
    </rPh>
    <rPh sb="4" eb="5">
      <t>ジ</t>
    </rPh>
    <rPh sb="8" eb="9">
      <t>ビン</t>
    </rPh>
    <rPh sb="12" eb="13">
      <t>トコロ</t>
    </rPh>
    <phoneticPr fontId="2"/>
  </si>
  <si>
    <t>ポーチ（テラス）</t>
    <phoneticPr fontId="2"/>
  </si>
  <si>
    <t>（注）１</t>
    <rPh sb="1" eb="2">
      <t>チュウ</t>
    </rPh>
    <phoneticPr fontId="2"/>
  </si>
  <si>
    <r>
      <t>屋内消火器栓及び消火器の位置・避難経路を</t>
    </r>
    <r>
      <rPr>
        <u/>
        <sz val="11"/>
        <rFont val="ＭＳ Ｐゴシック"/>
        <family val="3"/>
        <charset val="128"/>
      </rPr>
      <t>朱書</t>
    </r>
    <r>
      <rPr>
        <sz val="11"/>
        <rFont val="ＭＳ Ｐゴシック"/>
        <family val="3"/>
        <charset val="128"/>
      </rPr>
      <t>すること。</t>
    </r>
    <rPh sb="0" eb="2">
      <t>オクナイ</t>
    </rPh>
    <rPh sb="2" eb="5">
      <t>ショウカキ</t>
    </rPh>
    <rPh sb="5" eb="6">
      <t>セン</t>
    </rPh>
    <rPh sb="6" eb="7">
      <t>オヨ</t>
    </rPh>
    <rPh sb="8" eb="11">
      <t>ショウカキ</t>
    </rPh>
    <rPh sb="12" eb="14">
      <t>イチ</t>
    </rPh>
    <rPh sb="15" eb="17">
      <t>ヒナン</t>
    </rPh>
    <rPh sb="17" eb="19">
      <t>ケイロ</t>
    </rPh>
    <rPh sb="20" eb="22">
      <t>シュガ</t>
    </rPh>
    <phoneticPr fontId="2"/>
  </si>
  <si>
    <t>（記入例）</t>
    <rPh sb="1" eb="3">
      <t>キニュウ</t>
    </rPh>
    <rPh sb="3" eb="4">
      <t>レイ</t>
    </rPh>
    <phoneticPr fontId="2"/>
  </si>
  <si>
    <t>消火器</t>
    <rPh sb="0" eb="3">
      <t>ショウカキ</t>
    </rPh>
    <phoneticPr fontId="2"/>
  </si>
  <si>
    <t>○</t>
    <phoneticPr fontId="2"/>
  </si>
  <si>
    <t>□</t>
    <phoneticPr fontId="2"/>
  </si>
  <si>
    <t>人数</t>
    <rPh sb="0" eb="2">
      <t>ニンズウ</t>
    </rPh>
    <phoneticPr fontId="2"/>
  </si>
  <si>
    <t>（土曜日は２週間に１日勤務）</t>
    <rPh sb="1" eb="4">
      <t>ドヨウビ</t>
    </rPh>
    <rPh sb="6" eb="8">
      <t>シュウカン</t>
    </rPh>
    <rPh sb="10" eb="11">
      <t>ニチ</t>
    </rPh>
    <rPh sb="11" eb="13">
      <t>キンム</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</si>
  <si>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</si>
  <si>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</si>
  <si>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</si>
  <si>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</si>
  <si>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</si>
  <si>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</si>
  <si>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</si>
  <si>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</si>
  <si>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</si>
  <si>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</si>
  <si>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t>
    <phoneticPr fontId="2"/>
  </si>
  <si>
    <t>＝</t>
    <phoneticPr fontId="2"/>
  </si>
  <si>
    <t>÷</t>
    <phoneticPr fontId="2"/>
  </si>
  <si>
    <t>J</t>
    <phoneticPr fontId="2"/>
  </si>
  <si>
    <t>防　火　水　槽</t>
    <rPh sb="0" eb="1">
      <t>ボウ</t>
    </rPh>
    <rPh sb="2" eb="3">
      <t>ヒ</t>
    </rPh>
    <rPh sb="4" eb="5">
      <t>ミズ</t>
    </rPh>
    <rPh sb="6" eb="7">
      <t>ソウ</t>
    </rPh>
    <phoneticPr fontId="2"/>
  </si>
  <si>
    <t>２歳以上　　 児便所</t>
    <rPh sb="1" eb="2">
      <t>サイ</t>
    </rPh>
    <rPh sb="2" eb="4">
      <t>イジョウ</t>
    </rPh>
    <rPh sb="7" eb="8">
      <t>ジ</t>
    </rPh>
    <rPh sb="8" eb="10">
      <t>ベンジョ</t>
    </rPh>
    <phoneticPr fontId="2"/>
  </si>
  <si>
    <t>（</t>
    <phoneticPr fontId="2"/>
  </si>
  <si>
    <t>）</t>
    <phoneticPr fontId="2"/>
  </si>
  <si>
    <t>　</t>
    <phoneticPr fontId="2"/>
  </si>
  <si>
    <t>　　</t>
    <phoneticPr fontId="2"/>
  </si>
  <si>
    <t>年</t>
    <rPh sb="0" eb="1">
      <t>ネン</t>
    </rPh>
    <phoneticPr fontId="2"/>
  </si>
  <si>
    <t>給与台帳</t>
    <rPh sb="0" eb="2">
      <t>キュウヨ</t>
    </rPh>
    <rPh sb="2" eb="4">
      <t>ダイチョウ</t>
    </rPh>
    <phoneticPr fontId="2"/>
  </si>
  <si>
    <t>イ</t>
    <phoneticPr fontId="2"/>
  </si>
  <si>
    <t>ア</t>
    <phoneticPr fontId="2"/>
  </si>
  <si>
    <t>ウ</t>
    <phoneticPr fontId="2"/>
  </si>
  <si>
    <t>面積</t>
    <rPh sb="0" eb="2">
      <t>メンセキ</t>
    </rPh>
    <phoneticPr fontId="2"/>
  </si>
  <si>
    <t>月</t>
    <rPh sb="0" eb="1">
      <t>ツキ</t>
    </rPh>
    <phoneticPr fontId="2"/>
  </si>
  <si>
    <t>人</t>
    <rPh sb="0" eb="1">
      <t>ヒト</t>
    </rPh>
    <phoneticPr fontId="2"/>
  </si>
  <si>
    <t>年度</t>
    <rPh sb="0" eb="2">
      <t>ネンド</t>
    </rPh>
    <phoneticPr fontId="2"/>
  </si>
  <si>
    <t>４歳児以上</t>
    <rPh sb="1" eb="3">
      <t>サイジ</t>
    </rPh>
    <rPh sb="3" eb="5">
      <t>イジョウ</t>
    </rPh>
    <phoneticPr fontId="2"/>
  </si>
  <si>
    <t>クラス名</t>
    <rPh sb="3" eb="4">
      <t>メイ</t>
    </rPh>
    <phoneticPr fontId="2"/>
  </si>
  <si>
    <t>常勤</t>
    <rPh sb="0" eb="2">
      <t>ジョウキン</t>
    </rPh>
    <phoneticPr fontId="2"/>
  </si>
  <si>
    <t>調　　理　　員</t>
    <rPh sb="0" eb="1">
      <t>チョウ</t>
    </rPh>
    <rPh sb="3" eb="4">
      <t>リ</t>
    </rPh>
    <rPh sb="6" eb="7">
      <t>イン</t>
    </rPh>
    <phoneticPr fontId="2"/>
  </si>
  <si>
    <t>用　　務　　員</t>
    <rPh sb="0" eb="1">
      <t>ヨウ</t>
    </rPh>
    <rPh sb="3" eb="4">
      <t>ツトム</t>
    </rPh>
    <rPh sb="6" eb="7">
      <t>イン</t>
    </rPh>
    <phoneticPr fontId="2"/>
  </si>
  <si>
    <t>そ　　の　　他</t>
    <rPh sb="6" eb="7">
      <t>タ</t>
    </rPh>
    <phoneticPr fontId="2"/>
  </si>
  <si>
    <t>研修会名</t>
    <rPh sb="0" eb="3">
      <t>ケンシュウカイ</t>
    </rPh>
    <rPh sb="3" eb="4">
      <t>メイ</t>
    </rPh>
    <phoneticPr fontId="2"/>
  </si>
  <si>
    <t>苦情解決責任者</t>
    <rPh sb="0" eb="2">
      <t>クジョウ</t>
    </rPh>
    <rPh sb="2" eb="4">
      <t>カイケツ</t>
    </rPh>
    <rPh sb="4" eb="7">
      <t>セキニンシャ</t>
    </rPh>
    <phoneticPr fontId="2"/>
  </si>
  <si>
    <t>件</t>
    <rPh sb="0" eb="1">
      <t>ケン</t>
    </rPh>
    <phoneticPr fontId="2"/>
  </si>
  <si>
    <t>時間外勤務命令簿</t>
    <rPh sb="0" eb="3">
      <t>ジカンガイ</t>
    </rPh>
    <rPh sb="3" eb="5">
      <t>キンム</t>
    </rPh>
    <rPh sb="5" eb="7">
      <t>メイレイ</t>
    </rPh>
    <rPh sb="7" eb="8">
      <t>ボ</t>
    </rPh>
    <phoneticPr fontId="2"/>
  </si>
  <si>
    <t>扶養手当認定簿</t>
    <rPh sb="0" eb="2">
      <t>フヨウ</t>
    </rPh>
    <rPh sb="2" eb="4">
      <t>テアテ</t>
    </rPh>
    <rPh sb="4" eb="6">
      <t>ニンテイ</t>
    </rPh>
    <rPh sb="6" eb="7">
      <t>ボ</t>
    </rPh>
    <phoneticPr fontId="2"/>
  </si>
  <si>
    <t>実施日</t>
    <rPh sb="0" eb="2">
      <t>ジッシ</t>
    </rPh>
    <rPh sb="2" eb="3">
      <t>ビ</t>
    </rPh>
    <phoneticPr fontId="2"/>
  </si>
  <si>
    <t>職員</t>
    <rPh sb="0" eb="2">
      <t>ショクイン</t>
    </rPh>
    <phoneticPr fontId="2"/>
  </si>
  <si>
    <r>
      <t>　パンフレットや防災関係図面等既存の平面図があれば</t>
    </r>
    <r>
      <rPr>
        <u/>
        <sz val="11"/>
        <rFont val="ＭＳ Ｐゴシック"/>
        <family val="3"/>
        <charset val="128"/>
      </rPr>
      <t>適宜補正のうえ</t>
    </r>
    <r>
      <rPr>
        <sz val="11"/>
        <rFont val="ＭＳ Ｐゴシック"/>
        <family val="3"/>
        <charset val="128"/>
      </rPr>
      <t>提出して差し支えない。</t>
    </r>
    <rPh sb="8" eb="10">
      <t>ボウサイ</t>
    </rPh>
    <rPh sb="10" eb="12">
      <t>カンケイ</t>
    </rPh>
    <rPh sb="12" eb="14">
      <t>ズメン</t>
    </rPh>
    <rPh sb="14" eb="15">
      <t>トウ</t>
    </rPh>
    <rPh sb="15" eb="17">
      <t>キゾン</t>
    </rPh>
    <rPh sb="18" eb="20">
      <t>ヘイメン</t>
    </rPh>
    <rPh sb="20" eb="21">
      <t>ズ</t>
    </rPh>
    <rPh sb="25" eb="27">
      <t>テキギ</t>
    </rPh>
    <rPh sb="27" eb="29">
      <t>ホセイ</t>
    </rPh>
    <rPh sb="32" eb="34">
      <t>テイシュツ</t>
    </rPh>
    <rPh sb="36" eb="37">
      <t>サ</t>
    </rPh>
    <rPh sb="38" eb="39">
      <t>ツカ</t>
    </rPh>
    <phoneticPr fontId="2"/>
  </si>
  <si>
    <t>屋内消火栓</t>
    <rPh sb="0" eb="2">
      <t>オクナイ</t>
    </rPh>
    <rPh sb="2" eb="5">
      <t>ショウカセン</t>
    </rPh>
    <phoneticPr fontId="2"/>
  </si>
  <si>
    <t>計</t>
    <rPh sb="0" eb="1">
      <t>ケイ</t>
    </rPh>
    <phoneticPr fontId="2"/>
  </si>
  <si>
    <t>備考</t>
    <rPh sb="0" eb="2">
      <t>ビコウ</t>
    </rPh>
    <phoneticPr fontId="2"/>
  </si>
  <si>
    <t>４月</t>
    <rPh sb="1" eb="2">
      <t>ガツ</t>
    </rPh>
    <phoneticPr fontId="2"/>
  </si>
  <si>
    <t>３歳児</t>
    <rPh sb="1" eb="3">
      <t>サイジ</t>
    </rPh>
    <phoneticPr fontId="2"/>
  </si>
  <si>
    <t>５月</t>
  </si>
  <si>
    <t>６月</t>
  </si>
  <si>
    <t>７月</t>
  </si>
  <si>
    <t>８月</t>
  </si>
  <si>
    <t>９月</t>
  </si>
  <si>
    <t>１０月</t>
  </si>
  <si>
    <t>１１月</t>
  </si>
  <si>
    <t>１２月</t>
  </si>
  <si>
    <t>１月</t>
  </si>
  <si>
    <t>２月</t>
  </si>
  <si>
    <t>３月</t>
  </si>
  <si>
    <t>合計</t>
    <rPh sb="0" eb="2">
      <t>ゴウケイ</t>
    </rPh>
    <phoneticPr fontId="2"/>
  </si>
  <si>
    <t>（注）</t>
    <rPh sb="1" eb="2">
      <t>チュウ</t>
    </rPh>
    <phoneticPr fontId="2"/>
  </si>
  <si>
    <t>保育士等の配置基準</t>
    <rPh sb="0" eb="3">
      <t>ホイクシ</t>
    </rPh>
    <rPh sb="3" eb="4">
      <t>ナド</t>
    </rPh>
    <rPh sb="5" eb="7">
      <t>ハイチ</t>
    </rPh>
    <rPh sb="7" eb="9">
      <t>キジュン</t>
    </rPh>
    <phoneticPr fontId="2"/>
  </si>
  <si>
    <t>児童数</t>
    <rPh sb="0" eb="3">
      <t>ジドウスウ</t>
    </rPh>
    <phoneticPr fontId="2"/>
  </si>
  <si>
    <t>乳児</t>
    <rPh sb="0" eb="2">
      <t>ニュウジ</t>
    </rPh>
    <phoneticPr fontId="2"/>
  </si>
  <si>
    <t>×1/3</t>
    <phoneticPr fontId="2"/>
  </si>
  <si>
    <t>保育所定員</t>
    <rPh sb="0" eb="3">
      <t>ホイクショ</t>
    </rPh>
    <rPh sb="3" eb="5">
      <t>テイイン</t>
    </rPh>
    <phoneticPr fontId="2"/>
  </si>
  <si>
    <t>職種区分</t>
    <rPh sb="0" eb="2">
      <t>ショクシュ</t>
    </rPh>
    <rPh sb="2" eb="4">
      <t>クブン</t>
    </rPh>
    <phoneticPr fontId="2"/>
  </si>
  <si>
    <t>勤務形態</t>
    <rPh sb="0" eb="2">
      <t>キンム</t>
    </rPh>
    <rPh sb="2" eb="4">
      <t>ケイタイ</t>
    </rPh>
    <phoneticPr fontId="2"/>
  </si>
  <si>
    <t>施設長</t>
    <rPh sb="0" eb="2">
      <t>シセツ</t>
    </rPh>
    <rPh sb="2" eb="3">
      <t>チョウ</t>
    </rPh>
    <phoneticPr fontId="2"/>
  </si>
  <si>
    <t>保育士</t>
    <rPh sb="0" eb="3">
      <t>ホイクシ</t>
    </rPh>
    <phoneticPr fontId="2"/>
  </si>
  <si>
    <t>日</t>
    <rPh sb="0" eb="1">
      <t>ヒ</t>
    </rPh>
    <phoneticPr fontId="2"/>
  </si>
  <si>
    <t>４週間　　勤務日数</t>
    <rPh sb="1" eb="3">
      <t>シュウカン</t>
    </rPh>
    <rPh sb="5" eb="7">
      <t>キンム</t>
    </rPh>
    <rPh sb="7" eb="9">
      <t>ニッスウ</t>
    </rPh>
    <phoneticPr fontId="2"/>
  </si>
  <si>
    <t>人</t>
    <rPh sb="0" eb="1">
      <t>ジン</t>
    </rPh>
    <phoneticPr fontId="2"/>
  </si>
  <si>
    <t>児童数</t>
    <rPh sb="0" eb="2">
      <t>ジドウ</t>
    </rPh>
    <rPh sb="2" eb="3">
      <t>スウ</t>
    </rPh>
    <phoneticPr fontId="2"/>
  </si>
  <si>
    <t>業務内容等</t>
    <rPh sb="0" eb="2">
      <t>ギョウム</t>
    </rPh>
    <rPh sb="2" eb="4">
      <t>ナイヨウ</t>
    </rPh>
    <rPh sb="4" eb="5">
      <t>トウ</t>
    </rPh>
    <phoneticPr fontId="2"/>
  </si>
  <si>
    <r>
      <t>時　</t>
    </r>
    <r>
      <rPr>
        <sz val="10"/>
        <rFont val="ＭＳ Ｐゴシック"/>
        <family val="3"/>
        <charset val="128"/>
      </rPr>
      <t>７</t>
    </r>
    <rPh sb="0" eb="1">
      <t>ジ</t>
    </rPh>
    <phoneticPr fontId="2"/>
  </si>
  <si>
    <t>実働</t>
    <rPh sb="0" eb="2">
      <t>ジツドウ</t>
    </rPh>
    <phoneticPr fontId="2"/>
  </si>
  <si>
    <t>休憩</t>
    <rPh sb="0" eb="2">
      <t>キュウケイ</t>
    </rPh>
    <phoneticPr fontId="2"/>
  </si>
  <si>
    <t>（一週間当たりの実働時間）</t>
    <rPh sb="1" eb="2">
      <t>イチ</t>
    </rPh>
    <rPh sb="2" eb="4">
      <t>シュウカン</t>
    </rPh>
    <rPh sb="4" eb="5">
      <t>ア</t>
    </rPh>
    <rPh sb="8" eb="10">
      <t>ジツドウ</t>
    </rPh>
    <rPh sb="10" eb="12">
      <t>ジカン</t>
    </rPh>
    <phoneticPr fontId="2"/>
  </si>
  <si>
    <t>時</t>
    <rPh sb="0" eb="1">
      <t>ジ</t>
    </rPh>
    <phoneticPr fontId="2"/>
  </si>
  <si>
    <t>分</t>
    <rPh sb="0" eb="1">
      <t>フン</t>
    </rPh>
    <phoneticPr fontId="2"/>
  </si>
  <si>
    <t>日　　課</t>
    <rPh sb="0" eb="1">
      <t>ヒ</t>
    </rPh>
    <rPh sb="3" eb="4">
      <t>カ</t>
    </rPh>
    <phoneticPr fontId="2"/>
  </si>
  <si>
    <t>=</t>
    <phoneticPr fontId="2"/>
  </si>
  <si>
    <t>調理員等</t>
    <rPh sb="0" eb="3">
      <t>チョウリイン</t>
    </rPh>
    <rPh sb="3" eb="4">
      <t>トウ</t>
    </rPh>
    <phoneticPr fontId="2"/>
  </si>
  <si>
    <t>一日あたりの勤務時間</t>
    <rPh sb="0" eb="2">
      <t>イチニチ</t>
    </rPh>
    <rPh sb="6" eb="8">
      <t>キンム</t>
    </rPh>
    <rPh sb="8" eb="10">
      <t>ジカン</t>
    </rPh>
    <phoneticPr fontId="2"/>
  </si>
  <si>
    <t>　　時　</t>
    <rPh sb="2" eb="3">
      <t>ジ</t>
    </rPh>
    <phoneticPr fontId="2"/>
  </si>
  <si>
    <t>　　時</t>
    <rPh sb="2" eb="3">
      <t>ジ</t>
    </rPh>
    <phoneticPr fontId="2"/>
  </si>
  <si>
    <r>
      <t>　</t>
    </r>
    <r>
      <rPr>
        <sz val="10"/>
        <rFont val="ＭＳ Ｐゴシック"/>
        <family val="3"/>
        <charset val="128"/>
      </rPr>
      <t>７</t>
    </r>
    <phoneticPr fontId="2"/>
  </si>
  <si>
    <t>早番</t>
    <rPh sb="0" eb="2">
      <t>ハヤバン</t>
    </rPh>
    <phoneticPr fontId="2"/>
  </si>
  <si>
    <t>平常</t>
    <rPh sb="0" eb="2">
      <t>ヘイジョウ</t>
    </rPh>
    <phoneticPr fontId="2"/>
  </si>
  <si>
    <t>遅番</t>
    <rPh sb="0" eb="2">
      <t>オソバン</t>
    </rPh>
    <phoneticPr fontId="2"/>
  </si>
  <si>
    <t>8:30</t>
    <phoneticPr fontId="2"/>
  </si>
  <si>
    <t>12:45</t>
    <phoneticPr fontId="2"/>
  </si>
  <si>
    <t>13;45</t>
    <phoneticPr fontId="2"/>
  </si>
  <si>
    <t>17:30</t>
    <phoneticPr fontId="2"/>
  </si>
  <si>
    <t>11:30</t>
    <phoneticPr fontId="2"/>
  </si>
  <si>
    <t>12:30</t>
    <phoneticPr fontId="2"/>
  </si>
  <si>
    <t>16:00</t>
    <phoneticPr fontId="2"/>
  </si>
  <si>
    <t>12:00</t>
    <phoneticPr fontId="2"/>
  </si>
  <si>
    <t>13:00</t>
    <phoneticPr fontId="2"/>
  </si>
  <si>
    <t>調理員半日等</t>
    <rPh sb="0" eb="3">
      <t>チョウリイン</t>
    </rPh>
    <rPh sb="3" eb="5">
      <t>ハンニチ</t>
    </rPh>
    <rPh sb="5" eb="6">
      <t>トウ</t>
    </rPh>
    <phoneticPr fontId="2"/>
  </si>
  <si>
    <t>人</t>
    <rPh sb="0" eb="1">
      <t>ニン</t>
    </rPh>
    <phoneticPr fontId="2"/>
  </si>
  <si>
    <t>　調理員等</t>
    <rPh sb="1" eb="4">
      <t>チョウリイン</t>
    </rPh>
    <rPh sb="4" eb="5">
      <t>トウ</t>
    </rPh>
    <phoneticPr fontId="2"/>
  </si>
  <si>
    <t>自由遊び</t>
    <rPh sb="0" eb="2">
      <t>ジユウ</t>
    </rPh>
    <rPh sb="2" eb="3">
      <t>アソ</t>
    </rPh>
    <phoneticPr fontId="2"/>
  </si>
  <si>
    <t>昼食</t>
    <rPh sb="0" eb="2">
      <t>チュウショク</t>
    </rPh>
    <phoneticPr fontId="2"/>
  </si>
  <si>
    <t>午睡</t>
    <rPh sb="0" eb="2">
      <t>ゴスイ</t>
    </rPh>
    <phoneticPr fontId="2"/>
  </si>
  <si>
    <t>起床</t>
    <rPh sb="0" eb="2">
      <t>キショウ</t>
    </rPh>
    <phoneticPr fontId="2"/>
  </si>
  <si>
    <t>おやつ</t>
    <phoneticPr fontId="2"/>
  </si>
  <si>
    <t>登所（園）開始</t>
    <rPh sb="0" eb="1">
      <t>ノボル</t>
    </rPh>
    <rPh sb="1" eb="2">
      <t>トコロ</t>
    </rPh>
    <rPh sb="3" eb="4">
      <t>エン</t>
    </rPh>
    <rPh sb="5" eb="7">
      <t>カイシ</t>
    </rPh>
    <phoneticPr fontId="2"/>
  </si>
  <si>
    <t>開所（園）</t>
    <rPh sb="0" eb="2">
      <t>カイショ</t>
    </rPh>
    <rPh sb="3" eb="4">
      <t>エン</t>
    </rPh>
    <phoneticPr fontId="2"/>
  </si>
  <si>
    <t>ｸﾗｽ別活動等</t>
    <rPh sb="3" eb="4">
      <t>ベツ</t>
    </rPh>
    <rPh sb="4" eb="6">
      <t>カツドウ</t>
    </rPh>
    <rPh sb="6" eb="7">
      <t>トウ</t>
    </rPh>
    <phoneticPr fontId="2"/>
  </si>
  <si>
    <t>閉所（園）</t>
    <rPh sb="0" eb="2">
      <t>ヘイショ</t>
    </rPh>
    <rPh sb="3" eb="4">
      <t>エン</t>
    </rPh>
    <phoneticPr fontId="2"/>
  </si>
  <si>
    <t>順次降所（園）</t>
    <rPh sb="0" eb="2">
      <t>ジュンジ</t>
    </rPh>
    <rPh sb="2" eb="3">
      <t>コウ</t>
    </rPh>
    <rPh sb="3" eb="4">
      <t>ショ</t>
    </rPh>
    <rPh sb="5" eb="6">
      <t>エン</t>
    </rPh>
    <phoneticPr fontId="2"/>
  </si>
  <si>
    <t>開所（園）準備</t>
    <rPh sb="0" eb="2">
      <t>カイショ</t>
    </rPh>
    <rPh sb="3" eb="4">
      <t>エン</t>
    </rPh>
    <rPh sb="5" eb="7">
      <t>ジュンビ</t>
    </rPh>
    <phoneticPr fontId="2"/>
  </si>
  <si>
    <t>健康チェック</t>
    <rPh sb="0" eb="2">
      <t>ケンコウ</t>
    </rPh>
    <phoneticPr fontId="2"/>
  </si>
  <si>
    <t>連絡帳等の確認</t>
    <rPh sb="0" eb="2">
      <t>レンラク</t>
    </rPh>
    <rPh sb="2" eb="3">
      <t>チョウ</t>
    </rPh>
    <rPh sb="3" eb="4">
      <t>トウ</t>
    </rPh>
    <rPh sb="5" eb="7">
      <t>カクニン</t>
    </rPh>
    <phoneticPr fontId="2"/>
  </si>
  <si>
    <t>朝の会（出席者数確認）</t>
    <rPh sb="0" eb="1">
      <t>アサ</t>
    </rPh>
    <rPh sb="2" eb="3">
      <t>カイ</t>
    </rPh>
    <rPh sb="4" eb="6">
      <t>シュッセキ</t>
    </rPh>
    <rPh sb="6" eb="7">
      <t>シャ</t>
    </rPh>
    <rPh sb="7" eb="8">
      <t>スウ</t>
    </rPh>
    <rPh sb="8" eb="10">
      <t>カクニン</t>
    </rPh>
    <phoneticPr fontId="2"/>
  </si>
  <si>
    <t>保育指導計画</t>
    <rPh sb="0" eb="2">
      <t>ホイク</t>
    </rPh>
    <rPh sb="2" eb="4">
      <t>シドウ</t>
    </rPh>
    <rPh sb="4" eb="6">
      <t>ケイカク</t>
    </rPh>
    <phoneticPr fontId="2"/>
  </si>
  <si>
    <t>昼食準備（衛生面等）</t>
    <rPh sb="0" eb="2">
      <t>チュウショク</t>
    </rPh>
    <rPh sb="2" eb="4">
      <t>ジュンビ</t>
    </rPh>
    <rPh sb="5" eb="8">
      <t>エイセイメン</t>
    </rPh>
    <rPh sb="8" eb="9">
      <t>トウ</t>
    </rPh>
    <phoneticPr fontId="2"/>
  </si>
  <si>
    <t>午睡準備</t>
    <rPh sb="0" eb="2">
      <t>ゴスイ</t>
    </rPh>
    <rPh sb="2" eb="4">
      <t>ジュンビ</t>
    </rPh>
    <phoneticPr fontId="2"/>
  </si>
  <si>
    <t>午睡指導</t>
    <rPh sb="0" eb="2">
      <t>ゴスイ</t>
    </rPh>
    <rPh sb="2" eb="4">
      <t>シドウ</t>
    </rPh>
    <phoneticPr fontId="2"/>
  </si>
  <si>
    <t>連絡帳・日誌</t>
    <rPh sb="0" eb="2">
      <t>レンラク</t>
    </rPh>
    <rPh sb="2" eb="3">
      <t>チョウ</t>
    </rPh>
    <rPh sb="4" eb="6">
      <t>ニッシ</t>
    </rPh>
    <phoneticPr fontId="2"/>
  </si>
  <si>
    <t>㎡</t>
    <phoneticPr fontId="2"/>
  </si>
  <si>
    <t>歳</t>
    <rPh sb="0" eb="1">
      <t>サイ</t>
    </rPh>
    <phoneticPr fontId="2"/>
  </si>
  <si>
    <t>１歳児 (ア)</t>
    <rPh sb="1" eb="3">
      <t>サイジ</t>
    </rPh>
    <phoneticPr fontId="2"/>
  </si>
  <si>
    <t>２歳児 (イ)</t>
    <rPh sb="1" eb="3">
      <t>サイジ</t>
    </rPh>
    <phoneticPr fontId="2"/>
  </si>
  <si>
    <t>（(ア)＋(イ)）×1/6</t>
    <phoneticPr fontId="2"/>
  </si>
  <si>
    <t>未実施</t>
    <rPh sb="0" eb="3">
      <t>ミジッシ</t>
    </rPh>
    <phoneticPr fontId="2"/>
  </si>
  <si>
    <t>7:00</t>
    <phoneticPr fontId="2"/>
  </si>
  <si>
    <t>保育所一般検査資料</t>
    <rPh sb="0" eb="2">
      <t>ホイク</t>
    </rPh>
    <rPh sb="2" eb="3">
      <t>ショ</t>
    </rPh>
    <rPh sb="3" eb="5">
      <t>イッパン</t>
    </rPh>
    <rPh sb="5" eb="7">
      <t>ケンサ</t>
    </rPh>
    <rPh sb="7" eb="9">
      <t>シリョウ</t>
    </rPh>
    <phoneticPr fontId="14"/>
  </si>
  <si>
    <t>認可定員</t>
    <rPh sb="0" eb="2">
      <t>ニンカ</t>
    </rPh>
    <rPh sb="2" eb="4">
      <t>テイイン</t>
    </rPh>
    <phoneticPr fontId="14"/>
  </si>
  <si>
    <t>検査実施年月日</t>
    <rPh sb="0" eb="2">
      <t>ケンサ</t>
    </rPh>
    <rPh sb="2" eb="4">
      <t>ジッシ</t>
    </rPh>
    <rPh sb="4" eb="7">
      <t>ネンガッピ</t>
    </rPh>
    <phoneticPr fontId="14"/>
  </si>
  <si>
    <t>認可年月日</t>
    <rPh sb="0" eb="2">
      <t>ニンカ</t>
    </rPh>
    <rPh sb="2" eb="5">
      <t>ネンガッピ</t>
    </rPh>
    <phoneticPr fontId="14"/>
  </si>
  <si>
    <t>設置者名</t>
    <rPh sb="0" eb="2">
      <t>セッチ</t>
    </rPh>
    <rPh sb="2" eb="3">
      <t>シャ</t>
    </rPh>
    <rPh sb="3" eb="4">
      <t>メイ</t>
    </rPh>
    <phoneticPr fontId="14"/>
  </si>
  <si>
    <t>事業開始年月日</t>
    <rPh sb="0" eb="2">
      <t>ジギョウ</t>
    </rPh>
    <rPh sb="2" eb="4">
      <t>カイシ</t>
    </rPh>
    <rPh sb="4" eb="7">
      <t>ネンガッピ</t>
    </rPh>
    <phoneticPr fontId="14"/>
  </si>
  <si>
    <t>　</t>
    <phoneticPr fontId="14"/>
  </si>
  <si>
    <t>施設長</t>
    <rPh sb="0" eb="2">
      <t>シセツ</t>
    </rPh>
    <rPh sb="2" eb="3">
      <t>チョウ</t>
    </rPh>
    <phoneticPr fontId="14"/>
  </si>
  <si>
    <t>１　管理運営</t>
    <rPh sb="1" eb="3">
      <t>カンリ</t>
    </rPh>
    <rPh sb="3" eb="5">
      <t>ウンエイ</t>
    </rPh>
    <phoneticPr fontId="14"/>
  </si>
  <si>
    <t>施設の目的及び運営方針</t>
    <rPh sb="0" eb="2">
      <t>シセツ</t>
    </rPh>
    <rPh sb="3" eb="5">
      <t>モクテキ</t>
    </rPh>
    <rPh sb="5" eb="6">
      <t>オヨ</t>
    </rPh>
    <rPh sb="7" eb="9">
      <t>ウンエイ</t>
    </rPh>
    <rPh sb="9" eb="11">
      <t>ホウシン</t>
    </rPh>
    <phoneticPr fontId="14"/>
  </si>
  <si>
    <t>提供する保育の内容</t>
    <rPh sb="0" eb="2">
      <t>テイキョウ</t>
    </rPh>
    <rPh sb="4" eb="6">
      <t>ホイク</t>
    </rPh>
    <rPh sb="7" eb="9">
      <t>ナイヨウ</t>
    </rPh>
    <phoneticPr fontId="14"/>
  </si>
  <si>
    <t>保育の提供を行う日及び時間並びに提供を行わない日</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14"/>
  </si>
  <si>
    <t>非常災害対策</t>
    <rPh sb="0" eb="2">
      <t>ヒジョウ</t>
    </rPh>
    <rPh sb="2" eb="4">
      <t>サイガイ</t>
    </rPh>
    <rPh sb="4" eb="6">
      <t>タイサク</t>
    </rPh>
    <phoneticPr fontId="14"/>
  </si>
  <si>
    <t>緊急時等における対応方法</t>
    <rPh sb="0" eb="3">
      <t>キンキュウジ</t>
    </rPh>
    <rPh sb="3" eb="4">
      <t>トウ</t>
    </rPh>
    <rPh sb="8" eb="10">
      <t>タイオウ</t>
    </rPh>
    <rPh sb="10" eb="12">
      <t>ホウホウ</t>
    </rPh>
    <phoneticPr fontId="14"/>
  </si>
  <si>
    <t>虐待の防止のための措置に関する事項</t>
    <rPh sb="0" eb="2">
      <t>ギャクタイ</t>
    </rPh>
    <rPh sb="3" eb="5">
      <t>ボウシ</t>
    </rPh>
    <rPh sb="9" eb="11">
      <t>ソチ</t>
    </rPh>
    <rPh sb="12" eb="13">
      <t>カン</t>
    </rPh>
    <rPh sb="15" eb="17">
      <t>ジコウ</t>
    </rPh>
    <phoneticPr fontId="14"/>
  </si>
  <si>
    <t>（</t>
  </si>
  <si>
    <t>名）　(A)</t>
    <rPh sb="0" eb="1">
      <t>メイ</t>
    </rPh>
    <phoneticPr fontId="14"/>
  </si>
  <si>
    <t>② 現員と利用定員</t>
    <rPh sb="2" eb="4">
      <t>ゲンイン</t>
    </rPh>
    <rPh sb="5" eb="7">
      <t>リヨウ</t>
    </rPh>
    <rPh sb="7" eb="9">
      <t>テイイン</t>
    </rPh>
    <phoneticPr fontId="14"/>
  </si>
  <si>
    <t>利用定員
(B)</t>
    <rPh sb="0" eb="2">
      <t>リヨウ</t>
    </rPh>
    <rPh sb="2" eb="4">
      <t>テイイン</t>
    </rPh>
    <phoneticPr fontId="14"/>
  </si>
  <si>
    <t>充足率</t>
    <phoneticPr fontId="14"/>
  </si>
  <si>
    <t>計　(C)</t>
    <rPh sb="0" eb="1">
      <t>ケイ</t>
    </rPh>
    <phoneticPr fontId="14"/>
  </si>
  <si>
    <t>(C)／(B)</t>
    <phoneticPr fontId="14"/>
  </si>
  <si>
    <t>(C)／(A）</t>
    <phoneticPr fontId="14"/>
  </si>
  <si>
    <t>３号認定こども</t>
    <phoneticPr fontId="14"/>
  </si>
  <si>
    <t>－</t>
    <phoneticPr fontId="14"/>
  </si>
  <si>
    <t>２号認定こども</t>
    <rPh sb="1" eb="2">
      <t>ゴウ</t>
    </rPh>
    <rPh sb="2" eb="4">
      <t>ニンテイ</t>
    </rPh>
    <phoneticPr fontId="14"/>
  </si>
  <si>
    <t>計</t>
    <rPh sb="0" eb="1">
      <t>ケイ</t>
    </rPh>
    <phoneticPr fontId="14"/>
  </si>
  <si>
    <t>私的契約児数</t>
    <rPh sb="0" eb="2">
      <t>シテキ</t>
    </rPh>
    <rPh sb="2" eb="4">
      <t>ケイヤク</t>
    </rPh>
    <rPh sb="4" eb="5">
      <t>ジ</t>
    </rPh>
    <phoneticPr fontId="14"/>
  </si>
  <si>
    <t>（</t>
    <phoneticPr fontId="14"/>
  </si>
  <si>
    <t xml:space="preserve">① </t>
    <phoneticPr fontId="14"/>
  </si>
  <si>
    <t>建物構造　　：</t>
    <phoneticPr fontId="14"/>
  </si>
  <si>
    <t>造</t>
    <rPh sb="0" eb="1">
      <t>ツク</t>
    </rPh>
    <phoneticPr fontId="14"/>
  </si>
  <si>
    <t>階建</t>
    <rPh sb="0" eb="1">
      <t>カイ</t>
    </rPh>
    <rPh sb="1" eb="2">
      <t>タ</t>
    </rPh>
    <phoneticPr fontId="14"/>
  </si>
  <si>
    <t>室名</t>
    <rPh sb="0" eb="1">
      <t>シツ</t>
    </rPh>
    <rPh sb="1" eb="2">
      <t>メイ</t>
    </rPh>
    <phoneticPr fontId="14"/>
  </si>
  <si>
    <t>室数</t>
    <rPh sb="0" eb="1">
      <t>シツ</t>
    </rPh>
    <rPh sb="1" eb="2">
      <t>スウ</t>
    </rPh>
    <phoneticPr fontId="14"/>
  </si>
  <si>
    <t>敷地面積　　：</t>
    <phoneticPr fontId="14"/>
  </si>
  <si>
    <t>　</t>
    <phoneticPr fontId="14"/>
  </si>
  <si>
    <t>乳児室</t>
    <rPh sb="0" eb="2">
      <t>ニュウジ</t>
    </rPh>
    <rPh sb="2" eb="3">
      <t>シツ</t>
    </rPh>
    <phoneticPr fontId="14"/>
  </si>
  <si>
    <t>㎡</t>
    <phoneticPr fontId="14"/>
  </si>
  <si>
    <t>名)＝</t>
    <rPh sb="0" eb="1">
      <t>メイ</t>
    </rPh>
    <phoneticPr fontId="14"/>
  </si>
  <si>
    <t>ほふく室</t>
    <rPh sb="3" eb="4">
      <t>シツ</t>
    </rPh>
    <phoneticPr fontId="14"/>
  </si>
  <si>
    <t xml:space="preserve">② </t>
    <phoneticPr fontId="14"/>
  </si>
  <si>
    <t>避難用傾斜路</t>
    <phoneticPr fontId="14"/>
  </si>
  <si>
    <t>（園舎が２階建以上の場合）</t>
    <rPh sb="1" eb="2">
      <t>エン</t>
    </rPh>
    <rPh sb="2" eb="3">
      <t>シャ</t>
    </rPh>
    <rPh sb="5" eb="6">
      <t>カイ</t>
    </rPh>
    <rPh sb="6" eb="7">
      <t>タ</t>
    </rPh>
    <rPh sb="7" eb="9">
      <t>イジョウ</t>
    </rPh>
    <rPh sb="10" eb="12">
      <t>バアイ</t>
    </rPh>
    <phoneticPr fontId="14"/>
  </si>
  <si>
    <t>（</t>
    <phoneticPr fontId="14"/>
  </si>
  <si>
    <t xml:space="preserve">③ </t>
    <phoneticPr fontId="14"/>
  </si>
  <si>
    <t>避難用外階段</t>
    <phoneticPr fontId="14"/>
  </si>
  <si>
    <t>保育室</t>
    <rPh sb="0" eb="3">
      <t>ホイクシツ</t>
    </rPh>
    <phoneticPr fontId="14"/>
  </si>
  <si>
    <t>㎡</t>
    <phoneticPr fontId="14"/>
  </si>
  <si>
    <t>㎡</t>
  </si>
  <si>
    <t>　</t>
    <phoneticPr fontId="14"/>
  </si>
  <si>
    <t>遊戯室</t>
    <rPh sb="0" eb="2">
      <t>ユウギ</t>
    </rPh>
    <rPh sb="2" eb="3">
      <t>シツ</t>
    </rPh>
    <phoneticPr fontId="14"/>
  </si>
  <si>
    <t xml:space="preserve">④ </t>
    <phoneticPr fontId="14"/>
  </si>
  <si>
    <t>転落防止設備</t>
    <phoneticPr fontId="14"/>
  </si>
  <si>
    <t>調理室</t>
    <rPh sb="0" eb="3">
      <t>チョウリシツ</t>
    </rPh>
    <phoneticPr fontId="14"/>
  </si>
  <si>
    <t>⑤</t>
    <phoneticPr fontId="14"/>
  </si>
  <si>
    <t>飲料水用設備</t>
    <phoneticPr fontId="14"/>
  </si>
  <si>
    <t>（</t>
    <phoneticPr fontId="14"/>
  </si>
  <si>
    <t>職員室</t>
    <rPh sb="0" eb="3">
      <t>ショクインシツ</t>
    </rPh>
    <phoneticPr fontId="14"/>
  </si>
  <si>
    <t xml:space="preserve">⑥ </t>
    <phoneticPr fontId="14"/>
  </si>
  <si>
    <t>手洗用設備</t>
    <phoneticPr fontId="14"/>
  </si>
  <si>
    <t>調乳室</t>
    <rPh sb="0" eb="2">
      <t>チョウニュウ</t>
    </rPh>
    <rPh sb="2" eb="3">
      <t>シツ</t>
    </rPh>
    <phoneticPr fontId="14"/>
  </si>
  <si>
    <t>㎡</t>
    <phoneticPr fontId="14"/>
  </si>
  <si>
    <t>沐浴室</t>
    <rPh sb="0" eb="2">
      <t>モクヨク</t>
    </rPh>
    <rPh sb="2" eb="3">
      <t>シツ</t>
    </rPh>
    <phoneticPr fontId="14"/>
  </si>
  <si>
    <t xml:space="preserve">⑦ </t>
    <phoneticPr fontId="14"/>
  </si>
  <si>
    <t>足洗用設備</t>
    <phoneticPr fontId="14"/>
  </si>
  <si>
    <t>２歳未満便所</t>
    <rPh sb="1" eb="4">
      <t>サイミマン</t>
    </rPh>
    <rPh sb="4" eb="6">
      <t>ベンジョ</t>
    </rPh>
    <phoneticPr fontId="14"/>
  </si>
  <si>
    <t>　</t>
    <phoneticPr fontId="14"/>
  </si>
  <si>
    <t>個</t>
    <rPh sb="0" eb="1">
      <t>コ</t>
    </rPh>
    <phoneticPr fontId="14"/>
  </si>
  <si>
    <t>２歳以上便所</t>
    <rPh sb="1" eb="4">
      <t>サイイジョウ</t>
    </rPh>
    <rPh sb="4" eb="6">
      <t>ベンジョ</t>
    </rPh>
    <phoneticPr fontId="14"/>
  </si>
  <si>
    <t>㎡</t>
    <phoneticPr fontId="14"/>
  </si>
  <si>
    <t>大</t>
    <rPh sb="0" eb="1">
      <t>ダイ</t>
    </rPh>
    <phoneticPr fontId="14"/>
  </si>
  <si>
    <t>小</t>
    <rPh sb="0" eb="1">
      <t>ショウ</t>
    </rPh>
    <phoneticPr fontId="14"/>
  </si>
  <si>
    <t>職員用便所</t>
    <rPh sb="0" eb="3">
      <t>ショクインヨウ</t>
    </rPh>
    <rPh sb="3" eb="5">
      <t>ベンジョ</t>
    </rPh>
    <phoneticPr fontId="14"/>
  </si>
  <si>
    <t>調理員便所</t>
    <rPh sb="0" eb="3">
      <t>チョウリイン</t>
    </rPh>
    <rPh sb="3" eb="5">
      <t>ベンジョ</t>
    </rPh>
    <phoneticPr fontId="14"/>
  </si>
  <si>
    <t>事務室</t>
    <rPh sb="0" eb="3">
      <t>ジムシツ</t>
    </rPh>
    <phoneticPr fontId="14"/>
  </si>
  <si>
    <t>その他</t>
    <rPh sb="2" eb="3">
      <t>タ</t>
    </rPh>
    <phoneticPr fontId="14"/>
  </si>
  <si>
    <t>設備及び備品の状況</t>
    <rPh sb="0" eb="2">
      <t>セツビ</t>
    </rPh>
    <rPh sb="2" eb="3">
      <t>オヨ</t>
    </rPh>
    <rPh sb="4" eb="6">
      <t>ビヒン</t>
    </rPh>
    <rPh sb="7" eb="9">
      <t>ジョウキョウ</t>
    </rPh>
    <phoneticPr fontId="14"/>
  </si>
  <si>
    <t>主な設備及び備品</t>
    <rPh sb="0" eb="1">
      <t>オモ</t>
    </rPh>
    <rPh sb="2" eb="4">
      <t>セツビ</t>
    </rPh>
    <rPh sb="4" eb="5">
      <t>オヨ</t>
    </rPh>
    <rPh sb="6" eb="8">
      <t>ビヒン</t>
    </rPh>
    <phoneticPr fontId="14"/>
  </si>
  <si>
    <t>設備・備品の点検状況</t>
    <rPh sb="6" eb="8">
      <t>テンケン</t>
    </rPh>
    <rPh sb="8" eb="10">
      <t>ジョウキョウ</t>
    </rPh>
    <phoneticPr fontId="14"/>
  </si>
  <si>
    <t>医務室</t>
    <rPh sb="0" eb="2">
      <t>イム</t>
    </rPh>
    <rPh sb="2" eb="3">
      <t>シツ</t>
    </rPh>
    <phoneticPr fontId="14"/>
  </si>
  <si>
    <t>①</t>
    <phoneticPr fontId="14"/>
  </si>
  <si>
    <t>給水・下水等設備</t>
    <rPh sb="0" eb="2">
      <t>キュウスイ</t>
    </rPh>
    <rPh sb="3" eb="5">
      <t>ゲスイ</t>
    </rPh>
    <rPh sb="5" eb="6">
      <t>ナド</t>
    </rPh>
    <rPh sb="6" eb="8">
      <t>セツビ</t>
    </rPh>
    <phoneticPr fontId="14"/>
  </si>
  <si>
    <t>イ．調理員等</t>
    <rPh sb="2" eb="5">
      <t>チョウリイン</t>
    </rPh>
    <rPh sb="5" eb="6">
      <t>トウ</t>
    </rPh>
    <phoneticPr fontId="2"/>
  </si>
  <si>
    <t>一日当たりの勤務時間</t>
    <rPh sb="0" eb="2">
      <t>イチニチ</t>
    </rPh>
    <rPh sb="2" eb="3">
      <t>ア</t>
    </rPh>
    <rPh sb="6" eb="8">
      <t>キンム</t>
    </rPh>
    <rPh sb="8" eb="10">
      <t>ジカン</t>
    </rPh>
    <phoneticPr fontId="2"/>
  </si>
  <si>
    <t>時間帯による
保育士稼働人員</t>
    <rPh sb="0" eb="3">
      <t>ジカンタイ</t>
    </rPh>
    <rPh sb="7" eb="10">
      <t>ホイクシ</t>
    </rPh>
    <rPh sb="10" eb="12">
      <t>カドウ</t>
    </rPh>
    <rPh sb="12" eb="14">
      <t>ジンイン</t>
    </rPh>
    <phoneticPr fontId="2"/>
  </si>
  <si>
    <t>《記載例》　</t>
    <rPh sb="1" eb="3">
      <t>キサイ</t>
    </rPh>
    <rPh sb="3" eb="4">
      <t>レイ</t>
    </rPh>
    <phoneticPr fontId="2"/>
  </si>
  <si>
    <r>
      <t>時　</t>
    </r>
    <r>
      <rPr>
        <sz val="10"/>
        <rFont val="ＭＳ Ｐ明朝"/>
        <family val="1"/>
        <charset val="128"/>
      </rPr>
      <t>７</t>
    </r>
    <rPh sb="0" eb="1">
      <t>ジ</t>
    </rPh>
    <phoneticPr fontId="2"/>
  </si>
  <si>
    <r>
      <t>　</t>
    </r>
    <r>
      <rPr>
        <sz val="10"/>
        <rFont val="ＭＳ Ｐ明朝"/>
        <family val="1"/>
        <charset val="128"/>
      </rPr>
      <t>７</t>
    </r>
    <phoneticPr fontId="2"/>
  </si>
  <si>
    <t>年齢構成
（満年齢）</t>
    <rPh sb="0" eb="2">
      <t>ネンレイ</t>
    </rPh>
    <rPh sb="2" eb="4">
      <t>コウセイ</t>
    </rPh>
    <rPh sb="6" eb="9">
      <t>マンネンレイ</t>
    </rPh>
    <phoneticPr fontId="2"/>
  </si>
  <si>
    <t>短時間
保育士</t>
    <rPh sb="0" eb="3">
      <t>タンジカン</t>
    </rPh>
    <rPh sb="4" eb="7">
      <t>ホイクシ</t>
    </rPh>
    <phoneticPr fontId="2"/>
  </si>
  <si>
    <t>常勤
保育士</t>
    <rPh sb="0" eb="2">
      <t>ジョウキン</t>
    </rPh>
    <rPh sb="3" eb="6">
      <t>ホイクシ</t>
    </rPh>
    <phoneticPr fontId="2"/>
  </si>
  <si>
    <t>就業規則</t>
    <rPh sb="0" eb="2">
      <t>シュウギョウ</t>
    </rPh>
    <rPh sb="2" eb="4">
      <t>キソク</t>
    </rPh>
    <phoneticPr fontId="2"/>
  </si>
  <si>
    <t>変形労働時間協定</t>
    <rPh sb="0" eb="2">
      <t>ヘンケイ</t>
    </rPh>
    <rPh sb="2" eb="4">
      <t>ロウドウ</t>
    </rPh>
    <rPh sb="4" eb="6">
      <t>ジカン</t>
    </rPh>
    <rPh sb="6" eb="8">
      <t>キョウテイ</t>
    </rPh>
    <phoneticPr fontId="2"/>
  </si>
  <si>
    <t>時間外労働・休日労働に関する協定</t>
    <rPh sb="0" eb="3">
      <t>ジカンガイ</t>
    </rPh>
    <rPh sb="3" eb="5">
      <t>ロウドウ</t>
    </rPh>
    <rPh sb="6" eb="8">
      <t>キュウジツ</t>
    </rPh>
    <rPh sb="8" eb="10">
      <t>ロウドウ</t>
    </rPh>
    <rPh sb="11" eb="12">
      <t>カン</t>
    </rPh>
    <rPh sb="14" eb="16">
      <t>キョウテイ</t>
    </rPh>
    <phoneticPr fontId="2"/>
  </si>
  <si>
    <t>エ</t>
    <phoneticPr fontId="2"/>
  </si>
  <si>
    <t>賃金控除協定</t>
    <rPh sb="0" eb="2">
      <t>チンギン</t>
    </rPh>
    <rPh sb="2" eb="4">
      <t>コウジョ</t>
    </rPh>
    <rPh sb="4" eb="6">
      <t>キョウテイ</t>
    </rPh>
    <phoneticPr fontId="2"/>
  </si>
  <si>
    <t>② 社会保険への加入状況</t>
    <rPh sb="2" eb="4">
      <t>シャカイ</t>
    </rPh>
    <rPh sb="4" eb="6">
      <t>ホケン</t>
    </rPh>
    <rPh sb="8" eb="10">
      <t>カニュウ</t>
    </rPh>
    <rPh sb="10" eb="12">
      <t>ジョウキョウ</t>
    </rPh>
    <phoneticPr fontId="2"/>
  </si>
  <si>
    <t>健康保険</t>
    <rPh sb="0" eb="2">
      <t>ケンコウ</t>
    </rPh>
    <rPh sb="2" eb="4">
      <t>ホケン</t>
    </rPh>
    <phoneticPr fontId="2"/>
  </si>
  <si>
    <t>人）</t>
    <rPh sb="0" eb="1">
      <t>ニン</t>
    </rPh>
    <phoneticPr fontId="2"/>
  </si>
  <si>
    <t>年　　　金</t>
    <rPh sb="0" eb="1">
      <t>ネン</t>
    </rPh>
    <rPh sb="4" eb="5">
      <t>キン</t>
    </rPh>
    <phoneticPr fontId="2"/>
  </si>
  <si>
    <t>加入：</t>
    <rPh sb="0" eb="2">
      <t>カニュウ</t>
    </rPh>
    <phoneticPr fontId="2"/>
  </si>
  <si>
    <t>未加入：</t>
    <rPh sb="0" eb="1">
      <t>ミ</t>
    </rPh>
    <rPh sb="1" eb="3">
      <t>カニュウ</t>
    </rPh>
    <phoneticPr fontId="2"/>
  </si>
  <si>
    <t>労働者名簿</t>
    <rPh sb="0" eb="2">
      <t>ロウドウ</t>
    </rPh>
    <rPh sb="2" eb="3">
      <t>シャ</t>
    </rPh>
    <rPh sb="3" eb="5">
      <t>メイボ</t>
    </rPh>
    <phoneticPr fontId="2"/>
  </si>
  <si>
    <t>非常勤職員雇用契約書</t>
    <rPh sb="0" eb="3">
      <t>ヒジョウキン</t>
    </rPh>
    <rPh sb="3" eb="5">
      <t>ショクイン</t>
    </rPh>
    <rPh sb="5" eb="7">
      <t>コヨウ</t>
    </rPh>
    <rPh sb="7" eb="10">
      <t>ケイヤクショ</t>
    </rPh>
    <phoneticPr fontId="2"/>
  </si>
  <si>
    <t>雇用時書類</t>
    <rPh sb="0" eb="2">
      <t>コヨウ</t>
    </rPh>
    <rPh sb="2" eb="3">
      <t>ジ</t>
    </rPh>
    <rPh sb="3" eb="5">
      <t>ショルイ</t>
    </rPh>
    <phoneticPr fontId="2"/>
  </si>
  <si>
    <t>出勤簿等</t>
    <rPh sb="0" eb="2">
      <t>シュッキン</t>
    </rPh>
    <rPh sb="2" eb="3">
      <t>ボ</t>
    </rPh>
    <rPh sb="3" eb="4">
      <t>トウ</t>
    </rPh>
    <phoneticPr fontId="2"/>
  </si>
  <si>
    <t>職員健康診断記録</t>
    <rPh sb="0" eb="2">
      <t>ショクイン</t>
    </rPh>
    <rPh sb="2" eb="4">
      <t>ケンコウ</t>
    </rPh>
    <rPh sb="4" eb="6">
      <t>シンダン</t>
    </rPh>
    <rPh sb="6" eb="8">
      <t>キロク</t>
    </rPh>
    <phoneticPr fontId="2"/>
  </si>
  <si>
    <t>旅行命令・復命綴</t>
    <rPh sb="0" eb="2">
      <t>リョコウ</t>
    </rPh>
    <rPh sb="2" eb="4">
      <t>メイレイ</t>
    </rPh>
    <rPh sb="5" eb="7">
      <t>フクメイ</t>
    </rPh>
    <rPh sb="7" eb="8">
      <t>ツヅ</t>
    </rPh>
    <phoneticPr fontId="2"/>
  </si>
  <si>
    <t>年次休暇綴（カード）</t>
    <rPh sb="0" eb="2">
      <t>ネンジ</t>
    </rPh>
    <rPh sb="2" eb="4">
      <t>キュウカ</t>
    </rPh>
    <rPh sb="4" eb="5">
      <t>ツヅ</t>
    </rPh>
    <phoneticPr fontId="2"/>
  </si>
  <si>
    <t>通勤カード</t>
    <rPh sb="0" eb="2">
      <t>ツウキン</t>
    </rPh>
    <phoneticPr fontId="2"/>
  </si>
  <si>
    <t>規程名称</t>
    <rPh sb="0" eb="2">
      <t>キテイ</t>
    </rPh>
    <rPh sb="2" eb="4">
      <t>メイショウ</t>
    </rPh>
    <phoneticPr fontId="2"/>
  </si>
  <si>
    <t>開催日</t>
    <rPh sb="0" eb="3">
      <t>カイサイビ</t>
    </rPh>
    <phoneticPr fontId="2"/>
  </si>
  <si>
    <t>講師職名</t>
    <rPh sb="0" eb="2">
      <t>コウシ</t>
    </rPh>
    <rPh sb="2" eb="4">
      <t>ショクメイ</t>
    </rPh>
    <phoneticPr fontId="2"/>
  </si>
  <si>
    <t>出席者数</t>
    <rPh sb="0" eb="3">
      <t>シュッセキシャ</t>
    </rPh>
    <rPh sb="3" eb="4">
      <t>スウ</t>
    </rPh>
    <phoneticPr fontId="2"/>
  </si>
  <si>
    <t>主催者</t>
    <rPh sb="0" eb="3">
      <t>シュサイシャ</t>
    </rPh>
    <phoneticPr fontId="2"/>
  </si>
  <si>
    <t>① 職員採用時の健康診断</t>
    <rPh sb="2" eb="4">
      <t>ショクイン</t>
    </rPh>
    <rPh sb="4" eb="6">
      <t>サイヨウ</t>
    </rPh>
    <rPh sb="6" eb="7">
      <t>ジ</t>
    </rPh>
    <rPh sb="8" eb="10">
      <t>ケンコウ</t>
    </rPh>
    <rPh sb="10" eb="12">
      <t>シンダン</t>
    </rPh>
    <phoneticPr fontId="2"/>
  </si>
  <si>
    <t>② 職員の定期健康診断</t>
    <rPh sb="2" eb="4">
      <t>ショクイン</t>
    </rPh>
    <rPh sb="5" eb="7">
      <t>テイキ</t>
    </rPh>
    <rPh sb="7" eb="9">
      <t>ケンコウ</t>
    </rPh>
    <rPh sb="9" eb="11">
      <t>シンダン</t>
    </rPh>
    <phoneticPr fontId="2"/>
  </si>
  <si>
    <t>第三者委員</t>
    <rPh sb="0" eb="1">
      <t>ダイ</t>
    </rPh>
    <rPh sb="1" eb="3">
      <t>サンシャ</t>
    </rPh>
    <rPh sb="3" eb="5">
      <t>イイン</t>
    </rPh>
    <phoneticPr fontId="2"/>
  </si>
  <si>
    <t>書類整備状況</t>
    <rPh sb="0" eb="2">
      <t>ショルイ</t>
    </rPh>
    <rPh sb="2" eb="4">
      <t>セイビ</t>
    </rPh>
    <rPh sb="4" eb="6">
      <t>ジョウキョウ</t>
    </rPh>
    <phoneticPr fontId="2"/>
  </si>
  <si>
    <t>苦情解決の仕組みを
見やすい場所に掲示</t>
    <rPh sb="0" eb="2">
      <t>クジョウ</t>
    </rPh>
    <rPh sb="2" eb="4">
      <t>カイケツ</t>
    </rPh>
    <rPh sb="5" eb="7">
      <t>シク</t>
    </rPh>
    <rPh sb="10" eb="11">
      <t>ミ</t>
    </rPh>
    <rPh sb="14" eb="16">
      <t>バショ</t>
    </rPh>
    <rPh sb="17" eb="19">
      <t>ケイジ</t>
    </rPh>
    <phoneticPr fontId="2"/>
  </si>
  <si>
    <t xml:space="preserve"> 職名：</t>
    <rPh sb="1" eb="3">
      <t>ショクメイ</t>
    </rPh>
    <phoneticPr fontId="2"/>
  </si>
  <si>
    <t xml:space="preserve"> 氏名:</t>
    <rPh sb="1" eb="3">
      <t>シメイ</t>
    </rPh>
    <phoneticPr fontId="2"/>
  </si>
  <si>
    <t>職業等：</t>
    <rPh sb="0" eb="2">
      <t>ショクギョウ</t>
    </rPh>
    <rPh sb="2" eb="3">
      <t>トウ</t>
    </rPh>
    <phoneticPr fontId="2"/>
  </si>
  <si>
    <t>苦情受付報告書</t>
    <rPh sb="0" eb="2">
      <t>クジョウ</t>
    </rPh>
    <rPh sb="2" eb="4">
      <t>ウケツケ</t>
    </rPh>
    <rPh sb="4" eb="7">
      <t>ホウコクショ</t>
    </rPh>
    <phoneticPr fontId="2"/>
  </si>
  <si>
    <t>苦情解決報告書</t>
    <rPh sb="0" eb="2">
      <t>クジョウ</t>
    </rPh>
    <rPh sb="2" eb="4">
      <t>カイケツ</t>
    </rPh>
    <rPh sb="4" eb="7">
      <t>ホウコクショ</t>
    </rPh>
    <phoneticPr fontId="2"/>
  </si>
  <si>
    <t xml:space="preserve"> 事業報告書・広報誌・ＨＰ・その他</t>
    <rPh sb="1" eb="3">
      <t>ジギョウ</t>
    </rPh>
    <rPh sb="3" eb="6">
      <t>ホウコクショ</t>
    </rPh>
    <rPh sb="7" eb="10">
      <t>コウホウシ</t>
    </rPh>
    <rPh sb="16" eb="17">
      <t>タ</t>
    </rPh>
    <phoneticPr fontId="2"/>
  </si>
  <si>
    <t xml:space="preserve"> </t>
    <phoneticPr fontId="2"/>
  </si>
  <si>
    <t>苦情受付簿</t>
    <rPh sb="0" eb="1">
      <t>ク</t>
    </rPh>
    <rPh sb="1" eb="2">
      <t>ジョウ</t>
    </rPh>
    <rPh sb="2" eb="3">
      <t>ウケ</t>
    </rPh>
    <rPh sb="3" eb="4">
      <t>ツキ</t>
    </rPh>
    <rPh sb="4" eb="5">
      <t>ボ</t>
    </rPh>
    <phoneticPr fontId="2"/>
  </si>
  <si>
    <t>① 災害対応マニュアル</t>
    <rPh sb="2" eb="4">
      <t>サイガイ</t>
    </rPh>
    <rPh sb="4" eb="6">
      <t>タイオウ</t>
    </rPh>
    <phoneticPr fontId="2"/>
  </si>
  <si>
    <t>② 消防計画</t>
    <rPh sb="2" eb="4">
      <t>ショウボウ</t>
    </rPh>
    <rPh sb="4" eb="6">
      <t>ケイカク</t>
    </rPh>
    <phoneticPr fontId="2"/>
  </si>
  <si>
    <t>③ 防火管理者</t>
    <rPh sb="2" eb="4">
      <t>ボウカ</t>
    </rPh>
    <rPh sb="4" eb="7">
      <t>カンリシャ</t>
    </rPh>
    <phoneticPr fontId="2"/>
  </si>
  <si>
    <t>／</t>
    <phoneticPr fontId="2"/>
  </si>
  <si>
    <t>　消火器</t>
    <rPh sb="1" eb="4">
      <t>ショウカキ</t>
    </rPh>
    <phoneticPr fontId="2"/>
  </si>
  <si>
    <t>　消火バケツ</t>
    <rPh sb="1" eb="3">
      <t>ショウカ</t>
    </rPh>
    <phoneticPr fontId="2"/>
  </si>
  <si>
    <t xml:space="preserve"> 非常ベル</t>
    <rPh sb="1" eb="3">
      <t>ヒジョウ</t>
    </rPh>
    <phoneticPr fontId="2"/>
  </si>
  <si>
    <t xml:space="preserve"> 放送装置</t>
    <rPh sb="1" eb="3">
      <t>ホウソウ</t>
    </rPh>
    <rPh sb="3" eb="5">
      <t>ソウチ</t>
    </rPh>
    <phoneticPr fontId="2"/>
  </si>
  <si>
    <t xml:space="preserve"> 携帯拡声器</t>
    <rPh sb="1" eb="3">
      <t>ケイタイ</t>
    </rPh>
    <rPh sb="3" eb="6">
      <t>カクセイキ</t>
    </rPh>
    <phoneticPr fontId="2"/>
  </si>
  <si>
    <t xml:space="preserve"> すべり台</t>
    <rPh sb="4" eb="5">
      <t>ダイ</t>
    </rPh>
    <phoneticPr fontId="2"/>
  </si>
  <si>
    <t xml:space="preserve"> 非常用階段</t>
    <rPh sb="1" eb="4">
      <t>ヒジョウヨウ</t>
    </rPh>
    <rPh sb="4" eb="6">
      <t>カイダン</t>
    </rPh>
    <phoneticPr fontId="2"/>
  </si>
  <si>
    <t xml:space="preserve"> 非常口</t>
    <rPh sb="1" eb="3">
      <t>ヒジョウ</t>
    </rPh>
    <rPh sb="3" eb="4">
      <t>グチ</t>
    </rPh>
    <phoneticPr fontId="2"/>
  </si>
  <si>
    <t xml:space="preserve"> 避難ばしご</t>
    <rPh sb="1" eb="3">
      <t>ヒナン</t>
    </rPh>
    <phoneticPr fontId="2"/>
  </si>
  <si>
    <t xml:space="preserve"> ロープ</t>
    <phoneticPr fontId="2"/>
  </si>
  <si>
    <t xml:space="preserve"> 避難誘導灯</t>
    <rPh sb="1" eb="3">
      <t>ヒナン</t>
    </rPh>
    <rPh sb="3" eb="5">
      <t>ユウドウ</t>
    </rPh>
    <rPh sb="5" eb="6">
      <t>トモシビ</t>
    </rPh>
    <phoneticPr fontId="2"/>
  </si>
  <si>
    <t xml:space="preserve"> 避難誘導標識</t>
    <rPh sb="1" eb="3">
      <t>ヒナン</t>
    </rPh>
    <rPh sb="3" eb="5">
      <t>ユウドウ</t>
    </rPh>
    <rPh sb="5" eb="7">
      <t>ヒョウシキ</t>
    </rPh>
    <phoneticPr fontId="2"/>
  </si>
  <si>
    <t xml:space="preserve"> 避難設備</t>
    <rPh sb="1" eb="3">
      <t>ヒナン</t>
    </rPh>
    <rPh sb="3" eb="5">
      <t>セツビ</t>
    </rPh>
    <phoneticPr fontId="2"/>
  </si>
  <si>
    <t xml:space="preserve"> 避難誘導灯等</t>
    <rPh sb="1" eb="3">
      <t>ヒナン</t>
    </rPh>
    <rPh sb="3" eb="5">
      <t>ユウドウ</t>
    </rPh>
    <rPh sb="5" eb="6">
      <t>トウ</t>
    </rPh>
    <rPh sb="6" eb="7">
      <t>トウ</t>
    </rPh>
    <phoneticPr fontId="2"/>
  </si>
  <si>
    <t>避
難
設
備</t>
    <rPh sb="0" eb="1">
      <t>ヒ</t>
    </rPh>
    <rPh sb="2" eb="3">
      <t>ナン</t>
    </rPh>
    <rPh sb="4" eb="5">
      <t>モウケル</t>
    </rPh>
    <rPh sb="6" eb="7">
      <t>ビ</t>
    </rPh>
    <phoneticPr fontId="2"/>
  </si>
  <si>
    <t xml:space="preserve"> 漏電火災警報装置</t>
    <phoneticPr fontId="2"/>
  </si>
  <si>
    <t xml:space="preserve"> ガス漏れ警報装置</t>
    <phoneticPr fontId="2"/>
  </si>
  <si>
    <t xml:space="preserve"> 非常警報器具・設備</t>
    <phoneticPr fontId="2"/>
  </si>
  <si>
    <t>警
報
設
備</t>
    <rPh sb="0" eb="1">
      <t>ケイ</t>
    </rPh>
    <rPh sb="2" eb="3">
      <t>ムクイル</t>
    </rPh>
    <rPh sb="4" eb="5">
      <t>モウケル</t>
    </rPh>
    <rPh sb="6" eb="7">
      <t>ビ</t>
    </rPh>
    <phoneticPr fontId="2"/>
  </si>
  <si>
    <t xml:space="preserve"> 機器点検</t>
    <rPh sb="1" eb="3">
      <t>キキ</t>
    </rPh>
    <rPh sb="3" eb="5">
      <t>テンケン</t>
    </rPh>
    <phoneticPr fontId="2"/>
  </si>
  <si>
    <t xml:space="preserve"> 総合点検</t>
    <rPh sb="1" eb="3">
      <t>ソウゴウ</t>
    </rPh>
    <rPh sb="3" eb="5">
      <t>テンケン</t>
    </rPh>
    <phoneticPr fontId="2"/>
  </si>
  <si>
    <t>第1回</t>
    <rPh sb="0" eb="1">
      <t>ダイ</t>
    </rPh>
    <rPh sb="2" eb="3">
      <t>カイ</t>
    </rPh>
    <phoneticPr fontId="2"/>
  </si>
  <si>
    <t>第2回</t>
    <rPh sb="0" eb="1">
      <t>ダイ</t>
    </rPh>
    <rPh sb="2" eb="3">
      <t>カイ</t>
    </rPh>
    <phoneticPr fontId="2"/>
  </si>
  <si>
    <t>検査日</t>
    <rPh sb="0" eb="2">
      <t>ケンサ</t>
    </rPh>
    <rPh sb="2" eb="3">
      <t>ビ</t>
    </rPh>
    <phoneticPr fontId="2"/>
  </si>
  <si>
    <t>就業規則の服務規定</t>
    <rPh sb="0" eb="2">
      <t>シュウギョウ</t>
    </rPh>
    <rPh sb="2" eb="4">
      <t>キソク</t>
    </rPh>
    <rPh sb="5" eb="7">
      <t>フクム</t>
    </rPh>
    <rPh sb="7" eb="9">
      <t>キテイ</t>
    </rPh>
    <phoneticPr fontId="2"/>
  </si>
  <si>
    <t>誓約書の提出</t>
    <rPh sb="0" eb="3">
      <t>セイヤクショ</t>
    </rPh>
    <rPh sb="4" eb="6">
      <t>テイシュツ</t>
    </rPh>
    <phoneticPr fontId="2"/>
  </si>
  <si>
    <t>雇用契約書に規定</t>
    <rPh sb="0" eb="2">
      <t>コヨウ</t>
    </rPh>
    <rPh sb="2" eb="4">
      <t>ケイヤク</t>
    </rPh>
    <rPh sb="4" eb="5">
      <t>ショ</t>
    </rPh>
    <rPh sb="6" eb="8">
      <t>キテイ</t>
    </rPh>
    <phoneticPr fontId="2"/>
  </si>
  <si>
    <t>土曜日</t>
    <rPh sb="0" eb="3">
      <t>ドヨウビ</t>
    </rPh>
    <phoneticPr fontId="2"/>
  </si>
  <si>
    <r>
      <t>住所</t>
    </r>
    <r>
      <rPr>
        <sz val="10"/>
        <rFont val="ＭＳ Ｐ明朝"/>
        <family val="1"/>
        <charset val="128"/>
      </rPr>
      <t>（市町村名のみ記入）</t>
    </r>
    <rPh sb="0" eb="2">
      <t>ジュウショ</t>
    </rPh>
    <rPh sb="3" eb="6">
      <t>シチョウソン</t>
    </rPh>
    <rPh sb="6" eb="7">
      <t>メイ</t>
    </rPh>
    <rPh sb="9" eb="11">
      <t>キニュウ</t>
    </rPh>
    <phoneticPr fontId="2"/>
  </si>
  <si>
    <t>管理運営</t>
    <phoneticPr fontId="2"/>
  </si>
  <si>
    <t>２</t>
    <phoneticPr fontId="2"/>
  </si>
  <si>
    <t>会　計</t>
    <rPh sb="0" eb="1">
      <t>カイ</t>
    </rPh>
    <rPh sb="2" eb="3">
      <t>ケイ</t>
    </rPh>
    <phoneticPr fontId="2"/>
  </si>
  <si>
    <t>（１）予算及び決算その他の財務</t>
    <rPh sb="3" eb="5">
      <t>ヨサン</t>
    </rPh>
    <rPh sb="5" eb="6">
      <t>オヨ</t>
    </rPh>
    <rPh sb="7" eb="9">
      <t>ケッサン</t>
    </rPh>
    <rPh sb="11" eb="12">
      <t>タ</t>
    </rPh>
    <rPh sb="13" eb="15">
      <t>ザイム</t>
    </rPh>
    <phoneticPr fontId="2"/>
  </si>
  <si>
    <t>（２）繰越金の状況　</t>
    <phoneticPr fontId="2"/>
  </si>
  <si>
    <t>処　遇</t>
    <phoneticPr fontId="2"/>
  </si>
  <si>
    <t>（１）保育理念等</t>
    <rPh sb="3" eb="5">
      <t>ホイク</t>
    </rPh>
    <rPh sb="5" eb="7">
      <t>リネン</t>
    </rPh>
    <rPh sb="7" eb="8">
      <t>トウ</t>
    </rPh>
    <phoneticPr fontId="2"/>
  </si>
  <si>
    <t>保育所一般検査資料　目次</t>
    <rPh sb="0" eb="2">
      <t>ホイク</t>
    </rPh>
    <rPh sb="2" eb="3">
      <t>ショ</t>
    </rPh>
    <rPh sb="3" eb="5">
      <t>イッパン</t>
    </rPh>
    <rPh sb="5" eb="7">
      <t>ケンサ</t>
    </rPh>
    <rPh sb="7" eb="9">
      <t>シリョウ</t>
    </rPh>
    <rPh sb="10" eb="12">
      <t>モクジ</t>
    </rPh>
    <phoneticPr fontId="2"/>
  </si>
  <si>
    <t>基  準</t>
    <rPh sb="0" eb="1">
      <t>モト</t>
    </rPh>
    <rPh sb="3" eb="4">
      <t>ジュン</t>
    </rPh>
    <phoneticPr fontId="2"/>
  </si>
  <si>
    <r>
      <rPr>
        <sz val="9"/>
        <rFont val="ＭＳ Ｐ明朝"/>
        <family val="1"/>
        <charset val="128"/>
      </rPr>
      <t xml:space="preserve"> （兼任している職名:</t>
    </r>
    <rPh sb="2" eb="4">
      <t>ケンニン</t>
    </rPh>
    <rPh sb="8" eb="10">
      <t>ショクメイ</t>
    </rPh>
    <phoneticPr fontId="2"/>
  </si>
  <si>
    <t>日)</t>
    <rPh sb="0" eb="1">
      <t>ヒ</t>
    </rPh>
    <phoneticPr fontId="2"/>
  </si>
  <si>
    <t>医務室</t>
    <rPh sb="0" eb="3">
      <t>イムシツ</t>
    </rPh>
    <phoneticPr fontId="14"/>
  </si>
  <si>
    <t>常勤以外の保育士等の
１ヶ月の延べ勤務時間数</t>
    <rPh sb="8" eb="9">
      <t>トウ</t>
    </rPh>
    <phoneticPr fontId="2"/>
  </si>
  <si>
    <t>　</t>
    <phoneticPr fontId="2"/>
  </si>
  <si>
    <t>③ クラス編成</t>
    <rPh sb="5" eb="7">
      <t>ヘンセイ</t>
    </rPh>
    <phoneticPr fontId="2"/>
  </si>
  <si>
    <t>⑤ 職員の勤務体制</t>
    <phoneticPr fontId="2"/>
  </si>
  <si>
    <t>実施回数</t>
    <phoneticPr fontId="2"/>
  </si>
  <si>
    <t>雇用保険</t>
    <rPh sb="0" eb="2">
      <t>コヨウ</t>
    </rPh>
    <rPh sb="2" eb="4">
      <t>ホケン</t>
    </rPh>
    <phoneticPr fontId="2"/>
  </si>
  <si>
    <t>回）</t>
    <rPh sb="0" eb="1">
      <t>カイ</t>
    </rPh>
    <phoneticPr fontId="2"/>
  </si>
  <si>
    <r>
      <t>③ 職員関係帳簿の整備状況　　　</t>
    </r>
    <r>
      <rPr>
        <sz val="10"/>
        <rFont val="ＭＳ Ｐ明朝"/>
        <family val="1"/>
        <charset val="128"/>
      </rPr>
      <t>（整備している書類を☑すること。）</t>
    </r>
    <rPh sb="2" eb="4">
      <t>ショクイン</t>
    </rPh>
    <rPh sb="4" eb="6">
      <t>カンケイ</t>
    </rPh>
    <rPh sb="6" eb="8">
      <t>チョウボ</t>
    </rPh>
    <rPh sb="9" eb="11">
      <t>セイビ</t>
    </rPh>
    <rPh sb="11" eb="13">
      <t>ジョウキョウ</t>
    </rPh>
    <rPh sb="17" eb="19">
      <t>セイビ</t>
    </rPh>
    <rPh sb="23" eb="25">
      <t>ショルイ</t>
    </rPh>
    <phoneticPr fontId="2"/>
  </si>
  <si>
    <t>日　）</t>
    <rPh sb="0" eb="1">
      <t>ヒ</t>
    </rPh>
    <phoneticPr fontId="2"/>
  </si>
  <si>
    <t>役職・氏名：</t>
    <phoneticPr fontId="2"/>
  </si>
  <si>
    <t>消
火
設
備</t>
    <rPh sb="0" eb="1">
      <t>キエル</t>
    </rPh>
    <rPh sb="2" eb="3">
      <t>カ</t>
    </rPh>
    <rPh sb="4" eb="5">
      <t>モウケル</t>
    </rPh>
    <rPh sb="6" eb="7">
      <t>ビ</t>
    </rPh>
    <phoneticPr fontId="2"/>
  </si>
  <si>
    <t xml:space="preserve"> 主な内容・処理状況</t>
    <rPh sb="1" eb="2">
      <t>オモ</t>
    </rPh>
    <rPh sb="3" eb="5">
      <t>ナイヨウ</t>
    </rPh>
    <rPh sb="6" eb="8">
      <t>ショリ</t>
    </rPh>
    <rPh sb="8" eb="10">
      <t>ジョウキョウ</t>
    </rPh>
    <phoneticPr fontId="2"/>
  </si>
  <si>
    <t>（３）契約の状況</t>
    <phoneticPr fontId="2"/>
  </si>
  <si>
    <t>① 施設長</t>
    <rPh sb="2" eb="4">
      <t>シセツ</t>
    </rPh>
    <rPh sb="4" eb="5">
      <t>チョウ</t>
    </rPh>
    <phoneticPr fontId="2"/>
  </si>
  <si>
    <t xml:space="preserve"> 屋外消火栓設備</t>
    <rPh sb="2" eb="3">
      <t>ガイ</t>
    </rPh>
    <phoneticPr fontId="2"/>
  </si>
  <si>
    <t>⑤ 職員の勤務体制</t>
    <rPh sb="2" eb="4">
      <t>ショクイン</t>
    </rPh>
    <rPh sb="5" eb="7">
      <t>キンム</t>
    </rPh>
    <rPh sb="7" eb="9">
      <t>タイセイ</t>
    </rPh>
    <phoneticPr fontId="2"/>
  </si>
  <si>
    <t>（施行日：</t>
    <rPh sb="1" eb="3">
      <t>セコウ</t>
    </rPh>
    <rPh sb="3" eb="4">
      <t>ヒ</t>
    </rPh>
    <phoneticPr fontId="2"/>
  </si>
  <si>
    <t>（別表１） 入所児童の状況</t>
    <rPh sb="1" eb="2">
      <t>ベツ</t>
    </rPh>
    <rPh sb="2" eb="3">
      <t>ヒョウ</t>
    </rPh>
    <rPh sb="6" eb="8">
      <t>ニュウショ</t>
    </rPh>
    <rPh sb="8" eb="10">
      <t>ジドウ</t>
    </rPh>
    <rPh sb="11" eb="13">
      <t>ジョウキョウ</t>
    </rPh>
    <phoneticPr fontId="2"/>
  </si>
  <si>
    <t>保育所名：　　　　　　　　　　　　　　　　　　　　　</t>
    <rPh sb="0" eb="1">
      <t>ホ</t>
    </rPh>
    <rPh sb="1" eb="2">
      <t>イク</t>
    </rPh>
    <rPh sb="2" eb="3">
      <t>ショ</t>
    </rPh>
    <rPh sb="3" eb="4">
      <t>メイ</t>
    </rPh>
    <phoneticPr fontId="2"/>
  </si>
  <si>
    <t>面　積</t>
    <rPh sb="0" eb="1">
      <t>メン</t>
    </rPh>
    <rPh sb="2" eb="3">
      <t>セキ</t>
    </rPh>
    <phoneticPr fontId="2"/>
  </si>
  <si>
    <t>主な備品並びに整備点検の状況</t>
    <rPh sb="0" eb="1">
      <t>オモ</t>
    </rPh>
    <rPh sb="2" eb="4">
      <t>ビヒン</t>
    </rPh>
    <rPh sb="4" eb="5">
      <t>ナラ</t>
    </rPh>
    <rPh sb="7" eb="9">
      <t>セイビ</t>
    </rPh>
    <rPh sb="9" eb="11">
      <t>テンケン</t>
    </rPh>
    <rPh sb="12" eb="14">
      <t>ジョウキョウ</t>
    </rPh>
    <phoneticPr fontId="14"/>
  </si>
  <si>
    <t>屋外遊戯場</t>
    <rPh sb="0" eb="2">
      <t>オクガイ</t>
    </rPh>
    <rPh sb="2" eb="4">
      <t>ユウギ</t>
    </rPh>
    <rPh sb="4" eb="5">
      <t>ジョウ</t>
    </rPh>
    <phoneticPr fontId="14"/>
  </si>
  <si>
    <t xml:space="preserve"> 消火器具</t>
    <rPh sb="4" eb="5">
      <t>グ</t>
    </rPh>
    <phoneticPr fontId="2"/>
  </si>
  <si>
    <t>開所
日数</t>
    <rPh sb="0" eb="2">
      <t>カイショ</t>
    </rPh>
    <rPh sb="3" eb="5">
      <t>ニッスウ</t>
    </rPh>
    <phoneticPr fontId="2"/>
  </si>
  <si>
    <t/>
  </si>
  <si>
    <t>合計</t>
    <phoneticPr fontId="2"/>
  </si>
  <si>
    <t>計算式消すべからず</t>
    <rPh sb="0" eb="2">
      <t>ケイサン</t>
    </rPh>
    <rPh sb="2" eb="3">
      <t>シキ</t>
    </rPh>
    <rPh sb="3" eb="4">
      <t>ケ</t>
    </rPh>
    <phoneticPr fontId="2"/>
  </si>
  <si>
    <t>h</t>
    <phoneticPr fontId="2"/>
  </si>
  <si>
    <t>水色</t>
    <rPh sb="0" eb="2">
      <t>ミズイロ</t>
    </rPh>
    <phoneticPr fontId="2"/>
  </si>
  <si>
    <t>「水 色」</t>
    <rPh sb="1" eb="2">
      <t>ミズ</t>
    </rPh>
    <rPh sb="3" eb="4">
      <t>イロ</t>
    </rPh>
    <phoneticPr fontId="2"/>
  </si>
  <si>
    <t>（１）管理に関する規程</t>
    <rPh sb="3" eb="5">
      <t>カンリ</t>
    </rPh>
    <rPh sb="6" eb="7">
      <t>カン</t>
    </rPh>
    <rPh sb="9" eb="11">
      <t>キテイ</t>
    </rPh>
    <phoneticPr fontId="2"/>
  </si>
  <si>
    <t>（１）　管理に関する規程</t>
    <rPh sb="3" eb="4">
      <t>エン</t>
    </rPh>
    <rPh sb="4" eb="6">
      <t>カンリ</t>
    </rPh>
    <rPh sb="10" eb="12">
      <t>キテイ</t>
    </rPh>
    <phoneticPr fontId="14"/>
  </si>
  <si>
    <t>① 管理規程の有無　　　　　</t>
    <rPh sb="2" eb="4">
      <t>カンリ</t>
    </rPh>
    <rPh sb="4" eb="6">
      <t>キテイ</t>
    </rPh>
    <rPh sb="7" eb="9">
      <t>ウム</t>
    </rPh>
    <phoneticPr fontId="14"/>
  </si>
  <si>
    <t>③ 管理規程の変更　　　　　　　　</t>
    <rPh sb="2" eb="4">
      <t>カンリ</t>
    </rPh>
    <rPh sb="4" eb="6">
      <t>キテイ</t>
    </rPh>
    <rPh sb="7" eb="9">
      <t>ヘンコウ</t>
    </rPh>
    <phoneticPr fontId="14"/>
  </si>
  <si>
    <t>状　  況</t>
    <rPh sb="0" eb="1">
      <t>ジョウ</t>
    </rPh>
    <rPh sb="4" eb="5">
      <t>キョウ</t>
    </rPh>
    <phoneticPr fontId="2"/>
  </si>
  <si>
    <t>　　　　</t>
    <phoneticPr fontId="2"/>
  </si>
  <si>
    <t>施 設 名</t>
    <rPh sb="0" eb="1">
      <t>シ</t>
    </rPh>
    <rPh sb="2" eb="3">
      <t>セツ</t>
    </rPh>
    <rPh sb="4" eb="5">
      <t>メイ</t>
    </rPh>
    <phoneticPr fontId="2"/>
  </si>
  <si>
    <t>・研修実績のわかる既存の資料を添付する場合は、③及び④の表は記入不要。</t>
    <rPh sb="9" eb="11">
      <t>キゾン</t>
    </rPh>
    <rPh sb="12" eb="14">
      <t>シリョウ</t>
    </rPh>
    <rPh sb="15" eb="17">
      <t>テンプ</t>
    </rPh>
    <rPh sb="19" eb="21">
      <t>バアイ</t>
    </rPh>
    <rPh sb="24" eb="25">
      <t>オヨ</t>
    </rPh>
    <rPh sb="28" eb="29">
      <t>ヒョウ</t>
    </rPh>
    <rPh sb="30" eb="32">
      <t>キニュウ</t>
    </rPh>
    <rPh sb="32" eb="34">
      <t>フヨウ</t>
    </rPh>
    <phoneticPr fontId="2"/>
  </si>
  <si>
    <r>
      <t>　1.65㎡×</t>
    </r>
    <r>
      <rPr>
        <sz val="8"/>
        <color indexed="8"/>
        <rFont val="ＭＳ Ｐ明朝"/>
        <family val="1"/>
        <charset val="128"/>
      </rPr>
      <t xml:space="preserve"> ほふくをしない２歳未満児現員数</t>
    </r>
    <rPh sb="16" eb="19">
      <t>サイミマン</t>
    </rPh>
    <rPh sb="17" eb="19">
      <t>ミマン</t>
    </rPh>
    <rPh sb="20" eb="22">
      <t>ゲンイン</t>
    </rPh>
    <rPh sb="22" eb="23">
      <t>スウ</t>
    </rPh>
    <phoneticPr fontId="14"/>
  </si>
  <si>
    <r>
      <t>　3.30㎡×</t>
    </r>
    <r>
      <rPr>
        <sz val="8"/>
        <color indexed="8"/>
        <rFont val="ＭＳ Ｐ明朝"/>
        <family val="1"/>
        <charset val="128"/>
      </rPr>
      <t xml:space="preserve"> ほふくをする２歳未満児現員数</t>
    </r>
    <rPh sb="15" eb="18">
      <t>サイミマン</t>
    </rPh>
    <rPh sb="16" eb="18">
      <t>ミマン</t>
    </rPh>
    <rPh sb="19" eb="21">
      <t>ゲンイン</t>
    </rPh>
    <rPh sb="21" eb="22">
      <t>スウ</t>
    </rPh>
    <phoneticPr fontId="14"/>
  </si>
  <si>
    <r>
      <t>　1.98㎡×</t>
    </r>
    <r>
      <rPr>
        <sz val="8"/>
        <color indexed="8"/>
        <rFont val="ＭＳ Ｐ明朝"/>
        <family val="1"/>
        <charset val="128"/>
      </rPr>
      <t xml:space="preserve"> 満２歳以上児現員数</t>
    </r>
    <rPh sb="8" eb="9">
      <t>マン</t>
    </rPh>
    <rPh sb="10" eb="13">
      <t>サイイジョウ</t>
    </rPh>
    <rPh sb="11" eb="13">
      <t>イジョウ</t>
    </rPh>
    <rPh sb="14" eb="16">
      <t>ゲンイン</t>
    </rPh>
    <rPh sb="16" eb="17">
      <t>スウ</t>
    </rPh>
    <phoneticPr fontId="14"/>
  </si>
  <si>
    <t>その他保育所の運営に関する重要事項</t>
    <rPh sb="2" eb="3">
      <t>タ</t>
    </rPh>
    <rPh sb="3" eb="5">
      <t>ホイク</t>
    </rPh>
    <rPh sb="5" eb="6">
      <t>ジョ</t>
    </rPh>
    <rPh sb="7" eb="9">
      <t>ウンエイ</t>
    </rPh>
    <rPh sb="10" eb="11">
      <t>カン</t>
    </rPh>
    <rPh sb="13" eb="15">
      <t>ジュウヨウ</t>
    </rPh>
    <rPh sb="15" eb="17">
      <t>ジコウ</t>
    </rPh>
    <phoneticPr fontId="14"/>
  </si>
  <si>
    <t>保育所の利用の開始・終了に関する事項及び利用に当たっての留意事項</t>
    <rPh sb="0" eb="2">
      <t>ホイク</t>
    </rPh>
    <rPh sb="2" eb="3">
      <t>ショ</t>
    </rPh>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14"/>
  </si>
  <si>
    <t xml:space="preserve">イ </t>
    <phoneticPr fontId="2"/>
  </si>
  <si>
    <t xml:space="preserve">ウ </t>
    <phoneticPr fontId="2"/>
  </si>
  <si>
    <t xml:space="preserve">ア </t>
    <phoneticPr fontId="2"/>
  </si>
  <si>
    <t xml:space="preserve"> 消防への火災報知設備</t>
    <phoneticPr fontId="2"/>
  </si>
  <si>
    <t xml:space="preserve"> 屋内消火栓設備</t>
    <phoneticPr fontId="2"/>
  </si>
  <si>
    <t>ホームページ</t>
    <phoneticPr fontId="2"/>
  </si>
  <si>
    <t>その他　　　　（</t>
    <phoneticPr fontId="2"/>
  </si>
  <si>
    <t>)</t>
    <phoneticPr fontId="2"/>
  </si>
  <si>
    <t>保護者</t>
    <rPh sb="0" eb="3">
      <t>ホゴシャ</t>
    </rPh>
    <phoneticPr fontId="2"/>
  </si>
  <si>
    <t>年間平均在所率</t>
    <rPh sb="0" eb="2">
      <t>ネンカン</t>
    </rPh>
    <rPh sb="2" eb="4">
      <t>ヘイキン</t>
    </rPh>
    <rPh sb="4" eb="5">
      <t>ザイ</t>
    </rPh>
    <rPh sb="6" eb="7">
      <t>リツ</t>
    </rPh>
    <phoneticPr fontId="2"/>
  </si>
  <si>
    <t>主任保育士専任加算</t>
    <rPh sb="0" eb="2">
      <t>シュニン</t>
    </rPh>
    <rPh sb="2" eb="5">
      <t>ホイクシ</t>
    </rPh>
    <rPh sb="5" eb="7">
      <t>センニン</t>
    </rPh>
    <rPh sb="7" eb="9">
      <t>カサン</t>
    </rPh>
    <phoneticPr fontId="2"/>
  </si>
  <si>
    <t>地域子育て支援事
業等加算</t>
    <rPh sb="0" eb="2">
      <t>チイキ</t>
    </rPh>
    <rPh sb="2" eb="4">
      <t>コソダ</t>
    </rPh>
    <rPh sb="5" eb="7">
      <t>シエン</t>
    </rPh>
    <rPh sb="7" eb="8">
      <t>ゴト</t>
    </rPh>
    <rPh sb="11" eb="13">
      <t>カサン</t>
    </rPh>
    <phoneticPr fontId="2"/>
  </si>
  <si>
    <t>施設見取り図（作成例）</t>
    <rPh sb="0" eb="2">
      <t>シセツ</t>
    </rPh>
    <rPh sb="2" eb="4">
      <t>ミト</t>
    </rPh>
    <rPh sb="5" eb="6">
      <t>ズ</t>
    </rPh>
    <rPh sb="7" eb="9">
      <t>サクセイ</t>
    </rPh>
    <phoneticPr fontId="2"/>
  </si>
  <si>
    <t xml:space="preserve">（４）会計の執行状況  </t>
    <phoneticPr fontId="2"/>
  </si>
  <si>
    <t xml:space="preserve">（５）委託費の弾力的運用の状況 </t>
    <phoneticPr fontId="2"/>
  </si>
  <si>
    <t xml:space="preserve">     委託費の弾力的運用の状況   </t>
    <rPh sb="5" eb="7">
      <t>イタク</t>
    </rPh>
    <phoneticPr fontId="2"/>
  </si>
  <si>
    <t xml:space="preserve">     施設見取り図 （作成例）</t>
    <rPh sb="5" eb="7">
      <t>シセツ</t>
    </rPh>
    <rPh sb="7" eb="9">
      <t>ミト</t>
    </rPh>
    <rPh sb="10" eb="11">
      <t>ズ</t>
    </rPh>
    <rPh sb="13" eb="15">
      <t>サクセイ</t>
    </rPh>
    <rPh sb="15" eb="16">
      <t>レイ</t>
    </rPh>
    <phoneticPr fontId="2"/>
  </si>
  <si>
    <t>　   在籍児童名簿　（別表２）</t>
    <rPh sb="12" eb="13">
      <t>ベツ</t>
    </rPh>
    <rPh sb="13" eb="14">
      <t>ヒョウ</t>
    </rPh>
    <phoneticPr fontId="2"/>
  </si>
  <si>
    <t xml:space="preserve">     入所児童の状況（別表１）</t>
    <rPh sb="13" eb="14">
      <t>ベツ</t>
    </rPh>
    <rPh sb="14" eb="15">
      <t>ヒョウ</t>
    </rPh>
    <phoneticPr fontId="2"/>
  </si>
  <si>
    <t>順次登所（園）</t>
    <rPh sb="0" eb="2">
      <t>ジュンジ</t>
    </rPh>
    <rPh sb="2" eb="3">
      <t>ノボル</t>
    </rPh>
    <rPh sb="3" eb="4">
      <t>ショ</t>
    </rPh>
    <rPh sb="5" eb="6">
      <t>エン</t>
    </rPh>
    <phoneticPr fontId="2"/>
  </si>
  <si>
    <t>（検査実施月の前々月の勤務体制を記載）</t>
    <phoneticPr fontId="2"/>
  </si>
  <si>
    <t>① 職員会議</t>
    <rPh sb="2" eb="4">
      <t>ショクイン</t>
    </rPh>
    <rPh sb="4" eb="6">
      <t>カイギ</t>
    </rPh>
    <phoneticPr fontId="2"/>
  </si>
  <si>
    <t>② 研修計画</t>
    <rPh sb="2" eb="4">
      <t>ケンシュウ</t>
    </rPh>
    <rPh sb="4" eb="6">
      <t>ケイカク</t>
    </rPh>
    <phoneticPr fontId="2"/>
  </si>
  <si>
    <t>苦情解決結果の概要
の周知方法</t>
    <rPh sb="0" eb="2">
      <t>クジョウ</t>
    </rPh>
    <rPh sb="2" eb="4">
      <t>カイケツ</t>
    </rPh>
    <rPh sb="4" eb="6">
      <t>ケッカ</t>
    </rPh>
    <rPh sb="7" eb="9">
      <t>ガイヨウ</t>
    </rPh>
    <rPh sb="11" eb="13">
      <t>シュウチ</t>
    </rPh>
    <rPh sb="13" eb="15">
      <t>ホウホウ</t>
    </rPh>
    <phoneticPr fontId="2"/>
  </si>
  <si>
    <t>遊戯室（　　　　㎡）</t>
    <rPh sb="0" eb="3">
      <t>ユウギシツ</t>
    </rPh>
    <phoneticPr fontId="2"/>
  </si>
  <si>
    <t>ほふく室　　　　　（　　　　㎡）</t>
    <rPh sb="3" eb="4">
      <t>シツ</t>
    </rPh>
    <phoneticPr fontId="2"/>
  </si>
  <si>
    <t>乳児室　　　　　　　　　　　　　　　　　（　　　　㎡）</t>
    <rPh sb="0" eb="2">
      <t>ニュウジ</t>
    </rPh>
    <rPh sb="2" eb="3">
      <t>シツ</t>
    </rPh>
    <phoneticPr fontId="2"/>
  </si>
  <si>
    <t>自動火災報知装置</t>
    <rPh sb="0" eb="2">
      <t>ジドウ</t>
    </rPh>
    <rPh sb="2" eb="4">
      <t>カサイ</t>
    </rPh>
    <rPh sb="4" eb="6">
      <t>ホウチ</t>
    </rPh>
    <rPh sb="6" eb="8">
      <t>ソウチ</t>
    </rPh>
    <phoneticPr fontId="2"/>
  </si>
  <si>
    <t>□</t>
  </si>
  <si>
    <t>調理室　　　　○</t>
    <rPh sb="0" eb="3">
      <t>チョウリシツ</t>
    </rPh>
    <phoneticPr fontId="2"/>
  </si>
  <si>
    <r>
      <t>① 労働基準監督署への届出</t>
    </r>
    <r>
      <rPr>
        <sz val="10"/>
        <rFont val="ＭＳ Ｐ明朝"/>
        <family val="1"/>
        <charset val="128"/>
      </rPr>
      <t>（直近の届出年月日を記入すること。）</t>
    </r>
    <rPh sb="2" eb="4">
      <t>ロウドウ</t>
    </rPh>
    <rPh sb="4" eb="6">
      <t>キジュン</t>
    </rPh>
    <rPh sb="6" eb="9">
      <t>カントクショ</t>
    </rPh>
    <rPh sb="11" eb="13">
      <t>トドケデ</t>
    </rPh>
    <rPh sb="14" eb="16">
      <t>チョッキン</t>
    </rPh>
    <rPh sb="17" eb="19">
      <t>トドケデ</t>
    </rPh>
    <rPh sb="19" eb="22">
      <t>ネンガッピ</t>
    </rPh>
    <rPh sb="23" eb="25">
      <t>キニュウ</t>
    </rPh>
    <phoneticPr fontId="2"/>
  </si>
  <si>
    <t>　　　　</t>
    <phoneticPr fontId="2"/>
  </si>
  <si>
    <t>⑤支給手当　</t>
    <rPh sb="1" eb="3">
      <t>シキュウ</t>
    </rPh>
    <rPh sb="3" eb="5">
      <t>テアテ</t>
    </rPh>
    <phoneticPr fontId="2"/>
  </si>
  <si>
    <t>保育室（　　   歳）　　　　　　　　（　　　 ㎡）</t>
    <rPh sb="0" eb="3">
      <t>ホイクシツ</t>
    </rPh>
    <phoneticPr fontId="2"/>
  </si>
  <si>
    <t>C</t>
  </si>
  <si>
    <t>D</t>
  </si>
  <si>
    <t>E</t>
  </si>
  <si>
    <t>F</t>
  </si>
  <si>
    <t>Ｇ</t>
  </si>
  <si>
    <t>対応状況</t>
    <rPh sb="0" eb="2">
      <t>タイオウ</t>
    </rPh>
    <rPh sb="2" eb="4">
      <t>ジョウキョウ</t>
    </rPh>
    <phoneticPr fontId="2"/>
  </si>
  <si>
    <t>改善指導事項</t>
    <rPh sb="0" eb="2">
      <t>カイゼン</t>
    </rPh>
    <rPh sb="2" eb="4">
      <t>シドウ</t>
    </rPh>
    <rPh sb="4" eb="6">
      <t>ジコウ</t>
    </rPh>
    <phoneticPr fontId="2"/>
  </si>
  <si>
    <t>〒</t>
    <phoneticPr fontId="2"/>
  </si>
  <si>
    <t>－</t>
    <phoneticPr fontId="2"/>
  </si>
  <si>
    <t>ＦＡＸ：</t>
    <phoneticPr fontId="2"/>
  </si>
  <si>
    <t>電　話：</t>
    <rPh sb="0" eb="1">
      <t>デン</t>
    </rPh>
    <rPh sb="2" eb="3">
      <t>ハナシ</t>
    </rPh>
    <phoneticPr fontId="2"/>
  </si>
  <si>
    <t>認定区分別</t>
    <rPh sb="0" eb="2">
      <t>ニンテイ</t>
    </rPh>
    <rPh sb="2" eb="4">
      <t>クブン</t>
    </rPh>
    <rPh sb="4" eb="5">
      <t>ベツ</t>
    </rPh>
    <phoneticPr fontId="14"/>
  </si>
  <si>
    <t>⑧表　計算式あり</t>
    <rPh sb="1" eb="2">
      <t>ヒョウ</t>
    </rPh>
    <rPh sb="3" eb="5">
      <t>ケイサン</t>
    </rPh>
    <rPh sb="5" eb="6">
      <t>シキ</t>
    </rPh>
    <phoneticPr fontId="2"/>
  </si>
  <si>
    <t>平日</t>
    <rPh sb="0" eb="2">
      <t>ヘイジツ</t>
    </rPh>
    <phoneticPr fontId="2"/>
  </si>
  <si>
    <t>土曜日</t>
    <rPh sb="0" eb="1">
      <t>ド</t>
    </rPh>
    <rPh sb="1" eb="3">
      <t>ヨウビ</t>
    </rPh>
    <phoneticPr fontId="2"/>
  </si>
  <si>
    <t>施設の立地条件</t>
  </si>
  <si>
    <t>災害に関する情報の入手方法</t>
    <phoneticPr fontId="2"/>
  </si>
  <si>
    <t>災害時の連絡先及び通信手段の確認</t>
    <phoneticPr fontId="2"/>
  </si>
  <si>
    <t>関係機関との連携体制</t>
    <phoneticPr fontId="2"/>
  </si>
  <si>
    <t>※盛り込まれている項目に☑すること。</t>
    <rPh sb="1" eb="2">
      <t>モ</t>
    </rPh>
    <rPh sb="3" eb="4">
      <t>コ</t>
    </rPh>
    <rPh sb="9" eb="11">
      <t>コウモク</t>
    </rPh>
    <phoneticPr fontId="2"/>
  </si>
  <si>
    <t>（</t>
    <phoneticPr fontId="2"/>
  </si>
  <si>
    <t>歳）</t>
    <phoneticPr fontId="2"/>
  </si>
  <si>
    <t>（２）保育の計画</t>
    <rPh sb="3" eb="5">
      <t>ホイク</t>
    </rPh>
    <rPh sb="6" eb="8">
      <t>ケイカク</t>
    </rPh>
    <phoneticPr fontId="2"/>
  </si>
  <si>
    <t>（３）自己評価の実施状況</t>
    <rPh sb="3" eb="5">
      <t>ジコ</t>
    </rPh>
    <rPh sb="5" eb="7">
      <t>ヒョウカ</t>
    </rPh>
    <rPh sb="8" eb="10">
      <t>ジッシ</t>
    </rPh>
    <rPh sb="10" eb="12">
      <t>ジョウキョウ</t>
    </rPh>
    <phoneticPr fontId="2"/>
  </si>
  <si>
    <t>月平均開所
日数</t>
    <rPh sb="0" eb="1">
      <t>ツキ</t>
    </rPh>
    <rPh sb="1" eb="3">
      <t>ヘイキン</t>
    </rPh>
    <rPh sb="3" eb="5">
      <t>カイショ</t>
    </rPh>
    <rPh sb="6" eb="8">
      <t>ニッスウ</t>
    </rPh>
    <phoneticPr fontId="2"/>
  </si>
  <si>
    <t>3歳児</t>
    <rPh sb="0" eb="2">
      <t>サイジ</t>
    </rPh>
    <phoneticPr fontId="2"/>
  </si>
  <si>
    <t>4歳児以上</t>
    <rPh sb="0" eb="1">
      <t>サイ</t>
    </rPh>
    <rPh sb="1" eb="2">
      <t>ジ</t>
    </rPh>
    <rPh sb="2" eb="4">
      <t>イジョウ</t>
    </rPh>
    <phoneticPr fontId="2"/>
  </si>
  <si>
    <t>年</t>
  </si>
  <si>
    <t>月</t>
  </si>
  <si>
    <t>日</t>
  </si>
  <si>
    <t>　水質検査　　　　　　　</t>
    <rPh sb="1" eb="3">
      <t>スイシツ</t>
    </rPh>
    <rPh sb="3" eb="5">
      <t>ケンサ</t>
    </rPh>
    <phoneticPr fontId="14"/>
  </si>
  <si>
    <t>　回／年</t>
  </si>
  <si>
    <t>②表　計算式あり（消さないこと）</t>
    <rPh sb="1" eb="2">
      <t>ヒョウ</t>
    </rPh>
    <rPh sb="3" eb="5">
      <t>ケイサン</t>
    </rPh>
    <rPh sb="5" eb="6">
      <t>シキ</t>
    </rPh>
    <rPh sb="9" eb="10">
      <t>ケ</t>
    </rPh>
    <phoneticPr fontId="2"/>
  </si>
  <si>
    <t>最低基準を満たすための保育士数 A</t>
    <rPh sb="0" eb="2">
      <t>サイテイ</t>
    </rPh>
    <rPh sb="2" eb="4">
      <t>キジュン</t>
    </rPh>
    <rPh sb="5" eb="6">
      <t>ミ</t>
    </rPh>
    <rPh sb="11" eb="14">
      <t>ホイクシ</t>
    </rPh>
    <rPh sb="14" eb="15">
      <t>スウ</t>
    </rPh>
    <phoneticPr fontId="2"/>
  </si>
  <si>
    <t>嘱託医：　</t>
    <phoneticPr fontId="2"/>
  </si>
  <si>
    <t>歯科嘱託医：　</t>
    <rPh sb="0" eb="2">
      <t>シカ</t>
    </rPh>
    <phoneticPr fontId="2"/>
  </si>
  <si>
    <t>　ウ．嘱託医等</t>
    <rPh sb="3" eb="5">
      <t>ショクタク</t>
    </rPh>
    <rPh sb="5" eb="6">
      <t>イ</t>
    </rPh>
    <rPh sb="6" eb="7">
      <t>トウ</t>
    </rPh>
    <phoneticPr fontId="2"/>
  </si>
  <si>
    <t>実施内容</t>
    <rPh sb="0" eb="2">
      <t>ジッシ</t>
    </rPh>
    <rPh sb="2" eb="4">
      <t>ナイヨウ</t>
    </rPh>
    <phoneticPr fontId="2"/>
  </si>
  <si>
    <t>定員90人以下：1人</t>
    <rPh sb="0" eb="2">
      <t>テイイン</t>
    </rPh>
    <rPh sb="4" eb="7">
      <t>ニンイカ</t>
    </rPh>
    <rPh sb="9" eb="10">
      <t>ニン</t>
    </rPh>
    <phoneticPr fontId="2"/>
  </si>
  <si>
    <r>
      <t xml:space="preserve">
</t>
    </r>
    <r>
      <rPr>
        <sz val="8"/>
        <color indexed="10"/>
        <rFont val="ＭＳ Ｐ明朝"/>
        <family val="1"/>
        <charset val="128"/>
      </rPr>
      <t xml:space="preserve">
</t>
    </r>
    <phoneticPr fontId="2"/>
  </si>
  <si>
    <t>早番②</t>
    <rPh sb="0" eb="2">
      <t>ハヤバン</t>
    </rPh>
    <phoneticPr fontId="2"/>
  </si>
  <si>
    <t>8:00</t>
    <phoneticPr fontId="2"/>
  </si>
  <si>
    <t>13;30</t>
    <phoneticPr fontId="2"/>
  </si>
  <si>
    <t>9:00</t>
    <phoneticPr fontId="2"/>
  </si>
  <si>
    <t>10:00</t>
    <phoneticPr fontId="2"/>
  </si>
  <si>
    <t>平常半日</t>
    <rPh sb="0" eb="2">
      <t>ヘイジョウ</t>
    </rPh>
    <rPh sb="2" eb="4">
      <t>ハンニチ</t>
    </rPh>
    <phoneticPr fontId="2"/>
  </si>
  <si>
    <t>土曜</t>
    <rPh sb="0" eb="2">
      <t>ドヨウ</t>
    </rPh>
    <phoneticPr fontId="2"/>
  </si>
  <si>
    <t>令和</t>
    <rPh sb="0" eb="1">
      <t>レイ</t>
    </rPh>
    <rPh sb="1" eb="2">
      <t>ワ</t>
    </rPh>
    <phoneticPr fontId="2"/>
  </si>
  <si>
    <t>令和　　年　　月　　　日　現在</t>
    <rPh sb="0" eb="1">
      <t>ワ</t>
    </rPh>
    <rPh sb="3" eb="4">
      <t>ネン</t>
    </rPh>
    <rPh sb="6" eb="7">
      <t>ガツ</t>
    </rPh>
    <rPh sb="10" eb="11">
      <t>ニチ</t>
    </rPh>
    <rPh sb="12" eb="14">
      <t>ゲンザイ</t>
    </rPh>
    <phoneticPr fontId="2"/>
  </si>
  <si>
    <t>法定点検</t>
  </si>
  <si>
    <r>
      <t>③ 内部研修の実施状況</t>
    </r>
    <r>
      <rPr>
        <sz val="10"/>
        <rFont val="ＭＳ Ｐ明朝"/>
        <family val="1"/>
        <charset val="128"/>
      </rPr>
      <t>（前年度）</t>
    </r>
    <rPh sb="12" eb="13">
      <t>ゼン</t>
    </rPh>
    <rPh sb="13" eb="15">
      <t>ネンド</t>
    </rPh>
    <phoneticPr fontId="2"/>
  </si>
  <si>
    <r>
      <t>④ 外部研修の実施状況</t>
    </r>
    <r>
      <rPr>
        <sz val="10"/>
        <rFont val="ＭＳ Ｐ明朝"/>
        <family val="1"/>
        <charset val="128"/>
      </rPr>
      <t>（前年度）</t>
    </r>
    <rPh sb="2" eb="4">
      <t>ガイブ</t>
    </rPh>
    <rPh sb="12" eb="13">
      <t>ゼン</t>
    </rPh>
    <rPh sb="13" eb="15">
      <t>ネンド</t>
    </rPh>
    <phoneticPr fontId="2"/>
  </si>
  <si>
    <t>④ 避難（消火・救護等）訓練の実施状況　（前年度）</t>
    <rPh sb="2" eb="4">
      <t>ヒナン</t>
    </rPh>
    <rPh sb="5" eb="7">
      <t>ショウカ</t>
    </rPh>
    <rPh sb="8" eb="10">
      <t>キュウゴ</t>
    </rPh>
    <rPh sb="10" eb="11">
      <t>トウ</t>
    </rPh>
    <rPh sb="12" eb="14">
      <t>クンレン</t>
    </rPh>
    <rPh sb="15" eb="17">
      <t>ジッシ</t>
    </rPh>
    <rPh sb="17" eb="19">
      <t>ジョウキョウ</t>
    </rPh>
    <rPh sb="21" eb="22">
      <t>ゼン</t>
    </rPh>
    <rPh sb="22" eb="24">
      <t>ネンド</t>
    </rPh>
    <phoneticPr fontId="2"/>
  </si>
  <si>
    <t>清掃点検</t>
    <rPh sb="0" eb="2">
      <t>セイソウ</t>
    </rPh>
    <rPh sb="2" eb="4">
      <t>テンケン</t>
    </rPh>
    <phoneticPr fontId="2"/>
  </si>
  <si>
    <t>未受診者への対応</t>
    <rPh sb="0" eb="1">
      <t>ミ</t>
    </rPh>
    <rPh sb="1" eb="3">
      <t>ジュシン</t>
    </rPh>
    <rPh sb="3" eb="4">
      <t>シャ</t>
    </rPh>
    <rPh sb="6" eb="8">
      <t>タイオウ</t>
    </rPh>
    <phoneticPr fontId="2"/>
  </si>
  <si>
    <r>
      <t xml:space="preserve">② 管理規程記載事項       </t>
    </r>
    <r>
      <rPr>
        <sz val="10"/>
        <color indexed="8"/>
        <rFont val="ＭＳ Ｐ明朝"/>
        <family val="1"/>
        <charset val="128"/>
      </rPr>
      <t>　（記載している項目を☑すること。）</t>
    </r>
    <rPh sb="2" eb="4">
      <t>カンリ</t>
    </rPh>
    <rPh sb="4" eb="6">
      <t>キテイ</t>
    </rPh>
    <rPh sb="6" eb="8">
      <t>キサイ</t>
    </rPh>
    <rPh sb="8" eb="10">
      <t>ジコウ</t>
    </rPh>
    <phoneticPr fontId="14"/>
  </si>
  <si>
    <t>① 認可定員　　　</t>
    <rPh sb="2" eb="4">
      <t>ニンカ</t>
    </rPh>
    <rPh sb="4" eb="6">
      <t>テイイン</t>
    </rPh>
    <phoneticPr fontId="14"/>
  </si>
  <si>
    <r>
      <t>１号認定こども</t>
    </r>
    <r>
      <rPr>
        <sz val="8"/>
        <color indexed="8"/>
        <rFont val="ＭＳ Ｐ明朝"/>
        <family val="1"/>
        <charset val="128"/>
      </rPr>
      <t>※</t>
    </r>
    <phoneticPr fontId="14"/>
  </si>
  <si>
    <t>⑤ 避難（消火・救護等）訓練の実施計画　（本年度）</t>
    <rPh sb="17" eb="19">
      <t>ケイカク</t>
    </rPh>
    <rPh sb="21" eb="22">
      <t>ホン</t>
    </rPh>
    <rPh sb="22" eb="24">
      <t>ネンド</t>
    </rPh>
    <phoneticPr fontId="2"/>
  </si>
  <si>
    <r>
      <t>　　※</t>
    </r>
    <r>
      <rPr>
        <sz val="10"/>
        <color indexed="8"/>
        <rFont val="ＭＳ Ｐ明朝"/>
        <family val="1"/>
        <charset val="128"/>
      </rPr>
      <t>本</t>
    </r>
    <r>
      <rPr>
        <sz val="10"/>
        <rFont val="ＭＳ Ｐ明朝"/>
        <family val="1"/>
        <charset val="128"/>
      </rPr>
      <t>年度の</t>
    </r>
    <r>
      <rPr>
        <u/>
        <sz val="10"/>
        <rFont val="ＭＳ Ｐ明朝"/>
        <family val="1"/>
        <charset val="128"/>
      </rPr>
      <t>避難訓練実施計画を添付</t>
    </r>
    <r>
      <rPr>
        <sz val="10"/>
        <rFont val="ＭＳ Ｐ明朝"/>
        <family val="1"/>
        <charset val="128"/>
      </rPr>
      <t>すること。</t>
    </r>
    <rPh sb="3" eb="4">
      <t>ホン</t>
    </rPh>
    <rPh sb="4" eb="6">
      <t>ネンド</t>
    </rPh>
    <rPh sb="7" eb="9">
      <t>ヒナン</t>
    </rPh>
    <rPh sb="9" eb="11">
      <t>クンレン</t>
    </rPh>
    <rPh sb="11" eb="13">
      <t>ジッシ</t>
    </rPh>
    <rPh sb="13" eb="15">
      <t>ケイカク</t>
    </rPh>
    <rPh sb="16" eb="18">
      <t>テンプ</t>
    </rPh>
    <phoneticPr fontId="2"/>
  </si>
  <si>
    <t>初日在籍人員数</t>
    <rPh sb="6" eb="7">
      <t>スウ</t>
    </rPh>
    <phoneticPr fontId="2"/>
  </si>
  <si>
    <t>検査日</t>
    <rPh sb="0" eb="3">
      <t>ケンサビ</t>
    </rPh>
    <phoneticPr fontId="14"/>
  </si>
  <si>
    <t>点検日</t>
    <rPh sb="0" eb="2">
      <t>テンケン</t>
    </rPh>
    <rPh sb="2" eb="3">
      <t>ビ</t>
    </rPh>
    <phoneticPr fontId="2"/>
  </si>
  <si>
    <t xml:space="preserve">   ※就業規則等で定める常勤
      保育士の１ヶ月の勤務
      時間数</t>
    <phoneticPr fontId="2"/>
  </si>
  <si>
    <t>主任保育士専任加算</t>
    <phoneticPr fontId="2"/>
  </si>
  <si>
    <t>地域子育て支援事業等加算</t>
    <phoneticPr fontId="2"/>
  </si>
  <si>
    <t>その他Ｄ</t>
    <rPh sb="2" eb="3">
      <t>タ</t>
    </rPh>
    <phoneticPr fontId="2"/>
  </si>
  <si>
    <t>A　+　B</t>
    <phoneticPr fontId="2"/>
  </si>
  <si>
    <t>Ｃ　+　Ｄ</t>
    <phoneticPr fontId="2"/>
  </si>
  <si>
    <t>その他Ｂ</t>
    <rPh sb="2" eb="3">
      <t>タ</t>
    </rPh>
    <phoneticPr fontId="2"/>
  </si>
  <si>
    <t>保育士等配置数 (a+b)  C</t>
    <rPh sb="0" eb="4">
      <t>ホイクシナド</t>
    </rPh>
    <rPh sb="4" eb="6">
      <t>ハイチ</t>
    </rPh>
    <rPh sb="6" eb="7">
      <t>スウ</t>
    </rPh>
    <phoneticPr fontId="2"/>
  </si>
  <si>
    <t>形態</t>
    <rPh sb="0" eb="1">
      <t>カタチ</t>
    </rPh>
    <rPh sb="1" eb="2">
      <t>タイ</t>
    </rPh>
    <phoneticPr fontId="2"/>
  </si>
  <si>
    <t>常勤
a</t>
    <rPh sb="0" eb="1">
      <t>ツネ</t>
    </rPh>
    <rPh sb="1" eb="2">
      <t>ツトム</t>
    </rPh>
    <phoneticPr fontId="2"/>
  </si>
  <si>
    <t>常勤
以外b</t>
    <rPh sb="0" eb="1">
      <t>ツネ</t>
    </rPh>
    <rPh sb="1" eb="2">
      <t>ゴン</t>
    </rPh>
    <rPh sb="3" eb="4">
      <t>イ</t>
    </rPh>
    <rPh sb="4" eb="5">
      <t>ガイ</t>
    </rPh>
    <phoneticPr fontId="2"/>
  </si>
  <si>
    <t>　　　　「最低基準を満たすための保育士数A」を下回らないよう注意すること。</t>
    <rPh sb="23" eb="25">
      <t>シタマワ</t>
    </rPh>
    <rPh sb="30" eb="32">
      <t>チュウイ</t>
    </rPh>
    <phoneticPr fontId="2"/>
  </si>
  <si>
    <t>令和</t>
    <rPh sb="0" eb="2">
      <t>レイワ</t>
    </rPh>
    <phoneticPr fontId="2"/>
  </si>
  <si>
    <t>④ 職員個別表</t>
    <rPh sb="2" eb="4">
      <t>ショクイン</t>
    </rPh>
    <rPh sb="4" eb="6">
      <t>コベツ</t>
    </rPh>
    <rPh sb="6" eb="7">
      <t>ヒョウ</t>
    </rPh>
    <phoneticPr fontId="2"/>
  </si>
  <si>
    <t>職名</t>
    <rPh sb="0" eb="2">
      <t>ショクメイ</t>
    </rPh>
    <phoneticPr fontId="2"/>
  </si>
  <si>
    <t>氏名</t>
    <rPh sb="0" eb="2">
      <t>シメイ</t>
    </rPh>
    <phoneticPr fontId="2"/>
  </si>
  <si>
    <t>年齢</t>
    <rPh sb="0" eb="2">
      <t>ネンレイ</t>
    </rPh>
    <phoneticPr fontId="2"/>
  </si>
  <si>
    <t>資格
取得</t>
    <rPh sb="0" eb="2">
      <t>シカク</t>
    </rPh>
    <rPh sb="3" eb="5">
      <t>シュトク</t>
    </rPh>
    <phoneticPr fontId="2"/>
  </si>
  <si>
    <t>施設勤務年数</t>
    <rPh sb="0" eb="2">
      <t>シセツ</t>
    </rPh>
    <rPh sb="2" eb="4">
      <t>キンム</t>
    </rPh>
    <rPh sb="4" eb="6">
      <t>ネンスウ</t>
    </rPh>
    <phoneticPr fontId="2"/>
  </si>
  <si>
    <t>給与・手当等</t>
    <rPh sb="0" eb="2">
      <t>キュウヨ</t>
    </rPh>
    <rPh sb="3" eb="5">
      <t>テアテ</t>
    </rPh>
    <rPh sb="5" eb="6">
      <t>トウ</t>
    </rPh>
    <phoneticPr fontId="2"/>
  </si>
  <si>
    <t>法人役員・施設長との親族関係</t>
    <rPh sb="0" eb="2">
      <t>ホウジン</t>
    </rPh>
    <rPh sb="2" eb="4">
      <t>ヤクイン</t>
    </rPh>
    <rPh sb="5" eb="8">
      <t>シセツチョウ</t>
    </rPh>
    <rPh sb="10" eb="12">
      <t>シンゾク</t>
    </rPh>
    <rPh sb="12" eb="14">
      <t>カンケイ</t>
    </rPh>
    <phoneticPr fontId="2"/>
  </si>
  <si>
    <t>保育士配置の特例（特例適用者に○）</t>
    <rPh sb="0" eb="2">
      <t>ホイク</t>
    </rPh>
    <rPh sb="2" eb="3">
      <t>シ</t>
    </rPh>
    <rPh sb="3" eb="5">
      <t>ハイチ</t>
    </rPh>
    <rPh sb="6" eb="8">
      <t>トクレイ</t>
    </rPh>
    <rPh sb="9" eb="11">
      <t>トクレイ</t>
    </rPh>
    <rPh sb="11" eb="13">
      <t>テキヨウ</t>
    </rPh>
    <rPh sb="13" eb="14">
      <t>シャ</t>
    </rPh>
    <phoneticPr fontId="2"/>
  </si>
  <si>
    <t>採用
（退職）</t>
    <rPh sb="4" eb="6">
      <t>タイショク</t>
    </rPh>
    <phoneticPr fontId="2"/>
  </si>
  <si>
    <t>資格名</t>
    <rPh sb="0" eb="2">
      <t>シカク</t>
    </rPh>
    <rPh sb="2" eb="3">
      <t>メイ</t>
    </rPh>
    <phoneticPr fontId="2"/>
  </si>
  <si>
    <t>本　　　棒</t>
    <rPh sb="0" eb="1">
      <t>ホン</t>
    </rPh>
    <rPh sb="4" eb="5">
      <t>ボウ</t>
    </rPh>
    <phoneticPr fontId="2"/>
  </si>
  <si>
    <t>特殊業務手当</t>
    <rPh sb="0" eb="2">
      <t>トクシュ</t>
    </rPh>
    <rPh sb="2" eb="4">
      <t>ギョウム</t>
    </rPh>
    <rPh sb="4" eb="6">
      <t>テアテ</t>
    </rPh>
    <phoneticPr fontId="2"/>
  </si>
  <si>
    <t>通勤
手当</t>
    <rPh sb="0" eb="2">
      <t>ツウキン</t>
    </rPh>
    <rPh sb="3" eb="5">
      <t>テアテ</t>
    </rPh>
    <phoneticPr fontId="2"/>
  </si>
  <si>
    <t>管理職　　手当</t>
    <rPh sb="0" eb="3">
      <t>カンリショク</t>
    </rPh>
    <rPh sb="5" eb="7">
      <t>テアテ</t>
    </rPh>
    <phoneticPr fontId="2"/>
  </si>
  <si>
    <t>その他
手　当</t>
    <rPh sb="2" eb="3">
      <t>タ</t>
    </rPh>
    <rPh sb="4" eb="5">
      <t>テ</t>
    </rPh>
    <rPh sb="6" eb="7">
      <t>トウ</t>
    </rPh>
    <phoneticPr fontId="2"/>
  </si>
  <si>
    <t>年月日</t>
    <rPh sb="0" eb="3">
      <t>ネンガッピ</t>
    </rPh>
    <phoneticPr fontId="2"/>
  </si>
  <si>
    <t>（記載上の注意）</t>
    <rPh sb="1" eb="4">
      <t>キサイジョウ</t>
    </rPh>
    <rPh sb="5" eb="7">
      <t>チュウイ</t>
    </rPh>
    <phoneticPr fontId="2"/>
  </si>
  <si>
    <r>
      <t xml:space="preserve"> 　</t>
    </r>
    <r>
      <rPr>
        <u/>
        <sz val="9"/>
        <rFont val="ＭＳ Ｐ明朝"/>
        <family val="1"/>
        <charset val="128"/>
      </rPr>
      <t>施設会計から給与を支給している全ての職員</t>
    </r>
    <r>
      <rPr>
        <sz val="9"/>
        <rFont val="ＭＳ Ｐ明朝"/>
        <family val="1"/>
        <charset val="128"/>
      </rPr>
      <t>を記載すること。</t>
    </r>
    <phoneticPr fontId="2"/>
  </si>
  <si>
    <t>×</t>
    <phoneticPr fontId="2"/>
  </si>
  <si>
    <t>×</t>
    <phoneticPr fontId="2"/>
  </si>
  <si>
    <t>＝</t>
    <phoneticPr fontId="2"/>
  </si>
  <si>
    <t>Ａ</t>
    <phoneticPr fontId="2"/>
  </si>
  <si>
    <t>＝</t>
    <phoneticPr fontId="2"/>
  </si>
  <si>
    <t>Ｂ</t>
    <phoneticPr fontId="2"/>
  </si>
  <si>
    <t>Ｃ</t>
    <phoneticPr fontId="2"/>
  </si>
  <si>
    <t>Ｄ</t>
    <phoneticPr fontId="2"/>
  </si>
  <si>
    <t>Ｅ</t>
    <phoneticPr fontId="2"/>
  </si>
  <si>
    <t>Ｆ</t>
    <phoneticPr fontId="2"/>
  </si>
  <si>
    <t>Ｇ</t>
    <phoneticPr fontId="2"/>
  </si>
  <si>
    <t>×</t>
    <phoneticPr fontId="2"/>
  </si>
  <si>
    <t>＝</t>
    <phoneticPr fontId="2"/>
  </si>
  <si>
    <t>Ｈ</t>
    <phoneticPr fontId="2"/>
  </si>
  <si>
    <t>Ｉ</t>
    <phoneticPr fontId="2"/>
  </si>
  <si>
    <t>I</t>
    <phoneticPr fontId="2"/>
  </si>
  <si>
    <t>J</t>
    <phoneticPr fontId="2"/>
  </si>
  <si>
    <t>【常勤】</t>
    <rPh sb="1" eb="3">
      <t>ジョウキン</t>
    </rPh>
    <phoneticPr fontId="2"/>
  </si>
  <si>
    <t>【非常勤】</t>
    <rPh sb="1" eb="4">
      <t>ヒジョウキン</t>
    </rPh>
    <phoneticPr fontId="2"/>
  </si>
  <si>
    <t>保育士一人当たりの実働時間</t>
    <rPh sb="0" eb="3">
      <t>ホイクシ</t>
    </rPh>
    <rPh sb="3" eb="5">
      <t>ヒトリ</t>
    </rPh>
    <rPh sb="5" eb="6">
      <t>ア</t>
    </rPh>
    <rPh sb="9" eb="11">
      <t>ジツドウ</t>
    </rPh>
    <rPh sb="11" eb="13">
      <t>ジカン</t>
    </rPh>
    <phoneticPr fontId="2"/>
  </si>
  <si>
    <r>
      <t xml:space="preserve">作成基準年月日
</t>
    </r>
    <r>
      <rPr>
        <b/>
        <sz val="8"/>
        <color indexed="8"/>
        <rFont val="ＭＳ 明朝"/>
        <family val="1"/>
        <charset val="128"/>
      </rPr>
      <t>（検査日の前々月の1日現在）</t>
    </r>
    <rPh sb="0" eb="2">
      <t>サクセイ</t>
    </rPh>
    <rPh sb="2" eb="4">
      <t>キジュン</t>
    </rPh>
    <rPh sb="4" eb="7">
      <t>ネンガッピ</t>
    </rPh>
    <rPh sb="9" eb="11">
      <t>ケンサ</t>
    </rPh>
    <rPh sb="11" eb="12">
      <t>ヒ</t>
    </rPh>
    <rPh sb="13" eb="15">
      <t>ゼンゼン</t>
    </rPh>
    <rPh sb="15" eb="16">
      <t>ツキ</t>
    </rPh>
    <rPh sb="18" eb="21">
      <t>ニチゲンザイ</t>
    </rPh>
    <rPh sb="19" eb="21">
      <t>ゲンザイ</t>
    </rPh>
    <phoneticPr fontId="14"/>
  </si>
  <si>
    <t>調理員等一人当たりの実働時間</t>
    <rPh sb="0" eb="2">
      <t>チョウリ</t>
    </rPh>
    <rPh sb="2" eb="3">
      <t>イン</t>
    </rPh>
    <rPh sb="3" eb="4">
      <t>トウ</t>
    </rPh>
    <rPh sb="4" eb="6">
      <t>ヒトリ</t>
    </rPh>
    <rPh sb="6" eb="7">
      <t>ア</t>
    </rPh>
    <rPh sb="10" eb="12">
      <t>ジツドウ</t>
    </rPh>
    <rPh sb="12" eb="14">
      <t>ジカン</t>
    </rPh>
    <phoneticPr fontId="2"/>
  </si>
  <si>
    <t>　 金額</t>
    <rPh sb="2" eb="4">
      <t>キンガク</t>
    </rPh>
    <phoneticPr fontId="2"/>
  </si>
  <si>
    <t>エ　一時保育利用料</t>
    <phoneticPr fontId="2"/>
  </si>
  <si>
    <t>　　　　　　金額　　　　　　　円</t>
  </si>
  <si>
    <t>ウ　延長保育</t>
    <phoneticPr fontId="2"/>
  </si>
  <si>
    <t>　　　</t>
    <phoneticPr fontId="2"/>
  </si>
  <si>
    <t>　　　　　　</t>
    <phoneticPr fontId="2"/>
  </si>
  <si>
    <t>徴収理由：</t>
    <rPh sb="0" eb="2">
      <t>チョウシュウ</t>
    </rPh>
    <rPh sb="2" eb="4">
      <t>リユウ</t>
    </rPh>
    <phoneticPr fontId="2"/>
  </si>
  <si>
    <t>金額：</t>
    <rPh sb="0" eb="2">
      <t>キンガク</t>
    </rPh>
    <phoneticPr fontId="2"/>
  </si>
  <si>
    <t xml:space="preserve"> ・費目：</t>
    <phoneticPr fontId="2"/>
  </si>
  <si>
    <t>② 今後の用途</t>
    <rPh sb="2" eb="4">
      <t>コンゴ</t>
    </rPh>
    <rPh sb="5" eb="7">
      <t>ヨウト</t>
    </rPh>
    <phoneticPr fontId="2"/>
  </si>
  <si>
    <t>　　　　</t>
    <phoneticPr fontId="2"/>
  </si>
  <si>
    <t xml:space="preserve">  ア 保育料以外の保護者負担金</t>
    <phoneticPr fontId="2"/>
  </si>
  <si>
    <t>③ その他の出納事務</t>
    <phoneticPr fontId="2"/>
  </si>
  <si>
    <t>　　</t>
    <phoneticPr fontId="2"/>
  </si>
  <si>
    <t>承  認：</t>
    <rPh sb="0" eb="1">
      <t>ショウ</t>
    </rPh>
    <rPh sb="3" eb="4">
      <t>シノブ</t>
    </rPh>
    <phoneticPr fontId="2"/>
  </si>
  <si>
    <t>作　成：</t>
    <phoneticPr fontId="2"/>
  </si>
  <si>
    <t>　　</t>
    <phoneticPr fontId="2"/>
  </si>
  <si>
    <t>① 繰越金の発生理由</t>
    <rPh sb="2" eb="4">
      <t>クリコシ</t>
    </rPh>
    <rPh sb="4" eb="5">
      <t>キン</t>
    </rPh>
    <rPh sb="6" eb="8">
      <t>ハッセイ</t>
    </rPh>
    <rPh sb="8" eb="10">
      <t>リユウ</t>
    </rPh>
    <phoneticPr fontId="2"/>
  </si>
  <si>
    <t xml:space="preserve">  　</t>
    <phoneticPr fontId="2"/>
  </si>
  <si>
    <t>　　　　　　作　成：平成　　年　　月　　日</t>
  </si>
  <si>
    <t>※収支計算分析表の作成要件に該当している場合に記入すること。</t>
    <rPh sb="1" eb="3">
      <t>シュウシ</t>
    </rPh>
    <rPh sb="3" eb="5">
      <t>ケイサン</t>
    </rPh>
    <rPh sb="5" eb="7">
      <t>ブンセキ</t>
    </rPh>
    <rPh sb="7" eb="8">
      <t>ヒョウ</t>
    </rPh>
    <rPh sb="9" eb="11">
      <t>サクセイ</t>
    </rPh>
    <rPh sb="11" eb="13">
      <t>ヨウケン</t>
    </rPh>
    <rPh sb="14" eb="16">
      <t>ガイトウ</t>
    </rPh>
    <rPh sb="20" eb="22">
      <t>バアイ</t>
    </rPh>
    <rPh sb="23" eb="25">
      <t>キニュウ</t>
    </rPh>
    <phoneticPr fontId="2"/>
  </si>
  <si>
    <t>(保育所型認定こども園は記入不要）</t>
    <rPh sb="1" eb="3">
      <t>ホイク</t>
    </rPh>
    <rPh sb="3" eb="4">
      <t>ショ</t>
    </rPh>
    <rPh sb="4" eb="5">
      <t>ガタ</t>
    </rPh>
    <rPh sb="5" eb="7">
      <t>ニンテイ</t>
    </rPh>
    <rPh sb="10" eb="11">
      <t>エン</t>
    </rPh>
    <rPh sb="12" eb="14">
      <t>キニュウ</t>
    </rPh>
    <rPh sb="14" eb="16">
      <t>フヨウ</t>
    </rPh>
    <phoneticPr fontId="2"/>
  </si>
  <si>
    <r>
      <t>（２） 繰越金の状況</t>
    </r>
    <r>
      <rPr>
        <sz val="11"/>
        <rFont val="ＭＳ Ｐ明朝"/>
        <family val="1"/>
        <charset val="128"/>
      </rPr>
      <t>　</t>
    </r>
    <rPh sb="4" eb="6">
      <t>クリコシ</t>
    </rPh>
    <rPh sb="6" eb="7">
      <t>キン</t>
    </rPh>
    <rPh sb="8" eb="10">
      <t>ジョウキョウ</t>
    </rPh>
    <phoneticPr fontId="2"/>
  </si>
  <si>
    <t>（１） 予算及び決算その他の財務</t>
    <phoneticPr fontId="2"/>
  </si>
  <si>
    <t>２　会  計</t>
    <phoneticPr fontId="2"/>
  </si>
  <si>
    <t>（注）</t>
    <rPh sb="0" eb="1">
      <t>チュウ</t>
    </rPh>
    <phoneticPr fontId="2"/>
  </si>
  <si>
    <t>有　・　無</t>
    <rPh sb="0" eb="1">
      <t>ユウ</t>
    </rPh>
    <rPh sb="4" eb="5">
      <t>ム</t>
    </rPh>
    <phoneticPr fontId="2"/>
  </si>
  <si>
    <t>者</t>
    <rPh sb="0" eb="1">
      <t>シャ</t>
    </rPh>
    <phoneticPr fontId="2"/>
  </si>
  <si>
    <t>役員との関係</t>
    <rPh sb="0" eb="2">
      <t>ヤクイン</t>
    </rPh>
    <rPh sb="4" eb="6">
      <t>カンケイ</t>
    </rPh>
    <phoneticPr fontId="2"/>
  </si>
  <si>
    <t>理事会等の審議状況</t>
    <rPh sb="0" eb="2">
      <t>リジ</t>
    </rPh>
    <rPh sb="2" eb="3">
      <t>カイ</t>
    </rPh>
    <rPh sb="3" eb="4">
      <t>トウ</t>
    </rPh>
    <rPh sb="5" eb="7">
      <t>シンギ</t>
    </rPh>
    <rPh sb="7" eb="9">
      <t>ジョウキョウ</t>
    </rPh>
    <phoneticPr fontId="2"/>
  </si>
  <si>
    <t>購入価格</t>
    <rPh sb="0" eb="2">
      <t>コウニュウ</t>
    </rPh>
    <rPh sb="2" eb="4">
      <t>カカク</t>
    </rPh>
    <phoneticPr fontId="2"/>
  </si>
  <si>
    <t>予定価格</t>
    <rPh sb="0" eb="2">
      <t>ヨテイ</t>
    </rPh>
    <rPh sb="2" eb="4">
      <t>カカク</t>
    </rPh>
    <phoneticPr fontId="2"/>
  </si>
  <si>
    <t>見積業者数</t>
    <rPh sb="0" eb="2">
      <t>ミツモリ</t>
    </rPh>
    <rPh sb="2" eb="5">
      <t>ギョウシャスウ</t>
    </rPh>
    <phoneticPr fontId="2"/>
  </si>
  <si>
    <t>契約年月日</t>
    <rPh sb="0" eb="2">
      <t>ケイヤク</t>
    </rPh>
    <rPh sb="2" eb="5">
      <t>ネンガッピ</t>
    </rPh>
    <phoneticPr fontId="2"/>
  </si>
  <si>
    <t>契約の方法</t>
    <rPh sb="0" eb="2">
      <t>ケイヤク</t>
    </rPh>
    <rPh sb="3" eb="5">
      <t>ホウホウ</t>
    </rPh>
    <phoneticPr fontId="2"/>
  </si>
  <si>
    <t>納入業者名</t>
    <rPh sb="0" eb="2">
      <t>ノウニュウ</t>
    </rPh>
    <rPh sb="2" eb="4">
      <t>ギョウシャ</t>
    </rPh>
    <rPh sb="4" eb="5">
      <t>メイ</t>
    </rPh>
    <phoneticPr fontId="2"/>
  </si>
  <si>
    <t>購入物品名</t>
    <rPh sb="0" eb="2">
      <t>コウニュウ</t>
    </rPh>
    <rPh sb="2" eb="4">
      <t>ブッピン</t>
    </rPh>
    <rPh sb="4" eb="5">
      <t>メイ</t>
    </rPh>
    <phoneticPr fontId="2"/>
  </si>
  <si>
    <t>② 物品等の購入</t>
    <phoneticPr fontId="2"/>
  </si>
  <si>
    <t>請負価格</t>
    <rPh sb="0" eb="2">
      <t>ウケオイ</t>
    </rPh>
    <rPh sb="2" eb="4">
      <t>カカク</t>
    </rPh>
    <phoneticPr fontId="2"/>
  </si>
  <si>
    <t>施工業者名</t>
    <rPh sb="0" eb="2">
      <t>セコウ</t>
    </rPh>
    <rPh sb="2" eb="3">
      <t>ギョウ</t>
    </rPh>
    <rPh sb="3" eb="4">
      <t>シャ</t>
    </rPh>
    <rPh sb="4" eb="5">
      <t>メイ</t>
    </rPh>
    <phoneticPr fontId="2"/>
  </si>
  <si>
    <t>工事名（修繕箇所）</t>
    <rPh sb="0" eb="3">
      <t>コウジメイ</t>
    </rPh>
    <rPh sb="4" eb="6">
      <t>シュウゼン</t>
    </rPh>
    <rPh sb="6" eb="8">
      <t>カショ</t>
    </rPh>
    <phoneticPr fontId="2"/>
  </si>
  <si>
    <t>① 増・改築及び修繕工事</t>
    <rPh sb="2" eb="3">
      <t>ゾウ</t>
    </rPh>
    <rPh sb="4" eb="6">
      <t>カイチク</t>
    </rPh>
    <rPh sb="6" eb="7">
      <t>オヨ</t>
    </rPh>
    <rPh sb="8" eb="10">
      <t>シュウゼン</t>
    </rPh>
    <rPh sb="10" eb="12">
      <t>コウジ</t>
    </rPh>
    <phoneticPr fontId="2"/>
  </si>
  <si>
    <r>
      <t>（５） 委託費の弾力的運用の状況　　　・・・・・・・別添「委託費の弾力的運用の状況」のとおり　</t>
    </r>
    <r>
      <rPr>
        <sz val="10"/>
        <rFont val="ＭＳ Ｐ明朝"/>
        <family val="1"/>
        <charset val="128"/>
      </rPr>
      <t>※保育所型認定こども園は添付不要。</t>
    </r>
    <rPh sb="4" eb="6">
      <t>イタク</t>
    </rPh>
    <rPh sb="6" eb="7">
      <t>ヒ</t>
    </rPh>
    <rPh sb="27" eb="28">
      <t>ソ</t>
    </rPh>
    <rPh sb="29" eb="32">
      <t>イタクヒ</t>
    </rPh>
    <rPh sb="33" eb="36">
      <t>ダンリョクテキ</t>
    </rPh>
    <rPh sb="36" eb="38">
      <t>ウンヨウ</t>
    </rPh>
    <rPh sb="39" eb="41">
      <t>ジョウキョウ</t>
    </rPh>
    <phoneticPr fontId="2"/>
  </si>
  <si>
    <t>　</t>
    <phoneticPr fontId="2"/>
  </si>
  <si>
    <r>
      <t xml:space="preserve">（４） 会計の執行状況　　　・・・・・・・別表３（P.19）のとおり　 </t>
    </r>
    <r>
      <rPr>
        <sz val="10"/>
        <rFont val="ＭＳ Ｐ明朝"/>
        <family val="1"/>
        <charset val="128"/>
      </rPr>
      <t>※保育所型認定こども園は添付不要。</t>
    </r>
    <rPh sb="4" eb="6">
      <t>カイケイ</t>
    </rPh>
    <rPh sb="7" eb="9">
      <t>シッコウ</t>
    </rPh>
    <rPh sb="9" eb="11">
      <t>ジョウキョウ</t>
    </rPh>
    <rPh sb="21" eb="22">
      <t>ベツ</t>
    </rPh>
    <rPh sb="22" eb="23">
      <t>ヒョウ</t>
    </rPh>
    <phoneticPr fontId="2"/>
  </si>
  <si>
    <r>
      <t xml:space="preserve">1. </t>
    </r>
    <r>
      <rPr>
        <u/>
        <sz val="9"/>
        <rFont val="ＭＳ Ｐ明朝"/>
        <family val="1"/>
        <charset val="128"/>
      </rPr>
      <t>基準日現在でリース期間中にあるリース契約について全て記載</t>
    </r>
    <r>
      <rPr>
        <sz val="9"/>
        <rFont val="ＭＳ Ｐ明朝"/>
        <family val="1"/>
        <charset val="128"/>
      </rPr>
      <t>すること。</t>
    </r>
    <rPh sb="3" eb="6">
      <t>キジュンビ</t>
    </rPh>
    <rPh sb="6" eb="8">
      <t>ゲンザイ</t>
    </rPh>
    <rPh sb="12" eb="14">
      <t>キカン</t>
    </rPh>
    <rPh sb="14" eb="15">
      <t>チュウ</t>
    </rPh>
    <rPh sb="21" eb="23">
      <t>ケイヤク</t>
    </rPh>
    <rPh sb="27" eb="28">
      <t>スベ</t>
    </rPh>
    <phoneticPr fontId="2"/>
  </si>
  <si>
    <t>円/年</t>
    <rPh sb="0" eb="1">
      <t>エン</t>
    </rPh>
    <rPh sb="2" eb="3">
      <t>ネン</t>
    </rPh>
    <phoneticPr fontId="2"/>
  </si>
  <si>
    <t>自～至</t>
    <rPh sb="0" eb="1">
      <t>ジ</t>
    </rPh>
    <rPh sb="2" eb="3">
      <t>イタ</t>
    </rPh>
    <phoneticPr fontId="2"/>
  </si>
  <si>
    <t>リース価格</t>
    <rPh sb="3" eb="5">
      <t>カカク</t>
    </rPh>
    <phoneticPr fontId="2"/>
  </si>
  <si>
    <t>リース期間</t>
    <rPh sb="3" eb="5">
      <t>キカン</t>
    </rPh>
    <phoneticPr fontId="2"/>
  </si>
  <si>
    <t>リース物品等</t>
    <rPh sb="3" eb="5">
      <t>ブッピン</t>
    </rPh>
    <rPh sb="4" eb="5">
      <t>イレモノ</t>
    </rPh>
    <rPh sb="5" eb="6">
      <t>トウ</t>
    </rPh>
    <phoneticPr fontId="2"/>
  </si>
  <si>
    <t>④ リース契約の状況</t>
    <rPh sb="5" eb="7">
      <t>ケイヤク</t>
    </rPh>
    <rPh sb="8" eb="10">
      <t>ジョウキョウ</t>
    </rPh>
    <phoneticPr fontId="2"/>
  </si>
  <si>
    <t>委託額</t>
    <rPh sb="0" eb="2">
      <t>イタク</t>
    </rPh>
    <rPh sb="2" eb="3">
      <t>ガク</t>
    </rPh>
    <phoneticPr fontId="2"/>
  </si>
  <si>
    <t>委託期間</t>
    <rPh sb="0" eb="2">
      <t>イタク</t>
    </rPh>
    <rPh sb="2" eb="4">
      <t>キカン</t>
    </rPh>
    <phoneticPr fontId="2"/>
  </si>
  <si>
    <t>委託業者</t>
    <rPh sb="0" eb="2">
      <t>イタク</t>
    </rPh>
    <rPh sb="2" eb="4">
      <t>ギョウシャ</t>
    </rPh>
    <phoneticPr fontId="2"/>
  </si>
  <si>
    <t>委託業務内容</t>
    <rPh sb="0" eb="2">
      <t>イタク</t>
    </rPh>
    <rPh sb="2" eb="4">
      <t>ギョウム</t>
    </rPh>
    <rPh sb="4" eb="6">
      <t>ナイヨウ</t>
    </rPh>
    <phoneticPr fontId="2"/>
  </si>
  <si>
    <t>③ 業務委託の状況（自動更新契約も含む）</t>
    <rPh sb="2" eb="4">
      <t>ギョウム</t>
    </rPh>
    <rPh sb="4" eb="6">
      <t>イタク</t>
    </rPh>
    <rPh sb="7" eb="9">
      <t>ジョウキョウ</t>
    </rPh>
    <rPh sb="10" eb="12">
      <t>ジドウ</t>
    </rPh>
    <rPh sb="12" eb="14">
      <t>コウシン</t>
    </rPh>
    <rPh sb="14" eb="16">
      <t>ケイヤク</t>
    </rPh>
    <rPh sb="17" eb="18">
      <t>フク</t>
    </rPh>
    <phoneticPr fontId="2"/>
  </si>
  <si>
    <t>施設整備積立預金</t>
    <rPh sb="0" eb="2">
      <t>シセツ</t>
    </rPh>
    <rPh sb="2" eb="4">
      <t>セイビ</t>
    </rPh>
    <rPh sb="4" eb="6">
      <t>ツミタテ</t>
    </rPh>
    <rPh sb="6" eb="8">
      <t>ヨキン</t>
    </rPh>
    <phoneticPr fontId="2"/>
  </si>
  <si>
    <t>備品購入積立預金</t>
    <rPh sb="0" eb="2">
      <t>ビヒン</t>
    </rPh>
    <rPh sb="2" eb="4">
      <t>コウニュウ</t>
    </rPh>
    <rPh sb="4" eb="6">
      <t>ツミタテ</t>
    </rPh>
    <rPh sb="6" eb="8">
      <t>ヨキン</t>
    </rPh>
    <phoneticPr fontId="2"/>
  </si>
  <si>
    <t>修繕費積立預金</t>
    <rPh sb="0" eb="3">
      <t>シュウゼンヒ</t>
    </rPh>
    <rPh sb="3" eb="5">
      <t>ツミタテ</t>
    </rPh>
    <rPh sb="5" eb="7">
      <t>ヨキン</t>
    </rPh>
    <phoneticPr fontId="2"/>
  </si>
  <si>
    <t>人件費積立預金</t>
    <rPh sb="0" eb="3">
      <t>ジンケンヒ</t>
    </rPh>
    <rPh sb="3" eb="5">
      <t>ツミタテ</t>
    </rPh>
    <rPh sb="5" eb="7">
      <t>ヨキン</t>
    </rPh>
    <phoneticPr fontId="2"/>
  </si>
  <si>
    <t>支払資金残高</t>
    <rPh sb="0" eb="2">
      <t>シハライ</t>
    </rPh>
    <rPh sb="2" eb="4">
      <t>シキン</t>
    </rPh>
    <rPh sb="4" eb="6">
      <t>ザンダカ</t>
    </rPh>
    <phoneticPr fontId="2"/>
  </si>
  <si>
    <t>当期末合計（Ｄ）＋（Ｅ）－（Ｆ）＝（Ｇ）</t>
    <rPh sb="0" eb="2">
      <t>トウキ</t>
    </rPh>
    <rPh sb="2" eb="3">
      <t>マツ</t>
    </rPh>
    <rPh sb="3" eb="5">
      <t>ゴウケイ</t>
    </rPh>
    <phoneticPr fontId="2"/>
  </si>
  <si>
    <t>当期取り崩し（Ｆ）</t>
    <rPh sb="0" eb="2">
      <t>トウキ</t>
    </rPh>
    <rPh sb="2" eb="3">
      <t>ト</t>
    </rPh>
    <rPh sb="4" eb="5">
      <t>クズ</t>
    </rPh>
    <phoneticPr fontId="2"/>
  </si>
  <si>
    <t>当期計上額（Ｅ）</t>
    <rPh sb="0" eb="2">
      <t>トウキ</t>
    </rPh>
    <rPh sb="2" eb="5">
      <t>ケイジョウガク</t>
    </rPh>
    <phoneticPr fontId="2"/>
  </si>
  <si>
    <t>前期まで（Ｄ）</t>
    <rPh sb="0" eb="2">
      <t>ゼンキ</t>
    </rPh>
    <phoneticPr fontId="2"/>
  </si>
  <si>
    <t>その他</t>
    <rPh sb="2" eb="3">
      <t>タ</t>
    </rPh>
    <phoneticPr fontId="2"/>
  </si>
  <si>
    <t>補助金</t>
    <rPh sb="0" eb="3">
      <t>ホジョキン</t>
    </rPh>
    <phoneticPr fontId="2"/>
  </si>
  <si>
    <t>運用収入</t>
    <rPh sb="0" eb="2">
      <t>ウンヨウ</t>
    </rPh>
    <rPh sb="2" eb="4">
      <t>シュウニュウ</t>
    </rPh>
    <phoneticPr fontId="2"/>
  </si>
  <si>
    <t>委託費</t>
    <phoneticPr fontId="2"/>
  </si>
  <si>
    <t>委託費</t>
    <rPh sb="0" eb="2">
      <t>イタク</t>
    </rPh>
    <rPh sb="2" eb="3">
      <t>ヒ</t>
    </rPh>
    <phoneticPr fontId="2"/>
  </si>
  <si>
    <t>事業費</t>
    <rPh sb="0" eb="3">
      <t>ジギョウヒ</t>
    </rPh>
    <phoneticPr fontId="2"/>
  </si>
  <si>
    <t>小計</t>
    <rPh sb="0" eb="2">
      <t>ショウケイ</t>
    </rPh>
    <phoneticPr fontId="2"/>
  </si>
  <si>
    <t>管理費</t>
    <rPh sb="0" eb="2">
      <t>カンリ</t>
    </rPh>
    <rPh sb="2" eb="3">
      <t>ヒ</t>
    </rPh>
    <phoneticPr fontId="2"/>
  </si>
  <si>
    <t>％</t>
    <phoneticPr fontId="2"/>
  </si>
  <si>
    <t>人件費</t>
    <rPh sb="0" eb="3">
      <t>ジンケンヒ</t>
    </rPh>
    <phoneticPr fontId="2"/>
  </si>
  <si>
    <t>（Ａ）</t>
    <phoneticPr fontId="2"/>
  </si>
  <si>
    <t>備　　考</t>
    <rPh sb="0" eb="1">
      <t>ビ</t>
    </rPh>
    <rPh sb="3" eb="4">
      <t>コウ</t>
    </rPh>
    <phoneticPr fontId="2"/>
  </si>
  <si>
    <t>（Ｂ）</t>
    <phoneticPr fontId="2"/>
  </si>
  <si>
    <t>執行率</t>
    <rPh sb="0" eb="1">
      <t>シツ</t>
    </rPh>
    <rPh sb="1" eb="2">
      <t>コウ</t>
    </rPh>
    <rPh sb="2" eb="3">
      <t>リツ</t>
    </rPh>
    <phoneticPr fontId="2"/>
  </si>
  <si>
    <t>残高（Ａ）－（Ｂ）＝（Ｃ）</t>
    <rPh sb="0" eb="2">
      <t>ザンダカ</t>
    </rPh>
    <phoneticPr fontId="2"/>
  </si>
  <si>
    <t>支出額（Ｂ）</t>
    <rPh sb="0" eb="2">
      <t>シシュツ</t>
    </rPh>
    <rPh sb="2" eb="3">
      <t>ガク</t>
    </rPh>
    <phoneticPr fontId="2"/>
  </si>
  <si>
    <t>収入額（Ａ）</t>
    <rPh sb="0" eb="3">
      <t>シュウニュウガク</t>
    </rPh>
    <phoneticPr fontId="2"/>
  </si>
  <si>
    <t>区　　分</t>
    <rPh sb="0" eb="1">
      <t>ク</t>
    </rPh>
    <rPh sb="3" eb="4">
      <t>ブン</t>
    </rPh>
    <phoneticPr fontId="2"/>
  </si>
  <si>
    <t>項　　目</t>
    <rPh sb="0" eb="1">
      <t>コウ</t>
    </rPh>
    <rPh sb="3" eb="4">
      <t>メ</t>
    </rPh>
    <phoneticPr fontId="2"/>
  </si>
  <si>
    <t>（※保育所型認定こども園作成不要）</t>
    <rPh sb="2" eb="4">
      <t>ホイク</t>
    </rPh>
    <rPh sb="4" eb="5">
      <t>ショ</t>
    </rPh>
    <rPh sb="5" eb="6">
      <t>ガタ</t>
    </rPh>
    <rPh sb="6" eb="8">
      <t>ニンテイ</t>
    </rPh>
    <rPh sb="11" eb="12">
      <t>エン</t>
    </rPh>
    <rPh sb="12" eb="14">
      <t>サクセイ</t>
    </rPh>
    <rPh sb="14" eb="16">
      <t>フヨウ</t>
    </rPh>
    <phoneticPr fontId="2"/>
  </si>
  <si>
    <t>（別表３）　会計の執行状況</t>
    <rPh sb="6" eb="8">
      <t>カイケイ</t>
    </rPh>
    <rPh sb="9" eb="11">
      <t>シッコウ</t>
    </rPh>
    <rPh sb="11" eb="13">
      <t>ジョウキョウ</t>
    </rPh>
    <phoneticPr fontId="2"/>
  </si>
  <si>
    <t>概ね１年間程度資金計画及び償還計画が着実に履行されている。　</t>
  </si>
  <si>
    <t>要　件　内　容</t>
    <rPh sb="0" eb="3">
      <t>ヨウケン</t>
    </rPh>
    <rPh sb="4" eb="7">
      <t>ナイヨウ</t>
    </rPh>
    <phoneticPr fontId="2"/>
  </si>
  <si>
    <t>適合</t>
    <rPh sb="0" eb="2">
      <t>テキゴウ</t>
    </rPh>
    <phoneticPr fontId="2"/>
  </si>
  <si>
    <t>■　要件４　資金計画及び償還計画の確実な履行（新たに保育所を経営する事業を行う設置者に対する要件）</t>
    <rPh sb="2" eb="4">
      <t>ヨウケン</t>
    </rPh>
    <rPh sb="17" eb="19">
      <t>カクジツ</t>
    </rPh>
    <rPh sb="20" eb="22">
      <t>リコウ</t>
    </rPh>
    <rPh sb="43" eb="44">
      <t>タイ</t>
    </rPh>
    <rPh sb="46" eb="48">
      <t>ヨウケン</t>
    </rPh>
    <phoneticPr fontId="2"/>
  </si>
  <si>
    <t>※</t>
    <phoneticPr fontId="2"/>
  </si>
  <si>
    <t>③処遇改善加算の賃金改善要件（キャリアパス要件を含む）のいずれも満たしていること。</t>
    <rPh sb="1" eb="3">
      <t>ショグウ</t>
    </rPh>
    <rPh sb="3" eb="5">
      <t>カイゼン</t>
    </rPh>
    <rPh sb="5" eb="7">
      <t>カサン</t>
    </rPh>
    <rPh sb="8" eb="10">
      <t>チンギン</t>
    </rPh>
    <rPh sb="10" eb="12">
      <t>カイゼン</t>
    </rPh>
    <rPh sb="12" eb="14">
      <t>ヨウケン</t>
    </rPh>
    <rPh sb="21" eb="23">
      <t>ヨウケン</t>
    </rPh>
    <rPh sb="24" eb="25">
      <t>フク</t>
    </rPh>
    <rPh sb="32" eb="33">
      <t>ミ</t>
    </rPh>
    <phoneticPr fontId="2"/>
  </si>
  <si>
    <t>イ　「社会福祉事業の経営者による福祉サービスに関する苦情解決の仕組みの指針について」により、入所者等に対して苦
　情解決の仕組みが周知されており、第三者委員を設置して適切な対応を行っているとともに、入所者等からのサービスに
　係る苦情内容及び解決結果の定期的な公表を行うなど、利用者の保護に努めること。</t>
    <phoneticPr fontId="2"/>
  </si>
  <si>
    <t>②毎年度次のア又はイが実施されていること。</t>
    <rPh sb="4" eb="5">
      <t>ツ</t>
    </rPh>
    <phoneticPr fontId="2"/>
  </si>
  <si>
    <t>【その他】　上記以外の会計基準に基づく相当する財務諸表等</t>
    <rPh sb="6" eb="8">
      <t>ジョウキ</t>
    </rPh>
    <rPh sb="8" eb="10">
      <t>イガイ</t>
    </rPh>
    <rPh sb="13" eb="15">
      <t>キジュン</t>
    </rPh>
    <rPh sb="16" eb="17">
      <t>モト</t>
    </rPh>
    <rPh sb="19" eb="21">
      <t>ソウトウ</t>
    </rPh>
    <rPh sb="23" eb="25">
      <t>ザイム</t>
    </rPh>
    <rPh sb="25" eb="27">
      <t>ショヒョウ</t>
    </rPh>
    <rPh sb="27" eb="28">
      <t>トウ</t>
    </rPh>
    <phoneticPr fontId="2"/>
  </si>
  <si>
    <t>【企業会計】　企業会計による損益計算書及び貸借対照表（流動資産及び流動負債のみを記載）</t>
    <rPh sb="1" eb="3">
      <t>キギョウ</t>
    </rPh>
    <rPh sb="3" eb="5">
      <t>カイケイ</t>
    </rPh>
    <rPh sb="7" eb="9">
      <t>キギョウ</t>
    </rPh>
    <rPh sb="9" eb="11">
      <t>カイケイ</t>
    </rPh>
    <rPh sb="14" eb="16">
      <t>ソンエキ</t>
    </rPh>
    <rPh sb="16" eb="19">
      <t>ケイサンショ</t>
    </rPh>
    <rPh sb="19" eb="20">
      <t>オヨ</t>
    </rPh>
    <rPh sb="21" eb="23">
      <t>タイシャク</t>
    </rPh>
    <rPh sb="23" eb="26">
      <t>タイショウヒョウ</t>
    </rPh>
    <rPh sb="27" eb="29">
      <t>リュウドウ</t>
    </rPh>
    <rPh sb="29" eb="31">
      <t>シサン</t>
    </rPh>
    <rPh sb="31" eb="32">
      <t>オヨ</t>
    </rPh>
    <rPh sb="33" eb="35">
      <t>リュウドウ</t>
    </rPh>
    <rPh sb="35" eb="37">
      <t>フサイ</t>
    </rPh>
    <rPh sb="40" eb="42">
      <t>キサイ</t>
    </rPh>
    <phoneticPr fontId="2"/>
  </si>
  <si>
    <t>【学校法人】　学校法人会計基準に基づく資金収支計算書及び資金収支内訳表</t>
    <rPh sb="1" eb="3">
      <t>ガッコウ</t>
    </rPh>
    <rPh sb="3" eb="5">
      <t>ホウジン</t>
    </rPh>
    <rPh sb="7" eb="9">
      <t>ガッコウ</t>
    </rPh>
    <rPh sb="9" eb="11">
      <t>ホウジン</t>
    </rPh>
    <rPh sb="11" eb="13">
      <t>カイケイ</t>
    </rPh>
    <rPh sb="13" eb="15">
      <t>キジュン</t>
    </rPh>
    <rPh sb="16" eb="17">
      <t>モト</t>
    </rPh>
    <rPh sb="19" eb="21">
      <t>シキン</t>
    </rPh>
    <rPh sb="21" eb="23">
      <t>シュウシ</t>
    </rPh>
    <rPh sb="23" eb="26">
      <t>ケイサンショ</t>
    </rPh>
    <rPh sb="26" eb="27">
      <t>オヨ</t>
    </rPh>
    <rPh sb="28" eb="30">
      <t>シキン</t>
    </rPh>
    <rPh sb="30" eb="32">
      <t>シュウシ</t>
    </rPh>
    <rPh sb="32" eb="35">
      <t>ウチワケヒョウ</t>
    </rPh>
    <phoneticPr fontId="2"/>
  </si>
  <si>
    <t>①次のいずれかの書類を保育所に備え付け、閲覧に供すること。</t>
    <rPh sb="1" eb="2">
      <t>ツ</t>
    </rPh>
    <rPh sb="8" eb="10">
      <t>ショルイ</t>
    </rPh>
    <phoneticPr fontId="2"/>
  </si>
  <si>
    <t xml:space="preserve"> ②○　第三者評価の受審結果の公表及び苦情内容及び解決結果の定期的な公表は、保育サービスの利用者
　　 のみならず、一般に対しても、ホームページ及び広報誌等の活用などにより行うこと。</t>
    <rPh sb="4" eb="5">
      <t>ダイ</t>
    </rPh>
    <rPh sb="17" eb="18">
      <t>オヨ</t>
    </rPh>
    <phoneticPr fontId="2"/>
  </si>
  <si>
    <t>■　要件３　保育サービスの質の向上に関する要件（次の①から③を満たしている。）</t>
    <rPh sb="2" eb="4">
      <t>ヨウケン</t>
    </rPh>
    <rPh sb="24" eb="25">
      <t>ツギ</t>
    </rPh>
    <rPh sb="31" eb="32">
      <t>ミ</t>
    </rPh>
    <phoneticPr fontId="2"/>
  </si>
  <si>
    <t>⑧病児保育事業又はこれと同様の事業と認められるもの。</t>
    <rPh sb="1" eb="3">
      <t>ビョウジ</t>
    </rPh>
    <rPh sb="3" eb="5">
      <t>ホイク</t>
    </rPh>
    <rPh sb="5" eb="7">
      <t>ジギョウ</t>
    </rPh>
    <phoneticPr fontId="2"/>
  </si>
  <si>
    <t>⑦休日保育加算の対象施設</t>
    <rPh sb="5" eb="7">
      <t>カサン</t>
    </rPh>
    <rPh sb="8" eb="10">
      <t>タイショウ</t>
    </rPh>
    <rPh sb="10" eb="12">
      <t>シセツ</t>
    </rPh>
    <phoneticPr fontId="2"/>
  </si>
  <si>
    <t>⑥家庭支援推進保育事業又はこれと同様の事業と認められるもの。</t>
  </si>
  <si>
    <t>⑤集団保育が可能で日々通所でき、かつ、「特別児童扶養手当等の支給に関する法律」に基づく特別児童扶養手当の支給対象
　障害児(所得により手当の支給を停止されている場合を含む。)の受入れ。</t>
    <phoneticPr fontId="2"/>
  </si>
  <si>
    <t>④地域子育て支援拠点事業又はこれと同様の事業と認められるもの。</t>
    <rPh sb="8" eb="10">
      <t>キョテン</t>
    </rPh>
    <phoneticPr fontId="2"/>
  </si>
  <si>
    <t>③乳児を３人以上受け入れている等低年齢児童の積極的な受入れ。</t>
    <phoneticPr fontId="2"/>
  </si>
  <si>
    <t>②一時預かり事業</t>
    <rPh sb="1" eb="3">
      <t>イチジ</t>
    </rPh>
    <rPh sb="3" eb="4">
      <t>アズ</t>
    </rPh>
    <rPh sb="6" eb="8">
      <t>ジギョウ</t>
    </rPh>
    <phoneticPr fontId="2"/>
  </si>
  <si>
    <t>①延長保育促進事業及びこれと同様の事業と認められるもの。</t>
    <phoneticPr fontId="2"/>
  </si>
  <si>
    <t>■　要件２　地域子ども・子育て支援事業等の実施（次の①から⑧いずれかの事業を実施する保育所）</t>
    <rPh sb="2" eb="4">
      <t>ヨウケン</t>
    </rPh>
    <rPh sb="6" eb="8">
      <t>チイキ</t>
    </rPh>
    <rPh sb="8" eb="9">
      <t>コ</t>
    </rPh>
    <rPh sb="12" eb="14">
      <t>コソダ</t>
    </rPh>
    <rPh sb="15" eb="17">
      <t>シエン</t>
    </rPh>
    <rPh sb="17" eb="19">
      <t>ジギョウ</t>
    </rPh>
    <rPh sb="19" eb="20">
      <t>トウ</t>
    </rPh>
    <rPh sb="21" eb="23">
      <t>ジッシ</t>
    </rPh>
    <phoneticPr fontId="2"/>
  </si>
  <si>
    <t>（注）要件内容に適合している場合には、「適合」欄に○を付すること。（以下同じ。）</t>
    <rPh sb="3" eb="5">
      <t>ヨウケン</t>
    </rPh>
    <rPh sb="5" eb="7">
      <t>ナイヨウ</t>
    </rPh>
    <rPh sb="8" eb="10">
      <t>テキゴウ</t>
    </rPh>
    <rPh sb="14" eb="16">
      <t>バアイ</t>
    </rPh>
    <rPh sb="20" eb="22">
      <t>テキゴウ</t>
    </rPh>
    <rPh sb="23" eb="24">
      <t>ラン</t>
    </rPh>
    <rPh sb="27" eb="28">
      <t>フ</t>
    </rPh>
    <rPh sb="34" eb="36">
      <t>イカ</t>
    </rPh>
    <rPh sb="36" eb="37">
      <t>オナ</t>
    </rPh>
    <phoneticPr fontId="2"/>
  </si>
  <si>
    <t>⑦その他保育所運営以外の事業を含む当該保育所の設置者の運営について、問題となる事由がないこと。　</t>
    <phoneticPr fontId="2"/>
  </si>
  <si>
    <t>⑥運営・経営の責任者である理事長等の役員、施設長及び職員が国等の行う研修会に積極的に参加するなど役職員の資質の
　向上に努めていること。</t>
    <phoneticPr fontId="2"/>
  </si>
  <si>
    <t>⑤入所児童に係る保育が保育所保育指針を踏まえているとともに、処遇上必要な設備が整備されているなど、児童の処遇が適
　切であること。</t>
    <phoneticPr fontId="2"/>
  </si>
  <si>
    <t>④給食について必要な栄養量が確保され、嗜好を生かした調理がなされているとともに、日常生活について必要な諸経費が適
　正に確保されていること。</t>
    <phoneticPr fontId="2"/>
  </si>
  <si>
    <t>③給与に関する規程が整備され、その規程により適正な給与水準が維持されている等人件費の運用が適正に行われているこ
　と。</t>
    <phoneticPr fontId="2"/>
  </si>
  <si>
    <t>②委託費に係る交付基準及びそれに関する通知等に示す職員の配置等の事項が遵守されていること。</t>
    <phoneticPr fontId="2"/>
  </si>
  <si>
    <t>①児童福祉施設の設備及び運営に関する基準が遵守されていること。</t>
    <rPh sb="8" eb="10">
      <t>セツビ</t>
    </rPh>
    <rPh sb="10" eb="11">
      <t>オヨ</t>
    </rPh>
    <rPh sb="12" eb="14">
      <t>ウンエイ</t>
    </rPh>
    <rPh sb="15" eb="16">
      <t>カン</t>
    </rPh>
    <rPh sb="18" eb="20">
      <t>キジュン</t>
    </rPh>
    <rPh sb="21" eb="23">
      <t>ジュンシュ</t>
    </rPh>
    <phoneticPr fontId="2"/>
  </si>
  <si>
    <t xml:space="preserve"> ④○　「適正な給与水準」の判断に当たっては、次のような事項に留意すること。
　(1)　正規の手続きを経て給与規程が整備されていること。
　(2)　施設長及び職員の給与が、地域の賃金水準と均衡がとれていること。
　(3)　初任給、定期昇給について職員間の均衡がとれていること。
　(4)　一部職員にのみ他の職員と均衡を失する手当が支給されていないこと。
　(5)　各種手当は給与規程に定められたものでありかつ手当額、支給率が適当であること。</t>
    <phoneticPr fontId="2"/>
  </si>
  <si>
    <t>■　要件１　適正な施設運営の確保（次の①から⑦までの要件をすべて満たしている。）</t>
    <phoneticPr fontId="2"/>
  </si>
  <si>
    <r>
      <t>（ｱ）　</t>
    </r>
    <r>
      <rPr>
        <u/>
        <sz val="9"/>
        <rFont val="ＭＳ Ｐゴシック"/>
        <family val="3"/>
        <charset val="128"/>
      </rPr>
      <t>委託費</t>
    </r>
    <r>
      <rPr>
        <sz val="9"/>
        <rFont val="ＭＳ Ｐゴシック"/>
        <family val="3"/>
        <charset val="128"/>
      </rPr>
      <t>の弾力運用の要件の適合状況</t>
    </r>
    <rPh sb="8" eb="10">
      <t>ダンリョク</t>
    </rPh>
    <rPh sb="10" eb="12">
      <t>ウンヨウ</t>
    </rPh>
    <rPh sb="13" eb="15">
      <t>ヨウケン</t>
    </rPh>
    <rPh sb="16" eb="18">
      <t>テキゴウ</t>
    </rPh>
    <rPh sb="18" eb="20">
      <t>ジョウキョウ</t>
    </rPh>
    <phoneticPr fontId="2"/>
  </si>
  <si>
    <t>有の場合は次の（ｱ）、（ｲ）、（ｳ）を記入すること。</t>
    <rPh sb="0" eb="1">
      <t>ウ</t>
    </rPh>
    <rPh sb="2" eb="4">
      <t>バアイ</t>
    </rPh>
    <rPh sb="5" eb="6">
      <t>ツギ</t>
    </rPh>
    <rPh sb="19" eb="21">
      <t>キニュウ</t>
    </rPh>
    <phoneticPr fontId="2"/>
  </si>
  <si>
    <t>〕</t>
    <phoneticPr fontId="2"/>
  </si>
  <si>
    <t>有　・　無</t>
  </si>
  <si>
    <t>〔</t>
    <phoneticPr fontId="2"/>
  </si>
  <si>
    <t>弾力運用の有無</t>
    <rPh sb="5" eb="7">
      <t>ウム</t>
    </rPh>
    <phoneticPr fontId="2"/>
  </si>
  <si>
    <r>
      <t>　ア　</t>
    </r>
    <r>
      <rPr>
        <u/>
        <sz val="9"/>
        <rFont val="ＭＳ Ｐゴシック"/>
        <family val="3"/>
        <charset val="128"/>
      </rPr>
      <t>委託費</t>
    </r>
    <r>
      <rPr>
        <sz val="9"/>
        <rFont val="ＭＳ Ｐゴシック"/>
        <family val="3"/>
        <charset val="128"/>
      </rPr>
      <t>の弾力運用の要件等</t>
    </r>
    <rPh sb="3" eb="5">
      <t>イタク</t>
    </rPh>
    <rPh sb="5" eb="6">
      <t>ヒ</t>
    </rPh>
    <rPh sb="12" eb="14">
      <t>ヨウケン</t>
    </rPh>
    <rPh sb="14" eb="15">
      <t>トウ</t>
    </rPh>
    <phoneticPr fontId="2"/>
  </si>
  <si>
    <t>※保育所型認定こども園は記入不要。</t>
    <rPh sb="1" eb="3">
      <t>ホイク</t>
    </rPh>
    <rPh sb="3" eb="4">
      <t>ショ</t>
    </rPh>
    <rPh sb="4" eb="5">
      <t>ガタ</t>
    </rPh>
    <rPh sb="5" eb="7">
      <t>ニンテイ</t>
    </rPh>
    <rPh sb="10" eb="11">
      <t>エン</t>
    </rPh>
    <rPh sb="12" eb="14">
      <t>キニュウ</t>
    </rPh>
    <rPh sb="14" eb="16">
      <t>フヨウ</t>
    </rPh>
    <phoneticPr fontId="2"/>
  </si>
  <si>
    <t>い　る　・　いない</t>
  </si>
  <si>
    <t>②　収支計算分析表を提出していますか。</t>
    <rPh sb="2" eb="4">
      <t>シュウシ</t>
    </rPh>
    <rPh sb="4" eb="6">
      <t>ケイサン</t>
    </rPh>
    <rPh sb="6" eb="9">
      <t>ブンセキヒョウ</t>
    </rPh>
    <rPh sb="10" eb="12">
      <t>テイシュツ</t>
    </rPh>
    <phoneticPr fontId="2"/>
  </si>
  <si>
    <t>（注）上記金額の積算資料を添付すること。</t>
    <rPh sb="3" eb="5">
      <t>ジョウキ</t>
    </rPh>
    <rPh sb="5" eb="7">
      <t>キンガク</t>
    </rPh>
    <rPh sb="8" eb="10">
      <t>セキサン</t>
    </rPh>
    <rPh sb="10" eb="12">
      <t>シリョウ</t>
    </rPh>
    <rPh sb="13" eb="15">
      <t>テンプ</t>
    </rPh>
    <phoneticPr fontId="2"/>
  </si>
  <si>
    <t>＜</t>
    <phoneticPr fontId="2"/>
  </si>
  <si>
    <t>＜</t>
    <phoneticPr fontId="2"/>
  </si>
  <si>
    <t>要件１、２及び３を　　　　　　　　　満たしている場合</t>
    <phoneticPr fontId="2"/>
  </si>
  <si>
    <t>処遇改善等加算の基礎分加算相当額</t>
    <rPh sb="0" eb="2">
      <t>ショグウ</t>
    </rPh>
    <rPh sb="2" eb="4">
      <t>カイゼン</t>
    </rPh>
    <rPh sb="4" eb="5">
      <t>トウ</t>
    </rPh>
    <rPh sb="5" eb="7">
      <t>カサン</t>
    </rPh>
    <rPh sb="8" eb="10">
      <t>キソ</t>
    </rPh>
    <rPh sb="10" eb="11">
      <t>ブン</t>
    </rPh>
    <rPh sb="11" eb="13">
      <t>カサン</t>
    </rPh>
    <rPh sb="13" eb="15">
      <t>ソウトウ</t>
    </rPh>
    <rPh sb="15" eb="16">
      <t>ガク</t>
    </rPh>
    <phoneticPr fontId="2"/>
  </si>
  <si>
    <t>要件１及び２を　　　　　　　満たしている場合</t>
    <rPh sb="0" eb="2">
      <t>ヨウケン</t>
    </rPh>
    <rPh sb="3" eb="4">
      <t>オヨ</t>
    </rPh>
    <rPh sb="14" eb="15">
      <t>ミ</t>
    </rPh>
    <rPh sb="20" eb="22">
      <t>バアイ</t>
    </rPh>
    <phoneticPr fontId="2"/>
  </si>
  <si>
    <t>弾力運用額</t>
    <rPh sb="0" eb="2">
      <t>ダンリョク</t>
    </rPh>
    <rPh sb="2" eb="4">
      <t>ウンヨウ</t>
    </rPh>
    <rPh sb="4" eb="5">
      <t>キンガク</t>
    </rPh>
    <phoneticPr fontId="2"/>
  </si>
  <si>
    <t>左の金額</t>
    <rPh sb="0" eb="1">
      <t>ヒダリ</t>
    </rPh>
    <rPh sb="2" eb="4">
      <t>キンガク</t>
    </rPh>
    <phoneticPr fontId="2"/>
  </si>
  <si>
    <t>（上記（ウ）で「＞」が表示された場合、下記に表示されます。）</t>
    <rPh sb="1" eb="3">
      <t>ジョウキ</t>
    </rPh>
    <rPh sb="11" eb="13">
      <t>ヒョウジ</t>
    </rPh>
    <rPh sb="16" eb="18">
      <t>バアイ</t>
    </rPh>
    <rPh sb="19" eb="21">
      <t>カキ</t>
    </rPh>
    <rPh sb="22" eb="24">
      <t>ヒョウジ</t>
    </rPh>
    <phoneticPr fontId="2"/>
  </si>
  <si>
    <t>①　弾力運用可能額を超える弾力運用を行った場合には、下表及び②について記入してください。</t>
    <rPh sb="2" eb="4">
      <t>ダンリョク</t>
    </rPh>
    <rPh sb="4" eb="6">
      <t>ウンヨウ</t>
    </rPh>
    <rPh sb="6" eb="8">
      <t>カノウ</t>
    </rPh>
    <rPh sb="8" eb="9">
      <t>ガク</t>
    </rPh>
    <rPh sb="10" eb="11">
      <t>コ</t>
    </rPh>
    <rPh sb="13" eb="15">
      <t>ダンリョク</t>
    </rPh>
    <rPh sb="15" eb="17">
      <t>ウンヨウ</t>
    </rPh>
    <rPh sb="18" eb="19">
      <t>オコナ</t>
    </rPh>
    <rPh sb="21" eb="23">
      <t>バアイ</t>
    </rPh>
    <rPh sb="26" eb="28">
      <t>カヒョウ</t>
    </rPh>
    <rPh sb="28" eb="29">
      <t>オヨ</t>
    </rPh>
    <rPh sb="35" eb="37">
      <t>キニュウ</t>
    </rPh>
    <phoneticPr fontId="2"/>
  </si>
  <si>
    <t>●　確　認　事　項</t>
  </si>
  <si>
    <t>（注）1 新たに保育所を経営する事業を行う設置者は、要件４も満たしていること。</t>
    <phoneticPr fontId="2"/>
  </si>
  <si>
    <t>（ｲ）の⑥から⑫までの合計額</t>
    <phoneticPr fontId="2"/>
  </si>
  <si>
    <t>（ｲ）の⑪から⑯までの合計額</t>
    <phoneticPr fontId="2"/>
  </si>
  <si>
    <t>要件１、２及び３を満たしている場合</t>
    <rPh sb="0" eb="2">
      <t>ヨウケン</t>
    </rPh>
    <rPh sb="5" eb="6">
      <t>オヨ</t>
    </rPh>
    <rPh sb="9" eb="10">
      <t>ミ</t>
    </rPh>
    <rPh sb="15" eb="17">
      <t>バアイ</t>
    </rPh>
    <phoneticPr fontId="2"/>
  </si>
  <si>
    <t>社会福祉法人会計基準の場合</t>
    <rPh sb="4" eb="6">
      <t>ホウジン</t>
    </rPh>
    <rPh sb="11" eb="13">
      <t>バアイ</t>
    </rPh>
    <phoneticPr fontId="52"/>
  </si>
  <si>
    <t>要件１及び２を満たしている場合</t>
    <rPh sb="0" eb="2">
      <t>ヨウケン</t>
    </rPh>
    <rPh sb="3" eb="4">
      <t>オヨ</t>
    </rPh>
    <rPh sb="7" eb="8">
      <t>ミ</t>
    </rPh>
    <rPh sb="13" eb="15">
      <t>バアイ</t>
    </rPh>
    <phoneticPr fontId="2"/>
  </si>
  <si>
    <t>弾力運用額(円）</t>
    <rPh sb="0" eb="2">
      <t>ダンリョク</t>
    </rPh>
    <rPh sb="2" eb="4">
      <t>ウンヨウ</t>
    </rPh>
    <rPh sb="4" eb="5">
      <t>キンガク</t>
    </rPh>
    <rPh sb="6" eb="7">
      <t>エン</t>
    </rPh>
    <phoneticPr fontId="2"/>
  </si>
  <si>
    <t>弾力運用額（左の額）と弾力運用可能額（右の額）との比較</t>
    <rPh sb="0" eb="2">
      <t>ダンリョク</t>
    </rPh>
    <rPh sb="2" eb="4">
      <t>ウンヨウ</t>
    </rPh>
    <rPh sb="4" eb="5">
      <t>ガク</t>
    </rPh>
    <rPh sb="6" eb="7">
      <t>ヒダリ</t>
    </rPh>
    <rPh sb="8" eb="9">
      <t>ガク</t>
    </rPh>
    <rPh sb="11" eb="13">
      <t>ダンリョク</t>
    </rPh>
    <rPh sb="13" eb="15">
      <t>ウンヨウ</t>
    </rPh>
    <rPh sb="15" eb="17">
      <t>カノウ</t>
    </rPh>
    <rPh sb="17" eb="18">
      <t>カノウガク</t>
    </rPh>
    <rPh sb="19" eb="20">
      <t>ミギ</t>
    </rPh>
    <rPh sb="25" eb="27">
      <t>ヒカク</t>
    </rPh>
    <phoneticPr fontId="2"/>
  </si>
  <si>
    <t>区　　分</t>
    <rPh sb="0" eb="4">
      <t>クブン</t>
    </rPh>
    <phoneticPr fontId="2"/>
  </si>
  <si>
    <t>（ｳ）　委託費の弾力運用額の状況</t>
    <rPh sb="8" eb="10">
      <t>ダンリョク</t>
    </rPh>
    <rPh sb="10" eb="12">
      <t>ウンヨウ</t>
    </rPh>
    <rPh sb="12" eb="13">
      <t>ガク</t>
    </rPh>
    <rPh sb="14" eb="16">
      <t>ジョウキョウ</t>
    </rPh>
    <phoneticPr fontId="2"/>
  </si>
  <si>
    <t>（注）該当する弾力運用の内容に○を付すること。（以下同じ。）</t>
    <rPh sb="3" eb="5">
      <t>ガイトウ</t>
    </rPh>
    <rPh sb="7" eb="9">
      <t>ダンリョク</t>
    </rPh>
    <rPh sb="9" eb="11">
      <t>ウンヨウ</t>
    </rPh>
    <rPh sb="12" eb="14">
      <t>ナイヨウ</t>
    </rPh>
    <rPh sb="17" eb="18">
      <t>フ</t>
    </rPh>
    <phoneticPr fontId="2"/>
  </si>
  <si>
    <t>⑯同一設置者が運営する社会福祉施設等を経営する事業に係る租税公課への充当</t>
    <phoneticPr fontId="2"/>
  </si>
  <si>
    <t>⑮上記⑬、⑭の経費に係る借入金(利息部分を含む。)の償還又は積立のための支出</t>
    <rPh sb="1" eb="3">
      <t>ジョウキ</t>
    </rPh>
    <rPh sb="28" eb="29">
      <t>マタ</t>
    </rPh>
    <phoneticPr fontId="2"/>
  </si>
  <si>
    <t>⑭同一設置者が運営する社会福祉施設等の土地又は建物の賃借料への充当</t>
    <phoneticPr fontId="2"/>
  </si>
  <si>
    <t>⑬同一設置者が運営する社会福祉施設等の建物、設備の整備・修繕、環境の改善、土地の取得等に要する経費への充当</t>
    <phoneticPr fontId="2"/>
  </si>
  <si>
    <t>⑫上記⑪の経費に係る借入金(利息部分を含む。)の償還又は積立のための支出</t>
    <rPh sb="1" eb="3">
      <t>ジョウキ</t>
    </rPh>
    <rPh sb="26" eb="27">
      <t>マタ</t>
    </rPh>
    <phoneticPr fontId="2"/>
  </si>
  <si>
    <t>⑪同一設置者が運営する子育て支援事業を実施する施設の建物、設備の整備・修繕、環境の改善及び土地の取得等に要する経
 費への充当</t>
    <rPh sb="50" eb="51">
      <t>トウ</t>
    </rPh>
    <phoneticPr fontId="2"/>
  </si>
  <si>
    <t>⑩同一設置者が設置する保育所等を経営する事業に係る租税公課への充当</t>
    <rPh sb="14" eb="15">
      <t>トウ</t>
    </rPh>
    <phoneticPr fontId="2"/>
  </si>
  <si>
    <t>⑧同一設置者が設置する保育所等の土地又は建物の賃借料への充当</t>
    <rPh sb="14" eb="15">
      <t>トウ</t>
    </rPh>
    <phoneticPr fontId="2"/>
  </si>
  <si>
    <t>⑦同一設置者が設置する保育所の土地の取得等に要する経費への充当</t>
    <phoneticPr fontId="2"/>
  </si>
  <si>
    <t>⑥同一設置者が設置する保育所等の建物、設備の整備・修繕、環境の改善等に要する経費への充当</t>
    <rPh sb="14" eb="15">
      <t>トウ</t>
    </rPh>
    <phoneticPr fontId="2"/>
  </si>
  <si>
    <t>⑤次年度以降の当該保育所に係る保育所施設・設備整備積立資産の積み立て</t>
    <phoneticPr fontId="2"/>
  </si>
  <si>
    <t>④次年度以降の当該保育所に係る備品等購入積立資産の積み立て</t>
    <phoneticPr fontId="2"/>
  </si>
  <si>
    <t>③次年度以降の当該保育所に係る修繕積立資産の積み立て</t>
    <phoneticPr fontId="2"/>
  </si>
  <si>
    <t xml:space="preserve"> ○　雇児0903第6号通知の１(3)に関して、人件費積立預金、修繕費積立預金及び備品等購入積立預金につ
　　 いては、単年度繰入額及び累積限度額ともに制限を設けていない。ただし、これらの額が合理的な
 　　範囲を著しく逸脱しているような例外的場合においては、まず運営主体内部で適正化が行われるよ
　　 う行政として注意喚起するなどの行為は妨げられないものと解すべきである。
 　　なお、単年度の積立支出及び当期資金収支差額の合計額が当該施設に係る経理区分の経常収入の５
　　 ％を上回る場合は、児発第0903第6号通知の5(2)</t>
    <rPh sb="9" eb="10">
      <t>ダイ</t>
    </rPh>
    <rPh sb="11" eb="12">
      <t>ゴウ</t>
    </rPh>
    <phoneticPr fontId="2"/>
  </si>
  <si>
    <t>②次年度以降の当該保育所に係る人件費積立資産の積み立て</t>
    <rPh sb="20" eb="22">
      <t>シサン</t>
    </rPh>
    <rPh sb="23" eb="24">
      <t>ツ</t>
    </rPh>
    <rPh sb="25" eb="26">
      <t>タ</t>
    </rPh>
    <phoneticPr fontId="2"/>
  </si>
  <si>
    <t>①人件費、管理費、事業費各区分経費間の流用</t>
    <phoneticPr fontId="2"/>
  </si>
  <si>
    <t>弾力運用の内容</t>
    <rPh sb="0" eb="2">
      <t>ダンリョク</t>
    </rPh>
    <rPh sb="2" eb="4">
      <t>ウンヨウ</t>
    </rPh>
    <rPh sb="5" eb="7">
      <t>ナイヨウ</t>
    </rPh>
    <phoneticPr fontId="2"/>
  </si>
  <si>
    <t>該当</t>
    <rPh sb="0" eb="2">
      <t>ガイトウ</t>
    </rPh>
    <phoneticPr fontId="2"/>
  </si>
  <si>
    <t>は自動で表示されます。</t>
    <rPh sb="1" eb="3">
      <t>ジドウ</t>
    </rPh>
    <rPh sb="4" eb="6">
      <t>ヒョウジ</t>
    </rPh>
    <phoneticPr fontId="2"/>
  </si>
  <si>
    <t>（ｲ）　委託費の弾力運用の状況</t>
    <rPh sb="8" eb="10">
      <t>ダンリョク</t>
    </rPh>
    <rPh sb="10" eb="12">
      <t>ウンヨウ</t>
    </rPh>
    <rPh sb="13" eb="15">
      <t>ジョウキョウ</t>
    </rPh>
    <phoneticPr fontId="2"/>
  </si>
  <si>
    <t>に入力してください。</t>
    <rPh sb="1" eb="3">
      <t>ニュウリョク</t>
    </rPh>
    <phoneticPr fontId="2"/>
  </si>
  <si>
    <t>い　　る</t>
  </si>
  <si>
    <t>（ｲ）の⑥から⑫までの合計額</t>
    <phoneticPr fontId="2"/>
  </si>
  <si>
    <t>○</t>
  </si>
  <si>
    <t>（ｲ）の⑪から⑯までの合計額</t>
    <phoneticPr fontId="2"/>
  </si>
  <si>
    <t>⑭同一設置者が運営する社会福祉施設等の土地又は建物の賃借料への充当</t>
    <phoneticPr fontId="2"/>
  </si>
  <si>
    <t>⑬同一設置者が運営する社会福祉施設等の建物、設備の整備・修繕、環境の改善、土地の取得等に要する経費への充当</t>
    <phoneticPr fontId="2"/>
  </si>
  <si>
    <t>⑦同一設置者が設置する保育所の土地の取得等に要する経費への充当</t>
    <phoneticPr fontId="2"/>
  </si>
  <si>
    <t>⑤次年度以降の当該保育所に係る保育所施設・設備整備積立資産の積み立て</t>
    <phoneticPr fontId="2"/>
  </si>
  <si>
    <t>④次年度以降の当該保育所に係る備品等購入積立資産の積み立て</t>
    <phoneticPr fontId="2"/>
  </si>
  <si>
    <t>③次年度以降の当該保育所に係る修繕積立資産の積み立て</t>
    <phoneticPr fontId="2"/>
  </si>
  <si>
    <t>①人件費、管理費、事業費各区分経費間の流用</t>
    <phoneticPr fontId="2"/>
  </si>
  <si>
    <t>（記載例）</t>
    <rPh sb="1" eb="3">
      <t>キサイ</t>
    </rPh>
    <rPh sb="3" eb="4">
      <t>レイ</t>
    </rPh>
    <phoneticPr fontId="2"/>
  </si>
  <si>
    <t xml:space="preserve"> 　</t>
    <phoneticPr fontId="2"/>
  </si>
  <si>
    <t>〕</t>
    <phoneticPr fontId="2"/>
  </si>
  <si>
    <t>〔</t>
    <phoneticPr fontId="2"/>
  </si>
  <si>
    <t>(補足)</t>
    <rPh sb="1" eb="3">
      <t>ホソク</t>
    </rPh>
    <phoneticPr fontId="2"/>
  </si>
  <si>
    <t>③　②が「いる」の場合には、収支計算分析表を提出していますか。</t>
    <rPh sb="9" eb="11">
      <t>バアイ</t>
    </rPh>
    <rPh sb="14" eb="16">
      <t>シュウシ</t>
    </rPh>
    <rPh sb="16" eb="18">
      <t>ケイサン</t>
    </rPh>
    <rPh sb="18" eb="21">
      <t>ブンセキヒョウ</t>
    </rPh>
    <rPh sb="22" eb="24">
      <t>テイシュツ</t>
    </rPh>
    <phoneticPr fontId="2"/>
  </si>
  <si>
    <t>②　委託費に係る当該年度の各種積立資産への積立支出及び当期資金収支差額の合計額
　　は当該施設に係る拠点区分の事業活動収入（決算額）の５％相当額を上回っていますか。</t>
    <rPh sb="6" eb="7">
      <t>カカ</t>
    </rPh>
    <rPh sb="8" eb="10">
      <t>トウガイ</t>
    </rPh>
    <rPh sb="10" eb="12">
      <t>ネンド</t>
    </rPh>
    <rPh sb="17" eb="19">
      <t>シサン</t>
    </rPh>
    <rPh sb="25" eb="26">
      <t>オヨ</t>
    </rPh>
    <rPh sb="36" eb="39">
      <t>ゴウケイガク</t>
    </rPh>
    <rPh sb="43" eb="45">
      <t>トウガイ</t>
    </rPh>
    <rPh sb="45" eb="47">
      <t>シセツ</t>
    </rPh>
    <rPh sb="48" eb="49">
      <t>カカ</t>
    </rPh>
    <rPh sb="50" eb="52">
      <t>キョテン</t>
    </rPh>
    <rPh sb="52" eb="54">
      <t>クブン</t>
    </rPh>
    <rPh sb="55" eb="57">
      <t>ジギョウ</t>
    </rPh>
    <rPh sb="57" eb="59">
      <t>カツドウ</t>
    </rPh>
    <rPh sb="59" eb="61">
      <t>シュウニュウ</t>
    </rPh>
    <rPh sb="62" eb="65">
      <t>ケッサンガク</t>
    </rPh>
    <rPh sb="69" eb="72">
      <t>ソウトウガク</t>
    </rPh>
    <rPh sb="73" eb="75">
      <t>ウワマワ</t>
    </rPh>
    <phoneticPr fontId="2"/>
  </si>
  <si>
    <t>保育所施設・設備整備積立資産</t>
    <rPh sb="12" eb="14">
      <t>シサン</t>
    </rPh>
    <phoneticPr fontId="2"/>
  </si>
  <si>
    <t>備品等購入積立資産</t>
    <rPh sb="7" eb="9">
      <t>シサン</t>
    </rPh>
    <phoneticPr fontId="2"/>
  </si>
  <si>
    <t>修繕積立資産</t>
    <rPh sb="4" eb="6">
      <t>シサン</t>
    </rPh>
    <phoneticPr fontId="2"/>
  </si>
  <si>
    <t>人件費積立資産</t>
    <rPh sb="5" eb="7">
      <t>シサン</t>
    </rPh>
    <phoneticPr fontId="2"/>
  </si>
  <si>
    <t>目　的　外　使　用　の　内　容</t>
    <rPh sb="0" eb="1">
      <t>メ</t>
    </rPh>
    <rPh sb="2" eb="3">
      <t>マト</t>
    </rPh>
    <rPh sb="4" eb="5">
      <t>ガイ</t>
    </rPh>
    <rPh sb="6" eb="7">
      <t>ツカ</t>
    </rPh>
    <rPh sb="8" eb="9">
      <t>ヨウ</t>
    </rPh>
    <rPh sb="12" eb="13">
      <t>ウチ</t>
    </rPh>
    <rPh sb="14" eb="15">
      <t>カタチ</t>
    </rPh>
    <phoneticPr fontId="2"/>
  </si>
  <si>
    <t>①　積立資産の目的外使用を行った場合には、その内容を下表に記入してください。</t>
    <rPh sb="4" eb="6">
      <t>シサン</t>
    </rPh>
    <rPh sb="29" eb="31">
      <t>キニュウ</t>
    </rPh>
    <phoneticPr fontId="2"/>
  </si>
  <si>
    <t>有・無</t>
  </si>
  <si>
    <t>目的外使用の承認</t>
    <phoneticPr fontId="2"/>
  </si>
  <si>
    <t>左のうち、　　　　　　　　目的外使用</t>
    <rPh sb="0" eb="1">
      <t>ヒダリ</t>
    </rPh>
    <rPh sb="13" eb="16">
      <t>モクテキガイ</t>
    </rPh>
    <rPh sb="16" eb="18">
      <t>シヨウ</t>
    </rPh>
    <phoneticPr fontId="2"/>
  </si>
  <si>
    <t>積立資産の取崩し</t>
    <rPh sb="0" eb="2">
      <t>ツミタテ</t>
    </rPh>
    <rPh sb="2" eb="4">
      <t>シサン</t>
    </rPh>
    <rPh sb="5" eb="6">
      <t>ト</t>
    </rPh>
    <rPh sb="6" eb="7">
      <t>クズ</t>
    </rPh>
    <phoneticPr fontId="2"/>
  </si>
  <si>
    <r>
      <t xml:space="preserve">明細表作成
</t>
    </r>
    <r>
      <rPr>
        <sz val="7"/>
        <color indexed="9"/>
        <rFont val="ＭＳ Ｐゴシック"/>
        <family val="3"/>
        <charset val="128"/>
      </rPr>
      <t>※①又は②が有の場合</t>
    </r>
    <rPh sb="8" eb="9">
      <t>マタ</t>
    </rPh>
    <rPh sb="12" eb="13">
      <t>ウ</t>
    </rPh>
    <rPh sb="14" eb="16">
      <t>バアイ</t>
    </rPh>
    <phoneticPr fontId="2"/>
  </si>
  <si>
    <t>当期（前年度）
決算時積立額
②</t>
    <rPh sb="0" eb="2">
      <t>トウキ</t>
    </rPh>
    <rPh sb="3" eb="6">
      <t>ゼンネンド</t>
    </rPh>
    <rPh sb="8" eb="10">
      <t>ケッサン</t>
    </rPh>
    <rPh sb="10" eb="11">
      <t>ジ</t>
    </rPh>
    <rPh sb="11" eb="13">
      <t>ツミタテ</t>
    </rPh>
    <rPh sb="13" eb="14">
      <t>ガク</t>
    </rPh>
    <phoneticPr fontId="2"/>
  </si>
  <si>
    <t>当期（前年度）における積立資産取崩し等の状況</t>
    <rPh sb="3" eb="6">
      <t>ゼンネンド</t>
    </rPh>
    <rPh sb="13" eb="15">
      <t>シサン</t>
    </rPh>
    <phoneticPr fontId="2"/>
  </si>
  <si>
    <t>前期（前々年度）
決算時積立額
①</t>
    <rPh sb="0" eb="1">
      <t>ゼンネンド</t>
    </rPh>
    <rPh sb="1" eb="2">
      <t>キ</t>
    </rPh>
    <rPh sb="3" eb="4">
      <t>マエ</t>
    </rPh>
    <rPh sb="4" eb="5">
      <t>ササキ</t>
    </rPh>
    <rPh sb="5" eb="7">
      <t>ネンド</t>
    </rPh>
    <rPh sb="9" eb="11">
      <t>ケッサン</t>
    </rPh>
    <rPh sb="11" eb="12">
      <t>ジ</t>
    </rPh>
    <rPh sb="12" eb="14">
      <t>ツミタテ</t>
    </rPh>
    <rPh sb="14" eb="15">
      <t>ガク</t>
    </rPh>
    <phoneticPr fontId="2"/>
  </si>
  <si>
    <t>区分</t>
    <rPh sb="0" eb="2">
      <t>クブン</t>
    </rPh>
    <phoneticPr fontId="2"/>
  </si>
  <si>
    <t xml:space="preserve"> ○　各積立預金を積立目的以外に使用する場合には、県の承認（雇児発0903第6号1の(5)を満たす場合
  　 で、かつ、社会福祉法人の場合には、理事会の承認）を得ること。
 ○　積立預金の目的外使用又は前期末支払資金残高の取崩し使用が認められる経費
　 □人件費、光熱水費等通常軽費
 　□建物の修繕、模様替え等
　 □建物附属設備の更新
　 □省力化機器並びにｿｰﾗｰｼｽﾃﾑ、集中冷暖房、給湯設備、ﾌｪﾝｽ、ｽﾌﾟﾘﾝｸﾗｰ、防火設備等の設備の整備
　 □花壇、遊歩道等の環境の整備、その施設の用に供する駐車場</t>
  </si>
  <si>
    <t>　イ　積立資産の状況</t>
    <rPh sb="3" eb="5">
      <t>ツミタテ</t>
    </rPh>
    <rPh sb="5" eb="7">
      <t>シサン</t>
    </rPh>
    <rPh sb="8" eb="10">
      <t>ジョウキョウ</t>
    </rPh>
    <phoneticPr fontId="2"/>
  </si>
  <si>
    <t>（有の場合の具体的貸付先）</t>
    <rPh sb="1" eb="2">
      <t>ウ</t>
    </rPh>
    <rPh sb="3" eb="5">
      <t>バアイ</t>
    </rPh>
    <rPh sb="6" eb="9">
      <t>グタイテキ</t>
    </rPh>
    <rPh sb="9" eb="11">
      <t>カシツケ</t>
    </rPh>
    <rPh sb="11" eb="12">
      <t>サキ</t>
    </rPh>
    <phoneticPr fontId="2"/>
  </si>
  <si>
    <r>
      <rPr>
        <u/>
        <sz val="8.5"/>
        <rFont val="ＭＳ Ｐゴシック"/>
        <family val="3"/>
        <charset val="128"/>
      </rPr>
      <t>委託費</t>
    </r>
    <r>
      <rPr>
        <sz val="8.5"/>
        <rFont val="ＭＳ Ｐゴシック"/>
        <family val="3"/>
        <charset val="128"/>
      </rPr>
      <t>の貸付の有無</t>
    </r>
    <rPh sb="4" eb="6">
      <t>カシツケ</t>
    </rPh>
    <rPh sb="7" eb="9">
      <t>ウム</t>
    </rPh>
    <phoneticPr fontId="2"/>
  </si>
  <si>
    <t>（具体的内容）</t>
    <rPh sb="1" eb="4">
      <t>グタイテキ</t>
    </rPh>
    <rPh sb="4" eb="6">
      <t>ナイヨウ</t>
    </rPh>
    <phoneticPr fontId="2"/>
  </si>
  <si>
    <t>管理・運用方法</t>
    <rPh sb="0" eb="2">
      <t>カンリ</t>
    </rPh>
    <rPh sb="3" eb="5">
      <t>ウンヨウ</t>
    </rPh>
    <rPh sb="5" eb="7">
      <t>ホウホウ</t>
    </rPh>
    <phoneticPr fontId="2"/>
  </si>
  <si>
    <t>内　　　　　　　　　　容</t>
  </si>
  <si>
    <t>　　エ　委託費及び保育料の管理・運用の状況等</t>
    <rPh sb="7" eb="8">
      <t>オヨ</t>
    </rPh>
    <rPh sb="9" eb="12">
      <t>ホイクリョウ</t>
    </rPh>
    <rPh sb="13" eb="15">
      <t>カンリ</t>
    </rPh>
    <rPh sb="16" eb="18">
      <t>ウンヨウ</t>
    </rPh>
    <rPh sb="19" eb="21">
      <t>ジョウキョウ</t>
    </rPh>
    <rPh sb="21" eb="22">
      <t>トウ</t>
    </rPh>
    <phoneticPr fontId="2"/>
  </si>
  <si>
    <t xml:space="preserve"> ○　運営費等の管理・運用については、銀行、郵便局等への預貯金等安全確実でかつ換金性の高い
 　　方法により行うこと。なお、「安全確実でかつ換金性の高い方法」として、銀行、郵便局、農
　　 業協同組合等への預貯金のほか、国債、地方債、信託銀行への金銭信託等元本保障のある方法
　　 が考えられるが、株式投資、商品取引等リスクが大きいものは認められないこと。
 ○　運営費等の同一法人内における各施設経理区分、本部経理区分又は収益事業等の特別会計への
　　 資金の貸付については、当該法人の経営上やむを得ない場合</t>
    <phoneticPr fontId="2"/>
  </si>
  <si>
    <t>前期末支払資金残高の経費充当</t>
    <phoneticPr fontId="2"/>
  </si>
  <si>
    <t>前期末支払資金残高の取崩し</t>
    <phoneticPr fontId="2"/>
  </si>
  <si>
    <t>使　用　内　容</t>
    <rPh sb="0" eb="1">
      <t>ツカ</t>
    </rPh>
    <rPh sb="2" eb="3">
      <t>ヨウ</t>
    </rPh>
    <rPh sb="4" eb="5">
      <t>ナイ</t>
    </rPh>
    <rPh sb="6" eb="7">
      <t>カタチ</t>
    </rPh>
    <phoneticPr fontId="2"/>
  </si>
  <si>
    <t>②　①が「いる」の場合には、その使用内容を下表に記入してください。</t>
    <rPh sb="24" eb="26">
      <t>キニュウ</t>
    </rPh>
    <phoneticPr fontId="2"/>
  </si>
  <si>
    <t>①　前期末支払資金残高の取崩し等を行った場合、使用可能な経費以外に支出していませんか。</t>
    <rPh sb="23" eb="25">
      <t>シヨウ</t>
    </rPh>
    <rPh sb="25" eb="27">
      <t>カノウ</t>
    </rPh>
    <rPh sb="28" eb="30">
      <t>ケイヒ</t>
    </rPh>
    <rPh sb="30" eb="32">
      <t>イガイ</t>
    </rPh>
    <rPh sb="33" eb="35">
      <t>シシュツ</t>
    </rPh>
    <phoneticPr fontId="2"/>
  </si>
  <si>
    <t>（注）前期末支払資金残高の経費充当は、弾力運用要件１、２及び３の全てを満たしている場合に限り、可能であること。</t>
    <rPh sb="19" eb="21">
      <t>ダンリョク</t>
    </rPh>
    <rPh sb="21" eb="23">
      <t>ウンヨウ</t>
    </rPh>
    <rPh sb="23" eb="25">
      <t>ヨウケン</t>
    </rPh>
    <rPh sb="28" eb="29">
      <t>オヨ</t>
    </rPh>
    <rPh sb="32" eb="33">
      <t>スベ</t>
    </rPh>
    <rPh sb="35" eb="36">
      <t>ミ</t>
    </rPh>
    <rPh sb="41" eb="43">
      <t>バアイ</t>
    </rPh>
    <rPh sb="44" eb="45">
      <t>カギ</t>
    </rPh>
    <rPh sb="47" eb="49">
      <t>カノウ</t>
    </rPh>
    <phoneticPr fontId="2"/>
  </si>
  <si>
    <t>当期末支払資金残高の保有額が委託費収入の30％超</t>
    <rPh sb="10" eb="13">
      <t>ホユウガク</t>
    </rPh>
    <rPh sb="23" eb="24">
      <t>チョウ</t>
    </rPh>
    <phoneticPr fontId="2"/>
  </si>
  <si>
    <t>当期末支払資金残高の保有額が委託費収入の30％以下</t>
    <rPh sb="10" eb="13">
      <t>ホユウガク</t>
    </rPh>
    <rPh sb="23" eb="25">
      <t>イカ</t>
    </rPh>
    <phoneticPr fontId="2"/>
  </si>
  <si>
    <t>当期末支払資金残高の保有</t>
    <phoneticPr fontId="2"/>
  </si>
  <si>
    <t>同一の設置者が運営する社会福祉法第２条に定める第１種社会福祉事業及び第２種社会福祉事業並びに子育て支援事業の運営施設整備の整備等に要する経費に充当</t>
    <rPh sb="71" eb="73">
      <t>ジュウトウ</t>
    </rPh>
    <phoneticPr fontId="2"/>
  </si>
  <si>
    <t>経費充
当承認</t>
    <rPh sb="0" eb="2">
      <t>ケイヒ</t>
    </rPh>
    <rPh sb="2" eb="3">
      <t>ミツル</t>
    </rPh>
    <rPh sb="4" eb="5">
      <t>トウ</t>
    </rPh>
    <rPh sb="5" eb="7">
      <t>ショウニン</t>
    </rPh>
    <phoneticPr fontId="2"/>
  </si>
  <si>
    <t>当該保育所を設置する法人本部の運営に要する経費に充当</t>
    <rPh sb="24" eb="26">
      <t>ジュウトウ</t>
    </rPh>
    <phoneticPr fontId="2"/>
  </si>
  <si>
    <t>前期末支払資金残高の経費充当</t>
    <rPh sb="10" eb="12">
      <t>ケイヒ</t>
    </rPh>
    <rPh sb="12" eb="14">
      <t>ジュウトウ</t>
    </rPh>
    <phoneticPr fontId="2"/>
  </si>
  <si>
    <t>取崩承認</t>
    <rPh sb="0" eb="1">
      <t>ト</t>
    </rPh>
    <rPh sb="1" eb="2">
      <t>クズ</t>
    </rPh>
    <rPh sb="2" eb="4">
      <t>ショウニン</t>
    </rPh>
    <phoneticPr fontId="2"/>
  </si>
  <si>
    <t>③　①以外で取崩し額が施設に係る拠点区分の事業活動収入計(予算額)の３％超</t>
    <rPh sb="3" eb="5">
      <t>イガイ</t>
    </rPh>
    <rPh sb="6" eb="7">
      <t>ト</t>
    </rPh>
    <rPh sb="7" eb="8">
      <t>クズ</t>
    </rPh>
    <rPh sb="9" eb="10">
      <t>ガク</t>
    </rPh>
    <rPh sb="16" eb="18">
      <t>キョテン</t>
    </rPh>
    <rPh sb="21" eb="23">
      <t>ジギョウ</t>
    </rPh>
    <rPh sb="23" eb="25">
      <t>カツドウ</t>
    </rPh>
    <rPh sb="36" eb="37">
      <t>コ</t>
    </rPh>
    <phoneticPr fontId="2"/>
  </si>
  <si>
    <t>②　①以外で取崩し額が施設に係る拠点区分の事業活動収入計(予算額)の３％以下</t>
    <rPh sb="3" eb="5">
      <t>イガイ</t>
    </rPh>
    <rPh sb="6" eb="7">
      <t>ト</t>
    </rPh>
    <rPh sb="7" eb="8">
      <t>クズ</t>
    </rPh>
    <rPh sb="9" eb="10">
      <t>ガク</t>
    </rPh>
    <rPh sb="16" eb="18">
      <t>キョテン</t>
    </rPh>
    <rPh sb="21" eb="23">
      <t>ジギョウ</t>
    </rPh>
    <rPh sb="23" eb="25">
      <t>カツドウ</t>
    </rPh>
    <phoneticPr fontId="2"/>
  </si>
  <si>
    <t>①　自然災害その他止むを得ない事由による取崩し</t>
    <phoneticPr fontId="2"/>
  </si>
  <si>
    <t>前期末支払資金残高の取崩し</t>
    <rPh sb="10" eb="11">
      <t>ト</t>
    </rPh>
    <rPh sb="11" eb="12">
      <t>クズ</t>
    </rPh>
    <phoneticPr fontId="2"/>
  </si>
  <si>
    <t xml:space="preserve"> ○　前期末支払資金残高（繰越金）の取崩しについては、県の承認（雇児発0903第6号1の(5)を満たす
  　 場合で、かつ、社会福祉法人の場合には、理事会の承認）を得ること。
　　 なお、自然災害その他止むを得ない事由によりその取崩しを必要とする場合又は取り崩す額の
　　 合計額がその年度の取崩しを必要とする施設に係る経理区分の経常収入計(予算額)の３％以下
　　 である場合は事前の協議を省略して差し支えないこと。
 ○　前期末支払資金残高（繰越金）の取崩し使途範囲
　　 ①人件費、光熱水費等通常軽費
 　　</t>
  </si>
  <si>
    <t>実　施　内　容　等</t>
    <phoneticPr fontId="2"/>
  </si>
  <si>
    <t>実施等</t>
    <rPh sb="0" eb="2">
      <t>ジッシ</t>
    </rPh>
    <rPh sb="2" eb="3">
      <t>トウ</t>
    </rPh>
    <phoneticPr fontId="2"/>
  </si>
  <si>
    <t>　　ウ　支払資金残高（繰越金）の状況</t>
    <rPh sb="4" eb="6">
      <t>シハラ</t>
    </rPh>
    <rPh sb="6" eb="8">
      <t>シキン</t>
    </rPh>
    <rPh sb="8" eb="10">
      <t>ザンダカ</t>
    </rPh>
    <rPh sb="11" eb="14">
      <t>クリコシキン</t>
    </rPh>
    <rPh sb="16" eb="18">
      <t>ジョウキョウ</t>
    </rPh>
    <phoneticPr fontId="2"/>
  </si>
  <si>
    <t>３　処遇</t>
    <rPh sb="2" eb="4">
      <t>ショグウ</t>
    </rPh>
    <phoneticPr fontId="2"/>
  </si>
  <si>
    <t>（１） 保育理念等</t>
    <rPh sb="4" eb="6">
      <t>ホイク</t>
    </rPh>
    <rPh sb="6" eb="8">
      <t>リネン</t>
    </rPh>
    <rPh sb="8" eb="9">
      <t>ナド</t>
    </rPh>
    <phoneticPr fontId="2"/>
  </si>
  <si>
    <t xml:space="preserve"> 各所定欄の記録</t>
    <phoneticPr fontId="2"/>
  </si>
  <si>
    <t>① 保育理念</t>
    <phoneticPr fontId="2"/>
  </si>
  <si>
    <t xml:space="preserve"> 保育経過記録</t>
    <phoneticPr fontId="2"/>
  </si>
  <si>
    <t>② 保育の基本方針</t>
    <phoneticPr fontId="2"/>
  </si>
  <si>
    <t>（２） 保育の計画</t>
    <rPh sb="4" eb="6">
      <t>ホイク</t>
    </rPh>
    <rPh sb="7" eb="9">
      <t>ケイカク</t>
    </rPh>
    <phoneticPr fontId="2"/>
  </si>
  <si>
    <t>入所に関する記録</t>
    <rPh sb="0" eb="2">
      <t>ニュウショ</t>
    </rPh>
    <rPh sb="3" eb="4">
      <t>カン</t>
    </rPh>
    <rPh sb="6" eb="8">
      <t>キロク</t>
    </rPh>
    <phoneticPr fontId="2"/>
  </si>
  <si>
    <t>① 全体的な計画の状況</t>
    <rPh sb="2" eb="5">
      <t>ゼンタイテキ</t>
    </rPh>
    <rPh sb="6" eb="8">
      <t>ケイカク</t>
    </rPh>
    <rPh sb="9" eb="11">
      <t>ジョウキョウ</t>
    </rPh>
    <phoneticPr fontId="2"/>
  </si>
  <si>
    <t>・作成状況</t>
    <rPh sb="1" eb="3">
      <t>サクセイ</t>
    </rPh>
    <rPh sb="3" eb="5">
      <t>ジョウキョウ</t>
    </rPh>
    <phoneticPr fontId="2"/>
  </si>
  <si>
    <t>・作成の参画者</t>
    <rPh sb="1" eb="3">
      <t>サクセイ</t>
    </rPh>
    <rPh sb="4" eb="6">
      <t>サンカク</t>
    </rPh>
    <rPh sb="6" eb="7">
      <t>シャ</t>
    </rPh>
    <phoneticPr fontId="2"/>
  </si>
  <si>
    <t>主任保育士</t>
    <phoneticPr fontId="2"/>
  </si>
  <si>
    <t>その他の職員</t>
    <phoneticPr fontId="2"/>
  </si>
  <si>
    <t>平　日</t>
    <rPh sb="0" eb="1">
      <t>タイラ</t>
    </rPh>
    <rPh sb="2" eb="3">
      <t>ヒ</t>
    </rPh>
    <phoneticPr fontId="2"/>
  </si>
  <si>
    <t>②指導計画の作成状況</t>
    <rPh sb="1" eb="3">
      <t>シドウ</t>
    </rPh>
    <rPh sb="3" eb="5">
      <t>ケイカク</t>
    </rPh>
    <rPh sb="6" eb="8">
      <t>サクセイ</t>
    </rPh>
    <rPh sb="8" eb="10">
      <t>ジョウキョウ</t>
    </rPh>
    <phoneticPr fontId="2"/>
  </si>
  <si>
    <t>年間計画</t>
    <rPh sb="0" eb="2">
      <t>ネンカン</t>
    </rPh>
    <rPh sb="2" eb="4">
      <t>ケイカク</t>
    </rPh>
    <phoneticPr fontId="2"/>
  </si>
  <si>
    <t>期間指導計画</t>
    <rPh sb="0" eb="2">
      <t>キカン</t>
    </rPh>
    <rPh sb="2" eb="4">
      <t>シドウ</t>
    </rPh>
    <rPh sb="4" eb="6">
      <t>ケイカク</t>
    </rPh>
    <phoneticPr fontId="2"/>
  </si>
  <si>
    <t>月間指導計画</t>
    <rPh sb="0" eb="2">
      <t>ゲッカン</t>
    </rPh>
    <rPh sb="2" eb="4">
      <t>シドウ</t>
    </rPh>
    <rPh sb="4" eb="6">
      <t>ケイカク</t>
    </rPh>
    <phoneticPr fontId="2"/>
  </si>
  <si>
    <t>日曜日・祝日</t>
    <rPh sb="0" eb="2">
      <t>ニチヨウ</t>
    </rPh>
    <rPh sb="2" eb="3">
      <t>ヒ</t>
    </rPh>
    <rPh sb="4" eb="6">
      <t>シュクジツ</t>
    </rPh>
    <phoneticPr fontId="2"/>
  </si>
  <si>
    <t>週案</t>
    <rPh sb="0" eb="1">
      <t>シュウ</t>
    </rPh>
    <rPh sb="1" eb="2">
      <t>アン</t>
    </rPh>
    <phoneticPr fontId="2"/>
  </si>
  <si>
    <t>日案</t>
    <rPh sb="0" eb="1">
      <t>ニチ</t>
    </rPh>
    <rPh sb="1" eb="2">
      <t>アン</t>
    </rPh>
    <phoneticPr fontId="2"/>
  </si>
  <si>
    <t>デイリープログラム</t>
    <phoneticPr fontId="2"/>
  </si>
  <si>
    <t>（３） 自己評価の実施状況</t>
    <rPh sb="4" eb="6">
      <t>ジコ</t>
    </rPh>
    <rPh sb="6" eb="8">
      <t>ヒョウカ</t>
    </rPh>
    <rPh sb="9" eb="11">
      <t>ジッシ</t>
    </rPh>
    <rPh sb="11" eb="13">
      <t>ジョウキョウ</t>
    </rPh>
    <phoneticPr fontId="2"/>
  </si>
  <si>
    <t>① 保育士の自己評価の実施</t>
    <rPh sb="2" eb="5">
      <t>ホイクシ</t>
    </rPh>
    <rPh sb="6" eb="8">
      <t>ジコ</t>
    </rPh>
    <rPh sb="8" eb="10">
      <t>ヒョウカ</t>
    </rPh>
    <rPh sb="11" eb="13">
      <t>ジッシ</t>
    </rPh>
    <phoneticPr fontId="2"/>
  </si>
  <si>
    <t>② 保育所の自己評価の実施</t>
    <rPh sb="4" eb="5">
      <t>ショ</t>
    </rPh>
    <phoneticPr fontId="2"/>
  </si>
  <si>
    <t>③ 保育所自己評価結果の公表</t>
    <rPh sb="9" eb="11">
      <t>ケッカ</t>
    </rPh>
    <rPh sb="12" eb="14">
      <t>コウヒョウ</t>
    </rPh>
    <phoneticPr fontId="2"/>
  </si>
  <si>
    <t>（公表の方法）</t>
    <rPh sb="1" eb="3">
      <t>コウヒョウ</t>
    </rPh>
    <rPh sb="4" eb="6">
      <t>ホウホウ</t>
    </rPh>
    <phoneticPr fontId="2"/>
  </si>
  <si>
    <r>
      <t>① 入園時の健康診断実施状況</t>
    </r>
    <r>
      <rPr>
        <sz val="10"/>
        <rFont val="ＭＳ Ｐ明朝"/>
        <family val="1"/>
        <charset val="128"/>
      </rPr>
      <t xml:space="preserve"> （前年度）</t>
    </r>
    <rPh sb="2" eb="4">
      <t>ニュウエン</t>
    </rPh>
    <rPh sb="4" eb="5">
      <t>ジ</t>
    </rPh>
    <rPh sb="6" eb="8">
      <t>ケンコウ</t>
    </rPh>
    <rPh sb="8" eb="10">
      <t>シンダン</t>
    </rPh>
    <rPh sb="16" eb="19">
      <t>ゼンネンド</t>
    </rPh>
    <phoneticPr fontId="2"/>
  </si>
  <si>
    <t>実施人数</t>
    <rPh sb="0" eb="2">
      <t>ジッシ</t>
    </rPh>
    <rPh sb="2" eb="4">
      <t>ニンズウ</t>
    </rPh>
    <phoneticPr fontId="2"/>
  </si>
  <si>
    <t>未実施人数</t>
    <rPh sb="0" eb="3">
      <t>ミジッシ</t>
    </rPh>
    <rPh sb="3" eb="5">
      <t>ニンズウ</t>
    </rPh>
    <phoneticPr fontId="2"/>
  </si>
  <si>
    <r>
      <t>②定期健康診断等の実施状況</t>
    </r>
    <r>
      <rPr>
        <sz val="10"/>
        <rFont val="ＭＳ Ｐ明朝"/>
        <family val="1"/>
        <charset val="128"/>
      </rPr>
      <t>（前年度）</t>
    </r>
    <rPh sb="1" eb="3">
      <t>テイキ</t>
    </rPh>
    <rPh sb="3" eb="5">
      <t>ケンコウ</t>
    </rPh>
    <rPh sb="5" eb="7">
      <t>シンダン</t>
    </rPh>
    <rPh sb="7" eb="8">
      <t>トウ</t>
    </rPh>
    <rPh sb="9" eb="11">
      <t>ジッシ</t>
    </rPh>
    <rPh sb="11" eb="13">
      <t>ジョウキョウ</t>
    </rPh>
    <rPh sb="14" eb="17">
      <t>ゼンネンド</t>
    </rPh>
    <phoneticPr fontId="2"/>
  </si>
  <si>
    <t>回</t>
    <rPh sb="0" eb="1">
      <t>カイ</t>
    </rPh>
    <phoneticPr fontId="2"/>
  </si>
  <si>
    <t>定期実施日</t>
    <rPh sb="0" eb="2">
      <t>テイキ</t>
    </rPh>
    <rPh sb="2" eb="5">
      <t>ジッシビ</t>
    </rPh>
    <phoneticPr fontId="2"/>
  </si>
  <si>
    <t>診断の結果</t>
    <rPh sb="0" eb="2">
      <t>シンダン</t>
    </rPh>
    <rPh sb="3" eb="5">
      <t>ケッカ</t>
    </rPh>
    <phoneticPr fontId="2"/>
  </si>
  <si>
    <t>未受診児数</t>
    <rPh sb="0" eb="1">
      <t>ミ</t>
    </rPh>
    <rPh sb="1" eb="3">
      <t>ジュシン</t>
    </rPh>
    <rPh sb="3" eb="4">
      <t>ジ</t>
    </rPh>
    <rPh sb="4" eb="5">
      <t>スウ</t>
    </rPh>
    <phoneticPr fontId="2"/>
  </si>
  <si>
    <t>未受診児の実施日</t>
    <rPh sb="0" eb="1">
      <t>ミ</t>
    </rPh>
    <rPh sb="1" eb="3">
      <t>ジュシン</t>
    </rPh>
    <rPh sb="3" eb="4">
      <t>ジ</t>
    </rPh>
    <rPh sb="5" eb="8">
      <t>ジッシビ</t>
    </rPh>
    <phoneticPr fontId="2"/>
  </si>
  <si>
    <t>診断の結果</t>
  </si>
  <si>
    <t>定期健診</t>
    <rPh sb="0" eb="2">
      <t>テイキ</t>
    </rPh>
    <rPh sb="2" eb="4">
      <t>ケンシン</t>
    </rPh>
    <phoneticPr fontId="2"/>
  </si>
  <si>
    <t>第１回</t>
    <rPh sb="0" eb="1">
      <t>ダイ</t>
    </rPh>
    <rPh sb="2" eb="3">
      <t>カイ</t>
    </rPh>
    <phoneticPr fontId="2"/>
  </si>
  <si>
    <t>第２回</t>
    <rPh sb="0" eb="1">
      <t>ダイ</t>
    </rPh>
    <rPh sb="2" eb="3">
      <t>カイ</t>
    </rPh>
    <phoneticPr fontId="2"/>
  </si>
  <si>
    <t>歯科検診</t>
    <rPh sb="0" eb="2">
      <t>シカ</t>
    </rPh>
    <rPh sb="2" eb="4">
      <t>ケンシン</t>
    </rPh>
    <phoneticPr fontId="2"/>
  </si>
  <si>
    <t>尿検査</t>
    <rPh sb="0" eb="3">
      <t>ニョウケンサ</t>
    </rPh>
    <phoneticPr fontId="2"/>
  </si>
  <si>
    <t>③ 乳幼児突然死症候群（ＳＩＤＳ）対策</t>
    <rPh sb="2" eb="3">
      <t>ニュウ</t>
    </rPh>
    <rPh sb="3" eb="5">
      <t>ヨウジ</t>
    </rPh>
    <rPh sb="5" eb="8">
      <t>トツゼンシ</t>
    </rPh>
    <rPh sb="8" eb="11">
      <t>ショウコウグン</t>
    </rPh>
    <rPh sb="17" eb="19">
      <t>タイサク</t>
    </rPh>
    <phoneticPr fontId="2"/>
  </si>
  <si>
    <t>※乳幼児突然死症候群を防止するため実施している対策等を記入すること。</t>
    <rPh sb="9" eb="10">
      <t>グン</t>
    </rPh>
    <rPh sb="11" eb="13">
      <t>ボウシ</t>
    </rPh>
    <rPh sb="17" eb="19">
      <t>ジッシ</t>
    </rPh>
    <rPh sb="23" eb="25">
      <t>タイサク</t>
    </rPh>
    <rPh sb="25" eb="26">
      <t>トウ</t>
    </rPh>
    <rPh sb="27" eb="29">
      <t>キニュウ</t>
    </rPh>
    <phoneticPr fontId="2"/>
  </si>
  <si>
    <r>
      <t>① 給食関係者の検便の実施状況</t>
    </r>
    <r>
      <rPr>
        <sz val="10"/>
        <rFont val="ＭＳ Ｐ明朝"/>
        <family val="1"/>
        <charset val="128"/>
      </rPr>
      <t xml:space="preserve"> （前年度）</t>
    </r>
    <rPh sb="2" eb="4">
      <t>キュウショク</t>
    </rPh>
    <rPh sb="4" eb="7">
      <t>カンケイシャ</t>
    </rPh>
    <rPh sb="8" eb="10">
      <t>ケンベン</t>
    </rPh>
    <rPh sb="11" eb="13">
      <t>ジッシ</t>
    </rPh>
    <rPh sb="13" eb="15">
      <t>ジョウキョウ</t>
    </rPh>
    <rPh sb="17" eb="20">
      <t>ゼンネンド</t>
    </rPh>
    <phoneticPr fontId="2"/>
  </si>
  <si>
    <t>回数</t>
    <rPh sb="0" eb="2">
      <t>カイスウ</t>
    </rPh>
    <phoneticPr fontId="2"/>
  </si>
  <si>
    <t>延人数</t>
    <rPh sb="0" eb="1">
      <t>ノ</t>
    </rPh>
    <rPh sb="1" eb="3">
      <t>ニンズウ</t>
    </rPh>
    <phoneticPr fontId="2"/>
  </si>
  <si>
    <t>結果</t>
    <rPh sb="0" eb="2">
      <t>ケッカ</t>
    </rPh>
    <phoneticPr fontId="2"/>
  </si>
  <si>
    <t>調理員等の氏名（調理・調乳）</t>
    <rPh sb="0" eb="3">
      <t>チョウリイン</t>
    </rPh>
    <rPh sb="3" eb="4">
      <t>トウ</t>
    </rPh>
    <rPh sb="5" eb="7">
      <t>シメイ</t>
    </rPh>
    <rPh sb="8" eb="10">
      <t>チョウリ</t>
    </rPh>
    <rPh sb="11" eb="13">
      <t>チョウニュウ</t>
    </rPh>
    <phoneticPr fontId="2"/>
  </si>
  <si>
    <t>検査項目：（実施している項目に☑すること。）</t>
    <rPh sb="0" eb="2">
      <t>ケンサ</t>
    </rPh>
    <rPh sb="2" eb="4">
      <t>コウモク</t>
    </rPh>
    <rPh sb="6" eb="8">
      <t>ジッシ</t>
    </rPh>
    <rPh sb="12" eb="14">
      <t>コウモク</t>
    </rPh>
    <phoneticPr fontId="2"/>
  </si>
  <si>
    <t>　　赤痢菌</t>
    <phoneticPr fontId="2"/>
  </si>
  <si>
    <t>　腸管出血性大腸菌（O157）</t>
    <phoneticPr fontId="2"/>
  </si>
  <si>
    <t>　　サルモネラ菌</t>
    <phoneticPr fontId="2"/>
  </si>
  <si>
    <t>　ノロウイルス※</t>
    <phoneticPr fontId="2"/>
  </si>
  <si>
    <t xml:space="preserve"> 調理員等の検便結果判明日（月/日）</t>
    <rPh sb="1" eb="4">
      <t>チョウリイン</t>
    </rPh>
    <rPh sb="4" eb="5">
      <t>トウ</t>
    </rPh>
    <rPh sb="6" eb="8">
      <t>ケンベン</t>
    </rPh>
    <rPh sb="8" eb="10">
      <t>ケッカ</t>
    </rPh>
    <rPh sb="10" eb="12">
      <t>ハンメイ</t>
    </rPh>
    <rPh sb="12" eb="13">
      <t>ビ</t>
    </rPh>
    <rPh sb="14" eb="15">
      <t>ツキ</t>
    </rPh>
    <rPh sb="16" eb="17">
      <t>ヒ</t>
    </rPh>
    <phoneticPr fontId="2"/>
  </si>
  <si>
    <t>調理
員等</t>
    <rPh sb="0" eb="2">
      <t>チョウリ</t>
    </rPh>
    <rPh sb="3" eb="4">
      <t>イン</t>
    </rPh>
    <rPh sb="4" eb="5">
      <t>トウ</t>
    </rPh>
    <phoneticPr fontId="2"/>
  </si>
  <si>
    <t xml:space="preserve"> 調理員等の検便結果を確認できなかった月　（　　　　　月）</t>
    <rPh sb="1" eb="4">
      <t>チョウリイン</t>
    </rPh>
    <rPh sb="4" eb="5">
      <t>トウ</t>
    </rPh>
    <rPh sb="6" eb="8">
      <t>ケンベン</t>
    </rPh>
    <rPh sb="8" eb="10">
      <t>ケッカ</t>
    </rPh>
    <rPh sb="11" eb="13">
      <t>カクニン</t>
    </rPh>
    <rPh sb="19" eb="20">
      <t>ツキ</t>
    </rPh>
    <rPh sb="27" eb="28">
      <t>ツキ</t>
    </rPh>
    <phoneticPr fontId="2"/>
  </si>
  <si>
    <t>・ 感染症対応マニュアル</t>
    <rPh sb="2" eb="5">
      <t>カンセンショウ</t>
    </rPh>
    <rPh sb="5" eb="7">
      <t>タイオウ</t>
    </rPh>
    <phoneticPr fontId="2"/>
  </si>
  <si>
    <t>・ 食中毒対応マニュアル</t>
    <rPh sb="2" eb="5">
      <t>ショクチュウドク</t>
    </rPh>
    <rPh sb="5" eb="7">
      <t>タイオウ</t>
    </rPh>
    <phoneticPr fontId="2"/>
  </si>
  <si>
    <t>⑤ 実施献立表の状況</t>
    <phoneticPr fontId="2"/>
  </si>
  <si>
    <t>※実施献立表（写）を添付すること。</t>
    <phoneticPr fontId="2"/>
  </si>
  <si>
    <t>① 給食施設状況報告書の提出</t>
    <rPh sb="1" eb="3">
      <t>キュウショク</t>
    </rPh>
    <rPh sb="3" eb="5">
      <t>シセツ</t>
    </rPh>
    <rPh sb="5" eb="7">
      <t>ジョウキョウ</t>
    </rPh>
    <rPh sb="7" eb="9">
      <t>ホウコク</t>
    </rPh>
    <rPh sb="9" eb="10">
      <t>ショ</t>
    </rPh>
    <rPh sb="11" eb="13">
      <t>テイシュツ</t>
    </rPh>
    <phoneticPr fontId="2"/>
  </si>
  <si>
    <t>日提出）</t>
    <rPh sb="0" eb="1">
      <t>ヒ</t>
    </rPh>
    <rPh sb="1" eb="3">
      <t>テイシュツ</t>
    </rPh>
    <phoneticPr fontId="2"/>
  </si>
  <si>
    <t>（検査日の前々月の献立の中から１週間分（月～土）を添付）</t>
    <phoneticPr fontId="2"/>
  </si>
  <si>
    <r>
      <t>② 調理状況　</t>
    </r>
    <r>
      <rPr>
        <sz val="10"/>
        <rFont val="ＭＳ Ｐ明朝"/>
        <family val="1"/>
        <charset val="128"/>
      </rPr>
      <t>　　（該当に☑すること。）　　</t>
    </r>
    <rPh sb="2" eb="4">
      <t>チョウリ</t>
    </rPh>
    <rPh sb="4" eb="6">
      <t>ジョウキョウ</t>
    </rPh>
    <phoneticPr fontId="2"/>
  </si>
  <si>
    <t>⑥ 栄養管理状況</t>
    <phoneticPr fontId="2"/>
  </si>
  <si>
    <t>　　　施設内調理（自園調理）</t>
    <rPh sb="3" eb="4">
      <t>シセツ</t>
    </rPh>
    <rPh sb="4" eb="5">
      <t>ナイ</t>
    </rPh>
    <rPh sb="5" eb="7">
      <t>チョウリ</t>
    </rPh>
    <rPh sb="8" eb="9">
      <t>ジ</t>
    </rPh>
    <rPh sb="9" eb="10">
      <t>エン</t>
    </rPh>
    <rPh sb="10" eb="12">
      <t>チョウリ</t>
    </rPh>
    <phoneticPr fontId="2"/>
  </si>
  <si>
    <t>　　　施設内調理（委託調理）</t>
    <rPh sb="3" eb="4">
      <t>ナイ</t>
    </rPh>
    <rPh sb="4" eb="6">
      <t>チョウリ</t>
    </rPh>
    <rPh sb="7" eb="8">
      <t>ジ</t>
    </rPh>
    <rPh sb="8" eb="10">
      <t>イタク</t>
    </rPh>
    <rPh sb="10" eb="12">
      <t>チョウリ</t>
    </rPh>
    <phoneticPr fontId="2"/>
  </si>
  <si>
    <t>給与栄養量</t>
    <phoneticPr fontId="2"/>
  </si>
  <si>
    <t>ｴﾈﾙｷﾞｰ (Kcal）</t>
    <phoneticPr fontId="2"/>
  </si>
  <si>
    <t>タンパク質 (g)</t>
    <rPh sb="4" eb="5">
      <t>シツ</t>
    </rPh>
    <phoneticPr fontId="2"/>
  </si>
  <si>
    <t>脂質 (g)</t>
    <rPh sb="0" eb="2">
      <t>シシツ</t>
    </rPh>
    <phoneticPr fontId="2"/>
  </si>
  <si>
    <t>　　作成方法</t>
    <rPh sb="2" eb="4">
      <t>サクセイ</t>
    </rPh>
    <rPh sb="4" eb="6">
      <t>ホウホウ</t>
    </rPh>
    <phoneticPr fontId="2"/>
  </si>
  <si>
    <t>　　　外部搬入（委託調理）</t>
    <rPh sb="3" eb="5">
      <t>ガイブ</t>
    </rPh>
    <rPh sb="5" eb="7">
      <t>ハンニュウ</t>
    </rPh>
    <rPh sb="7" eb="9">
      <t>イタク</t>
    </rPh>
    <rPh sb="9" eb="11">
      <t>チョウリ</t>
    </rPh>
    <phoneticPr fontId="2"/>
  </si>
  <si>
    <t>　　その他　（</t>
    <rPh sb="4" eb="5">
      <t>タ</t>
    </rPh>
    <phoneticPr fontId="2"/>
  </si>
  <si>
    <t>前年度</t>
    <rPh sb="0" eb="1">
      <t>マエ</t>
    </rPh>
    <rPh sb="1" eb="3">
      <t>ネンド</t>
    </rPh>
    <phoneticPr fontId="2"/>
  </si>
  <si>
    <r>
      <t xml:space="preserve">今年度
</t>
    </r>
    <r>
      <rPr>
        <sz val="9"/>
        <rFont val="ＭＳ Ｐ明朝"/>
        <family val="1"/>
        <charset val="128"/>
      </rPr>
      <t>(5月分)</t>
    </r>
    <rPh sb="0" eb="1">
      <t>コン</t>
    </rPh>
    <rPh sb="1" eb="3">
      <t>ネンド</t>
    </rPh>
    <rPh sb="6" eb="7">
      <t>ツキ</t>
    </rPh>
    <rPh sb="7" eb="8">
      <t>ブン</t>
    </rPh>
    <phoneticPr fontId="2"/>
  </si>
  <si>
    <t>前年度</t>
    <rPh sb="0" eb="1">
      <t>ゼン</t>
    </rPh>
    <rPh sb="1" eb="3">
      <t>ネンド</t>
    </rPh>
    <phoneticPr fontId="2"/>
  </si>
  <si>
    <t>３歳
未満</t>
    <rPh sb="1" eb="2">
      <t>サイ</t>
    </rPh>
    <rPh sb="3" eb="5">
      <t>ミマン</t>
    </rPh>
    <phoneticPr fontId="2"/>
  </si>
  <si>
    <t>目標</t>
    <rPh sb="0" eb="2">
      <t>モクヒョウ</t>
    </rPh>
    <phoneticPr fontId="2"/>
  </si>
  <si>
    <r>
      <t>③ 給食人員等</t>
    </r>
    <r>
      <rPr>
        <sz val="10"/>
        <rFont val="ＭＳ Ｐ明朝"/>
        <family val="1"/>
        <charset val="128"/>
      </rPr>
      <t>　(私的契約児含む）</t>
    </r>
    <rPh sb="1" eb="3">
      <t>キュウショク</t>
    </rPh>
    <rPh sb="3" eb="5">
      <t>ジンイン</t>
    </rPh>
    <rPh sb="5" eb="6">
      <t>トウ</t>
    </rPh>
    <rPh sb="8" eb="10">
      <t>シテキ</t>
    </rPh>
    <rPh sb="10" eb="12">
      <t>ケイヤク</t>
    </rPh>
    <rPh sb="12" eb="13">
      <t>ジ</t>
    </rPh>
    <rPh sb="13" eb="14">
      <t>フク</t>
    </rPh>
    <phoneticPr fontId="2"/>
  </si>
  <si>
    <t>実績</t>
    <rPh sb="0" eb="2">
      <t>ジッセキ</t>
    </rPh>
    <phoneticPr fontId="2"/>
  </si>
  <si>
    <t>給食延人数</t>
    <rPh sb="0" eb="1">
      <t>キュウショク</t>
    </rPh>
    <rPh sb="1" eb="2">
      <t>ノ</t>
    </rPh>
    <rPh sb="2" eb="3">
      <t>エン</t>
    </rPh>
    <rPh sb="3" eb="5">
      <t>ニンズウ</t>
    </rPh>
    <phoneticPr fontId="2"/>
  </si>
  <si>
    <t>開設
日数</t>
    <rPh sb="0" eb="2">
      <t>カイセツ</t>
    </rPh>
    <rPh sb="3" eb="5">
      <t>ニッスウ</t>
    </rPh>
    <phoneticPr fontId="2"/>
  </si>
  <si>
    <t>３歳
以上</t>
    <phoneticPr fontId="2"/>
  </si>
  <si>
    <t>目標</t>
    <phoneticPr fontId="2"/>
  </si>
  <si>
    <t>実績</t>
    <phoneticPr fontId="2"/>
  </si>
  <si>
    <t>3歳
未満</t>
    <rPh sb="0" eb="1">
      <t>サイ</t>
    </rPh>
    <rPh sb="2" eb="4">
      <t>ミマン</t>
    </rPh>
    <phoneticPr fontId="2"/>
  </si>
  <si>
    <t>3歳
以上</t>
    <rPh sb="0" eb="1">
      <t>サイ</t>
    </rPh>
    <rPh sb="2" eb="4">
      <t>イジョウ</t>
    </rPh>
    <phoneticPr fontId="2"/>
  </si>
  <si>
    <t>その他
(職員)</t>
    <rPh sb="2" eb="3">
      <t>タ</t>
    </rPh>
    <rPh sb="5" eb="7">
      <t>ショクイン</t>
    </rPh>
    <phoneticPr fontId="2"/>
  </si>
  <si>
    <t>⑦ 給食に係る塩分の給与量の管理及び取組み</t>
    <phoneticPr fontId="2"/>
  </si>
  <si>
    <t>⑧給食管理</t>
    <rPh sb="1" eb="3">
      <t>キュウショク</t>
    </rPh>
    <rPh sb="3" eb="5">
      <t>カンリ</t>
    </rPh>
    <phoneticPr fontId="2"/>
  </si>
  <si>
    <t>ア 給食会議の開催</t>
    <rPh sb="2" eb="4">
      <t>キュウショク</t>
    </rPh>
    <rPh sb="4" eb="6">
      <t>カイギ</t>
    </rPh>
    <rPh sb="7" eb="9">
      <t>カイサイ</t>
    </rPh>
    <phoneticPr fontId="2"/>
  </si>
  <si>
    <t>毎　月</t>
    <rPh sb="0" eb="1">
      <t>マイ</t>
    </rPh>
    <rPh sb="2" eb="3">
      <t>ツキ</t>
    </rPh>
    <phoneticPr fontId="2"/>
  </si>
  <si>
    <t>出席者 （施設長　・　保育士　・　栄養士　・　その他の職員）</t>
    <rPh sb="0" eb="3">
      <t>シュッセキシャシャ</t>
    </rPh>
    <rPh sb="5" eb="7">
      <t>シセツ</t>
    </rPh>
    <rPh sb="7" eb="8">
      <t>チョウ</t>
    </rPh>
    <rPh sb="11" eb="13">
      <t>ホイク</t>
    </rPh>
    <rPh sb="13" eb="14">
      <t>シ</t>
    </rPh>
    <rPh sb="17" eb="20">
      <t>エイヨウシ</t>
    </rPh>
    <rPh sb="25" eb="26">
      <t>タ</t>
    </rPh>
    <rPh sb="27" eb="29">
      <t>ショクイン</t>
    </rPh>
    <phoneticPr fontId="2"/>
  </si>
  <si>
    <t>イ 保存食の実施</t>
    <phoneticPr fontId="2"/>
  </si>
  <si>
    <t>（保存日数</t>
    <rPh sb="1" eb="3">
      <t>ホゾン</t>
    </rPh>
    <rPh sb="3" eb="5">
      <t>ニッスウ</t>
    </rPh>
    <phoneticPr fontId="2"/>
  </si>
  <si>
    <t>日）</t>
    <phoneticPr fontId="2"/>
  </si>
  <si>
    <t>ウ 保存食用の冷凍庫の温度管理</t>
    <rPh sb="13" eb="15">
      <t>カンリ</t>
    </rPh>
    <phoneticPr fontId="2"/>
  </si>
  <si>
    <t>（設定温度</t>
    <rPh sb="1" eb="3">
      <t>セッテイ</t>
    </rPh>
    <rPh sb="3" eb="5">
      <t>オンド</t>
    </rPh>
    <phoneticPr fontId="2"/>
  </si>
  <si>
    <t>℃）</t>
    <phoneticPr fontId="2"/>
  </si>
  <si>
    <t>エ 給食提供時刻</t>
    <rPh sb="2" eb="4">
      <t>キュウショク</t>
    </rPh>
    <rPh sb="4" eb="6">
      <t>テイキョウ</t>
    </rPh>
    <rPh sb="6" eb="8">
      <t>ジコク</t>
    </rPh>
    <phoneticPr fontId="2"/>
  </si>
  <si>
    <t>(　　 ：      ）</t>
    <phoneticPr fontId="2"/>
  </si>
  <si>
    <t>オ 検食の実施</t>
    <rPh sb="2" eb="4">
      <t>ケンショク</t>
    </rPh>
    <rPh sb="5" eb="7">
      <t>ジッシ</t>
    </rPh>
    <phoneticPr fontId="2"/>
  </si>
  <si>
    <t>（検食者：</t>
    <rPh sb="1" eb="3">
      <t>ケンショク</t>
    </rPh>
    <rPh sb="3" eb="4">
      <t>シャ</t>
    </rPh>
    <phoneticPr fontId="2"/>
  </si>
  <si>
    <t>：</t>
    <phoneticPr fontId="2"/>
  </si>
  <si>
    <t>⑨ 離乳食の提供児童</t>
    <rPh sb="2" eb="5">
      <t>リニュウショク</t>
    </rPh>
    <rPh sb="6" eb="8">
      <t>テイキョウ</t>
    </rPh>
    <rPh sb="8" eb="10">
      <t>ジドウ</t>
    </rPh>
    <phoneticPr fontId="2"/>
  </si>
  <si>
    <t>ア　献立表（離乳食用）作成</t>
    <rPh sb="2" eb="4">
      <t>コンダテ</t>
    </rPh>
    <rPh sb="4" eb="5">
      <t>ヒョウ</t>
    </rPh>
    <rPh sb="6" eb="9">
      <t>リニュウショク</t>
    </rPh>
    <rPh sb="9" eb="10">
      <t>ヨウ</t>
    </rPh>
    <rPh sb="11" eb="13">
      <t>サクセイ</t>
    </rPh>
    <phoneticPr fontId="2"/>
  </si>
  <si>
    <t>平均提供数　　　　（</t>
    <phoneticPr fontId="2"/>
  </si>
  <si>
    <t>人／日）</t>
    <rPh sb="0" eb="1">
      <t>ニン</t>
    </rPh>
    <phoneticPr fontId="2"/>
  </si>
  <si>
    <t>イ　献立及び調理方法で留意している点</t>
    <phoneticPr fontId="2"/>
  </si>
  <si>
    <t>施設独自</t>
    <phoneticPr fontId="2"/>
  </si>
  <si>
    <t>市町村作成献立表使用</t>
    <phoneticPr fontId="2"/>
  </si>
  <si>
    <t>市町村作成献立表を一部変更</t>
    <phoneticPr fontId="2"/>
  </si>
  <si>
    <t>（平均</t>
    <phoneticPr fontId="2"/>
  </si>
  <si>
    <t>食／日）</t>
    <rPh sb="0" eb="1">
      <t>ショク</t>
    </rPh>
    <rPh sb="2" eb="3">
      <t>ニチ</t>
    </rPh>
    <phoneticPr fontId="2"/>
  </si>
  <si>
    <t>① 保護者との連携</t>
    <rPh sb="2" eb="5">
      <t>ホゴシャ</t>
    </rPh>
    <rPh sb="7" eb="9">
      <t>レンケイ</t>
    </rPh>
    <phoneticPr fontId="2"/>
  </si>
  <si>
    <t>発生年月日</t>
    <phoneticPr fontId="2"/>
  </si>
  <si>
    <t>事故の概況</t>
    <phoneticPr fontId="2"/>
  </si>
  <si>
    <t>処理状況</t>
    <phoneticPr fontId="2"/>
  </si>
  <si>
    <t>家庭訪問</t>
    <rPh sb="0" eb="2">
      <t>カテイ</t>
    </rPh>
    <rPh sb="2" eb="4">
      <t>ホウモン</t>
    </rPh>
    <phoneticPr fontId="2"/>
  </si>
  <si>
    <t>実   施</t>
    <rPh sb="0" eb="1">
      <t>ジツ</t>
    </rPh>
    <rPh sb="4" eb="5">
      <t>シ</t>
    </rPh>
    <phoneticPr fontId="2"/>
  </si>
  <si>
    <t>月）</t>
    <rPh sb="0" eb="1">
      <t>ツキ</t>
    </rPh>
    <phoneticPr fontId="2"/>
  </si>
  <si>
    <t>保育参観</t>
    <rPh sb="0" eb="2">
      <t>ホイク</t>
    </rPh>
    <rPh sb="2" eb="4">
      <t>サンカン</t>
    </rPh>
    <phoneticPr fontId="2"/>
  </si>
  <si>
    <t>（年</t>
    <rPh sb="1" eb="2">
      <t>ネン</t>
    </rPh>
    <phoneticPr fontId="2"/>
  </si>
  <si>
    <t>保護者会</t>
    <rPh sb="0" eb="3">
      <t>ホゴシャ</t>
    </rPh>
    <rPh sb="3" eb="4">
      <t>カイ</t>
    </rPh>
    <phoneticPr fontId="2"/>
  </si>
  <si>
    <t>※有の場合会費</t>
    <rPh sb="1" eb="2">
      <t>ア</t>
    </rPh>
    <rPh sb="3" eb="5">
      <t>バアイ</t>
    </rPh>
    <rPh sb="5" eb="7">
      <t>カイヒ</t>
    </rPh>
    <phoneticPr fontId="2"/>
  </si>
  <si>
    <t>（　</t>
    <phoneticPr fontId="2"/>
  </si>
  <si>
    <t>円）</t>
    <phoneticPr fontId="2"/>
  </si>
  <si>
    <t>園だより</t>
    <rPh sb="0" eb="1">
      <t>エン</t>
    </rPh>
    <phoneticPr fontId="2"/>
  </si>
  <si>
    <t>連絡帳</t>
    <rPh sb="0" eb="2">
      <t>レンラク</t>
    </rPh>
    <rPh sb="2" eb="3">
      <t>チョウ</t>
    </rPh>
    <phoneticPr fontId="2"/>
  </si>
  <si>
    <t>月　日</t>
    <rPh sb="0" eb="1">
      <t>ツキ</t>
    </rPh>
    <rPh sb="2" eb="3">
      <t>ヒ</t>
    </rPh>
    <phoneticPr fontId="2"/>
  </si>
  <si>
    <t>事　　業　　内　　容</t>
    <rPh sb="0" eb="1">
      <t>コト</t>
    </rPh>
    <rPh sb="3" eb="4">
      <t>ギョウ</t>
    </rPh>
    <rPh sb="6" eb="7">
      <t>ウチ</t>
    </rPh>
    <rPh sb="9" eb="10">
      <t>カタチ</t>
    </rPh>
    <phoneticPr fontId="2"/>
  </si>
  <si>
    <t>イ　３歳以上児の副食代</t>
    <rPh sb="8" eb="10">
      <t>フクショク</t>
    </rPh>
    <rPh sb="10" eb="11">
      <t>ダイ</t>
    </rPh>
    <phoneticPr fontId="2"/>
  </si>
  <si>
    <t>③希望保育の状況</t>
    <rPh sb="1" eb="3">
      <t>キボウ</t>
    </rPh>
    <rPh sb="3" eb="5">
      <t>ホイク</t>
    </rPh>
    <rPh sb="6" eb="8">
      <t>ジョウキョウ</t>
    </rPh>
    <phoneticPr fontId="2"/>
  </si>
  <si>
    <t>（２）開所時間・休所日等</t>
    <rPh sb="3" eb="7">
      <t>カイショジカン</t>
    </rPh>
    <rPh sb="8" eb="10">
      <t>キュウショ</t>
    </rPh>
    <rPh sb="10" eb="11">
      <t>ヒ</t>
    </rPh>
    <rPh sb="11" eb="12">
      <t>トウ</t>
    </rPh>
    <phoneticPr fontId="2"/>
  </si>
  <si>
    <t>①開所時間</t>
    <rPh sb="1" eb="3">
      <t>カイショ</t>
    </rPh>
    <rPh sb="3" eb="5">
      <t>ジカン</t>
    </rPh>
    <phoneticPr fontId="2"/>
  </si>
  <si>
    <t>期日（月日～月日）</t>
    <phoneticPr fontId="2"/>
  </si>
  <si>
    <t>理　　　由</t>
    <rPh sb="0" eb="1">
      <t>リ</t>
    </rPh>
    <rPh sb="4" eb="5">
      <t>ヨシ</t>
    </rPh>
    <phoneticPr fontId="2"/>
  </si>
  <si>
    <t>　②一斉休園等の状況</t>
    <rPh sb="2" eb="4">
      <t>イッセイ</t>
    </rPh>
    <rPh sb="4" eb="6">
      <t>キュウエン</t>
    </rPh>
    <rPh sb="6" eb="7">
      <t>トウ</t>
    </rPh>
    <rPh sb="8" eb="10">
      <t>ジョウキョウ</t>
    </rPh>
    <phoneticPr fontId="2"/>
  </si>
  <si>
    <t>期日（月日～月日）</t>
    <phoneticPr fontId="2"/>
  </si>
  <si>
    <t>理　　　　由</t>
    <phoneticPr fontId="2"/>
  </si>
  <si>
    <t>（２）開所時間・休所日等</t>
    <rPh sb="3" eb="5">
      <t>カイショ</t>
    </rPh>
    <rPh sb="5" eb="7">
      <t>ジカン</t>
    </rPh>
    <rPh sb="8" eb="10">
      <t>キュウショ</t>
    </rPh>
    <rPh sb="10" eb="11">
      <t>ヒ</t>
    </rPh>
    <rPh sb="11" eb="12">
      <t>トウ</t>
    </rPh>
    <phoneticPr fontId="2"/>
  </si>
  <si>
    <t>（３）児童の状況</t>
    <rPh sb="3" eb="5">
      <t>ジドウ</t>
    </rPh>
    <rPh sb="6" eb="8">
      <t>ジョウキョウ</t>
    </rPh>
    <phoneticPr fontId="2"/>
  </si>
  <si>
    <t>（４）建物構造・設備等</t>
    <rPh sb="3" eb="5">
      <t>タテモノ</t>
    </rPh>
    <rPh sb="5" eb="7">
      <t>コウゾウ</t>
    </rPh>
    <rPh sb="8" eb="10">
      <t>セツビ</t>
    </rPh>
    <rPh sb="10" eb="11">
      <t>トウ</t>
    </rPh>
    <phoneticPr fontId="2"/>
  </si>
  <si>
    <t>（５）設備等の衛生・安全</t>
    <rPh sb="3" eb="5">
      <t>セツビ</t>
    </rPh>
    <rPh sb="5" eb="6">
      <t>トウ</t>
    </rPh>
    <rPh sb="7" eb="9">
      <t>エイセイ</t>
    </rPh>
    <rPh sb="10" eb="12">
      <t>アンゼン</t>
    </rPh>
    <phoneticPr fontId="2"/>
  </si>
  <si>
    <t>（６）職員の配置</t>
    <rPh sb="3" eb="5">
      <t>ショクイン</t>
    </rPh>
    <rPh sb="6" eb="8">
      <t>ハイチ</t>
    </rPh>
    <phoneticPr fontId="2"/>
  </si>
  <si>
    <t>（７）労務管理</t>
    <phoneticPr fontId="2"/>
  </si>
  <si>
    <t>（８）職員会議・職員研修</t>
    <rPh sb="3" eb="5">
      <t>ショクイン</t>
    </rPh>
    <rPh sb="5" eb="7">
      <t>カイギ</t>
    </rPh>
    <phoneticPr fontId="2"/>
  </si>
  <si>
    <t>（９）職員の健康管理</t>
    <phoneticPr fontId="2"/>
  </si>
  <si>
    <t>（10）苦情解決</t>
    <rPh sb="4" eb="6">
      <t>クジョウ</t>
    </rPh>
    <rPh sb="6" eb="8">
      <t>カイケツ</t>
    </rPh>
    <phoneticPr fontId="2"/>
  </si>
  <si>
    <t>（11）災害対策</t>
    <phoneticPr fontId="2"/>
  </si>
  <si>
    <t>（12）秘密保持</t>
    <phoneticPr fontId="2"/>
  </si>
  <si>
    <t>　施設・設備・遊具の安全点検</t>
    <rPh sb="1" eb="3">
      <t>シセツ</t>
    </rPh>
    <rPh sb="4" eb="6">
      <t>セツビ</t>
    </rPh>
    <rPh sb="7" eb="9">
      <t>ユウグ</t>
    </rPh>
    <rPh sb="10" eb="12">
      <t>アンゼン</t>
    </rPh>
    <rPh sb="12" eb="14">
      <t>テンケン</t>
    </rPh>
    <phoneticPr fontId="14"/>
  </si>
  <si>
    <t xml:space="preserve">  玩具の消毒</t>
    <rPh sb="2" eb="4">
      <t>ガング</t>
    </rPh>
    <rPh sb="5" eb="7">
      <t>ショウドク</t>
    </rPh>
    <phoneticPr fontId="14"/>
  </si>
  <si>
    <t>パンフレット　　　</t>
    <phoneticPr fontId="2"/>
  </si>
  <si>
    <t>職員の種類、員数及び職務の内容</t>
    <rPh sb="0" eb="2">
      <t>ショクイン</t>
    </rPh>
    <rPh sb="3" eb="5">
      <t>シュルイ</t>
    </rPh>
    <rPh sb="6" eb="8">
      <t>インスウ</t>
    </rPh>
    <rPh sb="8" eb="9">
      <t>オヨ</t>
    </rPh>
    <rPh sb="10" eb="12">
      <t>ショクム</t>
    </rPh>
    <rPh sb="13" eb="15">
      <t>ナイヨウ</t>
    </rPh>
    <phoneticPr fontId="14"/>
  </si>
  <si>
    <t>保護者から受領する費用の種類、支払いを求める理由及びその額</t>
    <rPh sb="0" eb="3">
      <t>ホゴシャ</t>
    </rPh>
    <rPh sb="5" eb="7">
      <t>ジュリョウ</t>
    </rPh>
    <rPh sb="9" eb="11">
      <t>ヒヨウ</t>
    </rPh>
    <rPh sb="12" eb="14">
      <t>シュルイ</t>
    </rPh>
    <rPh sb="15" eb="17">
      <t>シハラ</t>
    </rPh>
    <rPh sb="19" eb="20">
      <t>モト</t>
    </rPh>
    <rPh sb="22" eb="24">
      <t>リユウ</t>
    </rPh>
    <rPh sb="24" eb="25">
      <t>オヨ</t>
    </rPh>
    <rPh sb="28" eb="29">
      <t>ガク</t>
    </rPh>
    <phoneticPr fontId="14"/>
  </si>
  <si>
    <t>乳児、満3歳に満たない幼児及び満3歳以上の幼児の区分ごとの利用定員</t>
    <rPh sb="0" eb="2">
      <t>ニュウジ</t>
    </rPh>
    <rPh sb="3" eb="4">
      <t>マン</t>
    </rPh>
    <rPh sb="5" eb="6">
      <t>サイ</t>
    </rPh>
    <rPh sb="7" eb="8">
      <t>ミ</t>
    </rPh>
    <rPh sb="11" eb="13">
      <t>ヨウジ</t>
    </rPh>
    <rPh sb="13" eb="14">
      <t>オヨ</t>
    </rPh>
    <rPh sb="15" eb="16">
      <t>マン</t>
    </rPh>
    <rPh sb="17" eb="20">
      <t>サイイジョウ</t>
    </rPh>
    <rPh sb="18" eb="20">
      <t>イジョウ</t>
    </rPh>
    <rPh sb="21" eb="23">
      <t>ヨウジ</t>
    </rPh>
    <rPh sb="24" eb="26">
      <t>クブン</t>
    </rPh>
    <rPh sb="29" eb="31">
      <t>リヨウ</t>
    </rPh>
    <rPh sb="31" eb="33">
      <t>テイイン</t>
    </rPh>
    <phoneticPr fontId="14"/>
  </si>
  <si>
    <t>①、②表　計算式消さないでください</t>
    <rPh sb="3" eb="4">
      <t>ヒョウ</t>
    </rPh>
    <rPh sb="5" eb="7">
      <t>ケイサン</t>
    </rPh>
    <rPh sb="7" eb="8">
      <t>シキ</t>
    </rPh>
    <rPh sb="8" eb="9">
      <t>ケ</t>
    </rPh>
    <phoneticPr fontId="2"/>
  </si>
  <si>
    <t>２　※の欄は、保育所型認定こども園のみ記入すること。</t>
    <rPh sb="4" eb="5">
      <t>ラン</t>
    </rPh>
    <rPh sb="7" eb="9">
      <t>ホイク</t>
    </rPh>
    <rPh sb="9" eb="10">
      <t>ショ</t>
    </rPh>
    <rPh sb="10" eb="11">
      <t>ガタ</t>
    </rPh>
    <rPh sb="11" eb="13">
      <t>ニンテイ</t>
    </rPh>
    <rPh sb="16" eb="17">
      <t>エン</t>
    </rPh>
    <rPh sb="19" eb="21">
      <t>キニュウ</t>
    </rPh>
    <phoneticPr fontId="2"/>
  </si>
  <si>
    <t>㎡、</t>
  </si>
  <si>
    <t>　※「ほふくをする２歳未満児」には、立ち歩きをする0歳児及び1歳児を含む。</t>
    <rPh sb="18" eb="19">
      <t>タ</t>
    </rPh>
    <rPh sb="20" eb="21">
      <t>アル</t>
    </rPh>
    <rPh sb="26" eb="28">
      <t>サイジ</t>
    </rPh>
    <rPh sb="28" eb="29">
      <t>オヨ</t>
    </rPh>
    <rPh sb="31" eb="33">
      <t>サイジ</t>
    </rPh>
    <rPh sb="34" eb="35">
      <t>フク</t>
    </rPh>
    <phoneticPr fontId="2"/>
  </si>
  <si>
    <t>のセルに員数、時間数等の数値を記入すること。）</t>
    <rPh sb="4" eb="6">
      <t>インズウ</t>
    </rPh>
    <rPh sb="7" eb="9">
      <t>ジカン</t>
    </rPh>
    <rPh sb="9" eb="10">
      <t>スウ</t>
    </rPh>
    <rPh sb="10" eb="11">
      <t>トウ</t>
    </rPh>
    <rPh sb="12" eb="14">
      <t>スウチ</t>
    </rPh>
    <rPh sb="15" eb="17">
      <t>キニュウ</t>
    </rPh>
    <phoneticPr fontId="2"/>
  </si>
  <si>
    <t>ア．保育士等 （保育士、保健師、看護師）</t>
  </si>
  <si>
    <t>（注）1 「保育士等の配置状況」における保育士等配置数Cには、その他Ｄの職員を含めないこと。</t>
    <rPh sb="1" eb="2">
      <t>チュウ</t>
    </rPh>
    <phoneticPr fontId="2"/>
  </si>
  <si>
    <t xml:space="preserve">  　    ２ 「保育士等の配置状況」における保育士等配置数Cが、「保育士等の配置基準数」における</t>
    <rPh sb="10" eb="13">
      <t>ホイクシ</t>
    </rPh>
    <rPh sb="13" eb="14">
      <t>トウ</t>
    </rPh>
    <rPh sb="15" eb="17">
      <t>ハイチ</t>
    </rPh>
    <rPh sb="17" eb="19">
      <t>ジョウキョウ</t>
    </rPh>
    <rPh sb="24" eb="27">
      <t>ホイクシ</t>
    </rPh>
    <rPh sb="27" eb="28">
      <t>トウ</t>
    </rPh>
    <rPh sb="28" eb="30">
      <t>ハイチ</t>
    </rPh>
    <rPh sb="30" eb="31">
      <t>スウ</t>
    </rPh>
    <rPh sb="35" eb="38">
      <t>ホイクシ</t>
    </rPh>
    <rPh sb="38" eb="39">
      <t>ナド</t>
    </rPh>
    <rPh sb="40" eb="42">
      <t>ハイチ</t>
    </rPh>
    <rPh sb="42" eb="44">
      <t>キジュン</t>
    </rPh>
    <rPh sb="44" eb="45">
      <t>スウ</t>
    </rPh>
    <phoneticPr fontId="2"/>
  </si>
  <si>
    <t>　上から施設長、主任保育士、保育士、保健師、看護師、栄養士、事務員、調理員、用務員、嘱託医の順に記載し、一行空けて、非常勤職員、さらに一行空けて前年度及び本年度中の退職者を上記の順に記載すること。</t>
    <rPh sb="0" eb="1">
      <t>ウエ</t>
    </rPh>
    <rPh sb="3" eb="6">
      <t>シセツチョウ</t>
    </rPh>
    <rPh sb="7" eb="9">
      <t>シュニン</t>
    </rPh>
    <rPh sb="9" eb="12">
      <t>ホイクシ</t>
    </rPh>
    <rPh sb="13" eb="16">
      <t>ホイクシ</t>
    </rPh>
    <rPh sb="17" eb="20">
      <t>ホケンシ</t>
    </rPh>
    <rPh sb="21" eb="24">
      <t>カンゴシ</t>
    </rPh>
    <rPh sb="25" eb="28">
      <t>エイヨウシ</t>
    </rPh>
    <rPh sb="29" eb="32">
      <t>ジムイン</t>
    </rPh>
    <rPh sb="33" eb="35">
      <t>チョウリ</t>
    </rPh>
    <rPh sb="35" eb="36">
      <t>イン</t>
    </rPh>
    <rPh sb="37" eb="40">
      <t>ヨウムイン</t>
    </rPh>
    <rPh sb="41" eb="44">
      <t>ショクタクイ</t>
    </rPh>
    <rPh sb="45" eb="46">
      <t>ジュン</t>
    </rPh>
    <rPh sb="47" eb="49">
      <t>キサイ</t>
    </rPh>
    <rPh sb="51" eb="52">
      <t>イチ</t>
    </rPh>
    <rPh sb="52" eb="53">
      <t>ギョウ</t>
    </rPh>
    <rPh sb="53" eb="54">
      <t>ア</t>
    </rPh>
    <rPh sb="57" eb="60">
      <t>ヒジョウキン</t>
    </rPh>
    <rPh sb="60" eb="62">
      <t>ショクイン</t>
    </rPh>
    <rPh sb="66" eb="67">
      <t>イチ</t>
    </rPh>
    <rPh sb="67" eb="68">
      <t>ギョウ</t>
    </rPh>
    <rPh sb="68" eb="69">
      <t>ア</t>
    </rPh>
    <rPh sb="73" eb="74">
      <t>ド</t>
    </rPh>
    <rPh sb="74" eb="75">
      <t>オヨ</t>
    </rPh>
    <rPh sb="76" eb="78">
      <t>ホンネン</t>
    </rPh>
    <rPh sb="78" eb="79">
      <t>ド</t>
    </rPh>
    <rPh sb="79" eb="80">
      <t>チュウ</t>
    </rPh>
    <rPh sb="81" eb="84">
      <t>タイショクシャ</t>
    </rPh>
    <rPh sb="85" eb="87">
      <t>ジョウキ</t>
    </rPh>
    <rPh sb="88" eb="89">
      <t>ジュン</t>
    </rPh>
    <rPh sb="90" eb="92">
      <t>キサイ</t>
    </rPh>
    <phoneticPr fontId="2"/>
  </si>
  <si>
    <t>　「採用年月日」については、法人内で異動した職員は法人に採用された年月日とし、施設勤務年数は、当該保育所における勤務年数とする。</t>
    <rPh sb="2" eb="4">
      <t>サイヨウ</t>
    </rPh>
    <rPh sb="4" eb="7">
      <t>ネンガッピ</t>
    </rPh>
    <rPh sb="14" eb="16">
      <t>ホウジン</t>
    </rPh>
    <rPh sb="16" eb="17">
      <t>ナイ</t>
    </rPh>
    <rPh sb="18" eb="20">
      <t>イドウ</t>
    </rPh>
    <rPh sb="22" eb="24">
      <t>ショクイン</t>
    </rPh>
    <rPh sb="25" eb="27">
      <t>ホウジン</t>
    </rPh>
    <rPh sb="28" eb="30">
      <t>サイヨウ</t>
    </rPh>
    <rPh sb="33" eb="36">
      <t>ネンガッピ</t>
    </rPh>
    <rPh sb="39" eb="41">
      <t>シセツ</t>
    </rPh>
    <rPh sb="41" eb="43">
      <t>キンム</t>
    </rPh>
    <rPh sb="43" eb="45">
      <t>ネンスウ</t>
    </rPh>
    <rPh sb="47" eb="49">
      <t>トウガイ</t>
    </rPh>
    <rPh sb="49" eb="51">
      <t>ホイク</t>
    </rPh>
    <rPh sb="51" eb="52">
      <t>ショ</t>
    </rPh>
    <rPh sb="56" eb="58">
      <t>キンム</t>
    </rPh>
    <rPh sb="58" eb="60">
      <t>ネンスウ</t>
    </rPh>
    <phoneticPr fontId="2"/>
  </si>
  <si>
    <t>　非常勤職員については、「本俸」欄に契約単価額（例：960/時、9000/日）を、「備考」欄に契約勤務時間及び勤務日数(例：6H 20日、3H12日）を記入すること。</t>
    <rPh sb="13" eb="15">
      <t>ホンポウ</t>
    </rPh>
    <rPh sb="16" eb="17">
      <t>ラン</t>
    </rPh>
    <rPh sb="18" eb="20">
      <t>ケイヤク</t>
    </rPh>
    <rPh sb="20" eb="22">
      <t>タンカ</t>
    </rPh>
    <rPh sb="22" eb="23">
      <t>ガク</t>
    </rPh>
    <rPh sb="24" eb="25">
      <t>レイ</t>
    </rPh>
    <rPh sb="30" eb="31">
      <t>ジ</t>
    </rPh>
    <rPh sb="37" eb="38">
      <t>ヒ</t>
    </rPh>
    <rPh sb="47" eb="49">
      <t>ケイヤク</t>
    </rPh>
    <rPh sb="76" eb="78">
      <t>キニュウ</t>
    </rPh>
    <phoneticPr fontId="2"/>
  </si>
  <si>
    <t>　地域子育て支援事業等により加配されている保育士については、「備考」蘭に事業名を記載すること。</t>
    <rPh sb="1" eb="3">
      <t>チイキ</t>
    </rPh>
    <rPh sb="3" eb="5">
      <t>コソダ</t>
    </rPh>
    <rPh sb="6" eb="8">
      <t>シエン</t>
    </rPh>
    <rPh sb="8" eb="10">
      <t>ジギョウ</t>
    </rPh>
    <rPh sb="10" eb="11">
      <t>トウ</t>
    </rPh>
    <rPh sb="14" eb="16">
      <t>カハイ</t>
    </rPh>
    <rPh sb="21" eb="24">
      <t>ホイクシ</t>
    </rPh>
    <rPh sb="31" eb="33">
      <t>ビコウ</t>
    </rPh>
    <rPh sb="34" eb="35">
      <t>ラン</t>
    </rPh>
    <rPh sb="36" eb="38">
      <t>ジギョウ</t>
    </rPh>
    <rPh sb="38" eb="39">
      <t>メイ</t>
    </rPh>
    <rPh sb="40" eb="42">
      <t>キサイ</t>
    </rPh>
    <phoneticPr fontId="2"/>
  </si>
  <si>
    <t>　産休、育休等の職員については、「備考」欄にその旨記載すること。</t>
    <rPh sb="0" eb="2">
      <t>サンキュウ</t>
    </rPh>
    <rPh sb="3" eb="5">
      <t>イクキュウ</t>
    </rPh>
    <rPh sb="5" eb="6">
      <t>トウ</t>
    </rPh>
    <rPh sb="7" eb="9">
      <t>ショクイン</t>
    </rPh>
    <rPh sb="16" eb="18">
      <t>ビコウ</t>
    </rPh>
    <rPh sb="19" eb="20">
      <t>ラン</t>
    </rPh>
    <rPh sb="23" eb="24">
      <t>ムネ</t>
    </rPh>
    <rPh sb="24" eb="26">
      <t>キサイ</t>
    </rPh>
    <phoneticPr fontId="2"/>
  </si>
  <si>
    <t>　嘱託医・嘱託歯科医については、「本俸」に報酬年額を記載すること。</t>
    <rPh sb="1" eb="3">
      <t>ショクタク</t>
    </rPh>
    <rPh sb="3" eb="4">
      <t>イ</t>
    </rPh>
    <rPh sb="5" eb="7">
      <t>ショクタク</t>
    </rPh>
    <rPh sb="7" eb="10">
      <t>シカイ</t>
    </rPh>
    <rPh sb="17" eb="19">
      <t>ホンポウ</t>
    </rPh>
    <rPh sb="21" eb="23">
      <t>ホウシュウ</t>
    </rPh>
    <rPh sb="23" eb="25">
      <t>ネンガク</t>
    </rPh>
    <rPh sb="26" eb="28">
      <t>キサイ</t>
    </rPh>
    <phoneticPr fontId="2"/>
  </si>
  <si>
    <t>※ 職種区分が多く欄が足りない場合は、このページを複数作成すること。</t>
    <rPh sb="2" eb="4">
      <t>ショクシュ</t>
    </rPh>
    <rPh sb="4" eb="6">
      <t>クブン</t>
    </rPh>
    <rPh sb="7" eb="8">
      <t>オオ</t>
    </rPh>
    <rPh sb="9" eb="10">
      <t>ラン</t>
    </rPh>
    <rPh sb="11" eb="12">
      <t>タ</t>
    </rPh>
    <rPh sb="15" eb="17">
      <t>バアイ</t>
    </rPh>
    <rPh sb="25" eb="27">
      <t>フクスウ</t>
    </rPh>
    <rPh sb="27" eb="29">
      <t>サクセイ</t>
    </rPh>
    <phoneticPr fontId="2"/>
  </si>
  <si>
    <t>検温（０、１歳児）</t>
    <rPh sb="0" eb="2">
      <t>ケンオン</t>
    </rPh>
    <rPh sb="6" eb="8">
      <t>サイジ</t>
    </rPh>
    <phoneticPr fontId="2"/>
  </si>
  <si>
    <t>食育指導（食事、栄養等）</t>
    <rPh sb="0" eb="1">
      <t>イク</t>
    </rPh>
    <rPh sb="1" eb="3">
      <t>シドウ</t>
    </rPh>
    <rPh sb="4" eb="6">
      <t>ショクジ</t>
    </rPh>
    <rPh sb="7" eb="9">
      <t>エイヨウ</t>
    </rPh>
    <rPh sb="9" eb="10">
      <t>トウ</t>
    </rPh>
    <phoneticPr fontId="2"/>
  </si>
  <si>
    <t>歯みがき、衣服着脱等指導</t>
    <rPh sb="4" eb="6">
      <t>イフク</t>
    </rPh>
    <rPh sb="6" eb="8">
      <t>チャクダツ</t>
    </rPh>
    <rPh sb="8" eb="9">
      <t>トウ</t>
    </rPh>
    <rPh sb="9" eb="11">
      <t>シドウ</t>
    </rPh>
    <phoneticPr fontId="2"/>
  </si>
  <si>
    <t>前々月の勤務割表から４週間分の各勤務形態別時間を求めこれを４分の１してから１週間数を出し、職員数で割ること（常勤と非常勤を分けて算出願います）。</t>
    <rPh sb="0" eb="1">
      <t>ゼンゼン</t>
    </rPh>
    <rPh sb="1" eb="2">
      <t>ツキ</t>
    </rPh>
    <rPh sb="3" eb="5">
      <t>キンム</t>
    </rPh>
    <rPh sb="5" eb="6">
      <t>ワリ</t>
    </rPh>
    <rPh sb="6" eb="7">
      <t>ヒョウ</t>
    </rPh>
    <rPh sb="10" eb="12">
      <t>シュウカン</t>
    </rPh>
    <rPh sb="12" eb="13">
      <t>ブン</t>
    </rPh>
    <rPh sb="14" eb="15">
      <t>カク</t>
    </rPh>
    <rPh sb="15" eb="17">
      <t>キンム</t>
    </rPh>
    <rPh sb="17" eb="19">
      <t>ケイタイ</t>
    </rPh>
    <rPh sb="19" eb="20">
      <t>ベツ</t>
    </rPh>
    <rPh sb="20" eb="22">
      <t>ジカン</t>
    </rPh>
    <rPh sb="23" eb="24">
      <t>モト</t>
    </rPh>
    <rPh sb="29" eb="30">
      <t>ブン</t>
    </rPh>
    <rPh sb="37" eb="39">
      <t>シュウカン</t>
    </rPh>
    <rPh sb="39" eb="40">
      <t>スウ</t>
    </rPh>
    <rPh sb="41" eb="42">
      <t>ダ</t>
    </rPh>
    <rPh sb="44" eb="46">
      <t>ショクイン</t>
    </rPh>
    <rPh sb="46" eb="47">
      <t>スウ</t>
    </rPh>
    <rPh sb="48" eb="49">
      <t>ワ</t>
    </rPh>
    <rPh sb="53" eb="55">
      <t>ジョウキン</t>
    </rPh>
    <rPh sb="56" eb="59">
      <t>ヒジョウキン</t>
    </rPh>
    <rPh sb="60" eb="61">
      <t>ワ</t>
    </rPh>
    <rPh sb="63" eb="65">
      <t>サンシュツ</t>
    </rPh>
    <rPh sb="65" eb="66">
      <t>ネガ</t>
    </rPh>
    <phoneticPr fontId="2"/>
  </si>
  <si>
    <t>人、</t>
    <rPh sb="0" eb="1">
      <t>ニン</t>
    </rPh>
    <phoneticPr fontId="2"/>
  </si>
  <si>
    <t>辞令（採用、退職）等</t>
    <rPh sb="0" eb="2">
      <t>ジレイ</t>
    </rPh>
    <rPh sb="3" eb="5">
      <t>サイヨウ</t>
    </rPh>
    <rPh sb="6" eb="8">
      <t>タイショク</t>
    </rPh>
    <rPh sb="9" eb="10">
      <t>トウ</t>
    </rPh>
    <phoneticPr fontId="2"/>
  </si>
  <si>
    <t>④ 産休、育児・介護休業に係る規程の整備状況</t>
    <rPh sb="2" eb="4">
      <t>サンキュウ</t>
    </rPh>
    <rPh sb="5" eb="7">
      <t>イクジ</t>
    </rPh>
    <rPh sb="8" eb="10">
      <t>カイゴ</t>
    </rPh>
    <rPh sb="10" eb="12">
      <t>キュウギョウ</t>
    </rPh>
    <rPh sb="13" eb="14">
      <t>カカ</t>
    </rPh>
    <rPh sb="15" eb="17">
      <t>キテイ</t>
    </rPh>
    <rPh sb="18" eb="20">
      <t>セイビ</t>
    </rPh>
    <rPh sb="20" eb="22">
      <t>ジョウキョウ</t>
    </rPh>
    <phoneticPr fontId="2"/>
  </si>
  <si>
    <t>（施行日は、直近の改正年月日を記入すること。）</t>
  </si>
  <si>
    <t>・記載欄が不足する場合は、別紙を作成すること。</t>
    <rPh sb="1" eb="3">
      <t>キサイ</t>
    </rPh>
    <rPh sb="3" eb="4">
      <t>ラン</t>
    </rPh>
    <rPh sb="5" eb="7">
      <t>フソク</t>
    </rPh>
    <rPh sb="9" eb="11">
      <t>バアイ</t>
    </rPh>
    <rPh sb="13" eb="15">
      <t>ベッシ</t>
    </rPh>
    <rPh sb="16" eb="18">
      <t>サクセイ</t>
    </rPh>
    <phoneticPr fontId="2"/>
  </si>
  <si>
    <t>結果と指示等の措置
（指示：再検査、治療等）</t>
    <rPh sb="0" eb="2">
      <t>ケッカ</t>
    </rPh>
    <rPh sb="3" eb="5">
      <t>シジ</t>
    </rPh>
    <rPh sb="5" eb="6">
      <t>トウ</t>
    </rPh>
    <rPh sb="7" eb="9">
      <t>ソチ</t>
    </rPh>
    <phoneticPr fontId="2"/>
  </si>
  <si>
    <t>避難を開始する時期、判断基準</t>
  </si>
  <si>
    <t>避難場所、避難経路、避難方法</t>
  </si>
  <si>
    <t>災害時の人員体制、指揮系統</t>
  </si>
  <si>
    <t>2. 「契約の方法」欄は、一般競争入札、指名競争入札、随意契約のいずれかを記載すること。</t>
    <rPh sb="2" eb="4">
      <t>ケイヤク</t>
    </rPh>
    <rPh sb="5" eb="7">
      <t>ホウホウ</t>
    </rPh>
    <rPh sb="8" eb="9">
      <t>ラン</t>
    </rPh>
    <rPh sb="13" eb="15">
      <t>キョウソウ</t>
    </rPh>
    <rPh sb="15" eb="17">
      <t>ニュウサツ</t>
    </rPh>
    <rPh sb="20" eb="22">
      <t>キョウソウ</t>
    </rPh>
    <rPh sb="22" eb="24">
      <t>ニュウサツ</t>
    </rPh>
    <rPh sb="27" eb="29">
      <t>ケイヤク</t>
    </rPh>
    <rPh sb="35" eb="37">
      <t>キサイ</t>
    </rPh>
    <phoneticPr fontId="2"/>
  </si>
  <si>
    <t>3. 「見積業者数」欄は、随意契約の場合に記載すること。</t>
    <rPh sb="4" eb="5">
      <t>ツモ</t>
    </rPh>
    <phoneticPr fontId="2"/>
  </si>
  <si>
    <t>4. 「理事会等の審議状況」欄は、理事会等の日時、契約方法等について審議内容を簡略に記載すること。</t>
  </si>
  <si>
    <t>5. 「役員との関係」欄は、法人役員又は役員と親族関係にある者が、施工業者である場合に記載すること。</t>
    <rPh sb="33" eb="34">
      <t>コウ</t>
    </rPh>
    <phoneticPr fontId="2"/>
  </si>
  <si>
    <t>5. 「役員との関係」欄は、法人役員又は役員と親族関係にある者が、納入業者である場合に記載すること。</t>
    <rPh sb="32" eb="34">
      <t>ノウニュウ</t>
    </rPh>
    <phoneticPr fontId="2"/>
  </si>
  <si>
    <t>5. 「役員との関係」欄は、法人役員又は役員と親族関係にある者が、委託業者である場合に記載すること。</t>
    <rPh sb="32" eb="34">
      <t>イタク</t>
    </rPh>
    <rPh sb="34" eb="36">
      <t>ギョウシャ</t>
    </rPh>
    <phoneticPr fontId="2"/>
  </si>
  <si>
    <t>4. 「リース価格」欄は、年間支払額を記載すること。</t>
    <rPh sb="5" eb="7">
      <t>カカク</t>
    </rPh>
    <rPh sb="13" eb="15">
      <t>シハラ</t>
    </rPh>
    <rPh sb="15" eb="16">
      <t>ガク</t>
    </rPh>
    <phoneticPr fontId="2"/>
  </si>
  <si>
    <t>5. 「理事会等の審議状況」欄は、理事会等の日時、契約方法等について審議内容を簡略に記載すること。</t>
  </si>
  <si>
    <t>6. 「役員との関係」欄は、法人役員又は役員と親族関係にある者が、納入業者である場合に記載すること。</t>
    <rPh sb="32" eb="34">
      <t>ノウニュウ</t>
    </rPh>
    <phoneticPr fontId="2"/>
  </si>
  <si>
    <t>１）この表は、全園児が健康診断を実施している状況を確認するためのものである。</t>
    <rPh sb="4" eb="5">
      <t>ヒョウ</t>
    </rPh>
    <rPh sb="7" eb="8">
      <t>ゼン</t>
    </rPh>
    <rPh sb="8" eb="10">
      <t>エンジ</t>
    </rPh>
    <rPh sb="11" eb="13">
      <t>ケンコウ</t>
    </rPh>
    <rPh sb="13" eb="15">
      <t>シンダン</t>
    </rPh>
    <rPh sb="16" eb="18">
      <t>ジッシ</t>
    </rPh>
    <rPh sb="22" eb="24">
      <t>ジョウキョウ</t>
    </rPh>
    <rPh sb="25" eb="27">
      <t>カクニン</t>
    </rPh>
    <phoneticPr fontId="2"/>
  </si>
  <si>
    <t>３）初回未受診児について３回以上にわたり実施した場合は、最終実施日を記入すること。</t>
    <rPh sb="2" eb="4">
      <t>ショカイ</t>
    </rPh>
    <rPh sb="4" eb="5">
      <t>ミ</t>
    </rPh>
    <rPh sb="5" eb="7">
      <t>ジュシン</t>
    </rPh>
    <rPh sb="7" eb="8">
      <t>ジ</t>
    </rPh>
    <rPh sb="13" eb="14">
      <t>カイ</t>
    </rPh>
    <rPh sb="14" eb="16">
      <t>イジョウ</t>
    </rPh>
    <rPh sb="20" eb="22">
      <t>ジッシ</t>
    </rPh>
    <rPh sb="24" eb="26">
      <t>バアイ</t>
    </rPh>
    <rPh sb="28" eb="30">
      <t>サイシュウ</t>
    </rPh>
    <rPh sb="30" eb="33">
      <t>ジッシビ</t>
    </rPh>
    <rPh sb="34" eb="36">
      <t>キニュウ</t>
    </rPh>
    <phoneticPr fontId="2"/>
  </si>
  <si>
    <t>２）定期実施日に未受診であった園児は、「未受診児の実施日」に記入すること。</t>
    <rPh sb="2" eb="4">
      <t>テイキ</t>
    </rPh>
    <rPh sb="4" eb="6">
      <t>ジッシ</t>
    </rPh>
    <rPh sb="6" eb="7">
      <t>ビ</t>
    </rPh>
    <rPh sb="8" eb="9">
      <t>ミ</t>
    </rPh>
    <rPh sb="9" eb="11">
      <t>ジュシン</t>
    </rPh>
    <rPh sb="15" eb="16">
      <t>エン</t>
    </rPh>
    <rPh sb="16" eb="17">
      <t>ジ</t>
    </rPh>
    <rPh sb="20" eb="21">
      <t>ミ</t>
    </rPh>
    <rPh sb="21" eb="23">
      <t>ジュシン</t>
    </rPh>
    <rPh sb="23" eb="24">
      <t>ジ</t>
    </rPh>
    <rPh sb="25" eb="27">
      <t>ジッシ</t>
    </rPh>
    <rPh sb="27" eb="28">
      <t>ビ</t>
    </rPh>
    <rPh sb="30" eb="32">
      <t>キニュウ</t>
    </rPh>
    <phoneticPr fontId="2"/>
  </si>
  <si>
    <t>４）「診断の結果」は、「異常なし」、「再検査○人」等と記入すること。</t>
    <rPh sb="3" eb="5">
      <t>シンダン</t>
    </rPh>
    <rPh sb="6" eb="8">
      <t>ケッカ</t>
    </rPh>
    <rPh sb="12" eb="14">
      <t>イジョウ</t>
    </rPh>
    <rPh sb="19" eb="22">
      <t>サイケンサ</t>
    </rPh>
    <rPh sb="23" eb="24">
      <t>ニン</t>
    </rPh>
    <rPh sb="25" eb="26">
      <t>トウ</t>
    </rPh>
    <rPh sb="27" eb="29">
      <t>キニュウ</t>
    </rPh>
    <phoneticPr fontId="2"/>
  </si>
  <si>
    <t xml:space="preserve">　 /　　　 、　　/　　　、　　 /　　　、　　　/　　　、　　　/　　　、　　　/ </t>
  </si>
  <si>
    <t>（例）食塩摂取量について6～11ヶ月児は約0.5ｇ/食未満、1～2歳児は約1.3g/食未満、3～4歳児は約1.6ｇ/食未満で管理。</t>
  </si>
  <si>
    <t>、検食時間：</t>
  </si>
  <si>
    <t>注１）　「その他」の列には、職員が給食を利用している場合延べ食数を記載すること。</t>
    <rPh sb="5" eb="6">
      <t>タ</t>
    </rPh>
    <rPh sb="7" eb="8">
      <t>ラン</t>
    </rPh>
    <rPh sb="9" eb="10">
      <t>レツ</t>
    </rPh>
    <rPh sb="15" eb="17">
      <t>キュウショク</t>
    </rPh>
    <rPh sb="18" eb="20">
      <t>リヨウ</t>
    </rPh>
    <rPh sb="24" eb="26">
      <t>バアイ</t>
    </rPh>
    <rPh sb="26" eb="27">
      <t>ノ</t>
    </rPh>
    <rPh sb="28" eb="29">
      <t>ショク</t>
    </rPh>
    <rPh sb="29" eb="30">
      <t>スウ</t>
    </rPh>
    <rPh sb="31" eb="33">
      <t>キサイ</t>
    </rPh>
    <phoneticPr fontId="2"/>
  </si>
  <si>
    <t>（水色のセルに員数、日数等の数値を記入すること。）</t>
    <rPh sb="10" eb="12">
      <t>ニッスウ</t>
    </rPh>
    <phoneticPr fontId="2"/>
  </si>
  <si>
    <t>1、2歳児</t>
    <rPh sb="3" eb="5">
      <t>サイジ</t>
    </rPh>
    <phoneticPr fontId="2"/>
  </si>
  <si>
    <t>1 認可定員が変更となった場合は、変更のあった月の備考欄に変更内容を記載すること。（例：7/1　90→110人）</t>
    <rPh sb="0" eb="1">
      <t>ニンカ</t>
    </rPh>
    <rPh sb="1" eb="3">
      <t>テイイン</t>
    </rPh>
    <rPh sb="4" eb="6">
      <t>テイイン</t>
    </rPh>
    <rPh sb="7" eb="9">
      <t>バアイ</t>
    </rPh>
    <rPh sb="20" eb="21">
      <t>ツキ</t>
    </rPh>
    <rPh sb="22" eb="24">
      <t>ビコウ</t>
    </rPh>
    <rPh sb="24" eb="25">
      <t>ラン</t>
    </rPh>
    <rPh sb="26" eb="28">
      <t>ヘンコウ</t>
    </rPh>
    <rPh sb="28" eb="30">
      <t>ナイヨウ</t>
    </rPh>
    <rPh sb="31" eb="33">
      <t>キサイ</t>
    </rPh>
    <rPh sb="40" eb="41">
      <t>レイ</t>
    </rPh>
    <phoneticPr fontId="2"/>
  </si>
  <si>
    <t>※　処遇改善等加算については、人件費と管理費の委託費の欄に計上したうえで、基礎分の合計額を、合計欄の「委託費のうち処遇改善等加算基礎分相当額」に計上すること。</t>
    <rPh sb="2" eb="4">
      <t>ショグウ</t>
    </rPh>
    <rPh sb="4" eb="6">
      <t>カイゼン</t>
    </rPh>
    <rPh sb="6" eb="7">
      <t>トウ</t>
    </rPh>
    <rPh sb="7" eb="9">
      <t>カサン</t>
    </rPh>
    <rPh sb="15" eb="18">
      <t>ジンケンヒ</t>
    </rPh>
    <rPh sb="19" eb="22">
      <t>カンリヒ</t>
    </rPh>
    <rPh sb="23" eb="25">
      <t>イタク</t>
    </rPh>
    <rPh sb="25" eb="26">
      <t>ヒ</t>
    </rPh>
    <rPh sb="27" eb="28">
      <t>ラン</t>
    </rPh>
    <rPh sb="29" eb="31">
      <t>ケイジョウ</t>
    </rPh>
    <rPh sb="37" eb="39">
      <t>キソ</t>
    </rPh>
    <rPh sb="39" eb="40">
      <t>ブン</t>
    </rPh>
    <rPh sb="41" eb="43">
      <t>ゴウケイ</t>
    </rPh>
    <rPh sb="43" eb="44">
      <t>ガク</t>
    </rPh>
    <rPh sb="46" eb="48">
      <t>ゴウケイ</t>
    </rPh>
    <rPh sb="48" eb="49">
      <t>ラン</t>
    </rPh>
    <rPh sb="72" eb="74">
      <t>ケイジョウ</t>
    </rPh>
    <phoneticPr fontId="2"/>
  </si>
  <si>
    <t>※　補助金は、人件費、管理費、事業費、その他の支出に応じた区分で計上すること。</t>
    <rPh sb="2" eb="5">
      <t>ホジョキン</t>
    </rPh>
    <rPh sb="7" eb="10">
      <t>ジンケンヒ</t>
    </rPh>
    <rPh sb="11" eb="14">
      <t>カンリヒ</t>
    </rPh>
    <rPh sb="15" eb="18">
      <t>ジギョウヒ</t>
    </rPh>
    <rPh sb="21" eb="22">
      <t>タ</t>
    </rPh>
    <rPh sb="23" eb="25">
      <t>シシュツ</t>
    </rPh>
    <rPh sb="26" eb="27">
      <t>オウ</t>
    </rPh>
    <rPh sb="29" eb="31">
      <t>クブン</t>
    </rPh>
    <rPh sb="32" eb="34">
      <t>ケイジョウ</t>
    </rPh>
    <phoneticPr fontId="2"/>
  </si>
  <si>
    <t>【社会福祉法人】　社会福祉法人会計基準に基づく資金収支計算書、事業区分資金収支内訳表等</t>
    <rPh sb="1" eb="3">
      <t>シャカイ</t>
    </rPh>
    <rPh sb="3" eb="5">
      <t>フクシ</t>
    </rPh>
    <rPh sb="5" eb="7">
      <t>ホウジン</t>
    </rPh>
    <rPh sb="9" eb="11">
      <t>シャカイ</t>
    </rPh>
    <rPh sb="11" eb="13">
      <t>フクシ</t>
    </rPh>
    <rPh sb="13" eb="15">
      <t>ホウジン</t>
    </rPh>
    <rPh sb="15" eb="17">
      <t>カイケイ</t>
    </rPh>
    <rPh sb="17" eb="19">
      <t>キジュン</t>
    </rPh>
    <rPh sb="20" eb="21">
      <t>モト</t>
    </rPh>
    <rPh sb="23" eb="25">
      <t>シキン</t>
    </rPh>
    <rPh sb="25" eb="27">
      <t>シュウシ</t>
    </rPh>
    <rPh sb="27" eb="30">
      <t>ケイサンショ</t>
    </rPh>
    <rPh sb="31" eb="33">
      <t>ジギョウ</t>
    </rPh>
    <rPh sb="33" eb="35">
      <t>クブン</t>
    </rPh>
    <rPh sb="35" eb="37">
      <t>シキン</t>
    </rPh>
    <rPh sb="37" eb="39">
      <t>シュウシ</t>
    </rPh>
    <rPh sb="39" eb="42">
      <t>ウチワケヒョウ</t>
    </rPh>
    <rPh sb="42" eb="43">
      <t>ナド</t>
    </rPh>
    <phoneticPr fontId="2"/>
  </si>
  <si>
    <t>ア　第三者評価加算の認定を受け、サービスの質の向上に努めること。</t>
    <rPh sb="7" eb="9">
      <t>カサン</t>
    </rPh>
    <rPh sb="10" eb="12">
      <t>ニンテイ</t>
    </rPh>
    <rPh sb="13" eb="14">
      <t>ウ</t>
    </rPh>
    <rPh sb="21" eb="22">
      <t>シツ</t>
    </rPh>
    <phoneticPr fontId="2"/>
  </si>
  <si>
    <t>委託費の３ヶ月分（基礎改善分を含み、処遇改善等加算の賃金改善要件分を除く）の額</t>
  </si>
  <si>
    <t>委託費の３ヶ月分（基礎改善分を含み、処遇改善等加算の賃金改善要件分を除く）の額</t>
    <rPh sb="0" eb="2">
      <t>イタク</t>
    </rPh>
    <rPh sb="2" eb="3">
      <t>ヒ</t>
    </rPh>
    <rPh sb="6" eb="7">
      <t>ゲツ</t>
    </rPh>
    <rPh sb="7" eb="8">
      <t>ブン</t>
    </rPh>
    <rPh sb="9" eb="11">
      <t>キソ</t>
    </rPh>
    <rPh sb="11" eb="13">
      <t>カイゼン</t>
    </rPh>
    <rPh sb="13" eb="14">
      <t>ブン</t>
    </rPh>
    <rPh sb="15" eb="16">
      <t>フク</t>
    </rPh>
    <rPh sb="18" eb="20">
      <t>ショグウ</t>
    </rPh>
    <rPh sb="20" eb="22">
      <t>カイゼン</t>
    </rPh>
    <rPh sb="22" eb="23">
      <t>トウ</t>
    </rPh>
    <rPh sb="23" eb="25">
      <t>カサン</t>
    </rPh>
    <rPh sb="26" eb="28">
      <t>チンギン</t>
    </rPh>
    <rPh sb="28" eb="30">
      <t>カイゼン</t>
    </rPh>
    <rPh sb="30" eb="32">
      <t>ヨウケン</t>
    </rPh>
    <rPh sb="32" eb="33">
      <t>ブン</t>
    </rPh>
    <rPh sb="34" eb="35">
      <t>ノゾ</t>
    </rPh>
    <rPh sb="38" eb="39">
      <t>ガク</t>
    </rPh>
    <phoneticPr fontId="2"/>
  </si>
  <si>
    <t>　雇児0903第6号通知の１(3)に関して、人件費積立預金、修繕費積立預金及び備品等購入積立預金については、単年度繰入額及び累積限度額ともに制限を設けていない。
　ただし、これらの額が合理的な範囲を著しく逸脱しているような例外的場合においては、まず運営主体内部で適正化が行われるよ う行政として注意喚起するなどの行為は妨げられないものと解すべきである。
 　なお、単年度の積立支出及び当期資金収支差額の合計額が当該施設に係る経理区分の経常収入の５％を上回る場合は、（都道府県は）収支計算分析表の提出を求め、「1　委託費の使途範囲」から「4　委託費の管理・運用」までに示された事項の遵守状況を確認する。（雇児0903第6号通知の5(2)）</t>
    <rPh sb="7" eb="8">
      <t>ダイ</t>
    </rPh>
    <rPh sb="9" eb="10">
      <t>ゴウ</t>
    </rPh>
    <phoneticPr fontId="2"/>
  </si>
  <si>
    <t>同一の設置者が運営する公益事業（子育て支援事業を除く。）の運営、施設設備の整備等に要する経費に充当</t>
    <rPh sb="29" eb="31">
      <t>ウンエイ</t>
    </rPh>
    <rPh sb="32" eb="34">
      <t>シセツ</t>
    </rPh>
    <rPh sb="34" eb="36">
      <t>セツビ</t>
    </rPh>
    <rPh sb="37" eb="39">
      <t>セイビ</t>
    </rPh>
    <rPh sb="39" eb="40">
      <t>トウ</t>
    </rPh>
    <rPh sb="47" eb="49">
      <t>ジュウトウ</t>
    </rPh>
    <phoneticPr fontId="2"/>
  </si>
  <si>
    <t>２階以上の建物にあっては、避難用スロープ・階段・転落防止施設を記入のこと。</t>
    <rPh sb="0" eb="1">
      <t>カイ</t>
    </rPh>
    <rPh sb="1" eb="3">
      <t>イジョウ</t>
    </rPh>
    <rPh sb="4" eb="6">
      <t>タテモノ</t>
    </rPh>
    <rPh sb="12" eb="15">
      <t>ヒナンヨウ</t>
    </rPh>
    <rPh sb="20" eb="22">
      <t>カイダン</t>
    </rPh>
    <rPh sb="23" eb="25">
      <t>テンラク</t>
    </rPh>
    <rPh sb="25" eb="27">
      <t>ボウシ</t>
    </rPh>
    <rPh sb="27" eb="29">
      <t>シセツ</t>
    </rPh>
    <rPh sb="30" eb="32">
      <t>キニュウ</t>
    </rPh>
    <phoneticPr fontId="2"/>
  </si>
  <si>
    <t>３歳未満児</t>
    <phoneticPr fontId="2"/>
  </si>
  <si>
    <t>障害児</t>
    <rPh sb="0" eb="2">
      <t>ショウガイ</t>
    </rPh>
    <rPh sb="2" eb="3">
      <t>ジ</t>
    </rPh>
    <phoneticPr fontId="2"/>
  </si>
  <si>
    <t>　　*　障害児の個別計画の対象は、療育手帳、受給者証を持っているなど</t>
    <rPh sb="4" eb="7">
      <t>ショウガイジ</t>
    </rPh>
    <rPh sb="8" eb="10">
      <t>コベツ</t>
    </rPh>
    <rPh sb="10" eb="12">
      <t>ケイカク</t>
    </rPh>
    <rPh sb="13" eb="15">
      <t>タイショウ</t>
    </rPh>
    <rPh sb="17" eb="19">
      <t>リョウイク</t>
    </rPh>
    <rPh sb="19" eb="21">
      <t>テチョウ</t>
    </rPh>
    <rPh sb="22" eb="26">
      <t>ジュキュウシャショウ</t>
    </rPh>
    <rPh sb="27" eb="28">
      <t>モ</t>
    </rPh>
    <phoneticPr fontId="2"/>
  </si>
  <si>
    <t>　［ 個 別 指 導 計 画 ］</t>
    <rPh sb="3" eb="4">
      <t>コ</t>
    </rPh>
    <rPh sb="5" eb="6">
      <t>ベツ</t>
    </rPh>
    <rPh sb="7" eb="8">
      <t>ユビ</t>
    </rPh>
    <rPh sb="9" eb="10">
      <t>シルベ</t>
    </rPh>
    <rPh sb="11" eb="12">
      <t>ケイ</t>
    </rPh>
    <rPh sb="13" eb="14">
      <t>ガ</t>
    </rPh>
    <phoneticPr fontId="2"/>
  </si>
  <si>
    <t>判定や認定等を受けている児童</t>
    <rPh sb="3" eb="5">
      <t>ニンテイ</t>
    </rPh>
    <phoneticPr fontId="2"/>
  </si>
  <si>
    <t>③各種計画の作成状況</t>
    <rPh sb="1" eb="3">
      <t>カクシュ</t>
    </rPh>
    <rPh sb="3" eb="5">
      <t>ケイカク</t>
    </rPh>
    <rPh sb="6" eb="8">
      <t>サクセイ</t>
    </rPh>
    <rPh sb="8" eb="10">
      <t>ジョウキョウ</t>
    </rPh>
    <phoneticPr fontId="2"/>
  </si>
  <si>
    <t>保健計画</t>
    <rPh sb="0" eb="2">
      <t>ホケン</t>
    </rPh>
    <rPh sb="2" eb="4">
      <t>ケイカク</t>
    </rPh>
    <phoneticPr fontId="2"/>
  </si>
  <si>
    <t>食育計画</t>
    <rPh sb="0" eb="2">
      <t>ショクイク</t>
    </rPh>
    <rPh sb="2" eb="4">
      <t>ケイカク</t>
    </rPh>
    <phoneticPr fontId="2"/>
  </si>
  <si>
    <r>
      <t>（</t>
    </r>
    <r>
      <rPr>
        <sz val="11"/>
        <color indexed="8"/>
        <rFont val="ＭＳ Ｐゴシック"/>
        <family val="3"/>
        <charset val="128"/>
      </rPr>
      <t>３） 児童の状況・・・・・・・・・別表１（P.17）のとおり     （水色の部分に員数を記入すること。）</t>
    </r>
    <rPh sb="4" eb="6">
      <t>ジドウ</t>
    </rPh>
    <rPh sb="7" eb="9">
      <t>ジョウキョウ</t>
    </rPh>
    <rPh sb="37" eb="39">
      <t>ミズイロ</t>
    </rPh>
    <rPh sb="40" eb="42">
      <t>ブブン</t>
    </rPh>
    <rPh sb="43" eb="45">
      <t>インズウ</t>
    </rPh>
    <rPh sb="46" eb="48">
      <t>キニュウ</t>
    </rPh>
    <phoneticPr fontId="14"/>
  </si>
  <si>
    <t>（４）保育日誌の作成状況</t>
    <rPh sb="3" eb="5">
      <t>ホイク</t>
    </rPh>
    <rPh sb="5" eb="7">
      <t>ニッシ</t>
    </rPh>
    <rPh sb="8" eb="10">
      <t>サクセイ</t>
    </rPh>
    <rPh sb="10" eb="12">
      <t>ジョウキョウ</t>
    </rPh>
    <phoneticPr fontId="2"/>
  </si>
  <si>
    <t>・ ＳＩＤＳ対応マニュアル</t>
    <phoneticPr fontId="2"/>
  </si>
  <si>
    <t>・ 睡眠時の呼吸確認</t>
    <phoneticPr fontId="2"/>
  </si>
  <si>
    <t>分間隔</t>
    <rPh sb="0" eb="1">
      <t>フン</t>
    </rPh>
    <rPh sb="1" eb="3">
      <t>カンカク</t>
    </rPh>
    <phoneticPr fontId="2"/>
  </si>
  <si>
    <t>（４） 建物構造・設備等</t>
    <rPh sb="4" eb="6">
      <t>タテモノ</t>
    </rPh>
    <rPh sb="6" eb="8">
      <t>コウゾウ</t>
    </rPh>
    <rPh sb="9" eb="11">
      <t>セツビ</t>
    </rPh>
    <rPh sb="11" eb="12">
      <t>トウ</t>
    </rPh>
    <phoneticPr fontId="14"/>
  </si>
  <si>
    <t>（５） 設備等の衛生・安全</t>
    <rPh sb="4" eb="6">
      <t>セツビ</t>
    </rPh>
    <rPh sb="6" eb="7">
      <t>トウ</t>
    </rPh>
    <rPh sb="8" eb="10">
      <t>エイセイ</t>
    </rPh>
    <rPh sb="11" eb="13">
      <t>アンゼン</t>
    </rPh>
    <phoneticPr fontId="14"/>
  </si>
  <si>
    <t>非常勤（委託を含む）</t>
    <rPh sb="0" eb="3">
      <t>ヒジョウキン</t>
    </rPh>
    <rPh sb="4" eb="6">
      <t>イタク</t>
    </rPh>
    <rPh sb="7" eb="8">
      <t>フク</t>
    </rPh>
    <phoneticPr fontId="2"/>
  </si>
  <si>
    <t xml:space="preserve">② </t>
    <phoneticPr fontId="2"/>
  </si>
  <si>
    <t>職員の配置</t>
  </si>
  <si>
    <t>４週間　　　勤務日数</t>
    <rPh sb="1" eb="3">
      <t>シュウカン</t>
    </rPh>
    <rPh sb="6" eb="8">
      <t>キンム</t>
    </rPh>
    <rPh sb="8" eb="10">
      <t>ニッスウ</t>
    </rPh>
    <phoneticPr fontId="2"/>
  </si>
  <si>
    <t>（７） 労務管理</t>
    <rPh sb="4" eb="6">
      <t>ロウム</t>
    </rPh>
    <rPh sb="6" eb="8">
      <t>カンリ</t>
    </rPh>
    <phoneticPr fontId="2"/>
  </si>
  <si>
    <t>（８） 職員会議・職員研修</t>
    <rPh sb="4" eb="6">
      <t>ショクイン</t>
    </rPh>
    <rPh sb="6" eb="8">
      <t>カイギ</t>
    </rPh>
    <rPh sb="9" eb="11">
      <t>ショクイン</t>
    </rPh>
    <rPh sb="11" eb="13">
      <t>ケンシュウ</t>
    </rPh>
    <phoneticPr fontId="2"/>
  </si>
  <si>
    <t>（９） 職員の健康管理</t>
    <rPh sb="4" eb="6">
      <t>ショクイン</t>
    </rPh>
    <rPh sb="7" eb="9">
      <t>ケンコウ</t>
    </rPh>
    <rPh sb="9" eb="11">
      <t>カンリ</t>
    </rPh>
    <phoneticPr fontId="2"/>
  </si>
  <si>
    <t>（１１） 災害対策</t>
    <rPh sb="5" eb="7">
      <t>サイガイ</t>
    </rPh>
    <rPh sb="7" eb="9">
      <t>タイサク</t>
    </rPh>
    <phoneticPr fontId="2"/>
  </si>
  <si>
    <t>（１０） 苦情解決</t>
    <rPh sb="5" eb="7">
      <t>クジョウ</t>
    </rPh>
    <rPh sb="7" eb="9">
      <t>カイケツ</t>
    </rPh>
    <phoneticPr fontId="2"/>
  </si>
  <si>
    <r>
      <t>(１２) 秘密保持</t>
    </r>
    <r>
      <rPr>
        <sz val="10"/>
        <rFont val="ＭＳ Ｐ明朝"/>
        <family val="1"/>
        <charset val="128"/>
      </rPr>
      <t>　（実施している措置を☑すること。）</t>
    </r>
    <rPh sb="5" eb="7">
      <t>ヒミツ</t>
    </rPh>
    <rPh sb="7" eb="9">
      <t>ホジ</t>
    </rPh>
    <rPh sb="11" eb="13">
      <t>ジッシ</t>
    </rPh>
    <rPh sb="17" eb="19">
      <t>ソチ</t>
    </rPh>
    <phoneticPr fontId="2"/>
  </si>
  <si>
    <t>　　　　　　　保育に関する記録</t>
    <rPh sb="7" eb="9">
      <t>ホイク</t>
    </rPh>
    <rPh sb="10" eb="11">
      <t>カン</t>
    </rPh>
    <rPh sb="13" eb="15">
      <t>キロク</t>
    </rPh>
    <phoneticPr fontId="2"/>
  </si>
  <si>
    <t>（６）児童保育要録</t>
    <rPh sb="3" eb="5">
      <t>ジドウ</t>
    </rPh>
    <rPh sb="5" eb="9">
      <t>ホイクヨウロク</t>
    </rPh>
    <phoneticPr fontId="2"/>
  </si>
  <si>
    <t>（４）保育日誌の作成状況</t>
    <rPh sb="3" eb="7">
      <t>ホイクニッシ</t>
    </rPh>
    <rPh sb="8" eb="10">
      <t>サクセイ</t>
    </rPh>
    <rPh sb="10" eb="12">
      <t>ジョウキョウ</t>
    </rPh>
    <phoneticPr fontId="2"/>
  </si>
  <si>
    <t>（５）児童票の取扱と活用状況</t>
    <rPh sb="3" eb="5">
      <t>ジドウ</t>
    </rPh>
    <rPh sb="5" eb="6">
      <t>ヒョウ</t>
    </rPh>
    <rPh sb="7" eb="9">
      <t>トリアツカ</t>
    </rPh>
    <rPh sb="10" eb="12">
      <t>カツヨウ</t>
    </rPh>
    <rPh sb="12" eb="14">
      <t>ジョウキョウ</t>
    </rPh>
    <phoneticPr fontId="2"/>
  </si>
  <si>
    <t>地域住民への保育情報の提供状況</t>
    <rPh sb="0" eb="4">
      <t>チイキジュウミン</t>
    </rPh>
    <rPh sb="6" eb="10">
      <t>ホイクジョウホウ</t>
    </rPh>
    <rPh sb="11" eb="15">
      <t>テイキョウジョウキョウ</t>
    </rPh>
    <phoneticPr fontId="2"/>
  </si>
  <si>
    <t>　　※提供情報の内容、提供の方法等を記入。</t>
    <phoneticPr fontId="2"/>
  </si>
  <si>
    <t>＊黄色のセル部分は、自動計算のため、入力不要。</t>
    <rPh sb="1" eb="3">
      <t>キイロ</t>
    </rPh>
    <rPh sb="6" eb="8">
      <t>ブブン</t>
    </rPh>
    <rPh sb="10" eb="12">
      <t>ジドウ</t>
    </rPh>
    <rPh sb="12" eb="14">
      <t>ケイサン</t>
    </rPh>
    <rPh sb="18" eb="20">
      <t>ニュウリョク</t>
    </rPh>
    <rPh sb="20" eb="22">
      <t>フヨウ</t>
    </rPh>
    <phoneticPr fontId="2"/>
  </si>
  <si>
    <t>メールアドレス：</t>
    <phoneticPr fontId="2"/>
  </si>
  <si>
    <t>１</t>
    <phoneticPr fontId="2"/>
  </si>
  <si>
    <t>３</t>
    <phoneticPr fontId="2"/>
  </si>
  <si>
    <t>　　　　時　　　　分　　　から　　　　　　　時　　　　分　まで</t>
    <rPh sb="4" eb="5">
      <t>ジ</t>
    </rPh>
    <rPh sb="9" eb="10">
      <t>フン</t>
    </rPh>
    <rPh sb="22" eb="23">
      <t>ジ</t>
    </rPh>
    <rPh sb="27" eb="28">
      <t>フン</t>
    </rPh>
    <phoneticPr fontId="2"/>
  </si>
  <si>
    <t>直近の改正年月日：平成・令和　　　　　年　　　　月　　　　日</t>
    <rPh sb="0" eb="2">
      <t>チョッキン</t>
    </rPh>
    <rPh sb="3" eb="5">
      <t>カイセイ</t>
    </rPh>
    <rPh sb="5" eb="8">
      <t>ネンガッピ</t>
    </rPh>
    <rPh sb="9" eb="11">
      <t>ヘイセイ</t>
    </rPh>
    <rPh sb="12" eb="13">
      <t>レイ</t>
    </rPh>
    <rPh sb="13" eb="14">
      <t>ワ</t>
    </rPh>
    <rPh sb="19" eb="20">
      <t>ネン</t>
    </rPh>
    <rPh sb="24" eb="25">
      <t>ツキ</t>
    </rPh>
    <rPh sb="29" eb="30">
      <t>ニチ</t>
    </rPh>
    <phoneticPr fontId="14"/>
  </si>
  <si>
    <t>届出年月日：平成・令和　　　　　年　　　　月　　　　日</t>
    <rPh sb="0" eb="2">
      <t>トドケデ</t>
    </rPh>
    <rPh sb="2" eb="5">
      <t>ネンガッピ</t>
    </rPh>
    <rPh sb="6" eb="8">
      <t>ヘイセイ</t>
    </rPh>
    <rPh sb="9" eb="10">
      <t>レイ</t>
    </rPh>
    <rPh sb="10" eb="11">
      <t>ワ</t>
    </rPh>
    <rPh sb="16" eb="17">
      <t>ネン</t>
    </rPh>
    <rPh sb="21" eb="22">
      <t>ツキ</t>
    </rPh>
    <rPh sb="26" eb="27">
      <t>ニチ</t>
    </rPh>
    <phoneticPr fontId="14"/>
  </si>
  <si>
    <t>・・・・・・・・・別表１（P17）のとおり</t>
    <phoneticPr fontId="2"/>
  </si>
  <si>
    <t>（注）現員数は、1（3）②の現員数(P1)、１(6)③の年齢構成（満年齢）における児童数(P4)及び別表１(P17)の初日</t>
    <rPh sb="1" eb="2">
      <t>チュウ</t>
    </rPh>
    <rPh sb="3" eb="5">
      <t>ゲンイン</t>
    </rPh>
    <rPh sb="5" eb="6">
      <t>スウ</t>
    </rPh>
    <phoneticPr fontId="2"/>
  </si>
  <si>
    <t>2 初日在籍人員数は、1（3）②の現員数(P1)、１（4）⑧の現員数(P2)及び１(6)③の年齢構成（満年齢）における児童数(P4)と整合性を取ること。</t>
    <rPh sb="2" eb="4">
      <t>ショニチ</t>
    </rPh>
    <rPh sb="4" eb="6">
      <t>ザイセキ</t>
    </rPh>
    <rPh sb="6" eb="8">
      <t>ジンイン</t>
    </rPh>
    <rPh sb="8" eb="9">
      <t>スウ</t>
    </rPh>
    <rPh sb="38" eb="39">
      <t>オヨ</t>
    </rPh>
    <rPh sb="67" eb="70">
      <t>セイゴウセイ</t>
    </rPh>
    <rPh sb="71" eb="72">
      <t>ト</t>
    </rPh>
    <phoneticPr fontId="2"/>
  </si>
  <si>
    <t>⑪同一設置者が運営する子育て支援事業を実施する施設の建物、設備の整備・修繕、環境の改善及び土地の取得等に要する経費への充当</t>
    <rPh sb="50" eb="51">
      <t>トウ</t>
    </rPh>
    <phoneticPr fontId="2"/>
  </si>
  <si>
    <t>日</t>
    <rPh sb="0" eb="1">
      <t>ニチ</t>
    </rPh>
    <phoneticPr fontId="2"/>
  </si>
  <si>
    <t>調理員等一人当たりの実働時間</t>
    <rPh sb="0" eb="3">
      <t>チョウリイン</t>
    </rPh>
    <rPh sb="3" eb="4">
      <t>トウ</t>
    </rPh>
    <rPh sb="4" eb="6">
      <t>ヒトリ</t>
    </rPh>
    <rPh sb="6" eb="7">
      <t>ア</t>
    </rPh>
    <rPh sb="10" eb="12">
      <t>ジツドウ</t>
    </rPh>
    <rPh sb="12" eb="14">
      <t>ジカン</t>
    </rPh>
    <phoneticPr fontId="2"/>
  </si>
  <si>
    <t>（６） 職員の配置</t>
    <rPh sb="4" eb="6">
      <t>ショクイン</t>
    </rPh>
    <rPh sb="7" eb="9">
      <t>ハイチ</t>
    </rPh>
    <phoneticPr fontId="14"/>
  </si>
  <si>
    <t>No.</t>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</si>
  <si>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</si>
  <si>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</si>
  <si>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</si>
  <si>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</si>
  <si>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</si>
  <si>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4">
      <t>サイイジョウ</t>
    </rPh>
    <phoneticPr fontId="2"/>
  </si>
  <si>
    <t>区　分</t>
    <rPh sb="0" eb="1">
      <t>ク</t>
    </rPh>
    <rPh sb="2" eb="3">
      <t>フン</t>
    </rPh>
    <phoneticPr fontId="105"/>
  </si>
  <si>
    <t>区 域 内
立　　地</t>
    <rPh sb="0" eb="1">
      <t>ク</t>
    </rPh>
    <rPh sb="2" eb="3">
      <t>イキ</t>
    </rPh>
    <rPh sb="4" eb="5">
      <t>ウチ</t>
    </rPh>
    <rPh sb="6" eb="7">
      <t>リツ</t>
    </rPh>
    <rPh sb="9" eb="10">
      <t>チ</t>
    </rPh>
    <phoneticPr fontId="105"/>
  </si>
  <si>
    <t>避 難 確 保 計 画</t>
    <rPh sb="0" eb="1">
      <t>ヒ</t>
    </rPh>
    <rPh sb="2" eb="3">
      <t>ナン</t>
    </rPh>
    <rPh sb="4" eb="5">
      <t>アキラ</t>
    </rPh>
    <rPh sb="6" eb="7">
      <t>ホ</t>
    </rPh>
    <rPh sb="8" eb="9">
      <t>ケイ</t>
    </rPh>
    <rPh sb="10" eb="11">
      <t>ガ</t>
    </rPh>
    <phoneticPr fontId="105"/>
  </si>
  <si>
    <t>避難訓練の
実　　　施</t>
    <rPh sb="0" eb="2">
      <t>ヒナン</t>
    </rPh>
    <rPh sb="2" eb="4">
      <t>クンレン</t>
    </rPh>
    <rPh sb="6" eb="7">
      <t>ジツ</t>
    </rPh>
    <rPh sb="10" eb="11">
      <t>セ</t>
    </rPh>
    <phoneticPr fontId="105"/>
  </si>
  <si>
    <t>作　成</t>
    <rPh sb="0" eb="1">
      <t>サク</t>
    </rPh>
    <rPh sb="2" eb="3">
      <t>ナリ</t>
    </rPh>
    <phoneticPr fontId="105"/>
  </si>
  <si>
    <t>施設内掲示</t>
    <rPh sb="0" eb="2">
      <t>シセツ</t>
    </rPh>
    <rPh sb="2" eb="3">
      <t>ナイ</t>
    </rPh>
    <rPh sb="3" eb="5">
      <t>ケイジ</t>
    </rPh>
    <phoneticPr fontId="105"/>
  </si>
  <si>
    <t>市町村長への報告</t>
    <rPh sb="0" eb="2">
      <t>シチョウ</t>
    </rPh>
    <rPh sb="2" eb="4">
      <t>ソンチョウ</t>
    </rPh>
    <rPh sb="6" eb="8">
      <t>ホウコク</t>
    </rPh>
    <phoneticPr fontId="105"/>
  </si>
  <si>
    <t>浸水想定区域</t>
    <rPh sb="0" eb="2">
      <t>シンスイ</t>
    </rPh>
    <rPh sb="2" eb="4">
      <t>ソウテイ</t>
    </rPh>
    <rPh sb="4" eb="6">
      <t>クイキ</t>
    </rPh>
    <phoneticPr fontId="105"/>
  </si>
  <si>
    <t>⑥ 施設の立地区域等の状況</t>
    <rPh sb="2" eb="4">
      <t>シセツ</t>
    </rPh>
    <rPh sb="5" eb="7">
      <t>リッチ</t>
    </rPh>
    <rPh sb="7" eb="9">
      <t>クイキ</t>
    </rPh>
    <rPh sb="9" eb="10">
      <t>トウ</t>
    </rPh>
    <rPh sb="11" eb="13">
      <t>ジョウキョウ</t>
    </rPh>
    <phoneticPr fontId="105"/>
  </si>
  <si>
    <t>在籍人数</t>
    <rPh sb="0" eb="2">
      <t>ニンズウ</t>
    </rPh>
    <phoneticPr fontId="2"/>
  </si>
  <si>
    <t>・事故防止マニュアル等の整備状況</t>
    <rPh sb="1" eb="5">
      <t>ジコボウシ</t>
    </rPh>
    <rPh sb="10" eb="11">
      <t>トウ</t>
    </rPh>
    <rPh sb="12" eb="16">
      <t>セイビジョウキョウ</t>
    </rPh>
    <phoneticPr fontId="2"/>
  </si>
  <si>
    <t>　月　　日実施</t>
    <rPh sb="1" eb="2">
      <t>ツキ</t>
    </rPh>
    <rPh sb="4" eb="5">
      <t>ニチ</t>
    </rPh>
    <rPh sb="5" eb="7">
      <t>ジッシ</t>
    </rPh>
    <phoneticPr fontId="2"/>
  </si>
  <si>
    <t>【行っている対策の内容】</t>
    <rPh sb="1" eb="2">
      <t>オコナ</t>
    </rPh>
    <rPh sb="6" eb="8">
      <t>タイサク</t>
    </rPh>
    <rPh sb="9" eb="11">
      <t>ナイヨウ</t>
    </rPh>
    <phoneticPr fontId="2"/>
  </si>
  <si>
    <t>設備の有無
(該当するものに○)</t>
    <rPh sb="0" eb="2">
      <t>セツビ</t>
    </rPh>
    <rPh sb="3" eb="5">
      <t>ウム</t>
    </rPh>
    <rPh sb="7" eb="9">
      <t>ガイトウ</t>
    </rPh>
    <phoneticPr fontId="105"/>
  </si>
  <si>
    <t>検査・点検の実施状況</t>
    <rPh sb="0" eb="2">
      <t>ケンサ</t>
    </rPh>
    <rPh sb="3" eb="5">
      <t>テンケン</t>
    </rPh>
    <rPh sb="6" eb="8">
      <t>ジッシ</t>
    </rPh>
    <rPh sb="8" eb="10">
      <t>ジョウキョウ</t>
    </rPh>
    <phoneticPr fontId="105"/>
  </si>
  <si>
    <t>給水設備</t>
    <rPh sb="0" eb="2">
      <t>キュウスイ</t>
    </rPh>
    <rPh sb="2" eb="4">
      <t>セツビ</t>
    </rPh>
    <phoneticPr fontId="105"/>
  </si>
  <si>
    <t>（水源）</t>
    <rPh sb="1" eb="3">
      <t>スイゲン</t>
    </rPh>
    <phoneticPr fontId="105"/>
  </si>
  <si>
    <t>ａ　市町村の水道水を使用</t>
    <rPh sb="2" eb="5">
      <t>シチョウソン</t>
    </rPh>
    <rPh sb="6" eb="9">
      <t>スイドウスイ</t>
    </rPh>
    <rPh sb="10" eb="12">
      <t>シヨウ</t>
    </rPh>
    <phoneticPr fontId="105"/>
  </si>
  <si>
    <t>ｂ　井戸水を使用</t>
    <rPh sb="2" eb="5">
      <t>イドミズ</t>
    </rPh>
    <rPh sb="6" eb="8">
      <t>シヨウ</t>
    </rPh>
    <phoneticPr fontId="105"/>
  </si>
  <si>
    <t>ｃ　井戸水と水道水を併用</t>
    <rPh sb="2" eb="5">
      <t>イドミズ</t>
    </rPh>
    <rPh sb="6" eb="9">
      <t>スイドウスイ</t>
    </rPh>
    <rPh sb="10" eb="12">
      <t>ヘイヨウ</t>
    </rPh>
    <phoneticPr fontId="105"/>
  </si>
  <si>
    <t>（消毒装置）</t>
    <rPh sb="1" eb="3">
      <t>ショウドク</t>
    </rPh>
    <rPh sb="3" eb="5">
      <t>ソウチ</t>
    </rPh>
    <phoneticPr fontId="105"/>
  </si>
  <si>
    <t>ａ　塩素消毒装置</t>
    <rPh sb="2" eb="4">
      <t>エンソ</t>
    </rPh>
    <rPh sb="4" eb="6">
      <t>ショウドク</t>
    </rPh>
    <rPh sb="6" eb="8">
      <t>ソウチ</t>
    </rPh>
    <phoneticPr fontId="105"/>
  </si>
  <si>
    <t>ｂ　ろ過装置</t>
    <rPh sb="2" eb="4">
      <t>ロカ</t>
    </rPh>
    <rPh sb="4" eb="6">
      <t>ソウチ</t>
    </rPh>
    <phoneticPr fontId="105"/>
  </si>
  <si>
    <t>（貯水槽）</t>
    <rPh sb="1" eb="4">
      <t>チョスイソウ</t>
    </rPh>
    <phoneticPr fontId="105"/>
  </si>
  <si>
    <t>ａ　貯水槽（地下埋設）</t>
    <rPh sb="2" eb="5">
      <t>チョスイソウ</t>
    </rPh>
    <rPh sb="6" eb="8">
      <t>チカ</t>
    </rPh>
    <rPh sb="8" eb="10">
      <t>マイセツ</t>
    </rPh>
    <phoneticPr fontId="105"/>
  </si>
  <si>
    <t>ｂ　貯水槽（地上設置）</t>
    <rPh sb="2" eb="5">
      <t>チョスイソウ</t>
    </rPh>
    <rPh sb="6" eb="8">
      <t>チジョウ</t>
    </rPh>
    <rPh sb="8" eb="10">
      <t>セッチ</t>
    </rPh>
    <phoneticPr fontId="105"/>
  </si>
  <si>
    <t>下　水</t>
    <rPh sb="0" eb="3">
      <t>ゲスイ</t>
    </rPh>
    <phoneticPr fontId="105"/>
  </si>
  <si>
    <t>（浄化槽）</t>
    <rPh sb="1" eb="4">
      <t>ジョウカソウ</t>
    </rPh>
    <phoneticPr fontId="105"/>
  </si>
  <si>
    <t>ａ　単独処理</t>
    <rPh sb="2" eb="4">
      <t>タンドク</t>
    </rPh>
    <rPh sb="4" eb="6">
      <t>ショリ</t>
    </rPh>
    <phoneticPr fontId="105"/>
  </si>
  <si>
    <t>ｂ　合併処理</t>
    <rPh sb="2" eb="4">
      <t>ガッペイ</t>
    </rPh>
    <rPh sb="4" eb="6">
      <t>ショリ</t>
    </rPh>
    <phoneticPr fontId="105"/>
  </si>
  <si>
    <t>ｃ　その他</t>
    <rPh sb="2" eb="5">
      <t>ソノタ</t>
    </rPh>
    <phoneticPr fontId="105"/>
  </si>
  <si>
    <t>（下水道）</t>
    <rPh sb="1" eb="4">
      <t>ゲスイドウ</t>
    </rPh>
    <phoneticPr fontId="105"/>
  </si>
  <si>
    <t>ａ　公共下水道</t>
    <rPh sb="2" eb="4">
      <t>コウキョウ</t>
    </rPh>
    <rPh sb="4" eb="7">
      <t>ゲスイドウ</t>
    </rPh>
    <phoneticPr fontId="105"/>
  </si>
  <si>
    <t>ｂ　集落排水事業</t>
    <rPh sb="2" eb="4">
      <t>シュウラク</t>
    </rPh>
    <rPh sb="4" eb="6">
      <t>ハイスイ</t>
    </rPh>
    <rPh sb="6" eb="8">
      <t>ジギョウ</t>
    </rPh>
    <phoneticPr fontId="105"/>
  </si>
  <si>
    <t>昇降機</t>
    <phoneticPr fontId="105"/>
  </si>
  <si>
    <t>電動ダムウェーター
を含む</t>
    <phoneticPr fontId="2"/>
  </si>
  <si>
    <t>ボイラー設備</t>
    <rPh sb="4" eb="6">
      <t>セツビ</t>
    </rPh>
    <phoneticPr fontId="105"/>
  </si>
  <si>
    <t>検査・点検の実施機関　（事業者名等）</t>
    <rPh sb="0" eb="2">
      <t>ケンサ</t>
    </rPh>
    <rPh sb="3" eb="5">
      <t>テンケン</t>
    </rPh>
    <rPh sb="6" eb="8">
      <t>ジッシ</t>
    </rPh>
    <rPh sb="8" eb="10">
      <t>キカン</t>
    </rPh>
    <rPh sb="12" eb="15">
      <t>ジギョウシャ</t>
    </rPh>
    <rPh sb="15" eb="16">
      <t>メイ</t>
    </rPh>
    <rPh sb="16" eb="17">
      <t>ナド</t>
    </rPh>
    <phoneticPr fontId="105"/>
  </si>
  <si>
    <t>専任　・　兼任</t>
  </si>
  <si>
    <t>年　・　月　・　週</t>
  </si>
  <si>
    <t>平成・令和</t>
  </si>
  <si>
    <t>日）</t>
    <rPh sb="0" eb="1">
      <t>ニチ</t>
    </rPh>
    <phoneticPr fontId="2"/>
  </si>
  <si>
    <t>平成　・　令和</t>
  </si>
  <si>
    <t>届出済　・　未届</t>
  </si>
  <si>
    <t>（実施時期：</t>
    <rPh sb="1" eb="5">
      <t>ジッシジキ</t>
    </rPh>
    <phoneticPr fontId="2"/>
  </si>
  <si>
    <t>採用前　・　採用後</t>
  </si>
  <si>
    <t>実施　・　未実施</t>
  </si>
  <si>
    <t>（直近の届出：</t>
    <rPh sb="1" eb="3">
      <t>チョッキン</t>
    </rPh>
    <rPh sb="4" eb="6">
      <t>トドケデ</t>
    </rPh>
    <phoneticPr fontId="2"/>
  </si>
  <si>
    <t>（届出日：</t>
    <rPh sb="1" eb="3">
      <t>トドケデ</t>
    </rPh>
    <rPh sb="3" eb="4">
      <t>ビ</t>
    </rPh>
    <phoneticPr fontId="2"/>
  </si>
  <si>
    <t>届出（</t>
    <rPh sb="0" eb="2">
      <t>トドケデ</t>
    </rPh>
    <phoneticPr fontId="2"/>
  </si>
  <si>
    <t>有 ・ 無</t>
  </si>
  <si>
    <t>施設長</t>
    <phoneticPr fontId="2"/>
  </si>
  <si>
    <t>全部記入　・　一部記入　・　記入なし</t>
  </si>
  <si>
    <t>定期的に記入　・　必要に応じて記入　・　その他</t>
  </si>
  <si>
    <t>※有の場合、直近の提出年月日を記載のこと</t>
    <rPh sb="1" eb="2">
      <t>アリ</t>
    </rPh>
    <rPh sb="3" eb="5">
      <t>バアイ</t>
    </rPh>
    <rPh sb="6" eb="8">
      <t>チョッキン</t>
    </rPh>
    <rPh sb="9" eb="14">
      <t>テイシュツネンガッピ</t>
    </rPh>
    <rPh sb="15" eb="17">
      <t>キサイ</t>
    </rPh>
    <phoneticPr fontId="2"/>
  </si>
  <si>
    <t>④予定献立の作成</t>
    <phoneticPr fontId="2"/>
  </si>
  <si>
    <t>平日と同様</t>
    <phoneticPr fontId="2"/>
  </si>
  <si>
    <t>未実施　（弁当持参の有無</t>
    <rPh sb="10" eb="12">
      <t>ウム</t>
    </rPh>
    <phoneticPr fontId="2"/>
  </si>
  <si>
    <t>軽食程度</t>
    <phoneticPr fontId="2"/>
  </si>
  <si>
    <t>簡単なもの （菓子パン、飲物等）</t>
    <phoneticPr fontId="2"/>
  </si>
  <si>
    <t>（受払台帳</t>
    <rPh sb="1" eb="3">
      <t>ウケハライ</t>
    </rPh>
    <rPh sb="3" eb="5">
      <t>ダイチョウ</t>
    </rPh>
    <phoneticPr fontId="2"/>
  </si>
  <si>
    <t>　　　　 記 録 簿</t>
    <rPh sb="5" eb="6">
      <t>キ</t>
    </rPh>
    <rPh sb="7" eb="8">
      <t>ロク</t>
    </rPh>
    <rPh sb="9" eb="10">
      <t>ボ</t>
    </rPh>
    <phoneticPr fontId="14"/>
  </si>
  <si>
    <t>　　　   安全点検簿（</t>
    <rPh sb="6" eb="8">
      <t>アンゼン</t>
    </rPh>
    <rPh sb="8" eb="10">
      <t>テンケン</t>
    </rPh>
    <rPh sb="10" eb="11">
      <t>ボ</t>
    </rPh>
    <phoneticPr fontId="14"/>
  </si>
  <si>
    <t>日に１回実施）</t>
    <phoneticPr fontId="2"/>
  </si>
  <si>
    <t>実施・未実施</t>
  </si>
  <si>
    <t>・送迎バスの運行</t>
    <rPh sb="1" eb="3">
      <t>ソウゲイ</t>
    </rPh>
    <rPh sb="6" eb="8">
      <t>ウンコウ</t>
    </rPh>
    <phoneticPr fontId="2"/>
  </si>
  <si>
    <t>・運転者以外の職員の同乗</t>
    <rPh sb="1" eb="4">
      <t>ウンテンシャ</t>
    </rPh>
    <rPh sb="4" eb="6">
      <t>イガイ</t>
    </rPh>
    <rPh sb="7" eb="9">
      <t>ショクイン</t>
    </rPh>
    <rPh sb="10" eb="12">
      <t>ドウジョウ</t>
    </rPh>
    <phoneticPr fontId="2"/>
  </si>
  <si>
    <t>・乗車時及び降車時における座席や人数の確認</t>
    <rPh sb="1" eb="5">
      <t>ジョウシャジオヨ</t>
    </rPh>
    <rPh sb="6" eb="9">
      <t>コウシャジ</t>
    </rPh>
    <rPh sb="13" eb="15">
      <t>ザセキ</t>
    </rPh>
    <rPh sb="16" eb="18">
      <t>ニンズウ</t>
    </rPh>
    <rPh sb="19" eb="21">
      <t>カクニン</t>
    </rPh>
    <phoneticPr fontId="2"/>
  </si>
  <si>
    <t>　　 ※必要に応じ１０月から３月にはノロウイルスの検査を含めること。</t>
    <rPh sb="4" eb="6">
      <t>ヒツヨウ</t>
    </rPh>
    <rPh sb="7" eb="8">
      <t>オウ</t>
    </rPh>
    <rPh sb="11" eb="12">
      <t>ガツ</t>
    </rPh>
    <rPh sb="15" eb="16">
      <t>ガツ</t>
    </rPh>
    <rPh sb="25" eb="27">
      <t>ケンサ</t>
    </rPh>
    <rPh sb="28" eb="29">
      <t>フク</t>
    </rPh>
    <phoneticPr fontId="2"/>
  </si>
  <si>
    <t xml:space="preserve"> 点検結果の消防署への届出年月日</t>
    <rPh sb="1" eb="5">
      <t>テンケンケッカ</t>
    </rPh>
    <rPh sb="6" eb="9">
      <t>ショウボウショ</t>
    </rPh>
    <rPh sb="11" eb="16">
      <t>トドケデネンガッピ</t>
    </rPh>
    <phoneticPr fontId="2"/>
  </si>
  <si>
    <t>土砂災害警戒区域</t>
    <rPh sb="0" eb="2">
      <t>ドシャ</t>
    </rPh>
    <rPh sb="2" eb="4">
      <t>サイガイ</t>
    </rPh>
    <rPh sb="4" eb="6">
      <t>ケイカイ</t>
    </rPh>
    <rPh sb="6" eb="8">
      <t>クイキ</t>
    </rPh>
    <phoneticPr fontId="105"/>
  </si>
  <si>
    <t>非常食</t>
    <rPh sb="0" eb="3">
      <t>ヒジョウショク</t>
    </rPh>
    <phoneticPr fontId="2"/>
  </si>
  <si>
    <t>飲料水</t>
    <rPh sb="0" eb="3">
      <t>インリョウスイ</t>
    </rPh>
    <phoneticPr fontId="2"/>
  </si>
  <si>
    <t>薬</t>
    <rPh sb="0" eb="1">
      <t>クスリ</t>
    </rPh>
    <phoneticPr fontId="2"/>
  </si>
  <si>
    <t>日分）</t>
    <rPh sb="0" eb="2">
      <t>ニチブン</t>
    </rPh>
    <phoneticPr fontId="2"/>
  </si>
  <si>
    <t>委託費のうち処遇改善等加算基礎分相当額</t>
    <rPh sb="0" eb="2">
      <t>イタク</t>
    </rPh>
    <rPh sb="2" eb="3">
      <t>ヒ</t>
    </rPh>
    <rPh sb="6" eb="8">
      <t>ショグウ</t>
    </rPh>
    <rPh sb="8" eb="10">
      <t>カイゼン</t>
    </rPh>
    <rPh sb="10" eb="11">
      <t>トウ</t>
    </rPh>
    <rPh sb="11" eb="13">
      <t>カサン</t>
    </rPh>
    <rPh sb="13" eb="15">
      <t>キソ</t>
    </rPh>
    <rPh sb="15" eb="16">
      <t>ブン</t>
    </rPh>
    <rPh sb="16" eb="18">
      <t>ソウトウ</t>
    </rPh>
    <rPh sb="18" eb="19">
      <t>ガク</t>
    </rPh>
    <phoneticPr fontId="2"/>
  </si>
  <si>
    <t>※　委託費の基本分単価の内訳（人件費、管理費、事業費）については、「私立保育所の運営に要する費用について」（内閣府　子ども・子育て本部参事官（子ども・子育て支援担当）・厚生労働省子ども家庭局保育課長連名通知）を参照し算定すること。</t>
    <rPh sb="2" eb="4">
      <t>イタク</t>
    </rPh>
    <rPh sb="4" eb="5">
      <t>ヒ</t>
    </rPh>
    <rPh sb="6" eb="8">
      <t>キホン</t>
    </rPh>
    <rPh sb="8" eb="9">
      <t>ブン</t>
    </rPh>
    <rPh sb="9" eb="11">
      <t>タンカ</t>
    </rPh>
    <rPh sb="12" eb="14">
      <t>ウチワケ</t>
    </rPh>
    <rPh sb="15" eb="18">
      <t>ジンケンヒ</t>
    </rPh>
    <rPh sb="19" eb="22">
      <t>カンリヒ</t>
    </rPh>
    <rPh sb="23" eb="26">
      <t>ジギョウヒ</t>
    </rPh>
    <rPh sb="34" eb="36">
      <t>シリツ</t>
    </rPh>
    <phoneticPr fontId="2"/>
  </si>
  <si>
    <t>年度計</t>
    <rPh sb="0" eb="2">
      <t>ネンド</t>
    </rPh>
    <rPh sb="2" eb="3">
      <t>ケイ</t>
    </rPh>
    <phoneticPr fontId="2"/>
  </si>
  <si>
    <t>１　「3月31日現在の年齢別」は、年度の初日の前日における満年齢による現員数（自動計算されるので入力不要）。</t>
    <rPh sb="4" eb="5">
      <t>ガツ</t>
    </rPh>
    <rPh sb="7" eb="8">
      <t>ヒ</t>
    </rPh>
    <rPh sb="8" eb="10">
      <t>ゲンザイ</t>
    </rPh>
    <rPh sb="11" eb="13">
      <t>ネンレイ</t>
    </rPh>
    <rPh sb="13" eb="14">
      <t>ベツ</t>
    </rPh>
    <rPh sb="17" eb="19">
      <t>ネンド</t>
    </rPh>
    <rPh sb="20" eb="22">
      <t>ショニチ</t>
    </rPh>
    <rPh sb="23" eb="25">
      <t>ゼンジツ</t>
    </rPh>
    <rPh sb="29" eb="32">
      <t>マンネンレイ</t>
    </rPh>
    <rPh sb="35" eb="37">
      <t>ゲンイン</t>
    </rPh>
    <rPh sb="37" eb="38">
      <t>スウ</t>
    </rPh>
    <phoneticPr fontId="14"/>
  </si>
  <si>
    <t>月平均</t>
    <rPh sb="0" eb="1">
      <t>ツキ</t>
    </rPh>
    <phoneticPr fontId="2"/>
  </si>
  <si>
    <t>注2） 「月平均」の行には、「年度計」の1/12を記入すること。</t>
    <rPh sb="5" eb="8">
      <t>ツキヘイキン</t>
    </rPh>
    <rPh sb="9" eb="10">
      <t>ギョウ</t>
    </rPh>
    <rPh sb="14" eb="15">
      <t>ケイ</t>
    </rPh>
    <rPh sb="15" eb="17">
      <t>ネンド</t>
    </rPh>
    <rPh sb="24" eb="26">
      <t>キニュウ</t>
    </rPh>
    <phoneticPr fontId="2"/>
  </si>
  <si>
    <t>〔資料作成にあたっての留意事項〕</t>
    <phoneticPr fontId="2"/>
  </si>
  <si>
    <t>⑦ 消防設備の有無</t>
    <phoneticPr fontId="2"/>
  </si>
  <si>
    <t>⑧ 消防用設備等の専門業者による点検等の状況（前年度）</t>
    <rPh sb="2" eb="5">
      <t>ショウボウヨウ</t>
    </rPh>
    <rPh sb="5" eb="7">
      <t>セツビ</t>
    </rPh>
    <rPh sb="7" eb="8">
      <t>トウ</t>
    </rPh>
    <rPh sb="9" eb="11">
      <t>センモン</t>
    </rPh>
    <rPh sb="11" eb="13">
      <t>ギョウシャ</t>
    </rPh>
    <rPh sb="16" eb="18">
      <t>テンケン</t>
    </rPh>
    <rPh sb="18" eb="19">
      <t>トウ</t>
    </rPh>
    <rPh sb="20" eb="22">
      <t>ジョウキョウ</t>
    </rPh>
    <rPh sb="23" eb="26">
      <t>ゼンネンド</t>
    </rPh>
    <phoneticPr fontId="2"/>
  </si>
  <si>
    <t xml:space="preserve">   ⑩ 災害用備蓄品の状況</t>
    <rPh sb="5" eb="8">
      <t>サイガイヨウ</t>
    </rPh>
    <rPh sb="8" eb="10">
      <t>ビチク</t>
    </rPh>
    <rPh sb="10" eb="11">
      <t>ヒン</t>
    </rPh>
    <rPh sb="12" eb="14">
      <t>ジョウキョウ</t>
    </rPh>
    <phoneticPr fontId="2"/>
  </si>
  <si>
    <r>
      <rPr>
        <sz val="10"/>
        <rFont val="ＭＳ Ｐ明朝"/>
        <family val="1"/>
        <charset val="128"/>
      </rPr>
      <t xml:space="preserve">   </t>
    </r>
    <r>
      <rPr>
        <sz val="10"/>
        <rFont val="ＭＳ Ｐゴシック"/>
        <family val="3"/>
        <charset val="128"/>
      </rPr>
      <t>⑪ 緊急連絡体制の整備状況</t>
    </r>
    <r>
      <rPr>
        <sz val="10"/>
        <rFont val="ＭＳ Ｐ明朝"/>
        <family val="1"/>
        <charset val="128"/>
      </rPr>
      <t xml:space="preserve"> （連絡体制が採られている場合☑すること。）</t>
    </r>
    <rPh sb="5" eb="7">
      <t>キンキュウ</t>
    </rPh>
    <rPh sb="7" eb="9">
      <t>レンラク</t>
    </rPh>
    <rPh sb="9" eb="11">
      <t>タイセイ</t>
    </rPh>
    <rPh sb="12" eb="14">
      <t>セイビ</t>
    </rPh>
    <rPh sb="14" eb="16">
      <t>ジョウキョウ</t>
    </rPh>
    <rPh sb="18" eb="20">
      <t>レンラク</t>
    </rPh>
    <rPh sb="20" eb="22">
      <t>タイセイ</t>
    </rPh>
    <rPh sb="23" eb="24">
      <t>ト</t>
    </rPh>
    <rPh sb="29" eb="31">
      <t>バアイ</t>
    </rPh>
    <phoneticPr fontId="2"/>
  </si>
  <si>
    <t>計画書の策定</t>
    <rPh sb="0" eb="3">
      <t>ケイカクショ</t>
    </rPh>
    <rPh sb="4" eb="6">
      <t>サクテイ</t>
    </rPh>
    <phoneticPr fontId="2"/>
  </si>
  <si>
    <t>策定日</t>
    <rPh sb="0" eb="3">
      <t>サクテイビ</t>
    </rPh>
    <phoneticPr fontId="2"/>
  </si>
  <si>
    <t>職員への周知</t>
    <rPh sb="0" eb="2">
      <t>ショクイン</t>
    </rPh>
    <rPh sb="4" eb="6">
      <t>シュウチ</t>
    </rPh>
    <phoneticPr fontId="2"/>
  </si>
  <si>
    <t>周知方法</t>
    <rPh sb="0" eb="4">
      <t>シュウチホウホウ</t>
    </rPh>
    <phoneticPr fontId="2"/>
  </si>
  <si>
    <t>研修及び訓練</t>
    <rPh sb="0" eb="2">
      <t>ケンシュウ</t>
    </rPh>
    <rPh sb="2" eb="3">
      <t>オヨ</t>
    </rPh>
    <rPh sb="4" eb="6">
      <t>クンレン</t>
    </rPh>
    <phoneticPr fontId="2"/>
  </si>
  <si>
    <t>研修日</t>
    <rPh sb="0" eb="3">
      <t>ケンシュウビ</t>
    </rPh>
    <phoneticPr fontId="2"/>
  </si>
  <si>
    <t>訓練日</t>
    <rPh sb="0" eb="2">
      <t>クンレン</t>
    </rPh>
    <rPh sb="2" eb="3">
      <t>ヒ</t>
    </rPh>
    <phoneticPr fontId="2"/>
  </si>
  <si>
    <t>⑦ハラスメント防止に関する規程</t>
    <rPh sb="7" eb="9">
      <t>ボウシ</t>
    </rPh>
    <rPh sb="10" eb="11">
      <t>カン</t>
    </rPh>
    <rPh sb="13" eb="15">
      <t>キテイ</t>
    </rPh>
    <phoneticPr fontId="2"/>
  </si>
  <si>
    <t>（１３）業務継続計画</t>
    <rPh sb="4" eb="10">
      <t>ギョウムケイゾクケイカク</t>
    </rPh>
    <phoneticPr fontId="2"/>
  </si>
  <si>
    <t>感染症</t>
    <rPh sb="0" eb="3">
      <t>カンセンショウ</t>
    </rPh>
    <phoneticPr fontId="2"/>
  </si>
  <si>
    <t>災害</t>
    <rPh sb="0" eb="2">
      <t>サイガイ</t>
    </rPh>
    <phoneticPr fontId="2"/>
  </si>
  <si>
    <t>令和　 　年　　 月 　　日</t>
    <rPh sb="0" eb="2">
      <t>レイワ</t>
    </rPh>
    <rPh sb="5" eb="6">
      <t>ネン</t>
    </rPh>
    <rPh sb="9" eb="10">
      <t>ツキ</t>
    </rPh>
    <rPh sb="13" eb="14">
      <t>ヒ</t>
    </rPh>
    <phoneticPr fontId="2"/>
  </si>
  <si>
    <t>（ｲ）の⑥、⑧、⑨、⑩の合計額</t>
    <rPh sb="12" eb="15">
      <t>ゴウケイガク</t>
    </rPh>
    <phoneticPr fontId="2"/>
  </si>
  <si>
    <t>（ｲ）の⑥、⑧、⑨、⑩の合計額</t>
    <phoneticPr fontId="2"/>
  </si>
  <si>
    <t>所　在</t>
    <rPh sb="0" eb="1">
      <t>ショ</t>
    </rPh>
    <rPh sb="2" eb="3">
      <t>ザイ</t>
    </rPh>
    <phoneticPr fontId="14"/>
  </si>
  <si>
    <t>所在地：</t>
    <rPh sb="0" eb="3">
      <t>ショザイチ</t>
    </rPh>
    <phoneticPr fontId="2"/>
  </si>
  <si>
    <r>
      <t>⑨ 消防署の立入検査の状況（直近）</t>
    </r>
    <r>
      <rPr>
        <sz val="10"/>
        <rFont val="ＭＳ Ｐ明朝"/>
        <family val="1"/>
        <charset val="128"/>
      </rPr>
      <t>　（立入検査がなかった場合は「なし」と記入）</t>
    </r>
    <rPh sb="2" eb="5">
      <t>ショウボウショ</t>
    </rPh>
    <rPh sb="6" eb="8">
      <t>タチイリ</t>
    </rPh>
    <rPh sb="8" eb="10">
      <t>ケンサ</t>
    </rPh>
    <rPh sb="11" eb="13">
      <t>ジョウキョウ</t>
    </rPh>
    <rPh sb="14" eb="16">
      <t>チョッキン</t>
    </rPh>
    <rPh sb="19" eb="21">
      <t>タチイリ</t>
    </rPh>
    <rPh sb="21" eb="23">
      <t>ケンサ</t>
    </rPh>
    <rPh sb="28" eb="30">
      <t>バアイ</t>
    </rPh>
    <rPh sb="36" eb="38">
      <t>キニュウ</t>
    </rPh>
    <phoneticPr fontId="2"/>
  </si>
  <si>
    <t>（13）業務継続計画</t>
    <rPh sb="4" eb="10">
      <t>ギョウムケイゾクケイカク</t>
    </rPh>
    <phoneticPr fontId="2"/>
  </si>
  <si>
    <t>業  者  名</t>
    <rPh sb="0" eb="1">
      <t>ゴウ</t>
    </rPh>
    <rPh sb="3" eb="4">
      <t>モノ</t>
    </rPh>
    <rPh sb="6" eb="7">
      <t>ナ</t>
    </rPh>
    <phoneticPr fontId="2"/>
  </si>
  <si>
    <t>　　　　　　　　　　　　　　　</t>
    <phoneticPr fontId="2"/>
  </si>
  <si>
    <t>保育士等の配置状況</t>
    <rPh sb="0" eb="3">
      <t>ホイクシ</t>
    </rPh>
    <rPh sb="3" eb="4">
      <t>ナド</t>
    </rPh>
    <rPh sb="5" eb="7">
      <t>ハイチ</t>
    </rPh>
    <rPh sb="7" eb="9">
      <t>ジョウキョウ</t>
    </rPh>
    <phoneticPr fontId="2"/>
  </si>
  <si>
    <t>　（P1）、　１（4）⑧の現員数 (P2)及び別表1(P17)の初日在籍人員</t>
    <rPh sb="21" eb="22">
      <t>オヨ</t>
    </rPh>
    <rPh sb="23" eb="25">
      <t>ベッピョウ</t>
    </rPh>
    <rPh sb="32" eb="34">
      <t>ショニチ</t>
    </rPh>
    <rPh sb="34" eb="36">
      <t>ザイセキ</t>
    </rPh>
    <rPh sb="36" eb="38">
      <t>ジンイン</t>
    </rPh>
    <phoneticPr fontId="2"/>
  </si>
  <si>
    <t>　数と 整合性を取ること。</t>
    <phoneticPr fontId="2"/>
  </si>
  <si>
    <t>年度の初日の前日
における満年齢</t>
    <rPh sb="0" eb="2">
      <t>ネンド</t>
    </rPh>
    <rPh sb="3" eb="5">
      <t>ショニチ</t>
    </rPh>
    <rPh sb="6" eb="8">
      <t>ゼンジツ</t>
    </rPh>
    <rPh sb="13" eb="16">
      <t>マンネンレイ</t>
    </rPh>
    <phoneticPr fontId="2"/>
  </si>
  <si>
    <t>⑨上記⑥、⑧の経費に係る借入金(利息部分を含む。)の償還、又は積立のための支出</t>
    <rPh sb="1" eb="3">
      <t>ジョウキ</t>
    </rPh>
    <rPh sb="29" eb="30">
      <t>マタ</t>
    </rPh>
    <rPh sb="31" eb="33">
      <t>ツミタテ</t>
    </rPh>
    <rPh sb="37" eb="39">
      <t>シシュツ</t>
    </rPh>
    <phoneticPr fontId="2"/>
  </si>
  <si>
    <t>　　　2 要件１、２及び３を満たしている場合の(ｲ)の⑨の弾力運用の内容は、「⑥、⑦、⑧の経費に係る借入金（利息部分を含む。)の償還」とする。</t>
    <rPh sb="5" eb="7">
      <t>ヨウケン</t>
    </rPh>
    <rPh sb="10" eb="11">
      <t>オヨ</t>
    </rPh>
    <rPh sb="14" eb="15">
      <t>ミ</t>
    </rPh>
    <rPh sb="20" eb="22">
      <t>バアイ</t>
    </rPh>
    <rPh sb="29" eb="33">
      <t>ダンリョクウンヨウ</t>
    </rPh>
    <rPh sb="34" eb="36">
      <t>ナイヨウ</t>
    </rPh>
    <rPh sb="64" eb="66">
      <t>ショウカン</t>
    </rPh>
    <phoneticPr fontId="2"/>
  </si>
  <si>
    <t>令和</t>
  </si>
  <si>
    <t>（「職員個別表」(P5)の「その他手当」に含まれる手当の名称を記入すること。）</t>
    <phoneticPr fontId="2"/>
  </si>
  <si>
    <t>関係機関　（警察、消防署、市町村、保健所、児童相談所　等）</t>
    <rPh sb="0" eb="2">
      <t>カンケイ</t>
    </rPh>
    <rPh sb="2" eb="4">
      <t>キカン</t>
    </rPh>
    <rPh sb="6" eb="8">
      <t>ケイサツ</t>
    </rPh>
    <rPh sb="9" eb="11">
      <t>ショウボウ</t>
    </rPh>
    <rPh sb="11" eb="12">
      <t>ショ</t>
    </rPh>
    <rPh sb="13" eb="16">
      <t>シチョウソン</t>
    </rPh>
    <rPh sb="17" eb="20">
      <t>ホケンジョ</t>
    </rPh>
    <rPh sb="21" eb="23">
      <t>ジドウ</t>
    </rPh>
    <rPh sb="23" eb="25">
      <t>ソウダン</t>
    </rPh>
    <rPh sb="25" eb="26">
      <t>ジョ</t>
    </rPh>
    <rPh sb="27" eb="28">
      <t>トウ</t>
    </rPh>
    <phoneticPr fontId="2"/>
  </si>
  <si>
    <t>（有の場合は費目、金額及び徴収理由を記入すること。）</t>
    <phoneticPr fontId="2"/>
  </si>
  <si>
    <t>（繰越金がある場合、記入すること。）</t>
    <phoneticPr fontId="2"/>
  </si>
  <si>
    <t>1. 全ての工事について記載すること。（ただし、ガラス破損取替等軽微なものは除く。）</t>
    <rPh sb="3" eb="4">
      <t>スベ</t>
    </rPh>
    <phoneticPr fontId="2"/>
  </si>
  <si>
    <t>1. １件につき、購入価格が１０万円以上のものについて記載すること。</t>
    <phoneticPr fontId="2"/>
  </si>
  <si>
    <t>・ブザー等の児童見落とし防止装置</t>
    <rPh sb="4" eb="5">
      <t>トウ</t>
    </rPh>
    <rPh sb="6" eb="8">
      <t>ジドウ</t>
    </rPh>
    <rPh sb="8" eb="10">
      <t>ミオ</t>
    </rPh>
    <rPh sb="12" eb="14">
      <t>ボウシ</t>
    </rPh>
    <rPh sb="14" eb="16">
      <t>ソウチ</t>
    </rPh>
    <phoneticPr fontId="2"/>
  </si>
  <si>
    <r>
      <t>その他</t>
    </r>
    <r>
      <rPr>
        <sz val="9"/>
        <rFont val="ＭＳ Ｐ明朝"/>
        <family val="1"/>
        <charset val="128"/>
      </rPr>
      <t>備蓄品を記載</t>
    </r>
    <rPh sb="2" eb="3">
      <t>タ</t>
    </rPh>
    <rPh sb="3" eb="5">
      <t>ビチク</t>
    </rPh>
    <rPh sb="5" eb="6">
      <t>ヒン</t>
    </rPh>
    <rPh sb="7" eb="9">
      <t>キサイ</t>
    </rPh>
    <phoneticPr fontId="2"/>
  </si>
  <si>
    <t>2 年齢構成（満年齢）における児童数について、1（3）②の現員数</t>
    <rPh sb="2" eb="4">
      <t>ネンレイ</t>
    </rPh>
    <rPh sb="4" eb="6">
      <t>コウセイ</t>
    </rPh>
    <rPh sb="7" eb="10">
      <t>マンネンレイ</t>
    </rPh>
    <phoneticPr fontId="2"/>
  </si>
  <si>
    <t>(         　　　　      )</t>
  </si>
  <si>
    <r>
      <t xml:space="preserve">     会計の執行状況</t>
    </r>
    <r>
      <rPr>
        <sz val="11"/>
        <rFont val="ＭＳ 明朝"/>
        <family val="1"/>
        <charset val="128"/>
      </rPr>
      <t xml:space="preserve">（別表３）   </t>
    </r>
    <phoneticPr fontId="2"/>
  </si>
  <si>
    <r>
      <t>苦情</t>
    </r>
    <r>
      <rPr>
        <sz val="10"/>
        <rFont val="ＭＳ Ｐ明朝"/>
        <family val="1"/>
        <charset val="128"/>
      </rPr>
      <t>受付担当者</t>
    </r>
    <rPh sb="0" eb="2">
      <t>クジョウ</t>
    </rPh>
    <rPh sb="2" eb="4">
      <t>ウケツケ</t>
    </rPh>
    <rPh sb="4" eb="6">
      <t>タントウ</t>
    </rPh>
    <phoneticPr fontId="2"/>
  </si>
  <si>
    <r>
      <t xml:space="preserve">1. </t>
    </r>
    <r>
      <rPr>
        <u/>
        <sz val="9"/>
        <rFont val="ＭＳ Ｐ明朝"/>
        <family val="1"/>
        <charset val="128"/>
      </rPr>
      <t>全ての業務委託について記載</t>
    </r>
    <r>
      <rPr>
        <sz val="9"/>
        <rFont val="ＭＳ Ｐ明朝"/>
        <family val="1"/>
        <charset val="128"/>
      </rPr>
      <t>すること。</t>
    </r>
    <rPh sb="3" eb="4">
      <t>スベ</t>
    </rPh>
    <rPh sb="6" eb="8">
      <t>ギョウム</t>
    </rPh>
    <rPh sb="8" eb="10">
      <t>イタク</t>
    </rPh>
    <phoneticPr fontId="2"/>
  </si>
  <si>
    <t>② 感染症等への対応マニュアルの整備状況</t>
    <rPh sb="2" eb="5">
      <t>カンセンショウ</t>
    </rPh>
    <rPh sb="5" eb="6">
      <t>トウ</t>
    </rPh>
    <rPh sb="8" eb="10">
      <t>タイオウ</t>
    </rPh>
    <rPh sb="16" eb="18">
      <t>セイビ</t>
    </rPh>
    <rPh sb="18" eb="20">
      <t>ジョウキョウ</t>
    </rPh>
    <phoneticPr fontId="2"/>
  </si>
  <si>
    <t>注）</t>
    <phoneticPr fontId="2"/>
  </si>
  <si>
    <t>合計</t>
    <rPh sb="0" eb="2">
      <t>ゴウケイ</t>
    </rPh>
    <phoneticPr fontId="2"/>
  </si>
  <si>
    <t>人</t>
    <rPh sb="0" eb="1">
      <t>ニン</t>
    </rPh>
    <phoneticPr fontId="2"/>
  </si>
  <si>
    <t>担当者の任命</t>
    <rPh sb="0" eb="3">
      <t>タントウシャ</t>
    </rPh>
    <rPh sb="4" eb="6">
      <t>ニンメイ</t>
    </rPh>
    <phoneticPr fontId="2"/>
  </si>
  <si>
    <t>当　月　　超過勤
務手当</t>
    <rPh sb="0" eb="1">
      <t>トウ</t>
    </rPh>
    <rPh sb="2" eb="3">
      <t>ツキ</t>
    </rPh>
    <rPh sb="5" eb="7">
      <t>チョウカ</t>
    </rPh>
    <rPh sb="9" eb="10">
      <t>ツトム</t>
    </rPh>
    <rPh sb="10" eb="12">
      <t>テアテ</t>
    </rPh>
    <phoneticPr fontId="2"/>
  </si>
  <si>
    <t>　「給与・手当等」欄中、「当月超過勤務手当」は、基準月の状況を記入すること。</t>
    <rPh sb="2" eb="4">
      <t>キュウヨ</t>
    </rPh>
    <rPh sb="5" eb="7">
      <t>テアテ</t>
    </rPh>
    <rPh sb="7" eb="8">
      <t>トウ</t>
    </rPh>
    <rPh sb="9" eb="10">
      <t>ラン</t>
    </rPh>
    <rPh sb="10" eb="11">
      <t>チュウ</t>
    </rPh>
    <rPh sb="13" eb="14">
      <t>トウ</t>
    </rPh>
    <rPh sb="14" eb="15">
      <t>ツキ</t>
    </rPh>
    <rPh sb="15" eb="17">
      <t>チョウカ</t>
    </rPh>
    <rPh sb="17" eb="19">
      <t>キンム</t>
    </rPh>
    <rPh sb="19" eb="21">
      <t>テアテ</t>
    </rPh>
    <rPh sb="24" eb="26">
      <t>キジュン</t>
    </rPh>
    <rPh sb="26" eb="27">
      <t>ツキ</t>
    </rPh>
    <rPh sb="28" eb="30">
      <t>ジョウキョウ</t>
    </rPh>
    <rPh sb="31" eb="33">
      <t>キニュウ</t>
    </rPh>
    <phoneticPr fontId="2"/>
  </si>
  <si>
    <t>３．P18在籍児童名簿の印刷範囲指定はP8までとしています。</t>
    <rPh sb="5" eb="7">
      <t>ザイセキ</t>
    </rPh>
    <rPh sb="7" eb="9">
      <t>ジドウ</t>
    </rPh>
    <rPh sb="9" eb="11">
      <t>メイボ</t>
    </rPh>
    <rPh sb="12" eb="14">
      <t>インサツ</t>
    </rPh>
    <rPh sb="14" eb="16">
      <t>ハンイ</t>
    </rPh>
    <rPh sb="16" eb="18">
      <t>シテイ</t>
    </rPh>
    <phoneticPr fontId="2"/>
  </si>
  <si>
    <t>　 適宜、在籍児童数に応じて印刷範囲を変更してください。</t>
    <rPh sb="2" eb="4">
      <t>テキギ</t>
    </rPh>
    <rPh sb="5" eb="7">
      <t>ザイセキ</t>
    </rPh>
    <rPh sb="7" eb="9">
      <t>ジドウ</t>
    </rPh>
    <rPh sb="9" eb="10">
      <t>スウ</t>
    </rPh>
    <rPh sb="11" eb="12">
      <t>オウ</t>
    </rPh>
    <rPh sb="14" eb="16">
      <t>インサツ</t>
    </rPh>
    <rPh sb="16" eb="18">
      <t>ハンイ</t>
    </rPh>
    <rPh sb="19" eb="21">
      <t>ヘンコウ</t>
    </rPh>
    <phoneticPr fontId="2"/>
  </si>
  <si>
    <t>(注)</t>
    <rPh sb="1" eb="2">
      <t>チュウ</t>
    </rPh>
    <phoneticPr fontId="2"/>
  </si>
  <si>
    <t>検査対象職員数</t>
    <rPh sb="0" eb="2">
      <t>ケンサ</t>
    </rPh>
    <rPh sb="2" eb="4">
      <t>タイショウ</t>
    </rPh>
    <rPh sb="4" eb="7">
      <t>ショクインスウ</t>
    </rPh>
    <phoneticPr fontId="2"/>
  </si>
  <si>
    <t>未受診者数</t>
    <rPh sb="0" eb="4">
      <t>ミジュシンシャ</t>
    </rPh>
    <rPh sb="4" eb="5">
      <t>スウ</t>
    </rPh>
    <phoneticPr fontId="2"/>
  </si>
  <si>
    <t>５）３歳未満児の尿検査の実施については施設の判断とする。</t>
    <rPh sb="3" eb="7">
      <t>サイミマンジ</t>
    </rPh>
    <rPh sb="8" eb="11">
      <t>ニョウケンサ</t>
    </rPh>
    <rPh sb="12" eb="14">
      <t>ジッシ</t>
    </rPh>
    <rPh sb="19" eb="21">
      <t>シセツ</t>
    </rPh>
    <rPh sb="22" eb="24">
      <t>ハンダン</t>
    </rPh>
    <phoneticPr fontId="2"/>
  </si>
  <si>
    <t>⑧待避上有効なバルコニー</t>
    <rPh sb="1" eb="3">
      <t>タイヒ</t>
    </rPh>
    <rPh sb="3" eb="4">
      <t>ジョウ</t>
    </rPh>
    <rPh sb="4" eb="6">
      <t>ユウコウ</t>
    </rPh>
    <phoneticPr fontId="2"/>
  </si>
  <si>
    <t>⑨保育所等を２階に設ける建物</t>
    <rPh sb="1" eb="4">
      <t>ホイクショ</t>
    </rPh>
    <rPh sb="4" eb="5">
      <t>トウ</t>
    </rPh>
    <rPh sb="7" eb="8">
      <t>カイ</t>
    </rPh>
    <rPh sb="9" eb="10">
      <t>モウ</t>
    </rPh>
    <rPh sb="12" eb="14">
      <t>タテモノ</t>
    </rPh>
    <phoneticPr fontId="2"/>
  </si>
  <si>
    <t>④ 評価結果を踏まえた改善の実施</t>
    <rPh sb="2" eb="6">
      <t>ヒョウカケッカ</t>
    </rPh>
    <rPh sb="7" eb="8">
      <t>フ</t>
    </rPh>
    <rPh sb="11" eb="13">
      <t>カイゼン</t>
    </rPh>
    <rPh sb="14" eb="16">
      <t>ジッシ</t>
    </rPh>
    <phoneticPr fontId="2"/>
  </si>
  <si>
    <t>児童虐待</t>
    <rPh sb="0" eb="4">
      <t>ジドウギャクタイ</t>
    </rPh>
    <phoneticPr fontId="2"/>
  </si>
  <si>
    <t>① 虐待や不適切保育に対し相談できる体制</t>
    <rPh sb="2" eb="4">
      <t>ギャクタイ</t>
    </rPh>
    <rPh sb="5" eb="10">
      <t>フテキセツホイク</t>
    </rPh>
    <rPh sb="11" eb="12">
      <t>タイ</t>
    </rPh>
    <rPh sb="13" eb="15">
      <t>ソウダン</t>
    </rPh>
    <rPh sb="18" eb="20">
      <t>タイセイ</t>
    </rPh>
    <phoneticPr fontId="2"/>
  </si>
  <si>
    <t>③ 要保護児童を発見した場合の対応</t>
    <rPh sb="2" eb="3">
      <t>ヨウ</t>
    </rPh>
    <rPh sb="3" eb="5">
      <t>ホゴ</t>
    </rPh>
    <rPh sb="5" eb="7">
      <t>ジドウ</t>
    </rPh>
    <rPh sb="8" eb="10">
      <t>ハッケン</t>
    </rPh>
    <rPh sb="12" eb="14">
      <t>バアイ</t>
    </rPh>
    <rPh sb="15" eb="17">
      <t>タイオウ</t>
    </rPh>
    <phoneticPr fontId="2"/>
  </si>
  <si>
    <t>　　　　　　　　　　　　　　　　　　　①下記事項を適切に記録していれば、</t>
    <rPh sb="20" eb="24">
      <t>カキジコウ</t>
    </rPh>
    <rPh sb="25" eb="27">
      <t>テキセツ</t>
    </rPh>
    <rPh sb="28" eb="30">
      <t>キロク</t>
    </rPh>
    <phoneticPr fontId="2"/>
  </si>
  <si>
    <t>　　②児童保育要録を小学校に送付しているか</t>
    <rPh sb="3" eb="9">
      <t>ジドウホイクヨウロク</t>
    </rPh>
    <rPh sb="10" eb="13">
      <t>ショウガッコウ</t>
    </rPh>
    <rPh sb="14" eb="16">
      <t>ソウフ</t>
    </rPh>
    <phoneticPr fontId="2"/>
  </si>
  <si>
    <t>・アレルギー疾患を有する児童に対する対応</t>
    <rPh sb="6" eb="8">
      <t>シッカン</t>
    </rPh>
    <rPh sb="9" eb="10">
      <t>ユウ</t>
    </rPh>
    <rPh sb="12" eb="14">
      <t>ジドウ</t>
    </rPh>
    <rPh sb="15" eb="16">
      <t>タイ</t>
    </rPh>
    <rPh sb="18" eb="20">
      <t>タイオウ</t>
    </rPh>
    <phoneticPr fontId="2"/>
  </si>
  <si>
    <t>・栄養士の指導を受けられる体制</t>
    <rPh sb="1" eb="4">
      <t>エイヨウシ</t>
    </rPh>
    <rPh sb="5" eb="7">
      <t>シドウ</t>
    </rPh>
    <rPh sb="8" eb="9">
      <t>ウ</t>
    </rPh>
    <rPh sb="13" eb="15">
      <t>タイセイ</t>
    </rPh>
    <phoneticPr fontId="2"/>
  </si>
  <si>
    <t>・調理業務を適切に遂行する能力があるか</t>
    <rPh sb="1" eb="3">
      <t>チョウリ</t>
    </rPh>
    <rPh sb="3" eb="5">
      <t>ギョウム</t>
    </rPh>
    <rPh sb="6" eb="8">
      <t>テキセツ</t>
    </rPh>
    <rPh sb="9" eb="11">
      <t>スイコウ</t>
    </rPh>
    <rPh sb="13" eb="15">
      <t>ノウリョク</t>
    </rPh>
    <phoneticPr fontId="2"/>
  </si>
  <si>
    <t>・幼児の発達の段階・健康状態に応じた食事の提供</t>
    <rPh sb="1" eb="3">
      <t>ヨウジ</t>
    </rPh>
    <rPh sb="4" eb="6">
      <t>ハッタツ</t>
    </rPh>
    <rPh sb="7" eb="9">
      <t>ダンカイ</t>
    </rPh>
    <rPh sb="10" eb="14">
      <t>ケンコウジョウタイ</t>
    </rPh>
    <rPh sb="15" eb="16">
      <t>オウ</t>
    </rPh>
    <rPh sb="18" eb="20">
      <t>ショクジ</t>
    </rPh>
    <rPh sb="21" eb="23">
      <t>テイキョウ</t>
    </rPh>
    <phoneticPr fontId="2"/>
  </si>
  <si>
    <t>　秘密保持の研修の実施</t>
    <rPh sb="1" eb="5">
      <t>ヒミツホジ</t>
    </rPh>
    <rPh sb="6" eb="8">
      <t>ケンシュウ</t>
    </rPh>
    <rPh sb="9" eb="11">
      <t>ジッシ</t>
    </rPh>
    <phoneticPr fontId="2"/>
  </si>
  <si>
    <t>　個人情報の閲覧に対する対策</t>
    <rPh sb="1" eb="5">
      <t>コジンジョウホウ</t>
    </rPh>
    <rPh sb="6" eb="8">
      <t>エツラン</t>
    </rPh>
    <rPh sb="9" eb="10">
      <t>タイ</t>
    </rPh>
    <rPh sb="12" eb="14">
      <t>タイサク</t>
    </rPh>
    <phoneticPr fontId="2"/>
  </si>
  <si>
    <t>②</t>
    <phoneticPr fontId="2"/>
  </si>
  <si>
    <t>④</t>
    <phoneticPr fontId="2"/>
  </si>
  <si>
    <t>③</t>
    <phoneticPr fontId="2"/>
  </si>
  <si>
    <t>地域住民への保育情報の提供状況</t>
    <rPh sb="0" eb="1">
      <t>チイキ</t>
    </rPh>
    <rPh sb="1" eb="3">
      <t>ジュウミン</t>
    </rPh>
    <rPh sb="5" eb="9">
      <t>ホイクジョウホウ</t>
    </rPh>
    <rPh sb="10" eb="14">
      <t>テイキョウジョウキョウ</t>
    </rPh>
    <phoneticPr fontId="2"/>
  </si>
  <si>
    <t>① 安全計画</t>
    <rPh sb="2" eb="6">
      <t>アンゼンケイカク</t>
    </rPh>
    <phoneticPr fontId="2"/>
  </si>
  <si>
    <t>・安全計画の策定</t>
    <rPh sb="1" eb="5">
      <t>アンゼンケイカク</t>
    </rPh>
    <rPh sb="6" eb="8">
      <t>サクテイ</t>
    </rPh>
    <phoneticPr fontId="2"/>
  </si>
  <si>
    <t>・定期的な見直し</t>
    <rPh sb="1" eb="4">
      <t>テイキテキ</t>
    </rPh>
    <rPh sb="5" eb="7">
      <t>ミナオ</t>
    </rPh>
    <phoneticPr fontId="2"/>
  </si>
  <si>
    <t>・研修・訓練の定期的な実施</t>
    <rPh sb="1" eb="3">
      <t>ケンシュウ</t>
    </rPh>
    <rPh sb="4" eb="6">
      <t>クンレン</t>
    </rPh>
    <rPh sb="7" eb="10">
      <t>テイキテキ</t>
    </rPh>
    <rPh sb="11" eb="13">
      <t>ジッシ</t>
    </rPh>
    <phoneticPr fontId="2"/>
  </si>
  <si>
    <t>（　　年　　月）</t>
    <rPh sb="3" eb="4">
      <t>トシ</t>
    </rPh>
    <rPh sb="6" eb="7">
      <t>ツキ</t>
    </rPh>
    <phoneticPr fontId="2"/>
  </si>
  <si>
    <t>子育て支援の実施状況</t>
    <rPh sb="0" eb="2">
      <t>コソダ</t>
    </rPh>
    <rPh sb="3" eb="5">
      <t>シエン</t>
    </rPh>
    <rPh sb="6" eb="8">
      <t>ジッシ</t>
    </rPh>
    <rPh sb="8" eb="10">
      <t>ジョウキョウ</t>
    </rPh>
    <phoneticPr fontId="2"/>
  </si>
  <si>
    <t>園内における事故発生状況とその処理の状況</t>
    <rPh sb="0" eb="2">
      <t>エンナイ</t>
    </rPh>
    <rPh sb="6" eb="8">
      <t>ジコ</t>
    </rPh>
    <rPh sb="8" eb="10">
      <t>ハッセイ</t>
    </rPh>
    <rPh sb="10" eb="12">
      <t>ジョウキョウ</t>
    </rPh>
    <rPh sb="15" eb="17">
      <t>ショリ</t>
    </rPh>
    <rPh sb="18" eb="20">
      <t>ジョウキョウ</t>
    </rPh>
    <phoneticPr fontId="2"/>
  </si>
  <si>
    <t>事故防止や不審者等に対する取り組み</t>
    <rPh sb="0" eb="4">
      <t>ジコボウシ</t>
    </rPh>
    <rPh sb="5" eb="9">
      <t>フシンシャトウ</t>
    </rPh>
    <rPh sb="10" eb="11">
      <t>タイ</t>
    </rPh>
    <rPh sb="13" eb="14">
      <t>ト</t>
    </rPh>
    <rPh sb="15" eb="16">
      <t>ク</t>
    </rPh>
    <phoneticPr fontId="2"/>
  </si>
  <si>
    <t>④ 施設・設備、遊具等の安全管理</t>
    <phoneticPr fontId="2"/>
  </si>
  <si>
    <t>⑩温度、湿度、換気、採光、音など環境を常に適切な状況に保持しているか。</t>
    <rPh sb="1" eb="3">
      <t>オンド</t>
    </rPh>
    <rPh sb="4" eb="6">
      <t>シツド</t>
    </rPh>
    <rPh sb="7" eb="9">
      <t>カンキ</t>
    </rPh>
    <rPh sb="10" eb="12">
      <t>サイコウ</t>
    </rPh>
    <rPh sb="13" eb="14">
      <t>オト</t>
    </rPh>
    <rPh sb="16" eb="18">
      <t>カンキョウ</t>
    </rPh>
    <rPh sb="19" eb="20">
      <t>ツネ</t>
    </rPh>
    <rPh sb="21" eb="23">
      <t>テキセツ</t>
    </rPh>
    <rPh sb="24" eb="26">
      <t>ジョウキョウ</t>
    </rPh>
    <rPh sb="27" eb="29">
      <t>ホジ</t>
    </rPh>
    <phoneticPr fontId="2"/>
  </si>
  <si>
    <t>（園舎が２階建の場合）</t>
    <rPh sb="1" eb="2">
      <t>エン</t>
    </rPh>
    <rPh sb="2" eb="3">
      <t>シャ</t>
    </rPh>
    <rPh sb="5" eb="6">
      <t>カイ</t>
    </rPh>
    <rPh sb="6" eb="7">
      <t>タ</t>
    </rPh>
    <rPh sb="8" eb="10">
      <t>バアイ</t>
    </rPh>
    <phoneticPr fontId="14"/>
  </si>
  <si>
    <t>・保護者への取組内容等の周知</t>
    <rPh sb="1" eb="4">
      <t>ホゴシャ</t>
    </rPh>
    <rPh sb="6" eb="8">
      <t>トリクミ</t>
    </rPh>
    <rPh sb="8" eb="11">
      <t>ナイヨウトウ</t>
    </rPh>
    <rPh sb="12" eb="14">
      <t>シュウチ</t>
    </rPh>
    <phoneticPr fontId="2"/>
  </si>
  <si>
    <t>・加熱・保存等の調理設備　　</t>
    <rPh sb="1" eb="3">
      <t>カネツ</t>
    </rPh>
    <rPh sb="4" eb="6">
      <t>ホゾン</t>
    </rPh>
    <rPh sb="6" eb="7">
      <t>トウ</t>
    </rPh>
    <rPh sb="8" eb="12">
      <t>チョウリセツビ</t>
    </rPh>
    <phoneticPr fontId="2"/>
  </si>
  <si>
    <t>　情報管理責任者の設置等の体制整備</t>
    <rPh sb="1" eb="8">
      <t>ジョウホウカンリセキニンシャ</t>
    </rPh>
    <rPh sb="9" eb="11">
      <t>セッチ</t>
    </rPh>
    <rPh sb="11" eb="12">
      <t>トウ</t>
    </rPh>
    <rPh sb="13" eb="17">
      <t>タイセイセイビ</t>
    </rPh>
    <phoneticPr fontId="2"/>
  </si>
  <si>
    <t>カ 調理業務委託を行う場合、栄養士から栄養指導等を受けられる体制</t>
    <rPh sb="2" eb="6">
      <t>チョウリギョウム</t>
    </rPh>
    <rPh sb="6" eb="8">
      <t>イタク</t>
    </rPh>
    <rPh sb="9" eb="10">
      <t>オコナ</t>
    </rPh>
    <rPh sb="11" eb="13">
      <t>バアイ</t>
    </rPh>
    <rPh sb="14" eb="17">
      <t>エイヨウシ</t>
    </rPh>
    <rPh sb="19" eb="21">
      <t>エイヨウ</t>
    </rPh>
    <rPh sb="21" eb="23">
      <t>シドウ</t>
    </rPh>
    <rPh sb="23" eb="24">
      <t>トウ</t>
    </rPh>
    <rPh sb="25" eb="26">
      <t>ウ</t>
    </rPh>
    <rPh sb="30" eb="32">
      <t>タイセイ</t>
    </rPh>
    <phoneticPr fontId="2"/>
  </si>
  <si>
    <t>×1/15※1</t>
    <phoneticPr fontId="2"/>
  </si>
  <si>
    <t>×1/25※1</t>
    <phoneticPr fontId="2"/>
  </si>
  <si>
    <r>
      <t>　　　※1 保育士の配置の状況に鑑み、保育の提供に支障を及ぼすおそれがあるときは、</t>
    </r>
    <r>
      <rPr>
        <sz val="9"/>
        <color theme="1"/>
        <rFont val="ＭＳ Ｐ明朝"/>
        <family val="1"/>
        <charset val="128"/>
      </rPr>
      <t>当分の間、
　　　　</t>
    </r>
    <r>
      <rPr>
        <sz val="9"/>
        <rFont val="ＭＳ Ｐ明朝"/>
        <family val="1"/>
        <charset val="128"/>
      </rPr>
      <t>従前の基準（満4歳児以上1/30、満3歳児1/20）による算定も可とする。</t>
    </r>
    <rPh sb="6" eb="9">
      <t>ホイクシ</t>
    </rPh>
    <rPh sb="10" eb="12">
      <t>ハイチ</t>
    </rPh>
    <rPh sb="13" eb="15">
      <t>ジョウキョウ</t>
    </rPh>
    <rPh sb="16" eb="17">
      <t>カンガ</t>
    </rPh>
    <rPh sb="19" eb="21">
      <t>ホイク</t>
    </rPh>
    <rPh sb="22" eb="24">
      <t>テイキョウ</t>
    </rPh>
    <rPh sb="25" eb="27">
      <t>シショウ</t>
    </rPh>
    <rPh sb="28" eb="29">
      <t>オヨ</t>
    </rPh>
    <rPh sb="51" eb="53">
      <t>ジュウゼン</t>
    </rPh>
    <rPh sb="54" eb="56">
      <t>キジュン</t>
    </rPh>
    <rPh sb="57" eb="58">
      <t>マン</t>
    </rPh>
    <rPh sb="59" eb="60">
      <t>サイ</t>
    </rPh>
    <rPh sb="60" eb="61">
      <t>ジ</t>
    </rPh>
    <rPh sb="61" eb="63">
      <t>イジョウ</t>
    </rPh>
    <rPh sb="68" eb="69">
      <t>マン</t>
    </rPh>
    <rPh sb="70" eb="72">
      <t>サイジ</t>
    </rPh>
    <rPh sb="80" eb="82">
      <t>サンテイ</t>
    </rPh>
    <rPh sb="83" eb="84">
      <t>カ</t>
    </rPh>
    <phoneticPr fontId="2"/>
  </si>
  <si>
    <r>
      <t>の部分に</t>
    </r>
    <r>
      <rPr>
        <b/>
        <sz val="10"/>
        <color rgb="FFFF0000"/>
        <rFont val="ＭＳ Ｐ明朝"/>
        <family val="1"/>
        <charset val="128"/>
      </rPr>
      <t>検査実施日の前々月１日現在の</t>
    </r>
    <r>
      <rPr>
        <sz val="10"/>
        <color indexed="8"/>
        <rFont val="ＭＳ Ｐ明朝"/>
        <family val="1"/>
        <charset val="128"/>
      </rPr>
      <t>員数等を記入すること。）</t>
    </r>
    <rPh sb="1" eb="3">
      <t>ブブン</t>
    </rPh>
    <rPh sb="18" eb="20">
      <t>インズウ</t>
    </rPh>
    <rPh sb="20" eb="21">
      <t>トウ</t>
    </rPh>
    <rPh sb="22" eb="24">
      <t>キニュウ</t>
    </rPh>
    <phoneticPr fontId="2"/>
  </si>
  <si>
    <t>　・耐火建築物・準耐火建築物　　</t>
    <rPh sb="2" eb="4">
      <t>タイカ</t>
    </rPh>
    <rPh sb="4" eb="7">
      <t>ケンチクブツ</t>
    </rPh>
    <rPh sb="8" eb="11">
      <t>ジュンタイカ</t>
    </rPh>
    <rPh sb="11" eb="14">
      <t>ケンチクブツ</t>
    </rPh>
    <phoneticPr fontId="2"/>
  </si>
  <si>
    <t>（紙資料の鍵付きロッカーでの保管、データへパスワード設定など）</t>
    <rPh sb="1" eb="4">
      <t>カミシリョウ</t>
    </rPh>
    <rPh sb="5" eb="7">
      <t>カギツ</t>
    </rPh>
    <rPh sb="14" eb="16">
      <t>ホカン</t>
    </rPh>
    <rPh sb="26" eb="28">
      <t>セッテイ</t>
    </rPh>
    <phoneticPr fontId="2"/>
  </si>
  <si>
    <t>（子どもの食事に関する情報（咀嚼・嚥下機能や食行動の発達状況、喫食状況）を職員間で共有する。窒息の可能性を認識して食事介助、観察をする。誤嚥、窒息が起きた食材を使用しない、または適切に調理している。等）</t>
    <rPh sb="1" eb="2">
      <t>コ</t>
    </rPh>
    <rPh sb="5" eb="7">
      <t>ショクジ</t>
    </rPh>
    <rPh sb="8" eb="9">
      <t>カン</t>
    </rPh>
    <rPh sb="11" eb="13">
      <t>ジョウホウ</t>
    </rPh>
    <rPh sb="14" eb="16">
      <t>ソシャク</t>
    </rPh>
    <rPh sb="17" eb="21">
      <t>エンゲキノウ</t>
    </rPh>
    <rPh sb="22" eb="25">
      <t>ショクコウドウ</t>
    </rPh>
    <rPh sb="26" eb="30">
      <t>ハッタツジョウキョウ</t>
    </rPh>
    <rPh sb="31" eb="35">
      <t>キッショクジョウキョウ</t>
    </rPh>
    <rPh sb="37" eb="40">
      <t>ショクインカン</t>
    </rPh>
    <rPh sb="41" eb="43">
      <t>キョウユウ</t>
    </rPh>
    <rPh sb="46" eb="48">
      <t>チッソク</t>
    </rPh>
    <rPh sb="49" eb="52">
      <t>カノウセイ</t>
    </rPh>
    <rPh sb="53" eb="55">
      <t>ニンシキ</t>
    </rPh>
    <rPh sb="57" eb="61">
      <t>ショクジカイジョ</t>
    </rPh>
    <rPh sb="62" eb="64">
      <t>カンサツ</t>
    </rPh>
    <rPh sb="68" eb="70">
      <t>ゴエン</t>
    </rPh>
    <rPh sb="71" eb="73">
      <t>チッソク</t>
    </rPh>
    <rPh sb="74" eb="75">
      <t>オ</t>
    </rPh>
    <rPh sb="77" eb="79">
      <t>ショクザイ</t>
    </rPh>
    <rPh sb="80" eb="82">
      <t>シヨウ</t>
    </rPh>
    <rPh sb="89" eb="91">
      <t>テキセツ</t>
    </rPh>
    <rPh sb="92" eb="94">
      <t>チョウリ</t>
    </rPh>
    <rPh sb="99" eb="100">
      <t>トウ</t>
    </rPh>
    <phoneticPr fontId="2"/>
  </si>
  <si>
    <t>（窒息の可能性がある玩具・小物等が放置されていないか保育所内の点検を定期的に実施している。使用後の片付け・保管ルールを徹底している。等）</t>
    <rPh sb="1" eb="3">
      <t>チッソク</t>
    </rPh>
    <rPh sb="4" eb="7">
      <t>カノウセイ</t>
    </rPh>
    <rPh sb="10" eb="12">
      <t>オモチャ</t>
    </rPh>
    <rPh sb="13" eb="16">
      <t>コモノトウ</t>
    </rPh>
    <rPh sb="17" eb="19">
      <t>ホウチ</t>
    </rPh>
    <rPh sb="26" eb="30">
      <t>ホイクジョナイ</t>
    </rPh>
    <rPh sb="31" eb="33">
      <t>テンケン</t>
    </rPh>
    <rPh sb="34" eb="37">
      <t>テイキテキ</t>
    </rPh>
    <rPh sb="38" eb="40">
      <t>ジッシ</t>
    </rPh>
    <rPh sb="45" eb="48">
      <t>シヨウゴ</t>
    </rPh>
    <rPh sb="49" eb="51">
      <t>カタヅ</t>
    </rPh>
    <rPh sb="53" eb="55">
      <t>ホカン</t>
    </rPh>
    <rPh sb="59" eb="61">
      <t>テッテイ</t>
    </rPh>
    <rPh sb="66" eb="67">
      <t>トウ</t>
    </rPh>
    <phoneticPr fontId="2"/>
  </si>
  <si>
    <t>⑩ 給食の外部搬入</t>
    <rPh sb="2" eb="4">
      <t>キュウショク</t>
    </rPh>
    <rPh sb="5" eb="7">
      <t>ガイブ</t>
    </rPh>
    <rPh sb="7" eb="9">
      <t>ハンニュウ</t>
    </rPh>
    <phoneticPr fontId="2"/>
  </si>
  <si>
    <t>（有の場合、下記も記入）</t>
    <rPh sb="1" eb="2">
      <t>アリ</t>
    </rPh>
    <rPh sb="3" eb="5">
      <t>バアイ</t>
    </rPh>
    <rPh sb="6" eb="8">
      <t>カキ</t>
    </rPh>
    <rPh sb="9" eb="11">
      <t>キニュウ</t>
    </rPh>
    <phoneticPr fontId="2"/>
  </si>
  <si>
    <t>⑪ 園舎等の状況</t>
    <phoneticPr fontId="14"/>
  </si>
  <si>
    <t>⑫</t>
    <phoneticPr fontId="14"/>
  </si>
  <si>
    <t>３ 現員数は、1（4）⑪の現員数(P2)、１(6)③の年齢構成（満年齢）における児童数(P4)及び別表１(P17)の初日在籍人員数と整合性を取ること。</t>
    <rPh sb="2" eb="4">
      <t>ゲンイン</t>
    </rPh>
    <rPh sb="4" eb="5">
      <t>スウ</t>
    </rPh>
    <rPh sb="49" eb="51">
      <t>ベッピョウ</t>
    </rPh>
    <rPh sb="58" eb="60">
      <t>ショニチ</t>
    </rPh>
    <rPh sb="60" eb="62">
      <t>ザイセキ</t>
    </rPh>
    <rPh sb="62" eb="64">
      <t>ジンイン</t>
    </rPh>
    <rPh sb="64" eb="65">
      <t>スウ</t>
    </rPh>
    <rPh sb="66" eb="69">
      <t>セイゴウセイ</t>
    </rPh>
    <rPh sb="70" eb="71">
      <t>ト</t>
    </rPh>
    <phoneticPr fontId="2"/>
  </si>
  <si>
    <t>⑪ 土曜日給食の提供状況</t>
    <rPh sb="2" eb="5">
      <t>ドヨウビ</t>
    </rPh>
    <rPh sb="5" eb="7">
      <t>キュウショク</t>
    </rPh>
    <rPh sb="8" eb="10">
      <t>テイキョウ</t>
    </rPh>
    <rPh sb="10" eb="12">
      <t>ジョウキョウ</t>
    </rPh>
    <phoneticPr fontId="2"/>
  </si>
  <si>
    <t>⑫ 延長保育時給食の提供状況</t>
    <rPh sb="2" eb="4">
      <t>エンチョウ</t>
    </rPh>
    <rPh sb="4" eb="6">
      <t>ホイク</t>
    </rPh>
    <rPh sb="6" eb="7">
      <t>ジ</t>
    </rPh>
    <rPh sb="7" eb="9">
      <t>キュウショク</t>
    </rPh>
    <rPh sb="10" eb="12">
      <t>テイキョウ</t>
    </rPh>
    <rPh sb="12" eb="14">
      <t>ジョウキョウ</t>
    </rPh>
    <phoneticPr fontId="2"/>
  </si>
  <si>
    <r>
      <t>⑬ 脱脂粉乳の使用</t>
    </r>
    <r>
      <rPr>
        <sz val="10"/>
        <rFont val="ＭＳ Ｐ明朝"/>
        <family val="1"/>
        <charset val="128"/>
      </rPr>
      <t>　</t>
    </r>
    <rPh sb="2" eb="4">
      <t>ダッシ</t>
    </rPh>
    <rPh sb="4" eb="6">
      <t>フンニュウ</t>
    </rPh>
    <rPh sb="7" eb="9">
      <t>シヨウ</t>
    </rPh>
    <phoneticPr fontId="2"/>
  </si>
  <si>
    <r>
      <t>⑭ 保護者への情報提供</t>
    </r>
    <r>
      <rPr>
        <sz val="10"/>
        <rFont val="ＭＳ Ｐ明朝"/>
        <family val="1"/>
        <charset val="128"/>
      </rPr>
      <t>　（給食だより等）</t>
    </r>
    <rPh sb="2" eb="5">
      <t>ホゴシャ</t>
    </rPh>
    <rPh sb="5" eb="7">
      <t>ジョウホウ</t>
    </rPh>
    <rPh sb="7" eb="9">
      <t>テイキョウ</t>
    </rPh>
    <rPh sb="11" eb="13">
      <t>キュウショク</t>
    </rPh>
    <rPh sb="16" eb="17">
      <t>トウ</t>
    </rPh>
    <phoneticPr fontId="2"/>
  </si>
  <si>
    <t>(11)　保護者等との連携</t>
    <rPh sb="5" eb="8">
      <t>ホゴシャ</t>
    </rPh>
    <rPh sb="8" eb="9">
      <t>トウ</t>
    </rPh>
    <rPh sb="11" eb="13">
      <t>レンケイ</t>
    </rPh>
    <phoneticPr fontId="2"/>
  </si>
  <si>
    <t>(12)　安全管理</t>
    <rPh sb="5" eb="7">
      <t>アンゼン</t>
    </rPh>
    <rPh sb="7" eb="9">
      <t>カンリ</t>
    </rPh>
    <phoneticPr fontId="2"/>
  </si>
  <si>
    <t>（８）健康管理</t>
    <rPh sb="3" eb="5">
      <t>ケンコウ</t>
    </rPh>
    <rPh sb="5" eb="7">
      <t>カンリ</t>
    </rPh>
    <phoneticPr fontId="2"/>
  </si>
  <si>
    <t>（９）衛生管理</t>
    <rPh sb="3" eb="5">
      <t>エイセイ</t>
    </rPh>
    <rPh sb="5" eb="7">
      <t>カンリ</t>
    </rPh>
    <phoneticPr fontId="2"/>
  </si>
  <si>
    <t>（10）給　食</t>
    <rPh sb="4" eb="5">
      <t>キュウ</t>
    </rPh>
    <rPh sb="6" eb="7">
      <t>ショク</t>
    </rPh>
    <phoneticPr fontId="2"/>
  </si>
  <si>
    <t>（11）保護者等との連携</t>
    <rPh sb="4" eb="7">
      <t>ホゴシャ</t>
    </rPh>
    <rPh sb="7" eb="8">
      <t>トウ</t>
    </rPh>
    <rPh sb="10" eb="12">
      <t>レンケイ</t>
    </rPh>
    <phoneticPr fontId="2"/>
  </si>
  <si>
    <t>（12）安全管理</t>
    <rPh sb="4" eb="6">
      <t>アンゼン</t>
    </rPh>
    <rPh sb="6" eb="8">
      <t>カンリ</t>
    </rPh>
    <phoneticPr fontId="2"/>
  </si>
  <si>
    <t>（７）児童虐待</t>
    <rPh sb="3" eb="7">
      <t>ジドウギャクタイ</t>
    </rPh>
    <phoneticPr fontId="2"/>
  </si>
  <si>
    <r>
      <t xml:space="preserve">1　別表２（P18）に記載したクラス名とそのクラスの年齢を上記表に入力すると児童数欄に自動計上されます。
</t>
    </r>
    <r>
      <rPr>
        <sz val="9"/>
        <rFont val="ＭＳ Ｐ明朝"/>
        <family val="1"/>
        <charset val="128"/>
      </rPr>
      <t>（例）「クラス名」欄に「りす」、「年齢構成」欄に「0歳」、「1歳」と入力</t>
    </r>
    <rPh sb="62" eb="63">
      <t>ラン</t>
    </rPh>
    <rPh sb="75" eb="76">
      <t>ラン</t>
    </rPh>
    <phoneticPr fontId="2"/>
  </si>
  <si>
    <t>　　在籍人員数と整合性を取ること。</t>
    <rPh sb="6" eb="7">
      <t>スウ</t>
    </rPh>
    <phoneticPr fontId="2"/>
  </si>
  <si>
    <r>
      <t xml:space="preserve">※ </t>
    </r>
    <r>
      <rPr>
        <b/>
        <sz val="10"/>
        <color indexed="8"/>
        <rFont val="ＭＳ Ｐ明朝"/>
        <family val="1"/>
        <charset val="128"/>
      </rPr>
      <t>検査実施月の</t>
    </r>
    <r>
      <rPr>
        <b/>
        <u/>
        <sz val="10"/>
        <color indexed="8"/>
        <rFont val="ＭＳ Ｐ明朝"/>
        <family val="1"/>
        <charset val="128"/>
      </rPr>
      <t>前々月の勤務割表の写し</t>
    </r>
    <r>
      <rPr>
        <b/>
        <sz val="10"/>
        <color indexed="8"/>
        <rFont val="ＭＳ Ｐ明朝"/>
        <family val="1"/>
        <charset val="128"/>
      </rPr>
      <t>を添付すること。</t>
    </r>
    <rPh sb="12" eb="14">
      <t>キンム</t>
    </rPh>
    <phoneticPr fontId="2"/>
  </si>
  <si>
    <r>
      <t xml:space="preserve"> ※ 検査実施月の</t>
    </r>
    <r>
      <rPr>
        <b/>
        <u/>
        <sz val="10"/>
        <rFont val="ＭＳ Ｐ明朝"/>
        <family val="1"/>
        <charset val="128"/>
      </rPr>
      <t>前々月の勤務割表の写し</t>
    </r>
    <r>
      <rPr>
        <b/>
        <sz val="10"/>
        <rFont val="ＭＳ Ｐ明朝"/>
        <family val="1"/>
        <charset val="128"/>
      </rPr>
      <t>を添付すること。</t>
    </r>
    <rPh sb="13" eb="15">
      <t>キンム</t>
    </rPh>
    <phoneticPr fontId="2"/>
  </si>
  <si>
    <t>　③の「処遇改善加算の賃金改善要件（キャリアパス要件を含む）」については、「施設給付費等に係る処遇改善等加算について」　</t>
    <rPh sb="38" eb="40">
      <t>シセツ</t>
    </rPh>
    <rPh sb="40" eb="42">
      <t>キュウフ</t>
    </rPh>
    <rPh sb="42" eb="43">
      <t>ヒ</t>
    </rPh>
    <rPh sb="43" eb="44">
      <t>トウ</t>
    </rPh>
    <rPh sb="45" eb="46">
      <t>カカ</t>
    </rPh>
    <rPh sb="47" eb="49">
      <t>ショグウ</t>
    </rPh>
    <rPh sb="49" eb="51">
      <t>カイゼン</t>
    </rPh>
    <rPh sb="51" eb="52">
      <t>トウ</t>
    </rPh>
    <rPh sb="52" eb="54">
      <t>カサンシセツキュウフヒトウカカショグウカイゼントウカサンヒラ</t>
    </rPh>
    <phoneticPr fontId="2"/>
  </si>
  <si>
    <t>（平成27年3月31日付け府政共第349号・雇児発0331第10号　内閣府政策統括官・厚生労働省雇用均等・児童家庭局長等連名通知）を参照　</t>
    <phoneticPr fontId="2"/>
  </si>
  <si>
    <t>② こどもの意見や思いを受け止める取組み</t>
    <rPh sb="6" eb="8">
      <t>イケン</t>
    </rPh>
    <rPh sb="9" eb="10">
      <t>オモ</t>
    </rPh>
    <rPh sb="12" eb="13">
      <t>ウ</t>
    </rPh>
    <rPh sb="14" eb="15">
      <t>ト</t>
    </rPh>
    <rPh sb="17" eb="19">
      <t>トリク</t>
    </rPh>
    <phoneticPr fontId="2"/>
  </si>
  <si>
    <t>④誤嚥等による窒息のリスクの除去　※誤嚥等による窒息のリスク防止のために実施している対策等を記入すること。</t>
    <rPh sb="1" eb="3">
      <t>ゴエン</t>
    </rPh>
    <rPh sb="3" eb="4">
      <t>トウ</t>
    </rPh>
    <rPh sb="7" eb="9">
      <t>チッソク</t>
    </rPh>
    <rPh sb="14" eb="16">
      <t>ジョキョ</t>
    </rPh>
    <rPh sb="20" eb="21">
      <t>トウ</t>
    </rPh>
    <phoneticPr fontId="2"/>
  </si>
  <si>
    <t>⑤誤飲の恐れのある物等の適正管理　※誤飲の防止のために実施している対策等を記入すること。</t>
    <rPh sb="1" eb="3">
      <t>ゴイン</t>
    </rPh>
    <rPh sb="4" eb="5">
      <t>オソ</t>
    </rPh>
    <rPh sb="9" eb="11">
      <t>モノトウ</t>
    </rPh>
    <rPh sb="12" eb="16">
      <t>テキセイカンリ</t>
    </rPh>
    <phoneticPr fontId="2"/>
  </si>
  <si>
    <t>(</t>
    <phoneticPr fontId="2"/>
  </si>
  <si>
    <t>)（有の場合、該当する作成方法に☑すること。）</t>
    <rPh sb="2" eb="3">
      <t>アリ</t>
    </rPh>
    <rPh sb="4" eb="6">
      <t>バアイ</t>
    </rPh>
    <phoneticPr fontId="2"/>
  </si>
  <si>
    <t>※2 子育ての知識、経験を有する看護師等を配置し、かつ、保育士の支援を受ける体制整備を
　　　した場合、当分の間、看護師等を1人に限り保育士とみなす。</t>
    <rPh sb="3" eb="5">
      <t>コソダ</t>
    </rPh>
    <rPh sb="7" eb="9">
      <t>チシキ</t>
    </rPh>
    <rPh sb="10" eb="12">
      <t>ケイケン</t>
    </rPh>
    <rPh sb="13" eb="14">
      <t>ユウ</t>
    </rPh>
    <rPh sb="16" eb="20">
      <t>カンゴシトウ</t>
    </rPh>
    <rPh sb="21" eb="23">
      <t>ハイチ</t>
    </rPh>
    <rPh sb="28" eb="31">
      <t>ホイクシ</t>
    </rPh>
    <rPh sb="32" eb="34">
      <t>シエン</t>
    </rPh>
    <rPh sb="35" eb="36">
      <t>ウ</t>
    </rPh>
    <rPh sb="38" eb="40">
      <t>タイセイ</t>
    </rPh>
    <rPh sb="40" eb="42">
      <t>セイビ</t>
    </rPh>
    <phoneticPr fontId="2"/>
  </si>
  <si>
    <r>
      <t>　3.30㎡×</t>
    </r>
    <r>
      <rPr>
        <sz val="8"/>
        <rFont val="ＭＳ Ｐ明朝"/>
        <family val="1"/>
        <charset val="128"/>
      </rPr>
      <t xml:space="preserve"> 満2歳以上の児童現員数</t>
    </r>
    <rPh sb="8" eb="9">
      <t>マン</t>
    </rPh>
    <rPh sb="10" eb="13">
      <t>サイイジョウ</t>
    </rPh>
    <rPh sb="14" eb="16">
      <t>ジドウ</t>
    </rPh>
    <rPh sb="16" eb="18">
      <t>ゲンイン</t>
    </rPh>
    <rPh sb="18" eb="19">
      <t>スウ</t>
    </rPh>
    <phoneticPr fontId="14"/>
  </si>
  <si>
    <t>3 この表における「常勤の保育士」とは、①就業規則において定められている常勤の従業者が勤務すべき時間数に達している者、② ①以外の者であって、1日6時間以上かつ月20日以上勤務する者をいい、「短時間勤務の保育士」とは、①及び②のいずれにも該当しない者をいう。</t>
    <phoneticPr fontId="2"/>
  </si>
  <si>
    <t>就業規則等で定めている常勤保育士等員数※2</t>
    <rPh sb="11" eb="13">
      <t>ジョウキン</t>
    </rPh>
    <rPh sb="13" eb="16">
      <t>ホイクシ</t>
    </rPh>
    <rPh sb="16" eb="17">
      <t>トウ</t>
    </rPh>
    <rPh sb="17" eb="19">
      <t>インズウ</t>
    </rPh>
    <phoneticPr fontId="2"/>
  </si>
  <si>
    <r>
      <t xml:space="preserve"> 訓練実施日　</t>
    </r>
    <r>
      <rPr>
        <sz val="9"/>
        <rFont val="ＭＳ Ｐ明朝"/>
        <family val="1"/>
        <charset val="128"/>
      </rPr>
      <t>（毎月実施・月／日）</t>
    </r>
    <rPh sb="8" eb="10">
      <t>マイツキ</t>
    </rPh>
    <rPh sb="10" eb="12">
      <t>ジッシ</t>
    </rPh>
    <rPh sb="13" eb="14">
      <t>ツキ</t>
    </rPh>
    <rPh sb="15" eb="16">
      <t>ヒ</t>
    </rPh>
    <phoneticPr fontId="2"/>
  </si>
  <si>
    <t>（情報を管理する責任者を置いているなど）</t>
    <rPh sb="1" eb="3">
      <t>ジョウホウ</t>
    </rPh>
    <rPh sb="4" eb="6">
      <t>カンリ</t>
    </rPh>
    <rPh sb="8" eb="11">
      <t>セキニンシャ</t>
    </rPh>
    <rPh sb="12" eb="13">
      <t>オ</t>
    </rPh>
    <phoneticPr fontId="2"/>
  </si>
  <si>
    <r>
      <t>（</t>
    </r>
    <r>
      <rPr>
        <sz val="11"/>
        <rFont val="ＭＳ Ｐゴシック"/>
        <family val="3"/>
        <charset val="128"/>
      </rPr>
      <t>５） 児童票の取扱と活用状況</t>
    </r>
    <rPh sb="4" eb="6">
      <t>ジドウ</t>
    </rPh>
    <rPh sb="6" eb="7">
      <t>ヒョウ</t>
    </rPh>
    <rPh sb="8" eb="10">
      <t>トリアツカイ</t>
    </rPh>
    <rPh sb="11" eb="13">
      <t>カツヨウ</t>
    </rPh>
    <rPh sb="13" eb="15">
      <t>ジョウキョウ</t>
    </rPh>
    <phoneticPr fontId="2"/>
  </si>
  <si>
    <r>
      <t>（６）</t>
    </r>
    <r>
      <rPr>
        <sz val="11"/>
        <rFont val="ＭＳ Ｐゴシック"/>
        <family val="3"/>
        <charset val="128"/>
      </rPr>
      <t>児童保育要録</t>
    </r>
    <rPh sb="3" eb="5">
      <t>ジドウ</t>
    </rPh>
    <rPh sb="5" eb="7">
      <t>ホイク</t>
    </rPh>
    <rPh sb="7" eb="9">
      <t>ヨウロク</t>
    </rPh>
    <phoneticPr fontId="2"/>
  </si>
  <si>
    <r>
      <rPr>
        <sz val="11"/>
        <rFont val="ＭＳ Ｐゴシック"/>
        <family val="3"/>
        <charset val="128"/>
      </rPr>
      <t>（８）</t>
    </r>
    <r>
      <rPr>
        <b/>
        <sz val="11"/>
        <rFont val="ＭＳ Ｐゴシック"/>
        <family val="3"/>
        <charset val="128"/>
      </rPr>
      <t xml:space="preserve"> </t>
    </r>
    <r>
      <rPr>
        <sz val="11"/>
        <rFont val="ＭＳ Ｐゴシック"/>
        <family val="3"/>
        <charset val="128"/>
      </rPr>
      <t>健康管理</t>
    </r>
    <rPh sb="4" eb="6">
      <t>ケンコウ</t>
    </rPh>
    <rPh sb="6" eb="8">
      <t>カンリ</t>
    </rPh>
    <phoneticPr fontId="2"/>
  </si>
  <si>
    <r>
      <rPr>
        <sz val="11"/>
        <rFont val="ＭＳ Ｐゴシック"/>
        <family val="3"/>
        <charset val="128"/>
      </rPr>
      <t>（９） 衛生管理</t>
    </r>
    <rPh sb="4" eb="6">
      <t>エイセイ</t>
    </rPh>
    <rPh sb="6" eb="8">
      <t>カンリ</t>
    </rPh>
    <phoneticPr fontId="2"/>
  </si>
  <si>
    <r>
      <rPr>
        <sz val="11"/>
        <rFont val="ＭＳ Ｐゴシック"/>
        <family val="3"/>
        <charset val="128"/>
      </rPr>
      <t>（１０） 給　食</t>
    </r>
    <rPh sb="5" eb="6">
      <t>キュウ</t>
    </rPh>
    <rPh sb="7" eb="8">
      <t>ショク</t>
    </rPh>
    <phoneticPr fontId="2"/>
  </si>
  <si>
    <t>⑤ 送迎バスの安全管理</t>
    <rPh sb="2" eb="4">
      <t>ソウゲイ</t>
    </rPh>
    <phoneticPr fontId="2"/>
  </si>
  <si>
    <r>
      <t>２．次に</t>
    </r>
    <r>
      <rPr>
        <b/>
        <sz val="11"/>
        <color rgb="FFFF0000"/>
        <rFont val="ＭＳ ゴシック"/>
        <family val="3"/>
        <charset val="128"/>
      </rPr>
      <t>P４の③クラス編成の「クラス名」と「年齢構成」を入力
　　</t>
    </r>
    <r>
      <rPr>
        <b/>
        <sz val="11"/>
        <rFont val="ＭＳ ゴシック"/>
        <family val="3"/>
        <charset val="128"/>
      </rPr>
      <t>してから、</t>
    </r>
    <r>
      <rPr>
        <b/>
        <sz val="11"/>
        <color rgb="FFFF0000"/>
        <rFont val="ＭＳ ゴシック"/>
        <family val="3"/>
        <charset val="128"/>
      </rPr>
      <t>別表２の在籍児童名簿を作成</t>
    </r>
    <r>
      <rPr>
        <b/>
        <sz val="11"/>
        <rFont val="ＭＳ ゴシック"/>
        <family val="3"/>
        <charset val="128"/>
      </rPr>
      <t>して下さい。
　（これにより、P１とP４の黄色の欄の人数が自動計算されます。）
　</t>
    </r>
    <rPh sb="2" eb="3">
      <t>ツギ</t>
    </rPh>
    <rPh sb="22" eb="26">
      <t>ネンレイコウセイ</t>
    </rPh>
    <rPh sb="38" eb="40">
      <t>ベツヒョウ</t>
    </rPh>
    <rPh sb="42" eb="44">
      <t>ザイセキ</t>
    </rPh>
    <rPh sb="44" eb="46">
      <t>ジドウ</t>
    </rPh>
    <rPh sb="46" eb="48">
      <t>メイボ</t>
    </rPh>
    <rPh sb="49" eb="51">
      <t>サクセイ</t>
    </rPh>
    <rPh sb="53" eb="54">
      <t>シタ</t>
    </rPh>
    <phoneticPr fontId="2"/>
  </si>
  <si>
    <r>
      <t>１．はじめに、</t>
    </r>
    <r>
      <rPr>
        <b/>
        <sz val="11"/>
        <color rgb="FFFF0000"/>
        <rFont val="ＭＳ ゴシック"/>
        <family val="3"/>
        <charset val="128"/>
      </rPr>
      <t>表紙の「認可定員」と「検査実施年月日」（日付）を入力</t>
    </r>
    <r>
      <rPr>
        <b/>
        <sz val="11"/>
        <rFont val="ＭＳ ゴシック"/>
        <family val="3"/>
        <charset val="128"/>
      </rPr>
      <t>して下さい。</t>
    </r>
    <rPh sb="11" eb="15">
      <t>ニンカテイイン</t>
    </rPh>
    <rPh sb="18" eb="20">
      <t>ケンサ</t>
    </rPh>
    <rPh sb="20" eb="22">
      <t>ジッシ</t>
    </rPh>
    <rPh sb="22" eb="25">
      <t>ネンガッピ</t>
    </rPh>
    <rPh sb="27" eb="29">
      <t>ヒヅケ</t>
    </rPh>
    <rPh sb="35" eb="36">
      <t>シタ</t>
    </rPh>
    <phoneticPr fontId="2"/>
  </si>
  <si>
    <t>　 （表紙の「年度」及び「作成基準年月日」が表示されます。）</t>
    <rPh sb="3" eb="5">
      <t>ヒョウシ</t>
    </rPh>
    <rPh sb="7" eb="9">
      <t>ネンド</t>
    </rPh>
    <rPh sb="10" eb="11">
      <t>オヨ</t>
    </rPh>
    <rPh sb="13" eb="15">
      <t>サクセイ</t>
    </rPh>
    <rPh sb="15" eb="17">
      <t>キジュン</t>
    </rPh>
    <rPh sb="17" eb="20">
      <t>ネンガッピ</t>
    </rPh>
    <rPh sb="22" eb="24">
      <t>ヒョウジ</t>
    </rPh>
    <phoneticPr fontId="2"/>
  </si>
  <si>
    <t xml:space="preserve">入力例　2026/4/1　R8/4/1　R8.4.1 </t>
    <rPh sb="0" eb="3">
      <t>ニュウリョクレイ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</si>
</sst>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 &quot;歳&quot;"/>
    <numFmt numFmtId="177" formatCode="#,##0_ "/>
    <numFmt numFmtId="178" formatCode="0.0%"/>
    <numFmt numFmtId="179" formatCode="#,##0_ ;[Red]\-#,##0\ "/>
    <numFmt numFmtId="180" formatCode="#,##0_);[Red]\(#,##0\)"/>
    <numFmt numFmtId="181" formatCode="0.0"/>
    <numFmt numFmtId="182" formatCode="#,###"/>
    <numFmt numFmtId="183" formatCode="[$-411]ge\.m\.d;@"/>
    <numFmt numFmtId="184" formatCode="#,##0.0&quot;日&quot;;[Red]\-#,##0.0"/>
    <numFmt numFmtId="185" formatCode="h:mm;@"/>
    <numFmt numFmtId="186" formatCode="#,##0.0_ "/>
    <numFmt numFmtId="187" formatCode="[$-411]ggge&quot;年&quot;m&quot;月&quot;d&quot;日&quot;;@"/>
    <numFmt numFmtId="188" formatCode="0&quot;歳&quot;"/>
    <numFmt numFmtId="189" formatCode="0&quot;歳以上&quot;"/>
    <numFmt numFmtId="190" formatCode="0.0_);[Red]\(0.0\)"/>
    <numFmt numFmtId="191" formatCode="[$-F400]h:mm:ss\ AM/PM"/>
    <numFmt numFmtId="192" formatCode="0_);\(0\)"/>
  </numFmts>
  <fonts count="14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8"/>
      <name val="ＭＳ Ｐゴシック"/>
      <family val="3"/>
      <charset val="128"/>
    </font>
    <font>
      <vertAlign val="superscript"/>
      <sz val="11"/>
      <name val="ＭＳ Ｐゴシック"/>
      <family val="3"/>
      <charset val="128"/>
    </font>
    <font>
      <u/>
      <sz val="11"/>
      <name val="ＭＳ Ｐゴシック"/>
      <family val="3"/>
      <charset val="128"/>
    </font>
    <font>
      <sz val="11"/>
      <name val="ＭＳ 明朝"/>
      <family val="1"/>
      <charset val="128"/>
    </font>
    <font>
      <b/>
      <sz val="12"/>
      <name val="ＭＳ 明朝"/>
      <family val="1"/>
      <charset val="128"/>
    </font>
    <font>
      <b/>
      <sz val="9"/>
      <name val="ＭＳ Ｐゴシック"/>
      <family val="3"/>
      <charset val="128"/>
    </font>
    <font>
      <sz val="10"/>
      <color indexed="10"/>
      <name val="ＭＳ Ｐゴシック"/>
      <family val="3"/>
      <charset val="128"/>
    </font>
    <font>
      <sz val="6"/>
      <name val="ＭＳ Ｐゴシック"/>
      <family val="3"/>
      <charset val="128"/>
    </font>
    <font>
      <sz val="8"/>
      <color indexed="8"/>
      <name val="ＭＳ Ｐ明朝"/>
      <family val="1"/>
      <charset val="128"/>
    </font>
    <font>
      <sz val="9"/>
      <name val="ＭＳ Ｐ明朝"/>
      <family val="1"/>
      <charset val="128"/>
    </font>
    <font>
      <sz val="11"/>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12"/>
      <name val="ＭＳ Ｐ明朝"/>
      <family val="1"/>
      <charset val="128"/>
    </font>
    <font>
      <sz val="9"/>
      <color indexed="10"/>
      <name val="ＭＳ Ｐ明朝"/>
      <family val="1"/>
      <charset val="128"/>
    </font>
    <font>
      <sz val="9.5"/>
      <name val="ＭＳ Ｐ明朝"/>
      <family val="1"/>
      <charset val="128"/>
    </font>
    <font>
      <b/>
      <sz val="12"/>
      <name val="ＭＳ Ｐゴシック"/>
      <family val="3"/>
      <charset val="128"/>
    </font>
    <font>
      <sz val="12"/>
      <name val="ＭＳ 明朝"/>
      <family val="1"/>
      <charset val="128"/>
    </font>
    <font>
      <u/>
      <sz val="10"/>
      <name val="ＭＳ Ｐ明朝"/>
      <family val="1"/>
      <charset val="128"/>
    </font>
    <font>
      <b/>
      <sz val="9"/>
      <color indexed="81"/>
      <name val="ＭＳ Ｐゴシック"/>
      <family val="3"/>
      <charset val="128"/>
    </font>
    <font>
      <sz val="9"/>
      <color indexed="81"/>
      <name val="ＭＳ Ｐゴシック"/>
      <family val="3"/>
      <charset val="128"/>
    </font>
    <font>
      <sz val="8"/>
      <color indexed="10"/>
      <name val="ＭＳ Ｐ明朝"/>
      <family val="1"/>
      <charset val="128"/>
    </font>
    <font>
      <b/>
      <sz val="11"/>
      <name val="ＭＳ Ｐゴシック"/>
      <family val="3"/>
      <charset val="128"/>
    </font>
    <font>
      <b/>
      <sz val="10"/>
      <name val="ＭＳ Ｐゴシック"/>
      <family val="3"/>
      <charset val="128"/>
    </font>
    <font>
      <sz val="9"/>
      <color indexed="8"/>
      <name val="ＭＳ Ｐゴシック"/>
      <family val="3"/>
      <charset val="128"/>
    </font>
    <font>
      <sz val="10"/>
      <color indexed="8"/>
      <name val="ＭＳ Ｐ明朝"/>
      <family val="1"/>
      <charset val="128"/>
    </font>
    <font>
      <b/>
      <u/>
      <sz val="10"/>
      <name val="ＭＳ Ｐ明朝"/>
      <family val="1"/>
      <charset val="128"/>
    </font>
    <font>
      <u/>
      <sz val="9"/>
      <name val="ＭＳ Ｐ明朝"/>
      <family val="1"/>
      <charset val="128"/>
    </font>
    <font>
      <b/>
      <sz val="8"/>
      <color indexed="8"/>
      <name val="ＭＳ 明朝"/>
      <family val="1"/>
      <charset val="128"/>
    </font>
    <font>
      <sz val="11"/>
      <color indexed="9"/>
      <name val="ＭＳ Ｐゴシック"/>
      <family val="3"/>
      <charset val="128"/>
    </font>
    <font>
      <sz val="10.5"/>
      <name val="ＭＳ Ｐ明朝"/>
      <family val="1"/>
      <charset val="128"/>
    </font>
    <font>
      <sz val="10.5"/>
      <name val="ＭＳ Ｐゴシック"/>
      <family val="3"/>
      <charset val="128"/>
    </font>
    <font>
      <sz val="10"/>
      <name val="ＭＳ ゴシック"/>
      <family val="3"/>
      <charset val="128"/>
    </font>
    <font>
      <sz val="8"/>
      <name val="ＭＳ ゴシック"/>
      <family val="3"/>
      <charset val="128"/>
    </font>
    <font>
      <sz val="8.5"/>
      <name val="ＭＳ Ｐゴシック"/>
      <family val="3"/>
      <charset val="128"/>
    </font>
    <font>
      <sz val="8.5"/>
      <color indexed="9"/>
      <name val="ＭＳ Ｐゴシック"/>
      <family val="3"/>
      <charset val="128"/>
    </font>
    <font>
      <sz val="8.5"/>
      <color indexed="12"/>
      <name val="ＭＳ Ｐゴシック"/>
      <family val="3"/>
      <charset val="128"/>
    </font>
    <font>
      <sz val="8.5"/>
      <color indexed="8"/>
      <name val="ＭＳ Ｐゴシック"/>
      <family val="3"/>
      <charset val="128"/>
    </font>
    <font>
      <u/>
      <sz val="9"/>
      <name val="ＭＳ Ｐゴシック"/>
      <family val="3"/>
      <charset val="128"/>
    </font>
    <font>
      <u/>
      <sz val="8.5"/>
      <color indexed="8"/>
      <name val="ＭＳ Ｐゴシック"/>
      <family val="3"/>
      <charset val="128"/>
    </font>
    <font>
      <sz val="10"/>
      <color indexed="12"/>
      <name val="ＭＳ Ｐゴシック"/>
      <family val="3"/>
      <charset val="128"/>
    </font>
    <font>
      <sz val="8"/>
      <color indexed="9"/>
      <name val="ＭＳ ゴシック"/>
      <family val="3"/>
      <charset val="128"/>
    </font>
    <font>
      <sz val="9"/>
      <color indexed="12"/>
      <name val="ＭＳ Ｐゴシック"/>
      <family val="3"/>
      <charset val="128"/>
    </font>
    <font>
      <sz val="8.5"/>
      <name val="ＭＳ ゴシック"/>
      <family val="3"/>
      <charset val="128"/>
    </font>
    <font>
      <sz val="6"/>
      <name val="ＭＳ ゴシック"/>
      <family val="3"/>
      <charset val="128"/>
    </font>
    <font>
      <sz val="8"/>
      <color indexed="12"/>
      <name val="ＭＳ Ｐゴシック"/>
      <family val="3"/>
      <charset val="128"/>
    </font>
    <font>
      <b/>
      <sz val="14"/>
      <name val="ＭＳ Ｐゴシック"/>
      <family val="3"/>
      <charset val="128"/>
    </font>
    <font>
      <sz val="8"/>
      <color indexed="12"/>
      <name val="ＭＳ ゴシック"/>
      <family val="3"/>
      <charset val="128"/>
    </font>
    <font>
      <sz val="11"/>
      <color indexed="12"/>
      <name val="ＭＳ Ｐゴシック"/>
      <family val="3"/>
      <charset val="128"/>
    </font>
    <font>
      <u/>
      <sz val="8"/>
      <name val="ＭＳ ゴシック"/>
      <family val="3"/>
      <charset val="128"/>
    </font>
    <font>
      <u/>
      <sz val="10"/>
      <name val="ＭＳ Ｐゴシック"/>
      <family val="3"/>
      <charset val="128"/>
    </font>
    <font>
      <u/>
      <sz val="8.5"/>
      <name val="ＭＳ Ｐゴシック"/>
      <family val="3"/>
      <charset val="128"/>
    </font>
    <font>
      <sz val="7"/>
      <color indexed="9"/>
      <name val="ＭＳ Ｐゴシック"/>
      <family val="3"/>
      <charset val="128"/>
    </font>
    <font>
      <sz val="8"/>
      <color indexed="81"/>
      <name val="ＭＳ Ｐゴシック"/>
      <family val="3"/>
      <charset val="128"/>
    </font>
    <font>
      <strike/>
      <sz val="10"/>
      <name val="ＭＳ Ｐ明朝"/>
      <family val="1"/>
      <charset val="128"/>
    </font>
    <font>
      <strike/>
      <u/>
      <sz val="10"/>
      <name val="ＭＳ Ｐ明朝"/>
      <family val="1"/>
      <charset val="128"/>
    </font>
    <font>
      <strike/>
      <sz val="11"/>
      <name val="ＭＳ Ｐ明朝"/>
      <family val="1"/>
      <charset val="128"/>
    </font>
    <font>
      <sz val="11"/>
      <color indexed="8"/>
      <name val="ＭＳ Ｐゴシック"/>
      <family val="3"/>
      <charset val="128"/>
    </font>
    <font>
      <b/>
      <sz val="16"/>
      <name val="ＭＳ ゴシック"/>
      <family val="3"/>
      <charset val="128"/>
    </font>
    <font>
      <sz val="10"/>
      <name val="ＭＳ 明朝"/>
      <family val="1"/>
      <charset val="128"/>
    </font>
    <font>
      <sz val="11"/>
      <color indexed="8"/>
      <name val="ＭＳ Ｐゴシック"/>
      <family val="3"/>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11"/>
      <color indexed="8"/>
      <name val="ＭＳ Ｐ明朝"/>
      <family val="1"/>
      <charset val="128"/>
    </font>
    <font>
      <sz val="13"/>
      <color indexed="8"/>
      <name val="ＭＳ 明朝"/>
      <family val="1"/>
      <charset val="128"/>
    </font>
    <font>
      <sz val="14"/>
      <color indexed="8"/>
      <name val="ＭＳ 明朝"/>
      <family val="1"/>
      <charset val="128"/>
    </font>
    <font>
      <sz val="11"/>
      <color indexed="8"/>
      <name val="ＭＳ 明朝"/>
      <family val="1"/>
      <charset val="128"/>
    </font>
    <font>
      <sz val="12"/>
      <color indexed="8"/>
      <name val="ＭＳ 明朝"/>
      <family val="1"/>
      <charset val="128"/>
    </font>
    <font>
      <sz val="10"/>
      <color indexed="8"/>
      <name val="ＭＳ 明朝"/>
      <family val="1"/>
      <charset val="128"/>
    </font>
    <font>
      <sz val="10"/>
      <color indexed="8"/>
      <name val="ＭＳ Ｐゴシック"/>
      <family val="3"/>
      <charset val="128"/>
    </font>
    <font>
      <sz val="9"/>
      <color indexed="8"/>
      <name val="ＭＳ Ｐゴシック"/>
      <family val="3"/>
      <charset val="128"/>
    </font>
    <font>
      <sz val="8"/>
      <color indexed="8"/>
      <name val="ＭＳ Ｐ明朝"/>
      <family val="1"/>
      <charset val="128"/>
    </font>
    <font>
      <sz val="11"/>
      <color indexed="10"/>
      <name val="ＭＳ Ｐゴシック"/>
      <family val="3"/>
      <charset val="128"/>
    </font>
    <font>
      <sz val="11"/>
      <color indexed="8"/>
      <name val="ＭＳ Ｐゴシック"/>
      <family val="3"/>
      <charset val="128"/>
    </font>
    <font>
      <sz val="9"/>
      <color indexed="8"/>
      <name val="ＭＳ Ｐゴシック"/>
      <family val="3"/>
      <charset val="128"/>
    </font>
    <font>
      <sz val="9"/>
      <color indexed="10"/>
      <name val="ＭＳ Ｐゴシック"/>
      <family val="3"/>
      <charset val="128"/>
    </font>
    <font>
      <sz val="11"/>
      <color indexed="10"/>
      <name val="ＭＳ 明朝"/>
      <family val="1"/>
      <charset val="128"/>
    </font>
    <font>
      <strike/>
      <sz val="10"/>
      <color indexed="8"/>
      <name val="ＭＳ Ｐゴシック"/>
      <family val="3"/>
      <charset val="128"/>
    </font>
    <font>
      <strike/>
      <sz val="11"/>
      <color indexed="8"/>
      <name val="ＭＳ Ｐゴシック"/>
      <family val="3"/>
      <charset val="128"/>
    </font>
    <font>
      <sz val="10"/>
      <color indexed="10"/>
      <name val="ＭＳ Ｐゴシック"/>
      <family val="3"/>
      <charset val="128"/>
    </font>
    <font>
      <b/>
      <strike/>
      <sz val="11"/>
      <color indexed="10"/>
      <name val="ＭＳ 明朝"/>
      <family val="1"/>
      <charset val="128"/>
    </font>
    <font>
      <strike/>
      <sz val="11"/>
      <color indexed="10"/>
      <name val="ＭＳ Ｐゴシック"/>
      <family val="3"/>
      <charset val="128"/>
    </font>
    <font>
      <sz val="10"/>
      <name val="ＭＳ Ｐゴシック"/>
      <family val="3"/>
      <charset val="128"/>
    </font>
    <font>
      <sz val="12"/>
      <color indexed="8"/>
      <name val="ＭＳ Ｐゴシック"/>
      <family val="3"/>
      <charset val="128"/>
    </font>
    <font>
      <sz val="9"/>
      <name val="ＭＳ Ｐゴシック"/>
      <family val="3"/>
      <charset val="128"/>
    </font>
    <font>
      <b/>
      <sz val="8"/>
      <color indexed="14"/>
      <name val="ＭＳ Ｐ明朝"/>
      <family val="1"/>
      <charset val="128"/>
    </font>
    <font>
      <b/>
      <sz val="11"/>
      <color indexed="14"/>
      <name val="ＭＳ Ｐゴシック"/>
      <family val="3"/>
      <charset val="128"/>
    </font>
    <font>
      <u/>
      <sz val="10"/>
      <color indexed="8"/>
      <name val="ＭＳ Ｐ明朝"/>
      <family val="1"/>
      <charset val="128"/>
    </font>
    <font>
      <sz val="14"/>
      <color indexed="8"/>
      <name val="ＭＳ Ｐ明朝"/>
      <family val="1"/>
      <charset val="128"/>
    </font>
    <font>
      <sz val="10"/>
      <color indexed="10"/>
      <name val="ＭＳ Ｐ明朝"/>
      <family val="1"/>
      <charset val="128"/>
    </font>
    <font>
      <sz val="11"/>
      <color indexed="8"/>
      <name val="ＭＳ Ｐゴシック"/>
      <family val="3"/>
      <charset val="128"/>
    </font>
    <font>
      <strike/>
      <sz val="10"/>
      <color indexed="10"/>
      <name val="ＭＳ Ｐゴシック"/>
      <family val="3"/>
      <charset val="128"/>
    </font>
    <font>
      <u/>
      <sz val="10"/>
      <color indexed="10"/>
      <name val="ＭＳ Ｐ明朝"/>
      <family val="1"/>
      <charset val="128"/>
    </font>
    <font>
      <sz val="9.5"/>
      <color indexed="8"/>
      <name val="ＭＳ Ｐ明朝"/>
      <family val="1"/>
      <charset val="128"/>
    </font>
    <font>
      <b/>
      <sz val="16"/>
      <color indexed="8"/>
      <name val="ＭＳ ゴシック"/>
      <family val="3"/>
      <charset val="128"/>
    </font>
    <font>
      <b/>
      <sz val="11"/>
      <name val="ＭＳ Ｐ明朝"/>
      <family val="1"/>
      <charset val="128"/>
    </font>
    <font>
      <sz val="6"/>
      <name val="ＭＳ Ｐ明朝"/>
      <family val="1"/>
      <charset val="128"/>
    </font>
    <font>
      <sz val="9"/>
      <name val="ＭＳ 明朝"/>
      <family val="1"/>
      <charset val="128"/>
    </font>
    <font>
      <sz val="10"/>
      <name val="ＭＳ Ｐゴシック"/>
      <family val="3"/>
      <charset val="128"/>
    </font>
    <font>
      <sz val="10"/>
      <color indexed="10"/>
      <name val="ＭＳ Ｐゴシック"/>
      <family val="3"/>
      <charset val="128"/>
    </font>
    <font>
      <sz val="11"/>
      <color indexed="10"/>
      <name val="ＭＳ Ｐゴシック"/>
      <family val="3"/>
      <charset val="128"/>
    </font>
    <font>
      <sz val="10"/>
      <color indexed="10"/>
      <name val="ＭＳ Ｐ明朝"/>
      <family val="1"/>
      <charset val="128"/>
    </font>
    <font>
      <sz val="11"/>
      <color indexed="10"/>
      <name val="ＭＳ 明朝"/>
      <family val="1"/>
      <charset val="128"/>
    </font>
    <font>
      <sz val="9"/>
      <color indexed="10"/>
      <name val="ＭＳ Ｐ明朝"/>
      <family val="1"/>
      <charset val="128"/>
    </font>
    <font>
      <b/>
      <sz val="11"/>
      <name val="ＭＳ ゴシック"/>
      <family val="3"/>
      <charset val="128"/>
    </font>
    <font>
      <sz val="11"/>
      <color indexed="10"/>
      <name val="ＭＳ Ｐゴシック"/>
      <family val="3"/>
      <charset val="128"/>
    </font>
    <font>
      <sz val="10"/>
      <color indexed="10"/>
      <name val="ＭＳ Ｐ明朝"/>
      <family val="1"/>
      <charset val="128"/>
    </font>
    <font>
      <sz val="11"/>
      <color theme="1"/>
      <name val="ＭＳ Ｐゴシック"/>
      <family val="3"/>
      <charset val="128"/>
    </font>
    <font>
      <sz val="11"/>
      <color rgb="FFFF0000"/>
      <name val="ＭＳ 明朝"/>
      <family val="1"/>
      <charset val="128"/>
    </font>
    <font>
      <b/>
      <sz val="9"/>
      <color indexed="8"/>
      <name val="ＭＳ ゴシック"/>
      <family val="3"/>
      <charset val="128"/>
    </font>
    <font>
      <strike/>
      <sz val="8"/>
      <color rgb="FFFF0000"/>
      <name val="ＭＳ Ｐゴシック"/>
      <family val="3"/>
      <charset val="128"/>
    </font>
    <font>
      <sz val="11"/>
      <color theme="8"/>
      <name val="ＭＳ Ｐゴシック"/>
      <family val="3"/>
      <charset val="128"/>
    </font>
    <font>
      <strike/>
      <sz val="11"/>
      <color rgb="FF00B0F0"/>
      <name val="ＭＳ Ｐゴシック"/>
      <family val="3"/>
      <charset val="128"/>
    </font>
    <font>
      <strike/>
      <sz val="10"/>
      <color rgb="FF00B0F0"/>
      <name val="ＭＳ Ｐゴシック"/>
      <family val="3"/>
      <charset val="128"/>
    </font>
    <font>
      <strike/>
      <sz val="9"/>
      <color rgb="FF00B0F0"/>
      <name val="ＭＳ 明朝"/>
      <family val="1"/>
      <charset val="128"/>
    </font>
    <font>
      <strike/>
      <sz val="11"/>
      <name val="ＭＳ Ｐゴシック"/>
      <family val="3"/>
      <charset val="128"/>
    </font>
    <font>
      <sz val="11"/>
      <color rgb="FFFF0000"/>
      <name val="ＭＳ Ｐ明朝"/>
      <family val="1"/>
      <charset val="128"/>
    </font>
    <font>
      <b/>
      <sz val="8"/>
      <name val="ＭＳ Ｐ明朝"/>
      <family val="1"/>
      <charset val="128"/>
    </font>
    <font>
      <strike/>
      <sz val="10"/>
      <name val="ＭＳ Ｐゴシック"/>
      <family val="3"/>
      <charset val="128"/>
    </font>
    <font>
      <sz val="9"/>
      <color theme="1"/>
      <name val="ＭＳ Ｐ明朝"/>
      <family val="1"/>
      <charset val="128"/>
    </font>
    <font>
      <b/>
      <sz val="10"/>
      <color rgb="FFFF0000"/>
      <name val="ＭＳ Ｐ明朝"/>
      <family val="1"/>
      <charset val="128"/>
    </font>
    <font>
      <sz val="8"/>
      <color rgb="FFFF0000"/>
      <name val="ＭＳ Ｐ明朝"/>
      <family val="1"/>
      <charset val="128"/>
    </font>
    <font>
      <b/>
      <sz val="9"/>
      <name val="ＭＳ Ｐ明朝"/>
      <family val="1"/>
      <charset val="128"/>
    </font>
    <font>
      <b/>
      <sz val="10"/>
      <color indexed="8"/>
      <name val="ＭＳ Ｐ明朝"/>
      <family val="1"/>
      <charset val="128"/>
    </font>
    <font>
      <b/>
      <u/>
      <sz val="10"/>
      <color indexed="8"/>
      <name val="ＭＳ Ｐ明朝"/>
      <family val="1"/>
      <charset val="128"/>
    </font>
    <font>
      <b/>
      <sz val="10"/>
      <name val="ＭＳ Ｐ明朝"/>
      <family val="1"/>
      <charset val="128"/>
    </font>
    <font>
      <sz val="11"/>
      <color theme="8"/>
      <name val="ＭＳ Ｐ明朝"/>
      <family val="1"/>
      <charset val="128"/>
    </font>
    <font>
      <strike/>
      <sz val="9"/>
      <color indexed="10"/>
      <name val="ＭＳ Ｐ明朝"/>
      <family val="1"/>
      <charset val="128"/>
    </font>
    <font>
      <sz val="8.5"/>
      <name val="ＭＳ Ｐ明朝"/>
      <family val="1"/>
      <charset val="128"/>
    </font>
    <font>
      <sz val="7"/>
      <name val="ＭＳ Ｐ明朝"/>
      <family val="1"/>
      <charset val="128"/>
    </font>
    <font>
      <b/>
      <sz val="11"/>
      <color rgb="FFFF0000"/>
      <name val="ＭＳ ゴシック"/>
      <family val="3"/>
      <charset val="128"/>
    </font>
    <font>
      <sz val="9"/>
      <color indexed="81"/>
      <name val="MS P ゴシック"/>
      <family val="3"/>
      <charset val="128"/>
    </font>
    <font>
      <sz val="14"/>
      <color rgb="FFFF0000"/>
      <name val="ＭＳ 明朝"/>
      <family val="1"/>
      <charset val="128"/>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indexed="41"/>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s>
  <borders count="21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uble">
        <color indexed="64"/>
      </left>
      <right/>
      <top style="thin">
        <color indexed="64"/>
      </top>
      <bottom style="dotted">
        <color indexed="64"/>
      </bottom>
      <diagonal/>
    </border>
    <border>
      <left style="double">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dotted">
        <color indexed="64"/>
      </right>
      <top/>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uble">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medium">
        <color indexed="64"/>
      </top>
      <bottom/>
      <diagonal/>
    </border>
    <border>
      <left/>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style="medium">
        <color indexed="64"/>
      </left>
      <right style="thin">
        <color indexed="64"/>
      </right>
      <top style="double">
        <color indexed="64"/>
      </top>
      <bottom style="thin">
        <color indexed="64"/>
      </bottom>
      <diagonal style="thin">
        <color indexed="64"/>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style="thin">
        <color indexed="64"/>
      </left>
      <right style="thin">
        <color indexed="64"/>
      </right>
      <top style="double">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double">
        <color indexed="64"/>
      </right>
      <top style="thick">
        <color indexed="64"/>
      </top>
      <bottom/>
      <diagonal/>
    </border>
    <border>
      <left style="double">
        <color indexed="64"/>
      </left>
      <right/>
      <top style="thick">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double">
        <color indexed="64"/>
      </top>
      <bottom/>
      <diagonal/>
    </border>
    <border>
      <left style="thin">
        <color indexed="64"/>
      </left>
      <right style="hair">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double">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double">
        <color indexed="64"/>
      </bottom>
      <diagonal/>
    </border>
    <border>
      <left/>
      <right style="dotted">
        <color indexed="64"/>
      </right>
      <top/>
      <bottom style="double">
        <color indexed="64"/>
      </bottom>
      <diagonal/>
    </border>
    <border>
      <left style="medium">
        <color indexed="64"/>
      </left>
      <right/>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uble">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7">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16" fillId="0" borderId="0">
      <alignment vertical="center"/>
    </xf>
    <xf numFmtId="0" fontId="116" fillId="0" borderId="0">
      <alignment vertical="center"/>
    </xf>
    <xf numFmtId="0" fontId="10" fillId="0" borderId="0"/>
  </cellStyleXfs>
  <cellXfs count="3106">
    <xf numFmtId="0" fontId="0" fillId="0" borderId="0" xfId="0"/>
    <xf numFmtId="0" fontId="0" fillId="0" borderId="1" xfId="0" applyBorder="1"/>
    <xf numFmtId="0" fontId="0" fillId="0" borderId="0" xfId="0" applyBorder="1"/>
    <xf numFmtId="38" fontId="0" fillId="0" borderId="0" xfId="3" applyFont="1"/>
    <xf numFmtId="38" fontId="0" fillId="0" borderId="2" xfId="3" applyFont="1" applyBorder="1"/>
    <xf numFmtId="38" fontId="0" fillId="0" borderId="1" xfId="3" applyFont="1" applyBorder="1" applyAlignment="1">
      <alignment horizontal="center" vertical="center"/>
    </xf>
    <xf numFmtId="38" fontId="3" fillId="0" borderId="0" xfId="3" quotePrefix="1" applyFont="1" applyAlignment="1">
      <alignment horizontal="left"/>
    </xf>
    <xf numFmtId="0" fontId="5" fillId="0" borderId="0" xfId="0" applyFont="1"/>
    <xf numFmtId="38" fontId="0" fillId="0" borderId="3" xfId="3" applyFont="1" applyBorder="1"/>
    <xf numFmtId="38" fontId="3" fillId="0" borderId="4" xfId="3" applyFont="1" applyBorder="1"/>
    <xf numFmtId="38" fontId="3" fillId="2" borderId="4" xfId="3" applyFont="1" applyFill="1" applyBorder="1"/>
    <xf numFmtId="38" fontId="4" fillId="0" borderId="5" xfId="3" quotePrefix="1" applyFont="1" applyBorder="1" applyAlignment="1">
      <alignment horizontal="right"/>
    </xf>
    <xf numFmtId="38" fontId="4" fillId="0" borderId="6" xfId="3" applyFont="1" applyBorder="1" applyAlignment="1">
      <alignment horizontal="right"/>
    </xf>
    <xf numFmtId="38" fontId="4" fillId="0" borderId="4" xfId="3" quotePrefix="1" applyFont="1" applyBorder="1" applyAlignment="1">
      <alignment horizontal="center"/>
    </xf>
    <xf numFmtId="38" fontId="0" fillId="0" borderId="4" xfId="3" applyFont="1" applyBorder="1" applyAlignment="1">
      <alignment horizontal="center"/>
    </xf>
    <xf numFmtId="38" fontId="0" fillId="0" borderId="7" xfId="3" applyFont="1" applyBorder="1"/>
    <xf numFmtId="38" fontId="4" fillId="0" borderId="8" xfId="3" quotePrefix="1" applyFont="1" applyBorder="1" applyAlignment="1">
      <alignment horizontal="left"/>
    </xf>
    <xf numFmtId="38" fontId="0" fillId="0" borderId="4" xfId="3" applyFont="1" applyBorder="1"/>
    <xf numFmtId="38" fontId="0" fillId="0" borderId="9" xfId="3" applyFont="1" applyBorder="1"/>
    <xf numFmtId="38" fontId="3" fillId="0" borderId="1" xfId="3" applyFont="1" applyBorder="1"/>
    <xf numFmtId="38" fontId="3" fillId="0" borderId="1" xfId="3" applyFont="1" applyFill="1" applyBorder="1"/>
    <xf numFmtId="38" fontId="3" fillId="2" borderId="1" xfId="3" applyFont="1" applyFill="1" applyBorder="1"/>
    <xf numFmtId="38" fontId="0" fillId="0" borderId="10" xfId="3" applyFont="1" applyBorder="1"/>
    <xf numFmtId="38" fontId="0" fillId="0" borderId="11" xfId="3" applyFont="1" applyBorder="1"/>
    <xf numFmtId="38" fontId="0" fillId="0" borderId="1" xfId="3" applyFont="1" applyBorder="1" applyAlignment="1">
      <alignment horizontal="center"/>
    </xf>
    <xf numFmtId="38" fontId="0" fillId="0" borderId="12" xfId="3" applyFont="1" applyBorder="1"/>
    <xf numFmtId="38" fontId="0" fillId="0" borderId="13" xfId="3" applyFont="1" applyBorder="1" applyAlignment="1">
      <alignment horizontal="right"/>
    </xf>
    <xf numFmtId="38" fontId="0" fillId="0" borderId="14" xfId="3" applyFont="1" applyBorder="1" applyAlignment="1"/>
    <xf numFmtId="38" fontId="0" fillId="0" borderId="15" xfId="3" applyFont="1" applyBorder="1" applyAlignment="1"/>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8" xfId="3" applyFont="1" applyBorder="1" applyAlignment="1">
      <alignment horizontal="right" vertical="center"/>
    </xf>
    <xf numFmtId="38" fontId="0" fillId="0" borderId="10" xfId="3" applyFont="1" applyBorder="1" applyAlignment="1"/>
    <xf numFmtId="38" fontId="0" fillId="0" borderId="11" xfId="3" applyFont="1" applyBorder="1" applyAlignment="1"/>
    <xf numFmtId="38" fontId="0" fillId="0" borderId="12" xfId="3" applyFont="1" applyBorder="1" applyAlignment="1">
      <alignment horizontal="center" vertical="center"/>
    </xf>
    <xf numFmtId="38" fontId="0" fillId="0" borderId="19" xfId="3" applyFont="1" applyBorder="1" applyAlignment="1">
      <alignment horizontal="right" vertical="center"/>
    </xf>
    <xf numFmtId="38" fontId="3" fillId="0" borderId="4" xfId="3" applyFont="1" applyFill="1" applyBorder="1"/>
    <xf numFmtId="38" fontId="3" fillId="2" borderId="4" xfId="3" quotePrefix="1" applyFont="1" applyFill="1" applyBorder="1" applyAlignment="1">
      <alignment horizontal="left"/>
    </xf>
    <xf numFmtId="38" fontId="0" fillId="0" borderId="20" xfId="3" applyFont="1" applyBorder="1" applyAlignment="1">
      <alignment horizontal="right" vertical="center"/>
    </xf>
    <xf numFmtId="38" fontId="0" fillId="0" borderId="0" xfId="3" applyFont="1" applyBorder="1"/>
    <xf numFmtId="38" fontId="0" fillId="0" borderId="21" xfId="3" applyFont="1" applyBorder="1"/>
    <xf numFmtId="38" fontId="0" fillId="0" borderId="8" xfId="3" applyFont="1" applyBorder="1"/>
    <xf numFmtId="38" fontId="0" fillId="0" borderId="1" xfId="3" applyFont="1" applyBorder="1"/>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xf numFmtId="0" fontId="0" fillId="0" borderId="4" xfId="0" applyBorder="1" applyAlignment="1">
      <alignment horizontal="center" vertical="center"/>
    </xf>
    <xf numFmtId="0" fontId="0" fillId="0" borderId="22" xfId="0" applyBorder="1" applyAlignment="1">
      <alignment horizontal="center" vertical="center"/>
    </xf>
    <xf numFmtId="0" fontId="0" fillId="0" borderId="0" xfId="0" quotePrefix="1" applyBorder="1" applyAlignment="1">
      <alignment horizontal="left"/>
    </xf>
    <xf numFmtId="0" fontId="0" fillId="0" borderId="0" xfId="0" quotePrefix="1" applyAlignment="1">
      <alignment horizontal="left"/>
    </xf>
    <xf numFmtId="0" fontId="0" fillId="0" borderId="0" xfId="0" applyAlignment="1">
      <alignment vertical="center"/>
    </xf>
    <xf numFmtId="0" fontId="0" fillId="0" borderId="12" xfId="0" applyBorder="1" applyAlignment="1">
      <alignment horizontal="center"/>
    </xf>
    <xf numFmtId="0" fontId="0" fillId="0" borderId="23" xfId="0" applyBorder="1"/>
    <xf numFmtId="0" fontId="0" fillId="0" borderId="24" xfId="0" applyBorder="1"/>
    <xf numFmtId="0" fontId="0" fillId="0" borderId="25" xfId="0" applyBorder="1" applyAlignment="1">
      <alignment horizontal="center" vertical="center"/>
    </xf>
    <xf numFmtId="0" fontId="0" fillId="0" borderId="0" xfId="0" quotePrefix="1" applyBorder="1" applyAlignment="1">
      <alignment horizontal="right" vertical="top"/>
    </xf>
    <xf numFmtId="0" fontId="0" fillId="0" borderId="0" xfId="0" applyBorder="1" applyAlignment="1">
      <alignment wrapText="1"/>
    </xf>
    <xf numFmtId="0" fontId="0" fillId="0" borderId="0" xfId="0" applyBorder="1" applyAlignment="1">
      <alignment horizont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7" xfId="0" applyBorder="1"/>
    <xf numFmtId="0" fontId="0" fillId="0" borderId="28" xfId="0" applyBorder="1" applyAlignment="1"/>
    <xf numFmtId="0" fontId="0" fillId="0" borderId="0" xfId="0" quotePrefix="1" applyBorder="1" applyAlignment="1">
      <alignment horizontal="left" vertical="top"/>
    </xf>
    <xf numFmtId="38" fontId="1" fillId="0" borderId="0" xfId="3"/>
    <xf numFmtId="0" fontId="0" fillId="0" borderId="1" xfId="0" quotePrefix="1" applyBorder="1" applyAlignment="1">
      <alignment horizontal="left"/>
    </xf>
    <xf numFmtId="0" fontId="0" fillId="0" borderId="29" xfId="0" applyBorder="1" applyAlignment="1">
      <alignment horizontal="center" vertical="center"/>
    </xf>
    <xf numFmtId="38" fontId="3" fillId="0" borderId="0" xfId="3" quotePrefix="1" applyFont="1" applyFill="1" applyAlignment="1">
      <alignment horizontal="left"/>
    </xf>
    <xf numFmtId="38" fontId="1" fillId="0" borderId="0" xfId="3" applyFill="1"/>
    <xf numFmtId="0" fontId="10" fillId="0" borderId="0" xfId="0" applyFont="1"/>
    <xf numFmtId="0" fontId="10" fillId="0" borderId="0" xfId="0" applyFont="1" applyAlignment="1">
      <alignment vertical="center"/>
    </xf>
    <xf numFmtId="0" fontId="10" fillId="0" borderId="23" xfId="0" applyFont="1" applyBorder="1"/>
    <xf numFmtId="0" fontId="10" fillId="0" borderId="30" xfId="0" applyFont="1" applyBorder="1"/>
    <xf numFmtId="0" fontId="4" fillId="0" borderId="0" xfId="0" applyFont="1"/>
    <xf numFmtId="0" fontId="0" fillId="0" borderId="0" xfId="0" applyAlignment="1"/>
    <xf numFmtId="0" fontId="0" fillId="0" borderId="0" xfId="0" applyAlignment="1">
      <alignment horizontal="left" vertical="center"/>
    </xf>
    <xf numFmtId="0" fontId="70" fillId="0" borderId="0" xfId="0" applyFont="1" applyAlignment="1">
      <alignment vertical="center"/>
    </xf>
    <xf numFmtId="0" fontId="70" fillId="3" borderId="0" xfId="0" applyFont="1" applyFill="1" applyAlignment="1">
      <alignment vertical="center"/>
    </xf>
    <xf numFmtId="0" fontId="69" fillId="3" borderId="0" xfId="0" applyFont="1" applyFill="1" applyAlignment="1">
      <alignment vertical="center"/>
    </xf>
    <xf numFmtId="0" fontId="69" fillId="3" borderId="0" xfId="0" applyFont="1" applyFill="1" applyBorder="1" applyAlignment="1">
      <alignment vertical="center"/>
    </xf>
    <xf numFmtId="0" fontId="71" fillId="3" borderId="0" xfId="0" applyFont="1" applyFill="1" applyAlignment="1">
      <alignment vertical="center"/>
    </xf>
    <xf numFmtId="0" fontId="72"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0" fontId="68" fillId="0" borderId="0" xfId="0" applyFont="1" applyAlignment="1">
      <alignment vertical="center"/>
    </xf>
    <xf numFmtId="0" fontId="70" fillId="0" borderId="0" xfId="0" applyFont="1" applyBorder="1" applyAlignment="1">
      <alignment horizontal="left" vertical="center"/>
    </xf>
    <xf numFmtId="0" fontId="70" fillId="0" borderId="0" xfId="0" applyFont="1" applyBorder="1" applyAlignment="1">
      <alignment vertical="center"/>
    </xf>
    <xf numFmtId="0" fontId="70" fillId="0" borderId="0" xfId="0" applyFont="1" applyBorder="1" applyAlignment="1">
      <alignment horizontal="center" vertical="center"/>
    </xf>
    <xf numFmtId="38" fontId="5" fillId="0" borderId="0" xfId="3" quotePrefix="1" applyFont="1" applyAlignment="1">
      <alignment vertical="center"/>
    </xf>
    <xf numFmtId="38" fontId="5" fillId="0" borderId="0" xfId="3" applyFont="1" applyAlignment="1">
      <alignment vertical="center"/>
    </xf>
    <xf numFmtId="38" fontId="17" fillId="0" borderId="2" xfId="3" applyFont="1" applyFill="1" applyBorder="1"/>
    <xf numFmtId="38" fontId="17" fillId="0" borderId="3" xfId="3" applyFont="1" applyFill="1" applyBorder="1"/>
    <xf numFmtId="38" fontId="16" fillId="0" borderId="4" xfId="3" applyFont="1" applyFill="1" applyBorder="1"/>
    <xf numFmtId="38" fontId="17" fillId="0" borderId="10" xfId="3" applyFont="1" applyFill="1" applyBorder="1"/>
    <xf numFmtId="38" fontId="17" fillId="0" borderId="11" xfId="3" applyFont="1" applyFill="1" applyBorder="1"/>
    <xf numFmtId="38" fontId="17" fillId="0" borderId="1" xfId="3" applyFont="1" applyFill="1" applyBorder="1" applyAlignment="1">
      <alignment horizontal="center"/>
    </xf>
    <xf numFmtId="38" fontId="17" fillId="0" borderId="12" xfId="3" applyFont="1" applyFill="1" applyBorder="1"/>
    <xf numFmtId="38" fontId="17" fillId="0" borderId="13" xfId="3" applyFont="1" applyFill="1" applyBorder="1" applyAlignment="1">
      <alignment horizontal="right"/>
    </xf>
    <xf numFmtId="38" fontId="17" fillId="0" borderId="14" xfId="3" applyFont="1" applyFill="1" applyBorder="1" applyAlignment="1"/>
    <xf numFmtId="38" fontId="17" fillId="0" borderId="15" xfId="3" applyFont="1" applyFill="1" applyBorder="1" applyAlignment="1"/>
    <xf numFmtId="38" fontId="17" fillId="0" borderId="16" xfId="3" applyFont="1" applyFill="1" applyBorder="1" applyAlignment="1">
      <alignment horizontal="center" vertical="center"/>
    </xf>
    <xf numFmtId="38" fontId="17" fillId="0" borderId="17" xfId="3" applyFont="1" applyFill="1" applyBorder="1" applyAlignment="1">
      <alignment horizontal="center" vertical="center"/>
    </xf>
    <xf numFmtId="38" fontId="17" fillId="0" borderId="18" xfId="3" applyFont="1" applyFill="1" applyBorder="1" applyAlignment="1">
      <alignment horizontal="right" vertical="center"/>
    </xf>
    <xf numFmtId="38" fontId="17" fillId="0" borderId="10" xfId="3" applyFont="1" applyFill="1" applyBorder="1" applyAlignment="1"/>
    <xf numFmtId="38" fontId="17" fillId="0" borderId="11" xfId="3" applyFont="1" applyFill="1" applyBorder="1" applyAlignment="1"/>
    <xf numFmtId="38" fontId="17" fillId="0" borderId="1"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19" xfId="3" applyFont="1" applyFill="1" applyBorder="1" applyAlignment="1">
      <alignment horizontal="right" vertical="center"/>
    </xf>
    <xf numFmtId="38" fontId="17" fillId="0" borderId="20" xfId="3" applyFont="1" applyFill="1" applyBorder="1" applyAlignment="1">
      <alignment horizontal="right" vertical="center"/>
    </xf>
    <xf numFmtId="38" fontId="18" fillId="0" borderId="5" xfId="3" quotePrefix="1" applyFont="1" applyFill="1" applyBorder="1" applyAlignment="1">
      <alignment horizontal="left"/>
    </xf>
    <xf numFmtId="38" fontId="17" fillId="0" borderId="21" xfId="3" applyFont="1" applyFill="1" applyBorder="1"/>
    <xf numFmtId="38" fontId="17" fillId="0" borderId="8" xfId="3" applyFont="1" applyFill="1" applyBorder="1"/>
    <xf numFmtId="38" fontId="18" fillId="0" borderId="31" xfId="3" applyFont="1" applyFill="1" applyBorder="1" applyAlignment="1">
      <alignment horizontal="right"/>
    </xf>
    <xf numFmtId="38" fontId="18" fillId="0" borderId="0" xfId="3" applyFont="1" applyFill="1" applyBorder="1"/>
    <xf numFmtId="38" fontId="18" fillId="0" borderId="0" xfId="3" applyFont="1" applyFill="1" applyBorder="1" applyAlignment="1">
      <alignment horizontal="center"/>
    </xf>
    <xf numFmtId="38" fontId="18" fillId="0" borderId="0" xfId="3" quotePrefix="1" applyFont="1" applyFill="1" applyBorder="1" applyAlignment="1">
      <alignment horizontal="center"/>
    </xf>
    <xf numFmtId="38" fontId="18" fillId="0" borderId="32" xfId="3" applyFont="1" applyFill="1" applyBorder="1" applyAlignment="1">
      <alignment horizontal="center"/>
    </xf>
    <xf numFmtId="38" fontId="17" fillId="0" borderId="22" xfId="3" applyFont="1" applyFill="1" applyBorder="1" applyAlignment="1">
      <alignment horizontal="left"/>
    </xf>
    <xf numFmtId="38" fontId="17" fillId="0" borderId="0" xfId="3" applyFont="1" applyFill="1" applyBorder="1" applyAlignment="1">
      <alignment horizontal="left"/>
    </xf>
    <xf numFmtId="38" fontId="18" fillId="0" borderId="31" xfId="3" applyFont="1" applyFill="1" applyBorder="1"/>
    <xf numFmtId="38" fontId="18" fillId="0" borderId="32" xfId="3" applyFont="1" applyFill="1" applyBorder="1"/>
    <xf numFmtId="38" fontId="17" fillId="0" borderId="1" xfId="3" applyFont="1" applyFill="1" applyBorder="1"/>
    <xf numFmtId="38" fontId="18" fillId="0" borderId="0" xfId="3" applyFont="1" applyFill="1" applyBorder="1" applyAlignment="1">
      <alignment horizontal="right"/>
    </xf>
    <xf numFmtId="38" fontId="18" fillId="0" borderId="1" xfId="3" applyFont="1" applyFill="1" applyBorder="1"/>
    <xf numFmtId="38" fontId="18" fillId="0" borderId="13" xfId="3" applyFont="1" applyFill="1" applyBorder="1"/>
    <xf numFmtId="12" fontId="18" fillId="0" borderId="0" xfId="3" applyNumberFormat="1" applyFont="1" applyFill="1" applyBorder="1"/>
    <xf numFmtId="0" fontId="18" fillId="0" borderId="0" xfId="0" applyFont="1" applyFill="1" applyBorder="1"/>
    <xf numFmtId="38" fontId="17" fillId="0" borderId="0" xfId="3" applyFont="1" applyFill="1"/>
    <xf numFmtId="0" fontId="18" fillId="0" borderId="0" xfId="0" applyFont="1"/>
    <xf numFmtId="0" fontId="17" fillId="0" borderId="0" xfId="0" applyFont="1"/>
    <xf numFmtId="0" fontId="0" fillId="0" borderId="0" xfId="0" applyAlignment="1">
      <alignment horizontal="center"/>
    </xf>
    <xf numFmtId="0" fontId="17" fillId="0" borderId="0" xfId="0" applyFont="1" applyAlignment="1">
      <alignment horizontal="center" vertical="center"/>
    </xf>
    <xf numFmtId="0" fontId="17" fillId="0" borderId="0" xfId="0" applyFont="1" applyAlignment="1">
      <alignment vertical="center"/>
    </xf>
    <xf numFmtId="0" fontId="18"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0" fillId="0" borderId="0" xfId="0" applyFont="1"/>
    <xf numFmtId="0" fontId="0" fillId="0" borderId="0" xfId="0" applyFont="1" applyAlignment="1">
      <alignment vertical="center"/>
    </xf>
    <xf numFmtId="0" fontId="17" fillId="3" borderId="0" xfId="0" applyFont="1" applyFill="1" applyBorder="1" applyAlignment="1">
      <alignment vertical="center"/>
    </xf>
    <xf numFmtId="0" fontId="16" fillId="0" borderId="0" xfId="0" quotePrefix="1" applyFont="1" applyAlignment="1">
      <alignment horizontal="left"/>
    </xf>
    <xf numFmtId="0" fontId="10" fillId="0" borderId="0" xfId="0" applyFont="1" applyAlignment="1">
      <alignment horizontal="center" vertical="center"/>
    </xf>
    <xf numFmtId="0" fontId="17" fillId="3" borderId="22" xfId="0" applyFont="1" applyFill="1" applyBorder="1" applyAlignment="1">
      <alignment vertical="center"/>
    </xf>
    <xf numFmtId="0" fontId="71" fillId="3" borderId="0" xfId="0" applyFont="1" applyFill="1" applyBorder="1" applyAlignment="1">
      <alignment vertical="center"/>
    </xf>
    <xf numFmtId="0" fontId="17" fillId="3" borderId="33" xfId="0" applyFont="1" applyFill="1" applyBorder="1" applyAlignment="1">
      <alignment vertical="center"/>
    </xf>
    <xf numFmtId="0" fontId="71" fillId="3" borderId="22" xfId="0" applyFont="1" applyFill="1" applyBorder="1" applyAlignment="1">
      <alignment vertical="center"/>
    </xf>
    <xf numFmtId="0" fontId="71" fillId="3" borderId="33" xfId="0" applyFont="1" applyFill="1" applyBorder="1" applyAlignment="1">
      <alignment vertical="center"/>
    </xf>
    <xf numFmtId="0" fontId="10" fillId="0" borderId="0" xfId="0" applyFont="1" applyBorder="1"/>
    <xf numFmtId="0" fontId="10" fillId="0" borderId="30" xfId="0" applyFont="1" applyBorder="1" applyAlignment="1">
      <alignment vertical="center"/>
    </xf>
    <xf numFmtId="0" fontId="10" fillId="0" borderId="23" xfId="0" applyFont="1" applyBorder="1" applyAlignment="1">
      <alignment vertical="center"/>
    </xf>
    <xf numFmtId="0" fontId="74" fillId="3" borderId="0" xfId="0" applyFont="1" applyFill="1" applyAlignment="1">
      <alignment vertical="center"/>
    </xf>
    <xf numFmtId="0" fontId="18" fillId="3" borderId="0" xfId="0" applyFont="1" applyFill="1" applyAlignment="1">
      <alignment horizontal="right"/>
    </xf>
    <xf numFmtId="0" fontId="18" fillId="3" borderId="0" xfId="0" applyFont="1" applyFill="1"/>
    <xf numFmtId="0" fontId="24" fillId="0" borderId="0" xfId="0" quotePrefix="1"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0" fillId="0" borderId="0" xfId="0" applyFont="1" applyAlignment="1">
      <alignment horizontal="left" vertical="center"/>
    </xf>
    <xf numFmtId="0" fontId="18" fillId="3" borderId="0" xfId="0" applyFont="1" applyFill="1" applyAlignment="1"/>
    <xf numFmtId="0" fontId="18" fillId="3" borderId="0" xfId="0" applyFont="1" applyFill="1" applyAlignment="1">
      <alignment horizontal="center"/>
    </xf>
    <xf numFmtId="0" fontId="18" fillId="0" borderId="0" xfId="0" applyFont="1" applyAlignment="1"/>
    <xf numFmtId="0" fontId="70" fillId="3" borderId="0" xfId="0" applyFont="1" applyFill="1" applyAlignment="1">
      <alignment horizontal="right" vertical="center"/>
    </xf>
    <xf numFmtId="0" fontId="75" fillId="3" borderId="0" xfId="0" applyFont="1" applyFill="1" applyAlignment="1">
      <alignment vertical="center"/>
    </xf>
    <xf numFmtId="0" fontId="76" fillId="3" borderId="0" xfId="0" applyFont="1" applyFill="1" applyAlignment="1">
      <alignment vertical="center"/>
    </xf>
    <xf numFmtId="0" fontId="70" fillId="3" borderId="0" xfId="0" applyFont="1" applyFill="1" applyAlignment="1">
      <alignment horizontal="center" vertical="center"/>
    </xf>
    <xf numFmtId="0" fontId="69" fillId="3" borderId="0" xfId="0" applyFont="1" applyFill="1" applyAlignment="1"/>
    <xf numFmtId="0" fontId="70" fillId="3" borderId="0" xfId="0" applyFont="1" applyFill="1" applyAlignment="1"/>
    <xf numFmtId="0" fontId="70" fillId="3" borderId="29" xfId="0" applyFont="1" applyFill="1" applyBorder="1" applyAlignment="1">
      <alignment vertical="center"/>
    </xf>
    <xf numFmtId="0" fontId="16" fillId="3" borderId="0" xfId="0" applyFont="1" applyFill="1" applyAlignment="1">
      <alignment vertical="center"/>
    </xf>
    <xf numFmtId="0" fontId="0" fillId="3" borderId="0" xfId="0" applyFill="1" applyAlignment="1">
      <alignment horizontal="left" vertical="center"/>
    </xf>
    <xf numFmtId="0" fontId="69" fillId="3" borderId="0" xfId="0" applyFont="1" applyFill="1" applyBorder="1" applyAlignment="1">
      <alignment horizontal="center" vertical="center"/>
    </xf>
    <xf numFmtId="0" fontId="70" fillId="3" borderId="0" xfId="0" applyFont="1" applyFill="1" applyAlignment="1">
      <alignment vertical="top"/>
    </xf>
    <xf numFmtId="0" fontId="71" fillId="3" borderId="35" xfId="0" applyFont="1" applyFill="1" applyBorder="1" applyAlignment="1">
      <alignment vertical="center"/>
    </xf>
    <xf numFmtId="0" fontId="71" fillId="3" borderId="36" xfId="0" applyFont="1" applyFill="1" applyBorder="1" applyAlignment="1">
      <alignment vertical="center"/>
    </xf>
    <xf numFmtId="0" fontId="69" fillId="3" borderId="0" xfId="0" applyFont="1" applyFill="1" applyAlignment="1">
      <alignment vertical="top"/>
    </xf>
    <xf numFmtId="0" fontId="70" fillId="3" borderId="0" xfId="0" applyFont="1" applyFill="1" applyAlignment="1">
      <alignment horizontal="center" vertical="top"/>
    </xf>
    <xf numFmtId="0" fontId="68" fillId="3" borderId="0" xfId="0" applyFont="1" applyFill="1" applyAlignment="1">
      <alignment vertical="center"/>
    </xf>
    <xf numFmtId="0" fontId="71" fillId="3" borderId="37" xfId="0" applyFont="1" applyFill="1" applyBorder="1" applyAlignment="1">
      <alignment vertical="center"/>
    </xf>
    <xf numFmtId="0" fontId="17" fillId="3" borderId="37" xfId="0" applyFont="1" applyFill="1" applyBorder="1" applyAlignment="1">
      <alignment vertical="center"/>
    </xf>
    <xf numFmtId="0" fontId="17" fillId="3" borderId="38" xfId="0" applyFont="1" applyFill="1" applyBorder="1" applyAlignment="1">
      <alignment vertical="center"/>
    </xf>
    <xf numFmtId="0" fontId="69" fillId="3" borderId="0" xfId="0" applyFont="1" applyFill="1" applyAlignment="1">
      <alignment horizontal="right" vertical="center"/>
    </xf>
    <xf numFmtId="0" fontId="79" fillId="3" borderId="22" xfId="0" applyFont="1" applyFill="1" applyBorder="1" applyAlignment="1">
      <alignment horizontal="center" vertical="center"/>
    </xf>
    <xf numFmtId="0" fontId="79" fillId="3" borderId="0" xfId="0" applyFont="1" applyFill="1" applyBorder="1" applyAlignment="1">
      <alignment horizontal="center" vertical="center"/>
    </xf>
    <xf numFmtId="0" fontId="0" fillId="3" borderId="33" xfId="0" applyFill="1" applyBorder="1" applyAlignment="1">
      <alignment vertical="center"/>
    </xf>
    <xf numFmtId="0" fontId="79" fillId="3" borderId="22" xfId="0" applyFont="1" applyFill="1" applyBorder="1" applyAlignment="1">
      <alignment vertical="center"/>
    </xf>
    <xf numFmtId="0" fontId="79" fillId="3" borderId="0" xfId="0" applyFont="1" applyFill="1" applyBorder="1" applyAlignment="1">
      <alignment vertical="center"/>
    </xf>
    <xf numFmtId="0" fontId="0" fillId="3" borderId="0" xfId="0" applyFill="1"/>
    <xf numFmtId="0" fontId="4" fillId="3" borderId="0" xfId="0" applyFont="1" applyFill="1" applyAlignment="1">
      <alignment vertical="center"/>
    </xf>
    <xf numFmtId="0" fontId="4" fillId="3" borderId="0" xfId="0" applyFont="1" applyFill="1" applyBorder="1" applyAlignment="1">
      <alignment vertical="center"/>
    </xf>
    <xf numFmtId="0" fontId="18" fillId="3" borderId="0" xfId="0" applyFont="1" applyFill="1" applyAlignment="1">
      <alignment vertical="center"/>
    </xf>
    <xf numFmtId="0" fontId="4" fillId="3" borderId="0" xfId="0" applyFont="1" applyFill="1"/>
    <xf numFmtId="0" fontId="4" fillId="3" borderId="0" xfId="0" applyFont="1" applyFill="1" applyBorder="1"/>
    <xf numFmtId="0" fontId="17" fillId="3" borderId="4" xfId="0" applyFont="1" applyFill="1" applyBorder="1" applyAlignment="1">
      <alignment vertical="center"/>
    </xf>
    <xf numFmtId="0" fontId="17" fillId="3" borderId="1" xfId="0" applyFont="1" applyFill="1" applyBorder="1" applyAlignment="1">
      <alignment vertical="center"/>
    </xf>
    <xf numFmtId="0" fontId="4" fillId="3" borderId="22" xfId="0" applyFont="1" applyFill="1" applyBorder="1"/>
    <xf numFmtId="0" fontId="20" fillId="3" borderId="0" xfId="0" applyFont="1" applyFill="1" applyBorder="1" applyAlignment="1">
      <alignment vertical="center"/>
    </xf>
    <xf numFmtId="0" fontId="7" fillId="3" borderId="0" xfId="0" applyFont="1" applyFill="1"/>
    <xf numFmtId="0" fontId="18" fillId="3" borderId="0" xfId="0" applyFont="1" applyFill="1" applyBorder="1"/>
    <xf numFmtId="0" fontId="18" fillId="3" borderId="4" xfId="0" applyFont="1" applyFill="1" applyBorder="1" applyAlignment="1"/>
    <xf numFmtId="0" fontId="17" fillId="3" borderId="0" xfId="0" applyFont="1" applyFill="1" applyBorder="1"/>
    <xf numFmtId="0" fontId="18" fillId="3" borderId="0" xfId="0" applyFont="1" applyFill="1" applyBorder="1" applyAlignment="1"/>
    <xf numFmtId="0" fontId="18" fillId="3" borderId="1" xfId="0" applyFont="1" applyFill="1" applyBorder="1"/>
    <xf numFmtId="0" fontId="18" fillId="3" borderId="1" xfId="0" applyFont="1" applyFill="1" applyBorder="1" applyAlignment="1"/>
    <xf numFmtId="0" fontId="0" fillId="3" borderId="0" xfId="0" applyFill="1" applyAlignment="1">
      <alignment horizontal="center"/>
    </xf>
    <xf numFmtId="0" fontId="17" fillId="3"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xf numFmtId="0" fontId="0" fillId="3" borderId="0" xfId="0" applyFill="1" applyAlignment="1">
      <alignment horizontal="center" vertical="center"/>
    </xf>
    <xf numFmtId="0" fontId="16" fillId="3" borderId="4" xfId="0" applyFont="1" applyFill="1" applyBorder="1" applyAlignment="1">
      <alignment vertical="top"/>
    </xf>
    <xf numFmtId="0" fontId="18" fillId="3" borderId="4" xfId="0" applyFont="1" applyFill="1" applyBorder="1" applyAlignment="1">
      <alignment vertical="top"/>
    </xf>
    <xf numFmtId="0" fontId="16" fillId="3" borderId="0" xfId="0" applyFont="1" applyFill="1" applyBorder="1" applyAlignment="1">
      <alignment vertical="top"/>
    </xf>
    <xf numFmtId="0" fontId="18" fillId="3" borderId="0" xfId="0" applyFont="1" applyFill="1" applyBorder="1" applyAlignment="1">
      <alignment vertical="top"/>
    </xf>
    <xf numFmtId="0" fontId="0" fillId="3" borderId="0" xfId="0" applyFill="1" applyAlignment="1"/>
    <xf numFmtId="0" fontId="18" fillId="3" borderId="7" xfId="0" applyFont="1" applyFill="1" applyBorder="1" applyAlignment="1">
      <alignment vertical="center"/>
    </xf>
    <xf numFmtId="0" fontId="18" fillId="3" borderId="33" xfId="0" applyFont="1" applyFill="1" applyBorder="1" applyAlignment="1">
      <alignment vertical="center"/>
    </xf>
    <xf numFmtId="0" fontId="18" fillId="3" borderId="33" xfId="0" applyFont="1" applyFill="1" applyBorder="1" applyAlignment="1"/>
    <xf numFmtId="0" fontId="18" fillId="3" borderId="1" xfId="0" applyFont="1" applyFill="1" applyBorder="1" applyAlignment="1">
      <alignment vertical="top"/>
    </xf>
    <xf numFmtId="0" fontId="18" fillId="3" borderId="12" xfId="0" applyFont="1" applyFill="1" applyBorder="1" applyAlignment="1"/>
    <xf numFmtId="0" fontId="18" fillId="3" borderId="4" xfId="0" applyFont="1" applyFill="1" applyBorder="1" applyAlignment="1">
      <alignment horizontal="left" vertical="center"/>
    </xf>
    <xf numFmtId="0" fontId="18" fillId="3" borderId="4" xfId="0" applyFont="1" applyFill="1" applyBorder="1"/>
    <xf numFmtId="0" fontId="18" fillId="3" borderId="7" xfId="0" applyFont="1" applyFill="1" applyBorder="1"/>
    <xf numFmtId="0" fontId="18" fillId="3" borderId="1" xfId="0" applyFont="1" applyFill="1" applyBorder="1" applyAlignment="1">
      <alignment horizontal="left" vertical="center"/>
    </xf>
    <xf numFmtId="0" fontId="18" fillId="3" borderId="12" xfId="0" applyFont="1" applyFill="1" applyBorder="1"/>
    <xf numFmtId="0" fontId="18" fillId="3" borderId="0" xfId="0" applyFont="1" applyFill="1" applyBorder="1" applyAlignment="1">
      <alignment horizontal="left" vertical="center"/>
    </xf>
    <xf numFmtId="0" fontId="18" fillId="3" borderId="33" xfId="0" applyFont="1" applyFill="1" applyBorder="1"/>
    <xf numFmtId="0" fontId="18" fillId="3" borderId="0" xfId="0" applyFont="1" applyFill="1" applyAlignment="1">
      <alignment horizontal="left"/>
    </xf>
    <xf numFmtId="0" fontId="0" fillId="3" borderId="0" xfId="0" applyFill="1" applyBorder="1"/>
    <xf numFmtId="38" fontId="16" fillId="0" borderId="5" xfId="3" quotePrefix="1" applyFont="1" applyFill="1" applyBorder="1" applyAlignment="1">
      <alignment horizontal="right"/>
    </xf>
    <xf numFmtId="38" fontId="16" fillId="0" borderId="6" xfId="3" applyFont="1" applyFill="1" applyBorder="1" applyAlignment="1">
      <alignment horizontal="right"/>
    </xf>
    <xf numFmtId="38" fontId="16" fillId="0" borderId="4" xfId="3" quotePrefix="1" applyFont="1" applyFill="1" applyBorder="1" applyAlignment="1">
      <alignment horizontal="center"/>
    </xf>
    <xf numFmtId="38" fontId="16" fillId="0" borderId="4" xfId="3" applyFont="1" applyFill="1" applyBorder="1" applyAlignment="1">
      <alignment horizontal="center"/>
    </xf>
    <xf numFmtId="38" fontId="16" fillId="0" borderId="7" xfId="3" applyFont="1" applyFill="1" applyBorder="1"/>
    <xf numFmtId="38" fontId="16" fillId="0" borderId="8" xfId="3" quotePrefix="1" applyFont="1" applyFill="1" applyBorder="1" applyAlignment="1">
      <alignment horizontal="left"/>
    </xf>
    <xf numFmtId="38" fontId="16" fillId="0" borderId="9" xfId="3" applyFont="1" applyFill="1" applyBorder="1"/>
    <xf numFmtId="0" fontId="71" fillId="3" borderId="33" xfId="0" applyFont="1" applyFill="1" applyBorder="1" applyAlignment="1">
      <alignment horizontal="left" vertical="center"/>
    </xf>
    <xf numFmtId="0" fontId="17" fillId="3" borderId="44" xfId="0" applyFont="1" applyFill="1" applyBorder="1" applyAlignment="1">
      <alignment vertical="center"/>
    </xf>
    <xf numFmtId="0" fontId="79" fillId="4" borderId="45" xfId="0" applyFont="1" applyFill="1" applyBorder="1" applyAlignment="1">
      <alignment vertical="center"/>
    </xf>
    <xf numFmtId="38" fontId="13" fillId="0" borderId="48" xfId="3" quotePrefix="1" applyFont="1" applyFill="1" applyBorder="1" applyAlignment="1"/>
    <xf numFmtId="38" fontId="4" fillId="0" borderId="0" xfId="3" applyFont="1" applyAlignment="1">
      <alignment vertical="center"/>
    </xf>
    <xf numFmtId="0" fontId="80" fillId="3" borderId="0" xfId="0" applyFont="1" applyFill="1" applyAlignment="1">
      <alignment vertical="center"/>
    </xf>
    <xf numFmtId="0" fontId="0" fillId="3" borderId="0" xfId="0" applyFill="1" applyAlignment="1">
      <alignment horizontal="right"/>
    </xf>
    <xf numFmtId="0" fontId="71" fillId="4" borderId="1" xfId="0" applyFont="1" applyFill="1" applyBorder="1" applyAlignment="1">
      <alignment horizontal="right" vertical="center"/>
    </xf>
    <xf numFmtId="0" fontId="71" fillId="4" borderId="49" xfId="0" applyFont="1" applyFill="1" applyBorder="1" applyAlignment="1">
      <alignment horizontal="right" vertical="center"/>
    </xf>
    <xf numFmtId="182" fontId="71" fillId="3" borderId="49" xfId="0" applyNumberFormat="1" applyFont="1" applyFill="1" applyBorder="1" applyAlignment="1">
      <alignment vertical="center"/>
    </xf>
    <xf numFmtId="181" fontId="17" fillId="3" borderId="1" xfId="0" applyNumberFormat="1" applyFont="1" applyFill="1" applyBorder="1" applyAlignment="1">
      <alignment vertical="center"/>
    </xf>
    <xf numFmtId="181" fontId="17" fillId="3" borderId="49" xfId="0" applyNumberFormat="1" applyFont="1" applyFill="1" applyBorder="1" applyAlignment="1">
      <alignment vertical="center"/>
    </xf>
    <xf numFmtId="0" fontId="17" fillId="0" borderId="0" xfId="0" applyFont="1" applyBorder="1"/>
    <xf numFmtId="0" fontId="16" fillId="3" borderId="0" xfId="0" applyFont="1" applyFill="1" applyAlignment="1">
      <alignment horizontal="left" vertical="center"/>
    </xf>
    <xf numFmtId="0" fontId="72" fillId="3" borderId="0" xfId="0" applyFont="1" applyFill="1" applyBorder="1" applyAlignment="1">
      <alignment vertical="center"/>
    </xf>
    <xf numFmtId="0" fontId="0" fillId="4" borderId="1" xfId="0" applyFill="1" applyBorder="1" applyAlignment="1">
      <alignment vertical="center"/>
    </xf>
    <xf numFmtId="0" fontId="17" fillId="0" borderId="0" xfId="0" applyFont="1" applyAlignment="1">
      <alignment horizontal="left"/>
    </xf>
    <xf numFmtId="0" fontId="10" fillId="0" borderId="0" xfId="0" applyFont="1" applyAlignment="1">
      <alignment horizontal="left" vertical="center"/>
    </xf>
    <xf numFmtId="0" fontId="18" fillId="3" borderId="1" xfId="0" applyFont="1" applyFill="1" applyBorder="1" applyAlignment="1">
      <alignment vertical="center"/>
    </xf>
    <xf numFmtId="0" fontId="18" fillId="3" borderId="4" xfId="0" applyFont="1" applyFill="1" applyBorder="1" applyAlignment="1">
      <alignment vertical="center"/>
    </xf>
    <xf numFmtId="0" fontId="18" fillId="3" borderId="0" xfId="0" applyFont="1" applyFill="1" applyBorder="1" applyAlignment="1">
      <alignment vertical="center"/>
    </xf>
    <xf numFmtId="0" fontId="0" fillId="0" borderId="2" xfId="0" applyBorder="1" applyAlignment="1">
      <alignment horizontal="center" vertical="center"/>
    </xf>
    <xf numFmtId="0" fontId="0" fillId="0" borderId="21" xfId="0" applyBorder="1" applyAlignment="1">
      <alignment vertical="center"/>
    </xf>
    <xf numFmtId="0" fontId="0" fillId="0" borderId="2" xfId="0" applyBorder="1" applyAlignment="1">
      <alignment vertical="center"/>
    </xf>
    <xf numFmtId="0" fontId="0" fillId="0" borderId="45" xfId="0" applyBorder="1" applyAlignment="1">
      <alignment vertical="center"/>
    </xf>
    <xf numFmtId="0" fontId="0" fillId="0" borderId="45" xfId="0" applyBorder="1" applyAlignment="1">
      <alignment horizontal="center" vertical="top"/>
    </xf>
    <xf numFmtId="0" fontId="4" fillId="3" borderId="0" xfId="0" applyFont="1" applyFill="1" applyAlignment="1">
      <alignment horizontal="left" vertical="center"/>
    </xf>
    <xf numFmtId="0" fontId="4" fillId="3" borderId="0" xfId="0" applyFont="1" applyFill="1" applyAlignment="1">
      <alignment shrinkToFit="1"/>
    </xf>
    <xf numFmtId="38" fontId="17" fillId="0" borderId="50" xfId="3" applyFont="1" applyFill="1" applyBorder="1" applyAlignment="1">
      <alignment horizontal="left"/>
    </xf>
    <xf numFmtId="38" fontId="17" fillId="0" borderId="51" xfId="3" applyFont="1" applyFill="1" applyBorder="1"/>
    <xf numFmtId="38" fontId="17" fillId="0" borderId="52" xfId="3" applyFont="1" applyFill="1" applyBorder="1"/>
    <xf numFmtId="0" fontId="18" fillId="3" borderId="0"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8" fillId="0" borderId="4" xfId="0" applyFont="1" applyBorder="1" applyAlignment="1">
      <alignment horizontal="center" vertical="center"/>
    </xf>
    <xf numFmtId="0" fontId="20" fillId="0" borderId="22" xfId="0" applyFont="1" applyBorder="1" applyAlignment="1">
      <alignment horizontal="center" vertical="center"/>
    </xf>
    <xf numFmtId="38" fontId="3" fillId="0" borderId="4" xfId="3" applyFont="1" applyBorder="1" applyAlignment="1">
      <alignment vertical="top" textRotation="255" shrinkToFit="1"/>
    </xf>
    <xf numFmtId="0" fontId="3" fillId="0" borderId="0" xfId="0" applyFont="1" applyBorder="1" applyAlignment="1">
      <alignment vertical="top" textRotation="255" shrinkToFit="1"/>
    </xf>
    <xf numFmtId="0" fontId="3" fillId="0" borderId="53" xfId="0" applyFont="1" applyBorder="1" applyAlignment="1">
      <alignment vertical="top" textRotation="255" shrinkToFit="1"/>
    </xf>
    <xf numFmtId="38" fontId="3" fillId="0" borderId="54" xfId="3" applyFont="1" applyBorder="1" applyAlignment="1">
      <alignment vertical="top" textRotation="255" shrinkToFit="1"/>
    </xf>
    <xf numFmtId="0" fontId="3" fillId="0" borderId="50" xfId="0" applyFont="1" applyBorder="1" applyAlignment="1">
      <alignment vertical="top" textRotation="255" shrinkToFit="1"/>
    </xf>
    <xf numFmtId="0" fontId="3" fillId="0" borderId="55" xfId="0" applyFont="1" applyBorder="1" applyAlignment="1">
      <alignment vertical="top" textRotation="255" shrinkToFit="1"/>
    </xf>
    <xf numFmtId="0" fontId="0" fillId="0" borderId="3" xfId="0" applyBorder="1"/>
    <xf numFmtId="185" fontId="3" fillId="2" borderId="4" xfId="3" applyNumberFormat="1" applyFont="1" applyFill="1" applyBorder="1" applyAlignment="1"/>
    <xf numFmtId="49" fontId="3" fillId="0" borderId="4" xfId="3" applyNumberFormat="1" applyFont="1" applyFill="1" applyBorder="1"/>
    <xf numFmtId="38" fontId="3" fillId="2" borderId="0" xfId="3" applyFont="1" applyFill="1" applyBorder="1"/>
    <xf numFmtId="38" fontId="3" fillId="2" borderId="1" xfId="3" applyFont="1" applyFill="1" applyBorder="1" applyAlignment="1"/>
    <xf numFmtId="0" fontId="0" fillId="0" borderId="4" xfId="0" applyFill="1" applyBorder="1" applyAlignment="1"/>
    <xf numFmtId="38" fontId="3" fillId="0" borderId="1" xfId="3" applyFont="1" applyFill="1" applyBorder="1" applyAlignment="1"/>
    <xf numFmtId="38" fontId="3" fillId="0" borderId="0" xfId="3" applyFont="1" applyFill="1" applyBorder="1"/>
    <xf numFmtId="38" fontId="0" fillId="0" borderId="22" xfId="3" applyFont="1" applyBorder="1" applyAlignment="1">
      <alignment horizontal="center" shrinkToFit="1"/>
    </xf>
    <xf numFmtId="38" fontId="0" fillId="0" borderId="0" xfId="3" applyFont="1" applyBorder="1" applyAlignment="1">
      <alignment horizontal="center" shrinkToFit="1"/>
    </xf>
    <xf numFmtId="38" fontId="0" fillId="0" borderId="22" xfId="3" applyFont="1" applyBorder="1" applyAlignment="1">
      <alignment horizontal="center"/>
    </xf>
    <xf numFmtId="38" fontId="0" fillId="0" borderId="0" xfId="3" applyFont="1" applyBorder="1" applyAlignment="1">
      <alignment horizontal="center"/>
    </xf>
    <xf numFmtId="0" fontId="16" fillId="0" borderId="0" xfId="0" applyFont="1" applyAlignment="1">
      <alignment horizontal="left"/>
    </xf>
    <xf numFmtId="0" fontId="71" fillId="0" borderId="0" xfId="0" applyFont="1" applyBorder="1" applyAlignment="1">
      <alignment horizontal="center" vertical="center" shrinkToFit="1"/>
    </xf>
    <xf numFmtId="0" fontId="71" fillId="0" borderId="0" xfId="0" applyFont="1" applyBorder="1" applyAlignment="1">
      <alignment vertical="center" shrinkToFit="1"/>
    </xf>
    <xf numFmtId="0" fontId="70" fillId="3" borderId="0" xfId="0" applyFont="1" applyFill="1" applyAlignment="1">
      <alignment horizontal="left" vertical="center"/>
    </xf>
    <xf numFmtId="0" fontId="82" fillId="3" borderId="0" xfId="0" applyFont="1" applyFill="1" applyAlignment="1">
      <alignment vertical="center"/>
    </xf>
    <xf numFmtId="0" fontId="82" fillId="0" borderId="0" xfId="0" applyFont="1" applyAlignment="1">
      <alignment vertical="center"/>
    </xf>
    <xf numFmtId="0" fontId="78" fillId="0" borderId="0" xfId="0" applyFont="1" applyAlignment="1">
      <alignment vertical="center"/>
    </xf>
    <xf numFmtId="0" fontId="82" fillId="0" borderId="0" xfId="0" applyFont="1" applyAlignment="1">
      <alignment horizontal="right" vertical="center"/>
    </xf>
    <xf numFmtId="0" fontId="71" fillId="0" borderId="22" xfId="0" applyFont="1" applyBorder="1" applyAlignment="1">
      <alignment horizontal="center" vertical="center" shrinkToFit="1"/>
    </xf>
    <xf numFmtId="0" fontId="71" fillId="0" borderId="33" xfId="0" applyFont="1" applyBorder="1" applyAlignment="1">
      <alignment horizontal="center" vertical="center" shrinkToFit="1"/>
    </xf>
    <xf numFmtId="0" fontId="82" fillId="3" borderId="0" xfId="0" applyFont="1" applyFill="1"/>
    <xf numFmtId="0" fontId="70" fillId="3" borderId="0" xfId="0" applyFont="1" applyFill="1"/>
    <xf numFmtId="0" fontId="70" fillId="3" borderId="0" xfId="0" applyFont="1" applyFill="1" applyAlignment="1">
      <alignment horizontal="center"/>
    </xf>
    <xf numFmtId="0" fontId="82" fillId="3" borderId="0" xfId="0" applyFont="1" applyFill="1" applyAlignment="1">
      <alignment horizontal="center" vertical="center"/>
    </xf>
    <xf numFmtId="0" fontId="72" fillId="3" borderId="0" xfId="0" applyFont="1" applyFill="1"/>
    <xf numFmtId="0" fontId="72" fillId="3" borderId="0" xfId="0" applyFont="1" applyFill="1" applyAlignment="1">
      <alignment horizontal="center"/>
    </xf>
    <xf numFmtId="0" fontId="70" fillId="3" borderId="1" xfId="0" applyFont="1" applyFill="1" applyBorder="1" applyAlignment="1">
      <alignment horizontal="center"/>
    </xf>
    <xf numFmtId="0" fontId="70" fillId="3" borderId="1" xfId="0" applyFont="1" applyFill="1" applyBorder="1"/>
    <xf numFmtId="0" fontId="70" fillId="3" borderId="49" xfId="0" applyFont="1" applyFill="1" applyBorder="1" applyAlignment="1">
      <alignment horizontal="center"/>
    </xf>
    <xf numFmtId="0" fontId="70" fillId="3" borderId="49" xfId="0" applyFont="1" applyFill="1" applyBorder="1"/>
    <xf numFmtId="0" fontId="71" fillId="3" borderId="0" xfId="0" applyFont="1" applyFill="1"/>
    <xf numFmtId="0" fontId="82" fillId="3" borderId="0" xfId="0" applyFont="1" applyFill="1" applyAlignment="1">
      <alignment horizontal="center"/>
    </xf>
    <xf numFmtId="0" fontId="71" fillId="0" borderId="22" xfId="0" applyFont="1" applyBorder="1" applyAlignment="1">
      <alignment horizontal="center" vertical="center"/>
    </xf>
    <xf numFmtId="38" fontId="0" fillId="0" borderId="0" xfId="3" applyFont="1" applyAlignment="1">
      <alignment vertical="center"/>
    </xf>
    <xf numFmtId="38" fontId="3" fillId="0" borderId="0" xfId="3" applyFont="1" applyAlignment="1">
      <alignment vertical="center"/>
    </xf>
    <xf numFmtId="38" fontId="17" fillId="0" borderId="0" xfId="3" applyFont="1"/>
    <xf numFmtId="38" fontId="16" fillId="0" borderId="48" xfId="3" applyFont="1" applyFill="1" applyBorder="1" applyAlignment="1">
      <alignment horizontal="center" vertical="center" shrinkToFit="1"/>
    </xf>
    <xf numFmtId="183" fontId="16" fillId="0" borderId="48" xfId="3" applyNumberFormat="1" applyFont="1" applyFill="1" applyBorder="1" applyAlignment="1">
      <alignment vertical="center"/>
    </xf>
    <xf numFmtId="38" fontId="17" fillId="0" borderId="48" xfId="3" applyFont="1" applyFill="1" applyBorder="1" applyAlignment="1">
      <alignment horizontal="center" vertical="center" shrinkToFit="1"/>
    </xf>
    <xf numFmtId="183" fontId="17" fillId="0" borderId="48" xfId="3" applyNumberFormat="1" applyFont="1" applyFill="1" applyBorder="1" applyAlignment="1">
      <alignment horizontal="center" vertical="center" shrinkToFit="1"/>
    </xf>
    <xf numFmtId="38" fontId="17" fillId="0" borderId="48" xfId="3" applyFont="1" applyFill="1" applyBorder="1" applyAlignment="1">
      <alignment horizontal="center"/>
    </xf>
    <xf numFmtId="38" fontId="17" fillId="3" borderId="48" xfId="3" applyFont="1" applyFill="1" applyBorder="1" applyAlignment="1">
      <alignment horizontal="center" vertical="center" shrinkToFit="1"/>
    </xf>
    <xf numFmtId="182" fontId="17" fillId="0" borderId="48" xfId="3" applyNumberFormat="1" applyFont="1" applyBorder="1" applyAlignment="1">
      <alignment horizontal="right" vertical="center" shrinkToFit="1"/>
    </xf>
    <xf numFmtId="38" fontId="17" fillId="0" borderId="48" xfId="3" applyFont="1" applyBorder="1" applyAlignment="1">
      <alignment horizontal="center" vertical="center" shrinkToFit="1"/>
    </xf>
    <xf numFmtId="38" fontId="16" fillId="0" borderId="0" xfId="3" quotePrefix="1" applyFont="1" applyBorder="1" applyAlignment="1">
      <alignment horizontal="center" vertical="top"/>
    </xf>
    <xf numFmtId="38" fontId="16" fillId="0" borderId="0" xfId="3" applyFont="1"/>
    <xf numFmtId="0" fontId="16" fillId="0" borderId="0" xfId="0" applyFont="1" applyAlignment="1">
      <alignment horizontal="center" vertical="top"/>
    </xf>
    <xf numFmtId="38" fontId="3" fillId="0" borderId="0" xfId="3" applyFont="1"/>
    <xf numFmtId="0" fontId="16" fillId="0" borderId="0" xfId="0" applyFont="1" applyAlignment="1">
      <alignment vertical="top"/>
    </xf>
    <xf numFmtId="0" fontId="16" fillId="0" borderId="0" xfId="0" applyFont="1" applyAlignment="1">
      <alignment vertical="top" wrapText="1"/>
    </xf>
    <xf numFmtId="0" fontId="16" fillId="0" borderId="0" xfId="0" quotePrefix="1" applyFont="1" applyAlignment="1">
      <alignment vertical="top"/>
    </xf>
    <xf numFmtId="38" fontId="16" fillId="0" borderId="0" xfId="3" applyFont="1" applyAlignment="1">
      <alignment horizontal="center"/>
    </xf>
    <xf numFmtId="38" fontId="17" fillId="0" borderId="0" xfId="3" applyFont="1" applyAlignment="1">
      <alignment horizontal="center"/>
    </xf>
    <xf numFmtId="38" fontId="0" fillId="0" borderId="0" xfId="3" applyFont="1" applyBorder="1" applyAlignment="1">
      <alignment shrinkToFit="1"/>
    </xf>
    <xf numFmtId="38" fontId="0" fillId="0" borderId="32" xfId="3" applyFont="1" applyBorder="1" applyAlignment="1">
      <alignment shrinkToFit="1"/>
    </xf>
    <xf numFmtId="38" fontId="4" fillId="0" borderId="31" xfId="3" applyFont="1" applyBorder="1" applyAlignment="1">
      <alignment horizontal="right" shrinkToFit="1"/>
    </xf>
    <xf numFmtId="38" fontId="4" fillId="0" borderId="0" xfId="3" applyFont="1" applyBorder="1" applyAlignment="1">
      <alignment shrinkToFit="1"/>
    </xf>
    <xf numFmtId="38" fontId="4" fillId="0" borderId="0" xfId="3" applyFont="1" applyBorder="1" applyAlignment="1">
      <alignment horizontal="center" shrinkToFit="1"/>
    </xf>
    <xf numFmtId="38" fontId="4" fillId="0" borderId="0" xfId="3" quotePrefix="1" applyFont="1" applyBorder="1" applyAlignment="1">
      <alignment horizontal="center" shrinkToFit="1"/>
    </xf>
    <xf numFmtId="38" fontId="4" fillId="0" borderId="32" xfId="3" applyFont="1" applyBorder="1" applyAlignment="1">
      <alignment horizontal="center" shrinkToFit="1"/>
    </xf>
    <xf numFmtId="38" fontId="4" fillId="0" borderId="31" xfId="3" applyFont="1" applyBorder="1" applyAlignment="1">
      <alignment shrinkToFit="1"/>
    </xf>
    <xf numFmtId="38" fontId="4" fillId="5" borderId="0" xfId="3" applyFont="1" applyFill="1" applyBorder="1" applyAlignment="1">
      <alignment shrinkToFit="1"/>
    </xf>
    <xf numFmtId="38" fontId="4" fillId="0" borderId="32" xfId="3" applyFont="1" applyBorder="1" applyAlignment="1">
      <alignment shrinkToFit="1"/>
    </xf>
    <xf numFmtId="38" fontId="4" fillId="0" borderId="1" xfId="3" applyFont="1" applyBorder="1" applyAlignment="1">
      <alignment shrinkToFit="1"/>
    </xf>
    <xf numFmtId="12" fontId="4" fillId="0" borderId="0" xfId="3" applyNumberFormat="1" applyFont="1" applyBorder="1" applyAlignment="1">
      <alignment shrinkToFit="1"/>
    </xf>
    <xf numFmtId="38" fontId="4" fillId="0" borderId="0" xfId="3" applyFont="1" applyFill="1" applyBorder="1" applyAlignment="1">
      <alignment horizontal="right" shrinkToFit="1"/>
    </xf>
    <xf numFmtId="38" fontId="4" fillId="5" borderId="0" xfId="3" quotePrefix="1" applyFont="1" applyFill="1" applyBorder="1" applyAlignment="1">
      <alignment horizontal="center" shrinkToFit="1"/>
    </xf>
    <xf numFmtId="38" fontId="4" fillId="0" borderId="32" xfId="3" applyFont="1" applyBorder="1" applyAlignment="1">
      <alignment horizontal="left" shrinkToFit="1"/>
    </xf>
    <xf numFmtId="38" fontId="4" fillId="0" borderId="0" xfId="3" quotePrefix="1" applyFont="1" applyBorder="1" applyAlignment="1">
      <alignment horizontal="right" shrinkToFit="1"/>
    </xf>
    <xf numFmtId="38" fontId="3" fillId="0" borderId="0" xfId="3" applyFont="1" applyBorder="1" applyAlignment="1">
      <alignment shrinkToFit="1"/>
    </xf>
    <xf numFmtId="38" fontId="3" fillId="0" borderId="0" xfId="3" applyFont="1" applyBorder="1" applyAlignment="1">
      <alignment horizontal="center" shrinkToFit="1"/>
    </xf>
    <xf numFmtId="38" fontId="3" fillId="0" borderId="32" xfId="3" applyFont="1" applyBorder="1" applyAlignment="1">
      <alignment shrinkToFit="1"/>
    </xf>
    <xf numFmtId="38" fontId="3" fillId="0" borderId="1" xfId="3" applyFont="1" applyBorder="1" applyAlignment="1">
      <alignment shrinkToFit="1"/>
    </xf>
    <xf numFmtId="38" fontId="3" fillId="0" borderId="13" xfId="3" applyFont="1" applyBorder="1" applyAlignment="1">
      <alignment shrinkToFit="1"/>
    </xf>
    <xf numFmtId="38" fontId="3" fillId="0" borderId="53" xfId="3" applyFont="1" applyBorder="1" applyAlignment="1">
      <alignment shrinkToFit="1"/>
    </xf>
    <xf numFmtId="0" fontId="0" fillId="0" borderId="1" xfId="0" applyBorder="1" applyAlignment="1">
      <alignment horizontal="right"/>
    </xf>
    <xf numFmtId="185" fontId="3" fillId="2" borderId="1" xfId="3" applyNumberFormat="1" applyFont="1" applyFill="1" applyBorder="1" applyAlignment="1">
      <alignment horizontal="left"/>
    </xf>
    <xf numFmtId="38" fontId="4" fillId="5" borderId="0" xfId="3" quotePrefix="1" applyNumberFormat="1" applyFont="1" applyFill="1" applyBorder="1" applyAlignment="1">
      <alignment horizontal="center" shrinkToFit="1"/>
    </xf>
    <xf numFmtId="38" fontId="31" fillId="0" borderId="0" xfId="3" applyFont="1" applyBorder="1" applyAlignment="1">
      <alignment horizontal="right" shrinkToFit="1"/>
    </xf>
    <xf numFmtId="38" fontId="31" fillId="0" borderId="0" xfId="3" applyFont="1" applyBorder="1" applyAlignment="1">
      <alignment horizontal="center" shrinkToFit="1"/>
    </xf>
    <xf numFmtId="38" fontId="31" fillId="0" borderId="32" xfId="3" applyFont="1" applyBorder="1" applyAlignment="1">
      <alignment horizontal="left" shrinkToFit="1"/>
    </xf>
    <xf numFmtId="38" fontId="4" fillId="5" borderId="0" xfId="3" applyFont="1" applyFill="1" applyBorder="1" applyAlignment="1">
      <alignment horizontal="center" shrinkToFit="1"/>
    </xf>
    <xf numFmtId="38" fontId="3" fillId="5" borderId="0" xfId="3" applyFont="1" applyFill="1" applyBorder="1" applyAlignment="1">
      <alignment horizontal="center" shrinkToFit="1"/>
    </xf>
    <xf numFmtId="38" fontId="0" fillId="0" borderId="22" xfId="3" applyFont="1" applyBorder="1" applyAlignment="1">
      <alignment shrinkToFit="1"/>
    </xf>
    <xf numFmtId="38" fontId="0" fillId="0" borderId="22" xfId="3" applyFont="1" applyBorder="1"/>
    <xf numFmtId="38" fontId="4" fillId="0" borderId="3" xfId="3" applyFont="1" applyFill="1" applyBorder="1" applyAlignment="1">
      <alignment horizontal="right" shrinkToFit="1"/>
    </xf>
    <xf numFmtId="38" fontId="4" fillId="0" borderId="1" xfId="3" applyFont="1" applyBorder="1" applyAlignment="1">
      <alignment horizontal="center" shrinkToFit="1"/>
    </xf>
    <xf numFmtId="38" fontId="4" fillId="5" borderId="1" xfId="3" quotePrefix="1" applyNumberFormat="1" applyFont="1" applyFill="1" applyBorder="1" applyAlignment="1">
      <alignment horizontal="center" shrinkToFit="1"/>
    </xf>
    <xf numFmtId="38" fontId="4" fillId="0" borderId="4" xfId="3" applyFont="1" applyBorder="1" applyAlignment="1">
      <alignment shrinkToFit="1"/>
    </xf>
    <xf numFmtId="38" fontId="4" fillId="0" borderId="4" xfId="3" applyFont="1" applyBorder="1" applyAlignment="1">
      <alignment horizontal="center" shrinkToFit="1"/>
    </xf>
    <xf numFmtId="38" fontId="4" fillId="0" borderId="9" xfId="3" applyFont="1" applyBorder="1" applyAlignment="1">
      <alignment shrinkToFit="1"/>
    </xf>
    <xf numFmtId="38" fontId="31" fillId="0" borderId="1" xfId="3" applyFont="1" applyBorder="1" applyAlignment="1">
      <alignment horizontal="center" shrinkToFit="1"/>
    </xf>
    <xf numFmtId="38" fontId="31" fillId="0" borderId="13" xfId="3" applyFont="1" applyBorder="1" applyAlignment="1">
      <alignment horizontal="left" shrinkToFit="1"/>
    </xf>
    <xf numFmtId="38" fontId="4" fillId="0" borderId="56" xfId="3" applyFont="1" applyFill="1" applyBorder="1" applyAlignment="1">
      <alignment horizontal="right" shrinkToFit="1"/>
    </xf>
    <xf numFmtId="38" fontId="31" fillId="0" borderId="5" xfId="3" quotePrefix="1" applyFont="1" applyBorder="1" applyAlignment="1">
      <alignment horizontal="left"/>
    </xf>
    <xf numFmtId="38" fontId="16" fillId="0" borderId="48" xfId="3" applyFont="1" applyFill="1" applyBorder="1"/>
    <xf numFmtId="38" fontId="16" fillId="0" borderId="48" xfId="3" quotePrefix="1" applyFont="1" applyFill="1" applyBorder="1" applyAlignment="1">
      <alignment horizontal="left" vertical="center"/>
    </xf>
    <xf numFmtId="38" fontId="16" fillId="0" borderId="48" xfId="3" applyFont="1" applyFill="1" applyBorder="1" applyAlignment="1">
      <alignment vertical="center"/>
    </xf>
    <xf numFmtId="0" fontId="38" fillId="0" borderId="0" xfId="0" applyFont="1" applyAlignment="1">
      <alignment horizontal="left" vertical="center"/>
    </xf>
    <xf numFmtId="0" fontId="0" fillId="0" borderId="0" xfId="0" applyFont="1" applyBorder="1" applyAlignment="1">
      <alignment vertical="center"/>
    </xf>
    <xf numFmtId="0" fontId="18" fillId="0" borderId="12" xfId="0" applyFont="1" applyBorder="1" applyAlignment="1">
      <alignment vertical="top"/>
    </xf>
    <xf numFmtId="0" fontId="18" fillId="0" borderId="1" xfId="0" applyFont="1" applyBorder="1" applyAlignment="1">
      <alignment vertical="top"/>
    </xf>
    <xf numFmtId="0" fontId="18" fillId="0" borderId="3" xfId="0" applyFont="1" applyBorder="1" applyAlignment="1">
      <alignment vertical="top"/>
    </xf>
    <xf numFmtId="0" fontId="18" fillId="0" borderId="33" xfId="0" applyFont="1" applyBorder="1" applyAlignment="1">
      <alignment vertical="top"/>
    </xf>
    <xf numFmtId="0" fontId="18" fillId="0" borderId="0" xfId="0" applyFont="1" applyBorder="1" applyAlignment="1">
      <alignment vertical="top"/>
    </xf>
    <xf numFmtId="0" fontId="18" fillId="0" borderId="22" xfId="0" applyFont="1" applyBorder="1" applyAlignment="1">
      <alignment vertical="top"/>
    </xf>
    <xf numFmtId="0" fontId="4" fillId="0" borderId="0" xfId="0" applyFont="1" applyBorder="1" applyAlignment="1">
      <alignment horizontal="left" vertical="center" wrapText="1"/>
    </xf>
    <xf numFmtId="0" fontId="39" fillId="0" borderId="0" xfId="0" applyFont="1" applyBorder="1" applyAlignment="1">
      <alignment horizontal="left" vertical="center" wrapText="1"/>
    </xf>
    <xf numFmtId="0" fontId="18"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22" xfId="0" applyFont="1" applyBorder="1" applyAlignment="1">
      <alignment horizontal="left" vertical="center"/>
    </xf>
    <xf numFmtId="0" fontId="18" fillId="0" borderId="7" xfId="0" applyFont="1" applyBorder="1" applyAlignment="1">
      <alignment vertical="top"/>
    </xf>
    <xf numFmtId="0" fontId="18" fillId="0" borderId="4" xfId="0" applyFont="1" applyBorder="1" applyAlignment="1">
      <alignment vertical="top"/>
    </xf>
    <xf numFmtId="0" fontId="18" fillId="0" borderId="8" xfId="0" applyFont="1" applyBorder="1" applyAlignment="1">
      <alignment vertical="top"/>
    </xf>
    <xf numFmtId="0" fontId="4" fillId="0" borderId="0" xfId="0" applyFont="1" applyAlignment="1">
      <alignment vertical="center"/>
    </xf>
    <xf numFmtId="0" fontId="18" fillId="0" borderId="4" xfId="0" applyFont="1" applyBorder="1" applyAlignment="1">
      <alignment vertical="center"/>
    </xf>
    <xf numFmtId="0" fontId="18" fillId="0" borderId="8" xfId="0" applyFont="1" applyBorder="1" applyAlignment="1">
      <alignment horizontal="left" vertical="center"/>
    </xf>
    <xf numFmtId="0" fontId="17" fillId="0" borderId="0" xfId="0" applyFont="1" applyBorder="1" applyAlignment="1">
      <alignment vertical="center"/>
    </xf>
    <xf numFmtId="0" fontId="39" fillId="0" borderId="0" xfId="0" applyFont="1" applyAlignment="1">
      <alignment horizontal="left" vertical="center"/>
    </xf>
    <xf numFmtId="0" fontId="18" fillId="0" borderId="0" xfId="0" applyFont="1" applyAlignment="1">
      <alignment horizontal="center" vertical="center"/>
    </xf>
    <xf numFmtId="0" fontId="72" fillId="0" borderId="0" xfId="0" applyFont="1" applyAlignment="1">
      <alignment vertical="center"/>
    </xf>
    <xf numFmtId="0" fontId="16" fillId="0" borderId="0" xfId="0" applyFont="1" applyAlignment="1">
      <alignment vertical="center"/>
    </xf>
    <xf numFmtId="0" fontId="5" fillId="0" borderId="0" xfId="0" applyFont="1" applyAlignment="1">
      <alignment horizontal="left" vertical="center"/>
    </xf>
    <xf numFmtId="38" fontId="0" fillId="0" borderId="0" xfId="4" applyFont="1"/>
    <xf numFmtId="38" fontId="17" fillId="0" borderId="0" xfId="4" applyFont="1" applyBorder="1"/>
    <xf numFmtId="38" fontId="16" fillId="0" borderId="0" xfId="4" quotePrefix="1" applyFont="1" applyBorder="1" applyAlignment="1">
      <alignment horizontal="center" shrinkToFit="1"/>
    </xf>
    <xf numFmtId="38" fontId="16" fillId="0" borderId="0" xfId="4" quotePrefix="1" applyFont="1" applyBorder="1" applyAlignment="1">
      <alignment horizontal="right"/>
    </xf>
    <xf numFmtId="38" fontId="18" fillId="0" borderId="0" xfId="4" applyFont="1" applyBorder="1"/>
    <xf numFmtId="38" fontId="16" fillId="0" borderId="0" xfId="4" applyFont="1"/>
    <xf numFmtId="38" fontId="17" fillId="0" borderId="0" xfId="4" applyFont="1" applyBorder="1" applyAlignment="1">
      <alignment horizontal="center" vertical="center"/>
    </xf>
    <xf numFmtId="38" fontId="16" fillId="0" borderId="0" xfId="4" quotePrefix="1" applyFont="1" applyFill="1" applyBorder="1" applyAlignment="1">
      <alignment horizontal="left"/>
    </xf>
    <xf numFmtId="38" fontId="0" fillId="0" borderId="0" xfId="4" applyFont="1" applyBorder="1"/>
    <xf numFmtId="38" fontId="0" fillId="0" borderId="0" xfId="4" applyFont="1" applyBorder="1" applyAlignment="1">
      <alignment vertical="center"/>
    </xf>
    <xf numFmtId="38" fontId="16" fillId="0" borderId="0" xfId="4" quotePrefix="1" applyFont="1" applyAlignment="1">
      <alignment horizontal="left"/>
    </xf>
    <xf numFmtId="38" fontId="16" fillId="0" borderId="0" xfId="4" quotePrefix="1" applyFont="1" applyAlignment="1">
      <alignment horizontal="left" shrinkToFit="1"/>
    </xf>
    <xf numFmtId="38" fontId="17" fillId="0" borderId="0" xfId="4" applyFont="1"/>
    <xf numFmtId="38" fontId="16" fillId="0" borderId="2" xfId="4" applyFont="1" applyBorder="1" applyAlignment="1">
      <alignment horizontal="left"/>
    </xf>
    <xf numFmtId="38" fontId="16" fillId="0" borderId="45" xfId="4" applyFont="1" applyBorder="1" applyAlignment="1">
      <alignment horizontal="left"/>
    </xf>
    <xf numFmtId="38" fontId="16" fillId="0" borderId="45" xfId="4" quotePrefix="1" applyFont="1" applyBorder="1" applyAlignment="1">
      <alignment horizontal="left" shrinkToFit="1"/>
    </xf>
    <xf numFmtId="38" fontId="16" fillId="0" borderId="45" xfId="4" quotePrefix="1" applyFont="1" applyBorder="1" applyAlignment="1">
      <alignment horizontal="left"/>
    </xf>
    <xf numFmtId="38" fontId="16" fillId="0" borderId="45" xfId="4" quotePrefix="1" applyFont="1" applyBorder="1" applyAlignment="1">
      <alignment horizontal="center" shrinkToFit="1"/>
    </xf>
    <xf numFmtId="38" fontId="17" fillId="0" borderId="45" xfId="4" applyFont="1" applyBorder="1"/>
    <xf numFmtId="38" fontId="16" fillId="0" borderId="45" xfId="4" applyFont="1" applyBorder="1" applyAlignment="1">
      <alignment horizontal="right"/>
    </xf>
    <xf numFmtId="38" fontId="0" fillId="0" borderId="0" xfId="4" applyFont="1" applyAlignment="1">
      <alignment vertical="center"/>
    </xf>
    <xf numFmtId="38" fontId="16" fillId="0" borderId="2" xfId="4" applyFont="1" applyBorder="1" applyAlignment="1">
      <alignment horizontal="left" vertical="center"/>
    </xf>
    <xf numFmtId="38" fontId="16" fillId="0" borderId="45" xfId="4" applyFont="1" applyBorder="1" applyAlignment="1">
      <alignment horizontal="left" vertical="center"/>
    </xf>
    <xf numFmtId="38" fontId="16" fillId="0" borderId="45" xfId="4" quotePrefix="1" applyFont="1" applyBorder="1" applyAlignment="1">
      <alignment horizontal="left" vertical="center" shrinkToFit="1"/>
    </xf>
    <xf numFmtId="38" fontId="16" fillId="0" borderId="45" xfId="4" quotePrefix="1" applyFont="1" applyBorder="1" applyAlignment="1">
      <alignment horizontal="left" vertical="center"/>
    </xf>
    <xf numFmtId="38" fontId="0" fillId="0" borderId="0" xfId="4" quotePrefix="1" applyFont="1" applyAlignment="1">
      <alignment vertical="center"/>
    </xf>
    <xf numFmtId="38" fontId="16" fillId="0" borderId="2" xfId="4" applyFont="1" applyBorder="1"/>
    <xf numFmtId="38" fontId="16" fillId="0" borderId="45" xfId="4" applyFont="1" applyBorder="1"/>
    <xf numFmtId="38" fontId="16" fillId="0" borderId="45" xfId="4" quotePrefix="1" applyFont="1" applyBorder="1" applyAlignment="1">
      <alignment horizontal="center"/>
    </xf>
    <xf numFmtId="38" fontId="3" fillId="0" borderId="0" xfId="4" applyFont="1" applyProtection="1">
      <protection locked="0"/>
    </xf>
    <xf numFmtId="38" fontId="3" fillId="0" borderId="0" xfId="4" applyFont="1" applyAlignment="1" applyProtection="1">
      <alignment vertical="center"/>
      <protection locked="0"/>
    </xf>
    <xf numFmtId="38" fontId="3" fillId="0" borderId="0" xfId="4" applyFont="1" applyFill="1" applyBorder="1" applyAlignment="1" applyProtection="1">
      <protection locked="0"/>
    </xf>
    <xf numFmtId="38" fontId="3" fillId="0" borderId="0" xfId="4" applyFont="1" applyFill="1" applyBorder="1" applyAlignment="1" applyProtection="1">
      <alignment vertical="center"/>
      <protection locked="0"/>
    </xf>
    <xf numFmtId="38" fontId="3" fillId="0" borderId="0" xfId="4" applyFont="1" applyFill="1" applyBorder="1" applyProtection="1">
      <protection locked="0"/>
    </xf>
    <xf numFmtId="38" fontId="3" fillId="0" borderId="0" xfId="4" applyFont="1" applyFill="1" applyBorder="1" applyAlignment="1" applyProtection="1">
      <alignment horizontal="distributed" vertical="center"/>
      <protection locked="0"/>
    </xf>
    <xf numFmtId="38" fontId="3" fillId="0" borderId="57" xfId="4" applyFont="1" applyFill="1" applyBorder="1" applyProtection="1">
      <protection locked="0"/>
    </xf>
    <xf numFmtId="38" fontId="3" fillId="0" borderId="58" xfId="4" applyFont="1" applyFill="1" applyBorder="1" applyAlignment="1" applyProtection="1">
      <alignment horizontal="distributed" vertical="center"/>
      <protection locked="0"/>
    </xf>
    <xf numFmtId="38" fontId="3" fillId="6" borderId="21" xfId="4" applyFont="1" applyFill="1" applyBorder="1" applyProtection="1">
      <protection locked="0"/>
    </xf>
    <xf numFmtId="38" fontId="3" fillId="0" borderId="59" xfId="4" applyFont="1" applyFill="1" applyBorder="1" applyAlignment="1" applyProtection="1">
      <alignment horizontal="distributed" vertical="center"/>
      <protection locked="0"/>
    </xf>
    <xf numFmtId="38" fontId="3" fillId="6" borderId="29" xfId="4" applyFont="1" applyFill="1" applyBorder="1" applyProtection="1">
      <protection locked="0"/>
    </xf>
    <xf numFmtId="38" fontId="3" fillId="0" borderId="60" xfId="4" applyFont="1" applyFill="1" applyBorder="1" applyAlignment="1" applyProtection="1">
      <alignment horizontal="distributed" vertical="center"/>
      <protection locked="0"/>
    </xf>
    <xf numFmtId="38" fontId="3" fillId="6" borderId="2" xfId="4" applyFont="1" applyFill="1" applyBorder="1" applyProtection="1">
      <protection locked="0"/>
    </xf>
    <xf numFmtId="38" fontId="7" fillId="0" borderId="7" xfId="4" applyFont="1" applyFill="1" applyBorder="1" applyAlignment="1" applyProtection="1">
      <alignment horizontal="center"/>
      <protection locked="0"/>
    </xf>
    <xf numFmtId="38" fontId="7" fillId="0" borderId="7" xfId="4" applyFont="1" applyFill="1" applyBorder="1" applyProtection="1">
      <protection locked="0"/>
    </xf>
    <xf numFmtId="38" fontId="7" fillId="0" borderId="8" xfId="4" applyFont="1" applyFill="1" applyBorder="1" applyProtection="1">
      <protection locked="0"/>
    </xf>
    <xf numFmtId="38" fontId="7" fillId="0" borderId="8" xfId="4" applyFont="1" applyFill="1" applyBorder="1" applyAlignment="1" applyProtection="1">
      <alignment horizontal="right"/>
      <protection locked="0"/>
    </xf>
    <xf numFmtId="38" fontId="7" fillId="0" borderId="21" xfId="4" applyFont="1" applyFill="1" applyBorder="1" applyAlignment="1" applyProtection="1">
      <alignment horizontal="right"/>
      <protection locked="0"/>
    </xf>
    <xf numFmtId="38" fontId="3" fillId="0" borderId="45" xfId="4" quotePrefix="1" applyFont="1" applyFill="1" applyBorder="1" applyAlignment="1" applyProtection="1">
      <alignment horizontal="distributed"/>
      <protection locked="0"/>
    </xf>
    <xf numFmtId="38" fontId="3" fillId="0" borderId="61" xfId="4" applyFont="1" applyFill="1" applyBorder="1" applyProtection="1">
      <protection locked="0"/>
    </xf>
    <xf numFmtId="38" fontId="3" fillId="0" borderId="62" xfId="4" applyFont="1" applyFill="1" applyBorder="1" applyProtection="1">
      <protection locked="0"/>
    </xf>
    <xf numFmtId="38" fontId="3" fillId="0" borderId="63" xfId="4" applyFont="1" applyFill="1" applyBorder="1" applyProtection="1">
      <protection locked="0"/>
    </xf>
    <xf numFmtId="38" fontId="3" fillId="0" borderId="8" xfId="4" applyFont="1" applyFill="1" applyBorder="1" applyProtection="1">
      <protection locked="0"/>
    </xf>
    <xf numFmtId="38" fontId="3" fillId="0" borderId="64" xfId="4" applyFont="1" applyFill="1" applyBorder="1" applyAlignment="1" applyProtection="1">
      <alignment horizontal="distributed" vertical="center"/>
      <protection locked="0"/>
    </xf>
    <xf numFmtId="38" fontId="3" fillId="0" borderId="32" xfId="4" applyFont="1" applyFill="1" applyBorder="1" applyProtection="1">
      <protection locked="0"/>
    </xf>
    <xf numFmtId="38" fontId="3" fillId="0" borderId="34" xfId="4" applyFont="1" applyFill="1" applyBorder="1" applyProtection="1">
      <protection locked="0"/>
    </xf>
    <xf numFmtId="38" fontId="3" fillId="0" borderId="29" xfId="4" applyFont="1" applyFill="1" applyBorder="1" applyAlignment="1" applyProtection="1">
      <alignment horizontal="distributed" vertical="center"/>
      <protection locked="0"/>
    </xf>
    <xf numFmtId="38" fontId="3" fillId="6" borderId="21" xfId="4" applyFont="1" applyFill="1" applyBorder="1" applyAlignment="1" applyProtection="1">
      <protection locked="0"/>
    </xf>
    <xf numFmtId="38" fontId="3" fillId="0" borderId="3" xfId="4" applyFont="1" applyFill="1" applyBorder="1" applyProtection="1">
      <protection locked="0"/>
    </xf>
    <xf numFmtId="38" fontId="3" fillId="0" borderId="13" xfId="4" applyFont="1" applyFill="1" applyBorder="1" applyProtection="1">
      <protection locked="0"/>
    </xf>
    <xf numFmtId="38" fontId="3" fillId="0" borderId="1" xfId="4" applyFont="1" applyFill="1" applyBorder="1" applyProtection="1">
      <protection locked="0"/>
    </xf>
    <xf numFmtId="38" fontId="3" fillId="0" borderId="1" xfId="4" applyFont="1" applyFill="1" applyBorder="1" applyAlignment="1" applyProtection="1">
      <alignment horizontal="right"/>
      <protection locked="0"/>
    </xf>
    <xf numFmtId="38" fontId="3" fillId="0" borderId="3" xfId="4" applyFont="1" applyFill="1" applyBorder="1" applyAlignment="1" applyProtection="1">
      <alignment horizontal="right"/>
      <protection locked="0"/>
    </xf>
    <xf numFmtId="38" fontId="3" fillId="0" borderId="29" xfId="4" applyFont="1" applyFill="1" applyBorder="1" applyProtection="1">
      <protection locked="0"/>
    </xf>
    <xf numFmtId="38" fontId="3" fillId="0" borderId="0" xfId="4" applyFont="1" applyFill="1" applyBorder="1" applyAlignment="1" applyProtection="1">
      <alignment horizontal="right"/>
      <protection locked="0"/>
    </xf>
    <xf numFmtId="38" fontId="3" fillId="0" borderId="22" xfId="4" applyFont="1" applyFill="1" applyBorder="1" applyAlignment="1" applyProtection="1">
      <alignment horizontal="right"/>
      <protection locked="0"/>
    </xf>
    <xf numFmtId="38" fontId="3" fillId="0" borderId="9" xfId="4" applyFont="1" applyFill="1" applyBorder="1" applyProtection="1">
      <protection locked="0"/>
    </xf>
    <xf numFmtId="38" fontId="3" fillId="0" borderId="4" xfId="4" applyFont="1" applyFill="1" applyBorder="1" applyProtection="1">
      <protection locked="0"/>
    </xf>
    <xf numFmtId="38" fontId="3" fillId="0" borderId="4" xfId="4" applyFont="1" applyFill="1" applyBorder="1" applyAlignment="1" applyProtection="1">
      <alignment horizontal="right"/>
      <protection locked="0"/>
    </xf>
    <xf numFmtId="38" fontId="3" fillId="0" borderId="8" xfId="4" applyFont="1" applyFill="1" applyBorder="1" applyAlignment="1" applyProtection="1">
      <alignment horizontal="right"/>
      <protection locked="0"/>
    </xf>
    <xf numFmtId="38" fontId="3" fillId="0" borderId="21" xfId="4" applyFont="1" applyFill="1" applyBorder="1" applyAlignment="1" applyProtection="1">
      <alignment horizontal="distributed" vertical="center" wrapText="1" shrinkToFit="1"/>
      <protection locked="0"/>
    </xf>
    <xf numFmtId="38" fontId="84" fillId="3" borderId="1" xfId="4" applyFont="1" applyFill="1" applyBorder="1" applyProtection="1">
      <protection locked="0"/>
    </xf>
    <xf numFmtId="38" fontId="84" fillId="3" borderId="1" xfId="4" applyFont="1" applyFill="1" applyBorder="1" applyAlignment="1" applyProtection="1">
      <alignment horizontal="right"/>
      <protection locked="0"/>
    </xf>
    <xf numFmtId="38" fontId="3" fillId="0" borderId="29" xfId="4" quotePrefix="1" applyFont="1" applyFill="1" applyBorder="1" applyAlignment="1" applyProtection="1">
      <alignment horizontal="center" vertical="center"/>
      <protection locked="0"/>
    </xf>
    <xf numFmtId="38" fontId="84" fillId="3" borderId="0" xfId="4" applyFont="1" applyFill="1" applyBorder="1" applyProtection="1">
      <protection locked="0"/>
    </xf>
    <xf numFmtId="38" fontId="84" fillId="3" borderId="0" xfId="4" applyFont="1" applyFill="1" applyBorder="1" applyAlignment="1" applyProtection="1">
      <alignment horizontal="right"/>
      <protection locked="0"/>
    </xf>
    <xf numFmtId="38" fontId="3" fillId="6" borderId="34" xfId="4" applyFont="1" applyFill="1" applyBorder="1" applyProtection="1">
      <protection locked="0"/>
    </xf>
    <xf numFmtId="38" fontId="3" fillId="0" borderId="22" xfId="4" applyFont="1" applyFill="1" applyBorder="1" applyProtection="1">
      <protection locked="0"/>
    </xf>
    <xf numFmtId="38" fontId="84" fillId="3" borderId="4" xfId="4" applyFont="1" applyFill="1" applyBorder="1" applyProtection="1">
      <protection locked="0"/>
    </xf>
    <xf numFmtId="38" fontId="3" fillId="3" borderId="1" xfId="4" applyFont="1" applyFill="1" applyBorder="1" applyProtection="1">
      <protection locked="0"/>
    </xf>
    <xf numFmtId="38" fontId="3" fillId="3" borderId="0" xfId="4" applyFont="1" applyFill="1" applyBorder="1" applyProtection="1">
      <protection locked="0"/>
    </xf>
    <xf numFmtId="38" fontId="3" fillId="0" borderId="3" xfId="4" applyFont="1" applyFill="1" applyBorder="1" applyAlignment="1" applyProtection="1">
      <alignment horizontal="distributed" vertical="center"/>
      <protection locked="0"/>
    </xf>
    <xf numFmtId="38" fontId="3" fillId="0" borderId="4" xfId="4" applyFont="1" applyFill="1" applyBorder="1" applyAlignment="1" applyProtection="1">
      <alignment horizontal="center" vertical="center"/>
      <protection locked="0"/>
    </xf>
    <xf numFmtId="38" fontId="7" fillId="0" borderId="7" xfId="4" applyFont="1" applyFill="1" applyBorder="1" applyAlignment="1" applyProtection="1">
      <alignment horizontal="right" shrinkToFit="1"/>
      <protection locked="0"/>
    </xf>
    <xf numFmtId="38" fontId="7" fillId="0" borderId="8" xfId="4" applyFont="1" applyFill="1" applyBorder="1" applyAlignment="1" applyProtection="1">
      <alignment horizontal="right" vertical="center" shrinkToFit="1"/>
      <protection locked="0"/>
    </xf>
    <xf numFmtId="38" fontId="7" fillId="0" borderId="21" xfId="4" applyFont="1" applyFill="1" applyBorder="1" applyAlignment="1" applyProtection="1">
      <alignment horizontal="right" vertical="center" shrinkToFit="1"/>
      <protection locked="0"/>
    </xf>
    <xf numFmtId="38" fontId="3" fillId="0" borderId="8" xfId="4" applyFont="1" applyFill="1" applyBorder="1" applyAlignment="1" applyProtection="1">
      <alignment horizontal="center" vertical="center"/>
      <protection locked="0"/>
    </xf>
    <xf numFmtId="38" fontId="3" fillId="0" borderId="0" xfId="4" applyFont="1" applyFill="1" applyProtection="1">
      <protection locked="0"/>
    </xf>
    <xf numFmtId="38" fontId="4" fillId="0" borderId="0" xfId="4" applyFont="1" applyFill="1" applyAlignment="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vertical="center"/>
      <protection locked="0"/>
    </xf>
    <xf numFmtId="38" fontId="5" fillId="0" borderId="0" xfId="4" quotePrefix="1" applyFont="1" applyFill="1" applyAlignment="1" applyProtection="1">
      <alignment vertical="center"/>
      <protection locked="0"/>
    </xf>
    <xf numFmtId="38" fontId="0" fillId="0" borderId="0" xfId="4" quotePrefix="1" applyFont="1" applyAlignment="1" applyProtection="1">
      <alignment vertical="center"/>
      <protection locked="0"/>
    </xf>
    <xf numFmtId="0" fontId="40" fillId="0" borderId="0" xfId="0" applyFont="1" applyFill="1" applyAlignment="1">
      <alignment vertical="center"/>
    </xf>
    <xf numFmtId="0" fontId="41" fillId="0" borderId="0" xfId="0" applyFont="1" applyFill="1" applyAlignment="1">
      <alignment vertical="center"/>
    </xf>
    <xf numFmtId="0" fontId="4" fillId="0" borderId="0" xfId="0" applyFont="1" applyFill="1" applyAlignment="1">
      <alignment vertical="center"/>
    </xf>
    <xf numFmtId="0" fontId="42" fillId="0" borderId="39" xfId="0" applyFont="1" applyFill="1" applyBorder="1" applyAlignment="1">
      <alignment horizontal="left" vertical="center"/>
    </xf>
    <xf numFmtId="0" fontId="42" fillId="0" borderId="49" xfId="0" applyFont="1" applyFill="1" applyBorder="1" applyAlignment="1">
      <alignment horizontal="left" vertical="center"/>
    </xf>
    <xf numFmtId="0" fontId="42" fillId="0" borderId="34" xfId="0" applyFont="1" applyFill="1" applyBorder="1" applyAlignment="1">
      <alignment horizontal="left" vertical="center"/>
    </xf>
    <xf numFmtId="0" fontId="42" fillId="7" borderId="29" xfId="0" applyFont="1" applyFill="1" applyBorder="1" applyAlignment="1">
      <alignment horizontal="center" vertical="center"/>
    </xf>
    <xf numFmtId="0" fontId="43" fillId="8" borderId="29" xfId="0" applyFont="1" applyFill="1" applyBorder="1" applyAlignment="1">
      <alignment horizontal="centerContinuous" vertical="center"/>
    </xf>
    <xf numFmtId="0" fontId="43" fillId="8" borderId="39" xfId="0" applyFont="1" applyFill="1" applyBorder="1" applyAlignment="1">
      <alignment horizontal="centerContinuous" vertical="center"/>
    </xf>
    <xf numFmtId="0" fontId="43" fillId="8" borderId="34" xfId="0" applyFont="1" applyFill="1" applyBorder="1" applyAlignment="1">
      <alignment horizontal="centerContinuous" vertical="center"/>
    </xf>
    <xf numFmtId="0" fontId="44" fillId="0" borderId="0" xfId="0" applyFont="1" applyFill="1" applyAlignment="1">
      <alignment vertical="center"/>
    </xf>
    <xf numFmtId="0" fontId="42" fillId="0" borderId="0" xfId="0" applyFont="1" applyFill="1" applyAlignment="1">
      <alignment vertical="center"/>
    </xf>
    <xf numFmtId="0" fontId="42"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42" fillId="0" borderId="0" xfId="0" applyFont="1" applyFill="1" applyBorder="1" applyAlignment="1">
      <alignment horizontal="left" vertical="center"/>
    </xf>
    <xf numFmtId="0" fontId="42" fillId="3" borderId="0" xfId="0" applyFont="1" applyFill="1" applyBorder="1" applyAlignment="1">
      <alignment horizontal="center" vertical="center"/>
    </xf>
    <xf numFmtId="0" fontId="41" fillId="9" borderId="0" xfId="0" applyFont="1" applyFill="1" applyBorder="1" applyAlignment="1">
      <alignment horizontal="left" vertical="center" wrapText="1"/>
    </xf>
    <xf numFmtId="0" fontId="44" fillId="0" borderId="0" xfId="0" applyFont="1" applyFill="1" applyAlignment="1">
      <alignment horizontal="left" vertical="center"/>
    </xf>
    <xf numFmtId="0" fontId="45" fillId="0" borderId="34"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2" fillId="0" borderId="0" xfId="0" applyFont="1" applyFill="1" applyAlignment="1">
      <alignment vertical="center"/>
    </xf>
    <xf numFmtId="0" fontId="42" fillId="0" borderId="0" xfId="0" applyFont="1" applyFill="1" applyBorder="1" applyAlignment="1">
      <alignment vertical="center"/>
    </xf>
    <xf numFmtId="0" fontId="42" fillId="0" borderId="0" xfId="0" applyFont="1" applyFill="1" applyBorder="1" applyAlignment="1">
      <alignment horizontal="centerContinuous" vertical="center"/>
    </xf>
    <xf numFmtId="0" fontId="47"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42" fillId="0" borderId="0" xfId="0" applyFont="1" applyFill="1" applyAlignment="1">
      <alignment horizontal="center" vertical="center" wrapText="1"/>
    </xf>
    <xf numFmtId="38" fontId="42" fillId="0" borderId="0" xfId="4" applyFont="1" applyFill="1" applyBorder="1" applyAlignment="1">
      <alignment horizontal="right" vertical="center"/>
    </xf>
    <xf numFmtId="0" fontId="41" fillId="0" borderId="0" xfId="0" applyFont="1" applyFill="1" applyBorder="1" applyAlignment="1">
      <alignment vertical="center"/>
    </xf>
    <xf numFmtId="0" fontId="7" fillId="0" borderId="0" xfId="0" applyFont="1" applyFill="1" applyBorder="1" applyAlignment="1">
      <alignment vertical="center"/>
    </xf>
    <xf numFmtId="38" fontId="7" fillId="0" borderId="0" xfId="4" applyFont="1" applyFill="1" applyBorder="1" applyAlignment="1">
      <alignment horizontal="right" vertical="center"/>
    </xf>
    <xf numFmtId="0" fontId="4" fillId="0" borderId="0" xfId="0" applyFont="1" applyFill="1" applyBorder="1" applyAlignment="1">
      <alignment vertical="center"/>
    </xf>
    <xf numFmtId="38" fontId="42" fillId="0" borderId="39" xfId="4" applyFont="1" applyFill="1" applyBorder="1" applyAlignment="1">
      <alignment horizontal="center" vertical="center"/>
    </xf>
    <xf numFmtId="0" fontId="4" fillId="0" borderId="0" xfId="0" applyFont="1" applyFill="1" applyAlignment="1">
      <alignment horizontal="center" vertical="center"/>
    </xf>
    <xf numFmtId="38" fontId="42" fillId="0" borderId="49" xfId="4" applyFont="1" applyFill="1" applyBorder="1" applyAlignment="1">
      <alignment vertical="center"/>
    </xf>
    <xf numFmtId="38" fontId="42" fillId="0" borderId="1" xfId="4" applyFont="1" applyFill="1" applyBorder="1" applyAlignment="1">
      <alignment vertical="center"/>
    </xf>
    <xf numFmtId="38" fontId="42" fillId="0" borderId="4" xfId="4" applyFont="1" applyFill="1" applyBorder="1" applyAlignment="1">
      <alignment vertical="center"/>
    </xf>
    <xf numFmtId="0" fontId="48" fillId="0" borderId="0" xfId="0" applyFont="1" applyFill="1" applyAlignment="1">
      <alignment vertical="center"/>
    </xf>
    <xf numFmtId="0" fontId="48" fillId="0" borderId="0" xfId="0" applyFont="1" applyFill="1" applyBorder="1" applyAlignment="1">
      <alignment vertical="center"/>
    </xf>
    <xf numFmtId="0" fontId="43" fillId="8" borderId="49" xfId="0" applyFont="1" applyFill="1" applyBorder="1" applyAlignment="1">
      <alignment horizontal="centerContinuous" vertical="center"/>
    </xf>
    <xf numFmtId="0" fontId="49" fillId="8" borderId="39" xfId="0" applyFont="1" applyFill="1" applyBorder="1" applyAlignment="1">
      <alignment horizontal="centerContinuous" vertical="center"/>
    </xf>
    <xf numFmtId="0" fontId="50" fillId="0" borderId="0" xfId="0" applyFont="1" applyFill="1" applyAlignment="1">
      <alignment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textRotation="255"/>
    </xf>
    <xf numFmtId="0" fontId="42" fillId="0" borderId="0" xfId="0" applyFont="1" applyFill="1" applyBorder="1" applyAlignment="1">
      <alignment horizontal="left" vertical="center" wrapText="1"/>
    </xf>
    <xf numFmtId="0" fontId="42" fillId="7" borderId="65" xfId="0" applyFont="1" applyFill="1" applyBorder="1" applyAlignment="1">
      <alignment horizontal="center" vertical="center"/>
    </xf>
    <xf numFmtId="0" fontId="42" fillId="0" borderId="4" xfId="0" applyFont="1" applyFill="1" applyBorder="1" applyAlignment="1">
      <alignment horizontal="left" vertical="center"/>
    </xf>
    <xf numFmtId="38" fontId="41" fillId="5" borderId="29" xfId="4" applyFont="1" applyFill="1" applyBorder="1" applyAlignment="1">
      <alignment vertical="center"/>
    </xf>
    <xf numFmtId="0" fontId="43" fillId="8" borderId="4" xfId="0" applyFont="1" applyFill="1" applyBorder="1" applyAlignment="1">
      <alignment horizontal="centerContinuous" vertical="center"/>
    </xf>
    <xf numFmtId="0" fontId="41" fillId="0" borderId="0" xfId="0" applyFont="1" applyFill="1" applyAlignment="1">
      <alignment horizontal="left" vertical="center" wrapText="1"/>
    </xf>
    <xf numFmtId="0" fontId="53" fillId="0" borderId="0" xfId="0" applyFont="1" applyFill="1" applyAlignment="1">
      <alignment vertical="center"/>
    </xf>
    <xf numFmtId="0" fontId="40" fillId="0" borderId="0" xfId="0" applyFont="1" applyAlignment="1"/>
    <xf numFmtId="0" fontId="40" fillId="9" borderId="65" xfId="0" applyFont="1" applyFill="1" applyBorder="1" applyAlignment="1">
      <alignment vertical="center"/>
    </xf>
    <xf numFmtId="0" fontId="0" fillId="0" borderId="39" xfId="0" applyFont="1" applyFill="1" applyBorder="1" applyAlignment="1"/>
    <xf numFmtId="0" fontId="0" fillId="0" borderId="49" xfId="0" applyFont="1" applyFill="1" applyBorder="1" applyAlignment="1"/>
    <xf numFmtId="0" fontId="40" fillId="0" borderId="57" xfId="0" applyFont="1" applyFill="1" applyBorder="1" applyAlignment="1">
      <alignment vertical="center"/>
    </xf>
    <xf numFmtId="0" fontId="43" fillId="8" borderId="21" xfId="0" applyFont="1" applyFill="1" applyBorder="1" applyAlignment="1">
      <alignment horizontal="centerContinuous" vertical="center"/>
    </xf>
    <xf numFmtId="0" fontId="43" fillId="8" borderId="7" xfId="0" applyFont="1" applyFill="1" applyBorder="1" applyAlignment="1">
      <alignment horizontal="centerContinuous" vertical="center"/>
    </xf>
    <xf numFmtId="0" fontId="43" fillId="8" borderId="8" xfId="0" applyFont="1" applyFill="1" applyBorder="1" applyAlignment="1">
      <alignment horizontal="centerContinuous" vertical="center"/>
    </xf>
    <xf numFmtId="0" fontId="41" fillId="9" borderId="65" xfId="0" applyFont="1" applyFill="1" applyBorder="1" applyAlignment="1">
      <alignment vertical="center"/>
    </xf>
    <xf numFmtId="38" fontId="41" fillId="9" borderId="65" xfId="4" applyFont="1" applyFill="1" applyBorder="1" applyAlignment="1">
      <alignment vertical="center"/>
    </xf>
    <xf numFmtId="0" fontId="43" fillId="8" borderId="1" xfId="0" applyFont="1" applyFill="1" applyBorder="1" applyAlignment="1">
      <alignment horizontal="centerContinuous" vertical="center"/>
    </xf>
    <xf numFmtId="0" fontId="3" fillId="0" borderId="1" xfId="0" applyFont="1" applyFill="1" applyBorder="1" applyAlignment="1">
      <alignment vertical="center"/>
    </xf>
    <xf numFmtId="0" fontId="24" fillId="0" borderId="0" xfId="0" applyFont="1" applyFill="1" applyAlignment="1">
      <alignment vertical="center"/>
    </xf>
    <xf numFmtId="0" fontId="40" fillId="0" borderId="0" xfId="0" applyFont="1"/>
    <xf numFmtId="0" fontId="1" fillId="0" borderId="39" xfId="0" applyFont="1" applyFill="1" applyBorder="1" applyAlignment="1"/>
    <xf numFmtId="0" fontId="1" fillId="0" borderId="49" xfId="0" applyFont="1" applyFill="1" applyBorder="1" applyAlignment="1"/>
    <xf numFmtId="0" fontId="40" fillId="0" borderId="21" xfId="0" applyFont="1" applyFill="1" applyBorder="1" applyAlignment="1">
      <alignment vertical="center"/>
    </xf>
    <xf numFmtId="0" fontId="54" fillId="0" borderId="0" xfId="0" applyFont="1" applyFill="1" applyAlignment="1">
      <alignment vertical="center"/>
    </xf>
    <xf numFmtId="0" fontId="55" fillId="0" borderId="0" xfId="0" applyFont="1" applyFill="1" applyAlignment="1">
      <alignment vertical="center"/>
    </xf>
    <xf numFmtId="0" fontId="41" fillId="0" borderId="0"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37" fillId="8" borderId="39" xfId="0" applyFont="1" applyFill="1" applyBorder="1" applyAlignment="1">
      <alignment horizontal="centerContinuous" vertical="center"/>
    </xf>
    <xf numFmtId="0" fontId="37" fillId="8" borderId="49"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Fill="1" applyBorder="1" applyAlignment="1">
      <alignment vertical="center"/>
    </xf>
    <xf numFmtId="0" fontId="58" fillId="0" borderId="0" xfId="0" applyFont="1" applyFill="1" applyAlignment="1">
      <alignment vertical="center"/>
    </xf>
    <xf numFmtId="0" fontId="59" fillId="0" borderId="0" xfId="0" applyFont="1" applyFill="1" applyBorder="1" applyAlignment="1">
      <alignment horizontal="center" vertical="center"/>
    </xf>
    <xf numFmtId="0" fontId="59" fillId="0" borderId="0" xfId="0" applyFont="1" applyFill="1" applyBorder="1" applyAlignment="1">
      <alignment horizontal="left" vertical="center"/>
    </xf>
    <xf numFmtId="0" fontId="42" fillId="0" borderId="0" xfId="0" applyFont="1" applyFill="1" applyBorder="1" applyAlignment="1" applyProtection="1">
      <alignment horizontal="center" vertical="center"/>
      <protection locked="0"/>
    </xf>
    <xf numFmtId="38" fontId="42" fillId="0" borderId="0" xfId="4" applyFont="1" applyFill="1" applyBorder="1" applyAlignment="1">
      <alignment vertical="center"/>
    </xf>
    <xf numFmtId="0" fontId="42" fillId="0" borderId="0"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4" xfId="0" applyFont="1" applyFill="1" applyBorder="1" applyAlignment="1">
      <alignment horizontal="left" vertical="center"/>
    </xf>
    <xf numFmtId="0" fontId="42" fillId="0" borderId="66" xfId="0" applyFont="1" applyFill="1" applyBorder="1" applyAlignment="1">
      <alignment vertical="center"/>
    </xf>
    <xf numFmtId="0" fontId="42" fillId="0" borderId="7" xfId="0" applyFont="1" applyFill="1" applyBorder="1" applyAlignment="1">
      <alignment horizontal="left" vertical="center"/>
    </xf>
    <xf numFmtId="0" fontId="83" fillId="0" borderId="0" xfId="0" applyFont="1" applyFill="1" applyAlignment="1">
      <alignment vertical="center"/>
    </xf>
    <xf numFmtId="0" fontId="41" fillId="9" borderId="67" xfId="0" applyFont="1" applyFill="1" applyBorder="1" applyAlignment="1">
      <alignment vertical="center" wrapText="1"/>
    </xf>
    <xf numFmtId="0" fontId="41" fillId="9" borderId="68" xfId="0" applyFont="1" applyFill="1" applyBorder="1" applyAlignment="1">
      <alignment vertical="center" wrapText="1"/>
    </xf>
    <xf numFmtId="0" fontId="41" fillId="9" borderId="69" xfId="0" applyFont="1" applyFill="1" applyBorder="1" applyAlignment="1">
      <alignment vertical="center" wrapText="1"/>
    </xf>
    <xf numFmtId="0" fontId="41" fillId="9" borderId="70" xfId="0" applyFont="1" applyFill="1" applyBorder="1" applyAlignment="1">
      <alignment vertical="center" wrapText="1"/>
    </xf>
    <xf numFmtId="0" fontId="41" fillId="9" borderId="0" xfId="0" applyFont="1" applyFill="1" applyBorder="1" applyAlignment="1">
      <alignment vertical="center" wrapText="1"/>
    </xf>
    <xf numFmtId="0" fontId="41" fillId="9" borderId="71" xfId="0" applyFont="1" applyFill="1" applyBorder="1" applyAlignment="1">
      <alignment vertical="center" wrapText="1"/>
    </xf>
    <xf numFmtId="0" fontId="4" fillId="0" borderId="0" xfId="0" applyFont="1" applyFill="1" applyBorder="1" applyAlignment="1">
      <alignment horizontal="left" vertical="center" wrapText="1"/>
    </xf>
    <xf numFmtId="0" fontId="42" fillId="0" borderId="39" xfId="0" applyFont="1" applyFill="1" applyBorder="1" applyAlignment="1">
      <alignment horizontal="centerContinuous" vertical="center"/>
    </xf>
    <xf numFmtId="0" fontId="42" fillId="0" borderId="49" xfId="0" applyFont="1" applyFill="1" applyBorder="1" applyAlignment="1">
      <alignment horizontal="centerContinuous" vertical="center"/>
    </xf>
    <xf numFmtId="0" fontId="42" fillId="0" borderId="34" xfId="0" applyFont="1" applyFill="1" applyBorder="1" applyAlignment="1">
      <alignment horizontal="centerContinuous" vertical="center"/>
    </xf>
    <xf numFmtId="0" fontId="54" fillId="3" borderId="0" xfId="0" applyFont="1" applyFill="1" applyAlignment="1">
      <alignment vertical="center"/>
    </xf>
    <xf numFmtId="0" fontId="54" fillId="3" borderId="0" xfId="0" applyFont="1" applyFill="1"/>
    <xf numFmtId="0" fontId="0" fillId="3" borderId="0" xfId="0" applyFont="1" applyFill="1"/>
    <xf numFmtId="0" fontId="18" fillId="3" borderId="49" xfId="0" applyFont="1" applyFill="1" applyBorder="1" applyAlignment="1">
      <alignment vertical="center"/>
    </xf>
    <xf numFmtId="0" fontId="1" fillId="3" borderId="0" xfId="0" applyFont="1" applyFill="1" applyBorder="1" applyAlignment="1">
      <alignment vertical="center"/>
    </xf>
    <xf numFmtId="0" fontId="18" fillId="3" borderId="39"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Alignment="1">
      <alignment vertical="center"/>
    </xf>
    <xf numFmtId="0" fontId="18" fillId="3" borderId="8" xfId="0" applyFont="1" applyFill="1" applyBorder="1" applyAlignment="1">
      <alignment vertical="top"/>
    </xf>
    <xf numFmtId="0" fontId="18" fillId="3" borderId="7" xfId="0" applyFont="1" applyFill="1" applyBorder="1" applyAlignment="1">
      <alignment vertical="top"/>
    </xf>
    <xf numFmtId="0" fontId="18" fillId="3" borderId="22" xfId="0" applyFont="1" applyFill="1" applyBorder="1" applyAlignment="1">
      <alignment vertical="top"/>
    </xf>
    <xf numFmtId="0" fontId="18" fillId="3" borderId="33" xfId="0" applyFont="1" applyFill="1" applyBorder="1" applyAlignment="1">
      <alignment vertical="top"/>
    </xf>
    <xf numFmtId="0" fontId="18" fillId="0" borderId="22" xfId="0" applyFont="1" applyBorder="1" applyAlignment="1">
      <alignment vertical="center"/>
    </xf>
    <xf numFmtId="0" fontId="18" fillId="0" borderId="0" xfId="0" applyFont="1" applyBorder="1" applyAlignment="1">
      <alignment horizontal="right" vertical="center"/>
    </xf>
    <xf numFmtId="0" fontId="18" fillId="3" borderId="22" xfId="0" applyFont="1" applyFill="1" applyBorder="1" applyAlignment="1">
      <alignment vertical="center"/>
    </xf>
    <xf numFmtId="0" fontId="18" fillId="3" borderId="43" xfId="0" applyFont="1" applyFill="1" applyBorder="1" applyAlignment="1">
      <alignment vertical="center"/>
    </xf>
    <xf numFmtId="0" fontId="18" fillId="3" borderId="44" xfId="0" applyFont="1" applyFill="1" applyBorder="1" applyAlignment="1">
      <alignment vertical="center"/>
    </xf>
    <xf numFmtId="0" fontId="18" fillId="3" borderId="40" xfId="0" applyFont="1" applyFill="1" applyBorder="1" applyAlignment="1">
      <alignment vertical="center"/>
    </xf>
    <xf numFmtId="0" fontId="18" fillId="0" borderId="33" xfId="0" applyFont="1" applyBorder="1" applyAlignment="1">
      <alignment horizontal="right" vertical="center"/>
    </xf>
    <xf numFmtId="0" fontId="18" fillId="0" borderId="43" xfId="0" applyFont="1" applyBorder="1" applyAlignment="1">
      <alignment vertical="center"/>
    </xf>
    <xf numFmtId="0" fontId="18" fillId="0" borderId="44" xfId="0" applyFont="1" applyBorder="1" applyAlignment="1">
      <alignment horizontal="right" vertical="center"/>
    </xf>
    <xf numFmtId="0" fontId="18" fillId="0" borderId="44" xfId="0" applyFont="1" applyBorder="1" applyAlignment="1">
      <alignment vertical="center"/>
    </xf>
    <xf numFmtId="0" fontId="18" fillId="0" borderId="40" xfId="0" applyFont="1" applyBorder="1" applyAlignment="1">
      <alignment vertical="center"/>
    </xf>
    <xf numFmtId="0" fontId="18" fillId="0" borderId="1" xfId="0" applyFont="1" applyBorder="1" applyAlignment="1">
      <alignment horizontal="right" vertical="center"/>
    </xf>
    <xf numFmtId="0" fontId="18" fillId="0" borderId="12" xfId="0" applyFont="1" applyBorder="1" applyAlignment="1">
      <alignment horizontal="right" vertical="center"/>
    </xf>
    <xf numFmtId="0" fontId="18" fillId="0" borderId="8" xfId="0" applyFont="1" applyBorder="1" applyAlignment="1">
      <alignment vertical="center"/>
    </xf>
    <xf numFmtId="0" fontId="18" fillId="0" borderId="4" xfId="0" applyFont="1" applyBorder="1" applyAlignment="1">
      <alignment horizontal="right" vertical="center"/>
    </xf>
    <xf numFmtId="0" fontId="18" fillId="3" borderId="8" xfId="0" applyFont="1" applyFill="1" applyBorder="1" applyAlignment="1">
      <alignment vertical="center"/>
    </xf>
    <xf numFmtId="0" fontId="18" fillId="0" borderId="7" xfId="0" applyFont="1" applyBorder="1" applyAlignment="1">
      <alignment horizontal="right" vertical="center"/>
    </xf>
    <xf numFmtId="0" fontId="18" fillId="0" borderId="7" xfId="0" applyFont="1" applyBorder="1" applyAlignment="1">
      <alignment vertical="center"/>
    </xf>
    <xf numFmtId="0" fontId="18" fillId="3" borderId="34" xfId="0" applyFont="1" applyFill="1" applyBorder="1" applyAlignment="1">
      <alignment vertical="center"/>
    </xf>
    <xf numFmtId="0" fontId="18" fillId="3" borderId="49" xfId="0" applyFont="1" applyFill="1" applyBorder="1" applyAlignment="1">
      <alignment horizontal="right" vertical="center"/>
    </xf>
    <xf numFmtId="0" fontId="18" fillId="0" borderId="39" xfId="0" applyFont="1" applyBorder="1" applyAlignment="1">
      <alignment horizontal="right" vertical="center"/>
    </xf>
    <xf numFmtId="0" fontId="18" fillId="0" borderId="49" xfId="0" applyFont="1" applyBorder="1" applyAlignment="1">
      <alignment vertical="center"/>
    </xf>
    <xf numFmtId="0" fontId="18" fillId="0" borderId="49" xfId="0" applyFont="1" applyBorder="1" applyAlignment="1">
      <alignment horizontal="right" vertical="center"/>
    </xf>
    <xf numFmtId="0" fontId="18" fillId="0" borderId="39" xfId="0" applyFont="1" applyBorder="1" applyAlignment="1">
      <alignment vertical="center"/>
    </xf>
    <xf numFmtId="0" fontId="18" fillId="0" borderId="34" xfId="0" applyFont="1" applyBorder="1" applyAlignment="1">
      <alignment vertical="center"/>
    </xf>
    <xf numFmtId="0" fontId="18" fillId="3" borderId="3" xfId="0" applyFont="1" applyFill="1" applyBorder="1" applyAlignment="1">
      <alignment vertical="center"/>
    </xf>
    <xf numFmtId="0" fontId="18" fillId="3" borderId="12" xfId="0" applyFont="1" applyFill="1" applyBorder="1" applyAlignment="1">
      <alignment vertical="center"/>
    </xf>
    <xf numFmtId="0" fontId="18" fillId="0" borderId="12" xfId="0" applyFont="1" applyBorder="1" applyAlignment="1">
      <alignment vertical="center"/>
    </xf>
    <xf numFmtId="0" fontId="18" fillId="0" borderId="3" xfId="0" applyFont="1" applyBorder="1" applyAlignment="1">
      <alignment vertical="center"/>
    </xf>
    <xf numFmtId="0" fontId="17" fillId="3" borderId="7" xfId="0" applyFont="1" applyFill="1" applyBorder="1" applyAlignment="1">
      <alignment vertical="center"/>
    </xf>
    <xf numFmtId="0" fontId="17" fillId="3" borderId="12" xfId="0" applyFont="1" applyFill="1" applyBorder="1" applyAlignment="1">
      <alignment vertical="center"/>
    </xf>
    <xf numFmtId="0" fontId="18" fillId="10" borderId="22" xfId="0" applyFont="1" applyFill="1" applyBorder="1" applyAlignment="1">
      <alignment vertical="center"/>
    </xf>
    <xf numFmtId="0" fontId="17" fillId="10" borderId="0" xfId="0" applyFont="1" applyFill="1" applyAlignment="1">
      <alignment vertical="center"/>
    </xf>
    <xf numFmtId="0" fontId="18" fillId="10" borderId="33" xfId="0" applyFont="1" applyFill="1" applyBorder="1" applyAlignment="1">
      <alignment vertical="center"/>
    </xf>
    <xf numFmtId="0" fontId="18" fillId="10" borderId="1" xfId="0" applyFont="1" applyFill="1" applyBorder="1" applyAlignment="1">
      <alignment vertical="center"/>
    </xf>
    <xf numFmtId="0" fontId="17" fillId="3" borderId="0" xfId="0" applyFont="1" applyFill="1" applyBorder="1" applyAlignment="1">
      <alignment shrinkToFit="1"/>
    </xf>
    <xf numFmtId="0" fontId="18" fillId="3" borderId="0" xfId="0" quotePrefix="1" applyFont="1" applyFill="1" applyBorder="1" applyAlignment="1">
      <alignment vertical="center"/>
    </xf>
    <xf numFmtId="0" fontId="4" fillId="3" borderId="0" xfId="0" quotePrefix="1" applyFont="1" applyFill="1" applyBorder="1" applyAlignment="1">
      <alignment vertical="center"/>
    </xf>
    <xf numFmtId="0" fontId="20" fillId="3" borderId="72" xfId="0" applyFont="1" applyFill="1" applyBorder="1" applyAlignment="1">
      <alignment horizontal="right" vertical="top"/>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18" fillId="3" borderId="7" xfId="0" applyFont="1" applyFill="1" applyBorder="1" applyAlignment="1">
      <alignment horizontal="right"/>
    </xf>
    <xf numFmtId="0" fontId="17" fillId="3" borderId="0" xfId="0" applyFont="1" applyFill="1" applyBorder="1" applyAlignment="1">
      <alignment vertical="top"/>
    </xf>
    <xf numFmtId="1" fontId="18" fillId="3" borderId="0" xfId="0" quotePrefix="1" applyNumberFormat="1" applyFont="1" applyFill="1" applyBorder="1" applyAlignment="1">
      <alignment vertical="center"/>
    </xf>
    <xf numFmtId="0" fontId="17" fillId="3" borderId="0" xfId="0" quotePrefix="1" applyFont="1" applyFill="1" applyBorder="1" applyAlignment="1">
      <alignment horizontal="center" vertical="center"/>
    </xf>
    <xf numFmtId="0" fontId="18" fillId="3" borderId="0" xfId="0" applyFont="1" applyFill="1" applyBorder="1" applyAlignment="1">
      <alignment horizontal="left" vertical="center" shrinkToFit="1"/>
    </xf>
    <xf numFmtId="0" fontId="0" fillId="3" borderId="0" xfId="0" quotePrefix="1" applyFont="1" applyFill="1" applyBorder="1" applyAlignment="1">
      <alignment horizontal="left" vertical="center"/>
    </xf>
    <xf numFmtId="0" fontId="62" fillId="0" borderId="0" xfId="0" applyFont="1" applyAlignment="1">
      <alignment horizontal="center"/>
    </xf>
    <xf numFmtId="0" fontId="62" fillId="0" borderId="0" xfId="0" applyFont="1"/>
    <xf numFmtId="0" fontId="62" fillId="0" borderId="0" xfId="0" applyFont="1" applyAlignment="1"/>
    <xf numFmtId="0" fontId="63" fillId="0" borderId="0" xfId="0" applyFont="1" applyBorder="1"/>
    <xf numFmtId="0" fontId="63" fillId="0" borderId="0" xfId="0" applyFont="1" applyBorder="1" applyAlignment="1"/>
    <xf numFmtId="49" fontId="0" fillId="3" borderId="0" xfId="0" applyNumberFormat="1" applyFill="1" applyAlignment="1">
      <alignment horizontal="left" vertical="center" shrinkToFit="1"/>
    </xf>
    <xf numFmtId="49" fontId="0" fillId="3" borderId="0" xfId="0" applyNumberFormat="1" applyFill="1" applyAlignment="1">
      <alignment shrinkToFit="1"/>
    </xf>
    <xf numFmtId="49" fontId="0" fillId="3" borderId="0" xfId="0" applyNumberFormat="1" applyFill="1" applyAlignment="1">
      <alignment vertical="center" shrinkToFit="1"/>
    </xf>
    <xf numFmtId="0" fontId="16" fillId="0" borderId="0" xfId="0" applyFont="1" applyBorder="1" applyAlignment="1">
      <alignment horizontal="center" vertical="center" shrinkToFit="1"/>
    </xf>
    <xf numFmtId="0" fontId="18" fillId="0" borderId="0" xfId="0" applyFont="1" applyAlignment="1">
      <alignment vertical="center" shrinkToFit="1"/>
    </xf>
    <xf numFmtId="0" fontId="5" fillId="0" borderId="0" xfId="0" applyFont="1" applyFill="1" applyAlignment="1">
      <alignment vertical="center"/>
    </xf>
    <xf numFmtId="0" fontId="71" fillId="0" borderId="22" xfId="0" applyFont="1" applyBorder="1" applyAlignment="1">
      <alignment horizontal="left" vertical="center"/>
    </xf>
    <xf numFmtId="0" fontId="71" fillId="0" borderId="0" xfId="0" applyFont="1" applyBorder="1" applyAlignment="1">
      <alignment horizontal="left" vertical="center"/>
    </xf>
    <xf numFmtId="0" fontId="71" fillId="0" borderId="33" xfId="0" applyFont="1" applyBorder="1" applyAlignment="1">
      <alignment horizontal="left" vertical="center"/>
    </xf>
    <xf numFmtId="0" fontId="18" fillId="3" borderId="0" xfId="0" applyFont="1" applyFill="1" applyBorder="1" applyAlignment="1">
      <alignment horizontal="left" vertical="top"/>
    </xf>
    <xf numFmtId="0" fontId="17" fillId="3" borderId="0" xfId="0" applyFont="1" applyFill="1" applyBorder="1" applyAlignment="1">
      <alignment horizontal="center" vertical="center"/>
    </xf>
    <xf numFmtId="0" fontId="85" fillId="0" borderId="23" xfId="0" applyFont="1" applyBorder="1"/>
    <xf numFmtId="0" fontId="85" fillId="0" borderId="0" xfId="0" applyFont="1"/>
    <xf numFmtId="0" fontId="86" fillId="0" borderId="0" xfId="0" applyFont="1" applyAlignment="1">
      <alignment vertical="center"/>
    </xf>
    <xf numFmtId="0" fontId="86" fillId="0" borderId="0" xfId="0" applyFont="1" applyBorder="1" applyAlignment="1">
      <alignment horizontal="left" vertical="center"/>
    </xf>
    <xf numFmtId="0" fontId="87" fillId="0" borderId="0" xfId="0" applyFont="1" applyAlignment="1">
      <alignment horizontal="center" vertical="center"/>
    </xf>
    <xf numFmtId="0" fontId="86" fillId="0" borderId="0" xfId="0" applyFont="1" applyBorder="1" applyAlignment="1">
      <alignment horizontal="center" vertical="center"/>
    </xf>
    <xf numFmtId="0" fontId="87" fillId="0" borderId="0" xfId="0" applyFont="1" applyAlignment="1">
      <alignment vertical="center"/>
    </xf>
    <xf numFmtId="0" fontId="64" fillId="3" borderId="0" xfId="0" applyFont="1" applyFill="1" applyBorder="1" applyAlignment="1">
      <alignment vertical="center"/>
    </xf>
    <xf numFmtId="0" fontId="18" fillId="3" borderId="8" xfId="0" applyFont="1" applyFill="1" applyBorder="1" applyAlignment="1">
      <alignment horizontal="left" vertical="center"/>
    </xf>
    <xf numFmtId="0" fontId="18" fillId="3" borderId="3" xfId="0" applyFont="1" applyFill="1" applyBorder="1" applyAlignment="1">
      <alignment horizontal="left" vertical="center"/>
    </xf>
    <xf numFmtId="0" fontId="70" fillId="0" borderId="0" xfId="0" applyFont="1" applyAlignment="1">
      <alignment horizontal="left" vertical="center"/>
    </xf>
    <xf numFmtId="0" fontId="18" fillId="3" borderId="0" xfId="0" applyFont="1" applyFill="1" applyBorder="1" applyAlignment="1">
      <alignment horizontal="center"/>
    </xf>
    <xf numFmtId="0" fontId="18" fillId="3" borderId="0" xfId="0" applyFont="1" applyFill="1" applyBorder="1" applyAlignment="1">
      <alignment horizontal="center" vertical="center" wrapText="1"/>
    </xf>
    <xf numFmtId="38" fontId="0" fillId="0" borderId="0" xfId="4" applyFont="1" applyFill="1" applyAlignment="1" applyProtection="1">
      <alignment horizontal="right" vertical="center"/>
      <protection locked="0"/>
    </xf>
    <xf numFmtId="0" fontId="20" fillId="0" borderId="4" xfId="0" applyFont="1" applyBorder="1" applyAlignment="1">
      <alignment horizontal="center" vertical="center" wrapText="1"/>
    </xf>
    <xf numFmtId="0" fontId="0" fillId="0" borderId="33" xfId="0" applyBorder="1"/>
    <xf numFmtId="0" fontId="17" fillId="3" borderId="0" xfId="0" applyFont="1" applyFill="1" applyBorder="1" applyAlignment="1">
      <alignment horizontal="left" vertical="center" shrinkToFit="1"/>
    </xf>
    <xf numFmtId="0" fontId="18" fillId="3" borderId="0" xfId="0" applyFont="1" applyFill="1" applyBorder="1" applyAlignment="1">
      <alignment vertical="center" shrinkToFit="1"/>
    </xf>
    <xf numFmtId="0" fontId="18" fillId="3" borderId="1" xfId="0" applyFont="1" applyFill="1" applyBorder="1" applyAlignment="1">
      <alignment horizontal="center" vertical="center" wrapText="1"/>
    </xf>
    <xf numFmtId="0" fontId="18" fillId="3" borderId="0" xfId="0" applyFont="1" applyFill="1" applyAlignment="1">
      <alignment horizontal="right" vertical="center"/>
    </xf>
    <xf numFmtId="0" fontId="64" fillId="3" borderId="0" xfId="0" applyFont="1" applyFill="1" applyAlignment="1">
      <alignment vertical="center"/>
    </xf>
    <xf numFmtId="0" fontId="16" fillId="0" borderId="0" xfId="0" quotePrefix="1" applyFont="1" applyFill="1" applyBorder="1" applyAlignment="1">
      <alignment horizontal="left" vertical="center" wrapText="1"/>
    </xf>
    <xf numFmtId="0" fontId="17" fillId="0" borderId="0" xfId="0" applyFont="1" applyBorder="1" applyAlignment="1">
      <alignment horizontal="left" vertical="center"/>
    </xf>
    <xf numFmtId="0" fontId="16" fillId="0" borderId="0" xfId="0" applyFont="1" applyBorder="1" applyAlignment="1">
      <alignment horizontal="center" vertical="center"/>
    </xf>
    <xf numFmtId="49" fontId="18" fillId="3" borderId="0" xfId="0" applyNumberFormat="1" applyFont="1" applyFill="1" applyAlignment="1">
      <alignment horizontal="center" vertical="center" shrinkToFit="1"/>
    </xf>
    <xf numFmtId="49" fontId="18" fillId="3" borderId="0" xfId="0" applyNumberFormat="1" applyFont="1" applyFill="1" applyAlignment="1">
      <alignment horizontal="center" shrinkToFit="1"/>
    </xf>
    <xf numFmtId="38" fontId="17" fillId="0" borderId="4" xfId="3" applyFont="1" applyFill="1" applyBorder="1"/>
    <xf numFmtId="38" fontId="17" fillId="0" borderId="9" xfId="3" applyFont="1" applyFill="1" applyBorder="1"/>
    <xf numFmtId="38" fontId="18" fillId="0" borderId="31" xfId="3" applyFont="1" applyBorder="1"/>
    <xf numFmtId="38" fontId="17" fillId="0" borderId="0" xfId="3" applyFont="1" applyBorder="1" applyAlignment="1">
      <alignment shrinkToFit="1"/>
    </xf>
    <xf numFmtId="38" fontId="18" fillId="0" borderId="0" xfId="3" applyFont="1" applyFill="1" applyBorder="1" applyAlignment="1">
      <alignment horizontal="right" shrinkToFit="1"/>
    </xf>
    <xf numFmtId="38" fontId="18" fillId="0" borderId="0" xfId="3" applyFont="1" applyBorder="1" applyAlignment="1">
      <alignment horizontal="center" shrinkToFit="1"/>
    </xf>
    <xf numFmtId="38" fontId="18" fillId="0" borderId="0" xfId="3" applyFont="1" applyBorder="1" applyAlignment="1">
      <alignment shrinkToFit="1"/>
    </xf>
    <xf numFmtId="12" fontId="18" fillId="0" borderId="0" xfId="3" applyNumberFormat="1" applyFont="1" applyBorder="1" applyAlignment="1">
      <alignment shrinkToFit="1"/>
    </xf>
    <xf numFmtId="38" fontId="17" fillId="0" borderId="0" xfId="3" applyFont="1" applyBorder="1"/>
    <xf numFmtId="38" fontId="18" fillId="0" borderId="0" xfId="3" quotePrefix="1" applyFont="1" applyFill="1" applyBorder="1" applyAlignment="1">
      <alignment horizontal="center" shrinkToFit="1"/>
    </xf>
    <xf numFmtId="38" fontId="18" fillId="0" borderId="32" xfId="3" applyFont="1" applyBorder="1" applyAlignment="1">
      <alignment horizontal="left" shrinkToFit="1"/>
    </xf>
    <xf numFmtId="38" fontId="18" fillId="0" borderId="0" xfId="3" applyFont="1" applyBorder="1"/>
    <xf numFmtId="38" fontId="18" fillId="0" borderId="32" xfId="3" applyFont="1" applyBorder="1"/>
    <xf numFmtId="38" fontId="18" fillId="0" borderId="31" xfId="3" quotePrefix="1" applyFont="1" applyFill="1" applyBorder="1" applyAlignment="1">
      <alignment horizontal="right"/>
    </xf>
    <xf numFmtId="38" fontId="18" fillId="0" borderId="0" xfId="3" quotePrefix="1" applyFont="1" applyFill="1" applyBorder="1" applyAlignment="1">
      <alignment horizontal="left" vertical="center"/>
    </xf>
    <xf numFmtId="38" fontId="17" fillId="0" borderId="73" xfId="3" applyFont="1" applyBorder="1"/>
    <xf numFmtId="38" fontId="17" fillId="0" borderId="53" xfId="3" applyFont="1" applyBorder="1"/>
    <xf numFmtId="38" fontId="18" fillId="0" borderId="53" xfId="3" applyFont="1" applyBorder="1" applyAlignment="1">
      <alignment horizontal="center" shrinkToFit="1"/>
    </xf>
    <xf numFmtId="38" fontId="18" fillId="0" borderId="53" xfId="3" quotePrefix="1" applyFont="1" applyFill="1" applyBorder="1" applyAlignment="1">
      <alignment horizontal="center" shrinkToFit="1"/>
    </xf>
    <xf numFmtId="38" fontId="18" fillId="0" borderId="74" xfId="3" applyFont="1" applyBorder="1" applyAlignment="1">
      <alignment horizontal="left" shrinkToFit="1"/>
    </xf>
    <xf numFmtId="0" fontId="74" fillId="3" borderId="0" xfId="0" applyNumberFormat="1" applyFont="1" applyFill="1" applyAlignment="1">
      <alignment vertical="center"/>
    </xf>
    <xf numFmtId="38" fontId="104" fillId="0" borderId="0" xfId="3" applyFont="1" applyFill="1"/>
    <xf numFmtId="187" fontId="17" fillId="0" borderId="0" xfId="0" applyNumberFormat="1" applyFont="1"/>
    <xf numFmtId="0" fontId="17" fillId="0" borderId="0" xfId="0" applyNumberFormat="1" applyFont="1" applyBorder="1" applyAlignment="1">
      <alignment horizontal="center" vertical="center"/>
    </xf>
    <xf numFmtId="0" fontId="18" fillId="3" borderId="45" xfId="0" applyFont="1" applyFill="1" applyBorder="1" applyAlignment="1"/>
    <xf numFmtId="0" fontId="18" fillId="0" borderId="0" xfId="0" applyFont="1" applyFill="1" applyBorder="1" applyAlignment="1">
      <alignment horizontal="center" vertical="center"/>
    </xf>
    <xf numFmtId="0" fontId="0" fillId="0" borderId="0" xfId="0" applyAlignment="1">
      <alignment shrinkToFit="1"/>
    </xf>
    <xf numFmtId="0" fontId="70" fillId="0" borderId="0" xfId="0" applyFont="1" applyAlignment="1">
      <alignment vertical="center" shrinkToFit="1"/>
    </xf>
    <xf numFmtId="0" fontId="0" fillId="0" borderId="0" xfId="0" applyBorder="1" applyAlignment="1">
      <alignment vertical="center"/>
    </xf>
    <xf numFmtId="0" fontId="0" fillId="0" borderId="22" xfId="0" applyFont="1" applyBorder="1" applyAlignment="1"/>
    <xf numFmtId="0" fontId="0" fillId="0" borderId="4" xfId="0" applyFont="1" applyBorder="1" applyAlignment="1"/>
    <xf numFmtId="0" fontId="0" fillId="0" borderId="0" xfId="0" applyFont="1" applyBorder="1" applyAlignment="1"/>
    <xf numFmtId="0" fontId="106" fillId="0" borderId="4" xfId="16" applyFont="1" applyBorder="1" applyAlignment="1">
      <alignment horizontal="center" vertical="center"/>
    </xf>
    <xf numFmtId="0" fontId="106" fillId="0" borderId="75" xfId="16" applyFont="1" applyBorder="1" applyAlignment="1">
      <alignment horizontal="center" vertical="distributed" textRotation="255" justifyLastLine="1"/>
    </xf>
    <xf numFmtId="0" fontId="106" fillId="0" borderId="0" xfId="16" applyFont="1" applyBorder="1" applyAlignment="1">
      <alignment horizontal="center" vertical="center"/>
    </xf>
    <xf numFmtId="0" fontId="106" fillId="0" borderId="35" xfId="16" applyFont="1" applyBorder="1" applyAlignment="1">
      <alignment horizontal="center" vertical="center"/>
    </xf>
    <xf numFmtId="0" fontId="106" fillId="0" borderId="36" xfId="16" applyFont="1" applyBorder="1" applyAlignment="1">
      <alignment horizontal="center" vertical="center"/>
    </xf>
    <xf numFmtId="0" fontId="106" fillId="0" borderId="76" xfId="16" applyFont="1" applyBorder="1" applyAlignment="1">
      <alignment horizontal="center" vertical="distributed" textRotation="255" justifyLastLine="1"/>
    </xf>
    <xf numFmtId="0" fontId="10" fillId="0" borderId="37" xfId="16" applyBorder="1" applyAlignment="1">
      <alignment vertical="center"/>
    </xf>
    <xf numFmtId="0" fontId="10" fillId="0" borderId="0" xfId="16" applyBorder="1" applyAlignment="1">
      <alignment vertical="center"/>
    </xf>
    <xf numFmtId="0" fontId="10" fillId="0" borderId="1" xfId="16" applyBorder="1" applyAlignment="1">
      <alignment vertical="center"/>
    </xf>
    <xf numFmtId="0" fontId="106" fillId="0" borderId="77" xfId="16" applyFont="1" applyBorder="1" applyAlignment="1">
      <alignment horizontal="center" vertical="distributed" textRotation="255" justifyLastLine="1"/>
    </xf>
    <xf numFmtId="0" fontId="106" fillId="0" borderId="78" xfId="16" applyFont="1" applyBorder="1" applyAlignment="1">
      <alignment vertical="center"/>
    </xf>
    <xf numFmtId="0" fontId="106" fillId="0" borderId="79" xfId="16" applyFont="1" applyBorder="1" applyAlignment="1">
      <alignment horizontal="center" vertical="center"/>
    </xf>
    <xf numFmtId="0" fontId="106" fillId="0" borderId="80" xfId="16" applyFont="1" applyBorder="1" applyAlignment="1">
      <alignment horizontal="left" vertical="center" wrapText="1" indent="1"/>
    </xf>
    <xf numFmtId="0" fontId="10" fillId="0" borderId="83" xfId="16" applyBorder="1" applyAlignment="1">
      <alignment vertical="center"/>
    </xf>
    <xf numFmtId="0" fontId="0" fillId="0" borderId="0" xfId="0" applyFont="1" applyAlignment="1">
      <alignment horizontal="right" vertical="center"/>
    </xf>
    <xf numFmtId="0" fontId="106" fillId="0" borderId="4" xfId="16" applyFont="1" applyBorder="1" applyAlignment="1">
      <alignment vertical="center" wrapText="1"/>
    </xf>
    <xf numFmtId="0" fontId="106" fillId="11" borderId="29" xfId="16" applyFont="1" applyFill="1" applyBorder="1" applyAlignment="1">
      <alignment horizontal="center" vertical="center" justifyLastLine="1"/>
    </xf>
    <xf numFmtId="0" fontId="106" fillId="0" borderId="37" xfId="16" applyFont="1" applyBorder="1" applyAlignment="1">
      <alignment vertical="center"/>
    </xf>
    <xf numFmtId="0" fontId="106" fillId="0" borderId="4" xfId="16" applyFont="1" applyBorder="1" applyAlignment="1">
      <alignment horizontal="center" vertical="center" wrapText="1"/>
    </xf>
    <xf numFmtId="0" fontId="106" fillId="0" borderId="0" xfId="16" applyFont="1" applyBorder="1" applyAlignment="1">
      <alignment vertical="center"/>
    </xf>
    <xf numFmtId="0" fontId="106" fillId="0" borderId="4" xfId="16" applyFont="1" applyBorder="1" applyAlignment="1">
      <alignment vertical="center"/>
    </xf>
    <xf numFmtId="0" fontId="106" fillId="0" borderId="66" xfId="16" applyFont="1" applyBorder="1" applyAlignment="1">
      <alignment horizontal="center" vertical="center"/>
    </xf>
    <xf numFmtId="0" fontId="106" fillId="0" borderId="84" xfId="16" applyFont="1" applyBorder="1" applyAlignment="1">
      <alignment vertical="center"/>
    </xf>
    <xf numFmtId="0" fontId="106" fillId="0" borderId="38" xfId="16" applyFont="1" applyBorder="1" applyAlignment="1">
      <alignment vertical="center"/>
    </xf>
    <xf numFmtId="0" fontId="106" fillId="0" borderId="85" xfId="16" applyFont="1" applyBorder="1" applyAlignment="1">
      <alignment horizontal="left" vertical="center"/>
    </xf>
    <xf numFmtId="0" fontId="106" fillId="0" borderId="86" xfId="16" applyFont="1" applyBorder="1" applyAlignment="1">
      <alignment horizontal="left" vertical="center"/>
    </xf>
    <xf numFmtId="0" fontId="106" fillId="0" borderId="87" xfId="16" applyFont="1" applyBorder="1" applyAlignment="1">
      <alignment horizontal="left" vertical="center"/>
    </xf>
    <xf numFmtId="0" fontId="71" fillId="0" borderId="85" xfId="0" applyFont="1" applyBorder="1" applyAlignment="1">
      <alignment horizontal="center" vertical="center" shrinkToFit="1"/>
    </xf>
    <xf numFmtId="0" fontId="16" fillId="0" borderId="86" xfId="0" applyFont="1" applyBorder="1" applyAlignment="1">
      <alignment horizontal="center" vertical="center" shrinkToFit="1"/>
    </xf>
    <xf numFmtId="0" fontId="71" fillId="0" borderId="86" xfId="0" applyFont="1" applyBorder="1" applyAlignment="1">
      <alignment horizontal="center" vertical="center" shrinkToFit="1"/>
    </xf>
    <xf numFmtId="0" fontId="71" fillId="0" borderId="86" xfId="0" applyFont="1" applyBorder="1" applyAlignment="1">
      <alignment vertical="center" shrinkToFit="1"/>
    </xf>
    <xf numFmtId="0" fontId="71" fillId="0" borderId="87" xfId="0" applyFont="1" applyBorder="1" applyAlignment="1">
      <alignment horizontal="center" vertical="center" shrinkToFit="1"/>
    </xf>
    <xf numFmtId="0" fontId="1" fillId="0" borderId="88" xfId="0" applyFont="1" applyBorder="1" applyAlignment="1">
      <alignment vertical="center"/>
    </xf>
    <xf numFmtId="0" fontId="1" fillId="0" borderId="83" xfId="0" applyFont="1" applyBorder="1" applyAlignment="1">
      <alignment horizontal="center" vertical="center"/>
    </xf>
    <xf numFmtId="0" fontId="1" fillId="0" borderId="89" xfId="0" applyFont="1" applyBorder="1" applyAlignment="1">
      <alignment horizontal="center" vertical="center"/>
    </xf>
    <xf numFmtId="0" fontId="106" fillId="0" borderId="21" xfId="16" applyFont="1" applyBorder="1" applyAlignment="1">
      <alignment vertical="center"/>
    </xf>
    <xf numFmtId="0" fontId="106" fillId="0" borderId="45" xfId="16" applyFont="1" applyBorder="1" applyAlignment="1">
      <alignment vertical="center"/>
    </xf>
    <xf numFmtId="0" fontId="10" fillId="0" borderId="45" xfId="16" applyBorder="1" applyAlignment="1">
      <alignment vertical="center"/>
    </xf>
    <xf numFmtId="0" fontId="10" fillId="0" borderId="90" xfId="16" applyBorder="1" applyAlignment="1">
      <alignment vertical="center"/>
    </xf>
    <xf numFmtId="0" fontId="106" fillId="0" borderId="45" xfId="16" applyFont="1" applyBorder="1" applyAlignment="1">
      <alignment horizontal="left" vertical="center" wrapText="1"/>
    </xf>
    <xf numFmtId="0" fontId="106" fillId="0" borderId="91" xfId="16" applyFont="1" applyBorder="1" applyAlignment="1">
      <alignment horizontal="left" vertical="center"/>
    </xf>
    <xf numFmtId="0" fontId="106" fillId="0" borderId="45" xfId="16" applyFont="1" applyBorder="1" applyAlignment="1">
      <alignment horizontal="left" vertical="center"/>
    </xf>
    <xf numFmtId="0" fontId="106" fillId="0" borderId="45" xfId="16" applyFont="1" applyBorder="1" applyAlignment="1">
      <alignment horizontal="center" vertical="center"/>
    </xf>
    <xf numFmtId="0" fontId="106" fillId="0" borderId="2" xfId="16" applyFont="1" applyBorder="1" applyAlignment="1">
      <alignment horizontal="center" vertical="center"/>
    </xf>
    <xf numFmtId="0" fontId="106" fillId="0" borderId="21" xfId="16" applyFont="1" applyBorder="1" applyAlignment="1">
      <alignment horizontal="center" vertical="center"/>
    </xf>
    <xf numFmtId="0" fontId="10" fillId="0" borderId="91" xfId="16" applyBorder="1" applyAlignment="1">
      <alignment vertical="center"/>
    </xf>
    <xf numFmtId="0" fontId="106" fillId="0" borderId="90" xfId="16" applyFont="1" applyBorder="1" applyAlignment="1">
      <alignment vertical="center"/>
    </xf>
    <xf numFmtId="0" fontId="106" fillId="0" borderId="2" xfId="16" applyFont="1" applyBorder="1" applyAlignment="1">
      <alignment vertical="center"/>
    </xf>
    <xf numFmtId="0" fontId="106" fillId="0" borderId="92" xfId="16" applyFont="1" applyBorder="1" applyAlignment="1">
      <alignment vertical="center"/>
    </xf>
    <xf numFmtId="0" fontId="106" fillId="0" borderId="93" xfId="16" applyFont="1" applyBorder="1" applyAlignment="1">
      <alignment vertical="center"/>
    </xf>
    <xf numFmtId="0" fontId="33" fillId="3" borderId="0" xfId="0" applyFont="1" applyFill="1" applyAlignment="1">
      <alignment horizontal="center" vertical="center"/>
    </xf>
    <xf numFmtId="0" fontId="65" fillId="3" borderId="0" xfId="0" applyFont="1" applyFill="1" applyAlignment="1">
      <alignment horizontal="right"/>
    </xf>
    <xf numFmtId="0" fontId="70" fillId="3" borderId="0" xfId="0" applyFont="1" applyFill="1" applyAlignment="1">
      <alignment horizontal="center" shrinkToFit="1"/>
    </xf>
    <xf numFmtId="0" fontId="33" fillId="3" borderId="0" xfId="0" applyFont="1" applyFill="1" applyAlignment="1">
      <alignment horizontal="right"/>
    </xf>
    <xf numFmtId="0" fontId="18" fillId="10" borderId="0" xfId="0" applyFont="1" applyFill="1" applyAlignment="1">
      <alignment horizontal="center" vertical="center"/>
    </xf>
    <xf numFmtId="0" fontId="17" fillId="3" borderId="0" xfId="0" applyFont="1" applyFill="1" applyAlignment="1">
      <alignment horizontal="right" vertical="center"/>
    </xf>
    <xf numFmtId="0" fontId="18" fillId="0" borderId="0" xfId="0" applyFont="1" applyFill="1" applyBorder="1" applyAlignment="1">
      <alignment vertical="top"/>
    </xf>
    <xf numFmtId="0" fontId="16" fillId="0" borderId="0" xfId="0" quotePrefix="1" applyFont="1" applyFill="1" applyBorder="1" applyAlignment="1">
      <alignment horizontal="right" vertical="center" wrapText="1"/>
    </xf>
    <xf numFmtId="0" fontId="18" fillId="0" borderId="0" xfId="0" applyFont="1" applyFill="1" applyBorder="1" applyAlignment="1">
      <alignment vertical="center"/>
    </xf>
    <xf numFmtId="0" fontId="16" fillId="10" borderId="0" xfId="0" applyFont="1" applyFill="1" applyBorder="1" applyAlignment="1">
      <alignment horizontal="center" vertical="center"/>
    </xf>
    <xf numFmtId="0" fontId="18" fillId="0" borderId="0" xfId="0" applyFont="1" applyFill="1"/>
    <xf numFmtId="0" fontId="4" fillId="0" borderId="0" xfId="0" applyFont="1" applyFill="1"/>
    <xf numFmtId="0" fontId="71" fillId="11" borderId="34" xfId="0" applyFont="1" applyFill="1" applyBorder="1" applyAlignment="1">
      <alignment horizontal="center" vertical="center"/>
    </xf>
    <xf numFmtId="0" fontId="71" fillId="11" borderId="29" xfId="0" applyFont="1" applyFill="1" applyBorder="1" applyAlignment="1">
      <alignment horizontal="center" vertical="center"/>
    </xf>
    <xf numFmtId="0" fontId="71" fillId="11" borderId="22" xfId="0" applyFont="1" applyFill="1" applyBorder="1" applyAlignment="1">
      <alignment horizontal="center" vertical="center"/>
    </xf>
    <xf numFmtId="38" fontId="18" fillId="11" borderId="94" xfId="3" applyFont="1" applyFill="1" applyBorder="1" applyAlignment="1">
      <alignment horizontal="center"/>
    </xf>
    <xf numFmtId="38" fontId="18" fillId="11" borderId="45" xfId="3" applyFont="1" applyFill="1" applyBorder="1" applyAlignment="1">
      <alignment horizontal="center" wrapText="1"/>
    </xf>
    <xf numFmtId="38" fontId="18" fillId="11" borderId="45" xfId="3" applyFont="1" applyFill="1" applyBorder="1" applyAlignment="1">
      <alignment horizontal="center" vertical="top"/>
    </xf>
    <xf numFmtId="38" fontId="18" fillId="11" borderId="95" xfId="3" applyFont="1" applyFill="1" applyBorder="1"/>
    <xf numFmtId="38" fontId="18" fillId="11" borderId="64" xfId="3" quotePrefix="1" applyFont="1" applyFill="1" applyBorder="1" applyAlignment="1">
      <alignment horizontal="center" shrinkToFit="1"/>
    </xf>
    <xf numFmtId="38" fontId="18" fillId="11" borderId="34" xfId="3" applyFont="1" applyFill="1" applyBorder="1" applyAlignment="1">
      <alignment horizontal="left"/>
    </xf>
    <xf numFmtId="38" fontId="18" fillId="11" borderId="49" xfId="3" applyFont="1" applyFill="1" applyBorder="1"/>
    <xf numFmtId="38" fontId="18" fillId="11" borderId="96" xfId="3" applyFont="1" applyFill="1" applyBorder="1"/>
    <xf numFmtId="38" fontId="18" fillId="11" borderId="21" xfId="3" applyFont="1" applyFill="1" applyBorder="1" applyAlignment="1">
      <alignment vertical="center" wrapText="1"/>
    </xf>
    <xf numFmtId="38" fontId="18" fillId="11" borderId="45" xfId="3" applyFont="1" applyFill="1" applyBorder="1" applyAlignment="1">
      <alignment vertical="center" wrapText="1"/>
    </xf>
    <xf numFmtId="38" fontId="16" fillId="11" borderId="45" xfId="3" applyFont="1" applyFill="1" applyBorder="1" applyAlignment="1">
      <alignment horizontal="center" vertical="center" wrapText="1"/>
    </xf>
    <xf numFmtId="38" fontId="18" fillId="11" borderId="2" xfId="3" applyFont="1" applyFill="1" applyBorder="1" applyAlignment="1">
      <alignment vertical="center" wrapText="1"/>
    </xf>
    <xf numFmtId="38" fontId="0" fillId="11" borderId="34" xfId="3" applyFont="1" applyFill="1" applyBorder="1" applyAlignment="1">
      <alignment horizontal="left"/>
    </xf>
    <xf numFmtId="38" fontId="0" fillId="11" borderId="49" xfId="3" applyFont="1" applyFill="1" applyBorder="1"/>
    <xf numFmtId="38" fontId="0" fillId="11" borderId="96" xfId="3" applyFont="1" applyFill="1" applyBorder="1"/>
    <xf numFmtId="38" fontId="3" fillId="11" borderId="21" xfId="3" applyFont="1" applyFill="1" applyBorder="1" applyAlignment="1">
      <alignment horizontal="center" vertical="center" wrapText="1"/>
    </xf>
    <xf numFmtId="38" fontId="3" fillId="11" borderId="45" xfId="3" applyFont="1" applyFill="1" applyBorder="1" applyAlignment="1">
      <alignment horizontal="center" vertical="center" wrapText="1"/>
    </xf>
    <xf numFmtId="38" fontId="3" fillId="11" borderId="2" xfId="3" applyFont="1" applyFill="1" applyBorder="1" applyAlignment="1">
      <alignment horizontal="center" vertical="center" wrapText="1"/>
    </xf>
    <xf numFmtId="38" fontId="17" fillId="11" borderId="29" xfId="4" applyFont="1" applyFill="1" applyBorder="1" applyAlignment="1">
      <alignment horizontal="center" vertical="center"/>
    </xf>
    <xf numFmtId="38" fontId="17" fillId="11" borderId="29" xfId="4" applyFont="1" applyFill="1" applyBorder="1" applyAlignment="1">
      <alignment horizontal="center" vertical="center" shrinkToFit="1"/>
    </xf>
    <xf numFmtId="38" fontId="17" fillId="11" borderId="29" xfId="4" quotePrefix="1" applyFont="1" applyFill="1" applyBorder="1" applyAlignment="1">
      <alignment horizontal="center" vertical="center"/>
    </xf>
    <xf numFmtId="0" fontId="18" fillId="11" borderId="72" xfId="0" quotePrefix="1" applyFont="1" applyFill="1" applyBorder="1" applyAlignment="1">
      <alignment horizontal="left" vertical="center"/>
    </xf>
    <xf numFmtId="38" fontId="3" fillId="11" borderId="97" xfId="4" applyFont="1" applyFill="1" applyBorder="1" applyAlignment="1" applyProtection="1">
      <alignment vertical="center"/>
      <protection locked="0"/>
    </xf>
    <xf numFmtId="38" fontId="3" fillId="11" borderId="33" xfId="4" applyFont="1" applyFill="1" applyBorder="1" applyAlignment="1" applyProtection="1">
      <protection locked="0"/>
    </xf>
    <xf numFmtId="0" fontId="17" fillId="0" borderId="0" xfId="0" applyFont="1" applyAlignment="1"/>
    <xf numFmtId="0" fontId="4" fillId="0" borderId="0" xfId="16" applyFont="1" applyAlignment="1">
      <alignment vertical="center"/>
    </xf>
    <xf numFmtId="0" fontId="106" fillId="0" borderId="0" xfId="16" applyFont="1" applyAlignment="1">
      <alignment vertical="center"/>
    </xf>
    <xf numFmtId="0" fontId="1" fillId="3" borderId="0" xfId="0" applyFont="1" applyFill="1"/>
    <xf numFmtId="0" fontId="17" fillId="0" borderId="0" xfId="0" applyFont="1" applyAlignment="1">
      <alignment horizontal="center"/>
    </xf>
    <xf numFmtId="0" fontId="18" fillId="3" borderId="0" xfId="0" applyFont="1" applyFill="1" applyAlignment="1">
      <alignment shrinkToFit="1"/>
    </xf>
    <xf numFmtId="0" fontId="18" fillId="0" borderId="0" xfId="0" applyFont="1" applyAlignment="1">
      <alignment shrinkToFit="1"/>
    </xf>
    <xf numFmtId="0" fontId="10" fillId="0" borderId="22" xfId="0" applyFont="1" applyBorder="1" applyAlignment="1"/>
    <xf numFmtId="0" fontId="10" fillId="0" borderId="0" xfId="0" applyFont="1" applyBorder="1" applyAlignment="1"/>
    <xf numFmtId="0" fontId="10" fillId="0" borderId="33" xfId="0" applyFont="1" applyBorder="1" applyAlignment="1"/>
    <xf numFmtId="0" fontId="10" fillId="0" borderId="3" xfId="0" applyFont="1" applyBorder="1" applyAlignment="1"/>
    <xf numFmtId="0" fontId="109" fillId="0" borderId="0" xfId="0" applyFont="1"/>
    <xf numFmtId="0" fontId="108" fillId="0" borderId="0" xfId="0" applyFont="1"/>
    <xf numFmtId="0" fontId="18" fillId="0" borderId="0" xfId="0" quotePrefix="1" applyFont="1" applyFill="1" applyBorder="1" applyAlignment="1">
      <alignment horizontal="right" vertical="center" wrapText="1"/>
    </xf>
    <xf numFmtId="0" fontId="0" fillId="3" borderId="0" xfId="0" applyFont="1" applyFill="1" applyBorder="1" applyAlignment="1">
      <alignment vertical="top"/>
    </xf>
    <xf numFmtId="0" fontId="4" fillId="3" borderId="0" xfId="0" applyFont="1" applyFill="1" applyBorder="1" applyAlignment="1">
      <alignment vertical="top"/>
    </xf>
    <xf numFmtId="0" fontId="111" fillId="3" borderId="0" xfId="0" applyFont="1" applyFill="1" applyAlignment="1">
      <alignment vertical="center"/>
    </xf>
    <xf numFmtId="0" fontId="111" fillId="0" borderId="0" xfId="0" applyFont="1" applyAlignment="1">
      <alignment vertical="center"/>
    </xf>
    <xf numFmtId="0" fontId="75" fillId="0" borderId="0" xfId="0" applyFont="1" applyAlignment="1">
      <alignment vertical="center"/>
    </xf>
    <xf numFmtId="0" fontId="75" fillId="3" borderId="0" xfId="0" applyFont="1" applyFill="1" applyAlignment="1" applyProtection="1">
      <alignment vertical="center"/>
      <protection locked="0"/>
    </xf>
    <xf numFmtId="0" fontId="76" fillId="3" borderId="4" xfId="0" applyFont="1" applyFill="1" applyBorder="1" applyAlignment="1" applyProtection="1">
      <alignment horizontal="center" vertical="center"/>
      <protection locked="0"/>
    </xf>
    <xf numFmtId="0" fontId="76" fillId="3" borderId="1" xfId="0" applyFont="1" applyFill="1" applyBorder="1" applyAlignment="1" applyProtection="1">
      <alignment horizontal="center" vertical="center"/>
      <protection locked="0"/>
    </xf>
    <xf numFmtId="0" fontId="73" fillId="3" borderId="1" xfId="0" applyFont="1" applyFill="1" applyBorder="1" applyAlignment="1" applyProtection="1">
      <alignment horizontal="left" vertical="center"/>
      <protection locked="0"/>
    </xf>
    <xf numFmtId="0" fontId="73" fillId="3" borderId="12" xfId="0" applyFont="1" applyFill="1" applyBorder="1" applyAlignment="1" applyProtection="1">
      <alignment horizontal="left" vertical="center"/>
      <protection locked="0"/>
    </xf>
    <xf numFmtId="0" fontId="73" fillId="3" borderId="4" xfId="0" applyFont="1" applyFill="1" applyBorder="1" applyAlignment="1" applyProtection="1">
      <alignment horizontal="left" vertical="center"/>
      <protection locked="0"/>
    </xf>
    <xf numFmtId="0" fontId="73" fillId="3" borderId="8" xfId="0" applyFont="1" applyFill="1" applyBorder="1" applyAlignment="1" applyProtection="1">
      <alignment horizontal="left" vertical="center"/>
      <protection locked="0"/>
    </xf>
    <xf numFmtId="0" fontId="73" fillId="3" borderId="7" xfId="0" applyFont="1" applyFill="1" applyBorder="1" applyAlignment="1" applyProtection="1">
      <alignment horizontal="left" vertical="center"/>
      <protection locked="0"/>
    </xf>
    <xf numFmtId="0" fontId="76" fillId="3" borderId="0" xfId="0" applyFont="1" applyFill="1" applyBorder="1" applyAlignment="1" applyProtection="1">
      <alignment horizontal="center" vertical="center"/>
      <protection locked="0"/>
    </xf>
    <xf numFmtId="0" fontId="73" fillId="3" borderId="0" xfId="0" applyFont="1" applyFill="1" applyBorder="1" applyAlignment="1" applyProtection="1">
      <alignment vertical="center"/>
      <protection locked="0"/>
    </xf>
    <xf numFmtId="0" fontId="73" fillId="3" borderId="1" xfId="0" applyFont="1" applyFill="1" applyBorder="1" applyAlignment="1" applyProtection="1">
      <alignment vertical="center"/>
      <protection locked="0"/>
    </xf>
    <xf numFmtId="0" fontId="73" fillId="3" borderId="3" xfId="0" applyFont="1" applyFill="1" applyBorder="1" applyAlignment="1" applyProtection="1">
      <alignment horizontal="center" vertical="center"/>
      <protection locked="0"/>
    </xf>
    <xf numFmtId="0" fontId="73" fillId="3" borderId="1" xfId="0" applyFont="1" applyFill="1" applyBorder="1" applyAlignment="1" applyProtection="1">
      <alignment horizontal="center" vertical="center"/>
      <protection locked="0"/>
    </xf>
    <xf numFmtId="0" fontId="73" fillId="3" borderId="12" xfId="0" applyFont="1" applyFill="1" applyBorder="1" applyAlignment="1" applyProtection="1">
      <alignment horizontal="center" vertical="center"/>
      <protection locked="0"/>
    </xf>
    <xf numFmtId="0" fontId="76" fillId="3" borderId="8" xfId="0" applyFont="1" applyFill="1" applyBorder="1" applyAlignment="1" applyProtection="1">
      <alignment horizontal="center" vertical="center"/>
      <protection locked="0"/>
    </xf>
    <xf numFmtId="0" fontId="76" fillId="3" borderId="7" xfId="0" applyFont="1" applyFill="1" applyBorder="1" applyAlignment="1" applyProtection="1">
      <alignment horizontal="center" vertical="center"/>
      <protection locked="0"/>
    </xf>
    <xf numFmtId="0" fontId="73" fillId="3" borderId="4" xfId="0" applyFont="1" applyFill="1" applyBorder="1" applyAlignment="1" applyProtection="1">
      <alignment vertical="center"/>
      <protection locked="0"/>
    </xf>
    <xf numFmtId="0" fontId="73" fillId="3" borderId="7" xfId="0" applyFont="1" applyFill="1" applyBorder="1" applyAlignment="1" applyProtection="1">
      <alignment vertical="center"/>
      <protection locked="0"/>
    </xf>
    <xf numFmtId="0" fontId="73" fillId="3" borderId="8" xfId="0" applyFont="1" applyFill="1" applyBorder="1" applyAlignment="1" applyProtection="1">
      <alignment horizontal="center" vertical="center" wrapText="1"/>
      <protection locked="0"/>
    </xf>
    <xf numFmtId="0" fontId="73" fillId="3" borderId="4" xfId="0" applyFont="1" applyFill="1" applyBorder="1" applyAlignment="1" applyProtection="1">
      <alignment horizontal="center" vertical="center"/>
      <protection locked="0"/>
    </xf>
    <xf numFmtId="0" fontId="73" fillId="3" borderId="7" xfId="0" applyFont="1" applyFill="1" applyBorder="1" applyAlignment="1" applyProtection="1">
      <alignment horizontal="center" vertical="center"/>
      <protection locked="0"/>
    </xf>
    <xf numFmtId="0" fontId="76" fillId="3" borderId="22" xfId="0" applyFont="1" applyFill="1" applyBorder="1" applyAlignment="1" applyProtection="1">
      <alignment horizontal="center" vertical="center"/>
      <protection locked="0"/>
    </xf>
    <xf numFmtId="0" fontId="76" fillId="3" borderId="33" xfId="0" applyFont="1" applyFill="1" applyBorder="1" applyAlignment="1" applyProtection="1">
      <alignment horizontal="center" vertical="center"/>
      <protection locked="0"/>
    </xf>
    <xf numFmtId="0" fontId="73" fillId="3" borderId="0" xfId="0" applyFont="1" applyFill="1" applyBorder="1" applyAlignment="1" applyProtection="1">
      <alignment horizontal="left" vertical="center"/>
      <protection locked="0"/>
    </xf>
    <xf numFmtId="0" fontId="73" fillId="3" borderId="4" xfId="0" applyFont="1" applyFill="1" applyBorder="1" applyAlignment="1" applyProtection="1">
      <alignment horizontal="right" vertical="center"/>
      <protection locked="0"/>
    </xf>
    <xf numFmtId="0" fontId="76" fillId="3" borderId="22" xfId="0" applyFont="1" applyFill="1" applyBorder="1" applyAlignment="1" applyProtection="1">
      <alignment vertical="center"/>
      <protection locked="0"/>
    </xf>
    <xf numFmtId="0" fontId="76" fillId="3" borderId="33" xfId="0" applyFont="1" applyFill="1" applyBorder="1" applyAlignment="1" applyProtection="1">
      <alignment vertical="center"/>
      <protection locked="0"/>
    </xf>
    <xf numFmtId="0" fontId="76" fillId="3" borderId="0" xfId="0" applyFont="1" applyFill="1" applyBorder="1" applyAlignment="1" applyProtection="1">
      <alignment vertical="center"/>
      <protection locked="0"/>
    </xf>
    <xf numFmtId="0" fontId="0" fillId="3" borderId="37" xfId="0" quotePrefix="1" applyFont="1" applyFill="1" applyBorder="1" applyAlignment="1" applyProtection="1">
      <alignment horizontal="center" vertical="center"/>
      <protection locked="0"/>
    </xf>
    <xf numFmtId="0" fontId="76" fillId="3"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center" vertical="center"/>
      <protection locked="0"/>
    </xf>
    <xf numFmtId="0" fontId="25" fillId="0" borderId="22" xfId="0" applyFont="1" applyFill="1" applyBorder="1" applyAlignment="1" applyProtection="1">
      <alignment vertical="center"/>
      <protection locked="0"/>
    </xf>
    <xf numFmtId="0" fontId="25" fillId="0" borderId="33" xfId="0" applyFont="1" applyFill="1" applyBorder="1" applyAlignment="1" applyProtection="1">
      <alignment vertical="center"/>
      <protection locked="0"/>
    </xf>
    <xf numFmtId="0" fontId="76" fillId="3" borderId="33" xfId="0" applyFont="1" applyFill="1" applyBorder="1" applyAlignment="1" applyProtection="1">
      <alignment horizontal="left" vertical="center"/>
      <protection locked="0"/>
    </xf>
    <xf numFmtId="0" fontId="76" fillId="3" borderId="37" xfId="0" applyFont="1" applyFill="1" applyBorder="1" applyAlignment="1" applyProtection="1">
      <alignment horizontal="right" vertical="center"/>
      <protection locked="0"/>
    </xf>
    <xf numFmtId="0" fontId="76" fillId="3" borderId="37" xfId="0" applyFont="1" applyFill="1" applyBorder="1" applyAlignment="1" applyProtection="1">
      <alignment horizontal="left" vertical="center"/>
      <protection locked="0"/>
    </xf>
    <xf numFmtId="0" fontId="76" fillId="3" borderId="86" xfId="0" applyFont="1" applyFill="1" applyBorder="1" applyAlignment="1" applyProtection="1">
      <alignment horizontal="right" vertical="center"/>
      <protection locked="0"/>
    </xf>
    <xf numFmtId="0" fontId="76" fillId="3" borderId="86" xfId="0" applyFont="1" applyFill="1" applyBorder="1" applyAlignment="1" applyProtection="1">
      <alignment horizontal="left" vertical="center"/>
      <protection locked="0"/>
    </xf>
    <xf numFmtId="0" fontId="0" fillId="0" borderId="0" xfId="0" applyAlignment="1" applyProtection="1">
      <alignment vertical="center" shrinkToFit="1"/>
      <protection locked="0"/>
    </xf>
    <xf numFmtId="0" fontId="76" fillId="3" borderId="3" xfId="0" applyFont="1" applyFill="1" applyBorder="1" applyAlignment="1" applyProtection="1">
      <alignment vertical="center"/>
      <protection locked="0"/>
    </xf>
    <xf numFmtId="0" fontId="76" fillId="3" borderId="12" xfId="0" applyFont="1" applyFill="1" applyBorder="1" applyAlignment="1" applyProtection="1">
      <alignment vertical="center"/>
      <protection locked="0"/>
    </xf>
    <xf numFmtId="0" fontId="76" fillId="3" borderId="1" xfId="0" applyFont="1" applyFill="1" applyBorder="1" applyAlignment="1" applyProtection="1">
      <alignment vertical="center"/>
      <protection locked="0"/>
    </xf>
    <xf numFmtId="0" fontId="76" fillId="3" borderId="0" xfId="0" applyFont="1" applyFill="1" applyBorder="1" applyAlignment="1" applyProtection="1">
      <alignment horizontal="center" vertical="center" shrinkToFit="1"/>
      <protection locked="0"/>
    </xf>
    <xf numFmtId="0" fontId="92" fillId="0" borderId="0" xfId="0" applyFont="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75" fillId="3" borderId="0" xfId="0" applyFont="1" applyFill="1" applyAlignment="1" applyProtection="1">
      <alignment horizontal="center" vertical="center"/>
      <protection locked="0"/>
    </xf>
    <xf numFmtId="0" fontId="89" fillId="3" borderId="1" xfId="0" applyFont="1" applyFill="1" applyBorder="1" applyAlignment="1" applyProtection="1">
      <alignment horizontal="center" vertical="center"/>
      <protection locked="0"/>
    </xf>
    <xf numFmtId="0" fontId="82" fillId="3" borderId="0" xfId="0" quotePrefix="1" applyFont="1" applyFill="1" applyAlignment="1" applyProtection="1">
      <alignment vertical="center"/>
      <protection locked="0"/>
    </xf>
    <xf numFmtId="0" fontId="82" fillId="3" borderId="0" xfId="0" applyFont="1" applyFill="1" applyAlignment="1" applyProtection="1">
      <alignment vertical="center"/>
      <protection locked="0"/>
    </xf>
    <xf numFmtId="0" fontId="68" fillId="3" borderId="0" xfId="0" quotePrefix="1" applyFont="1" applyFill="1" applyAlignment="1" applyProtection="1">
      <alignment vertical="center"/>
      <protection locked="0"/>
    </xf>
    <xf numFmtId="0" fontId="69" fillId="3" borderId="0" xfId="0" applyFont="1" applyFill="1" applyAlignment="1" applyProtection="1">
      <alignment vertical="center"/>
      <protection locked="0"/>
    </xf>
    <xf numFmtId="0" fontId="69" fillId="3" borderId="0" xfId="0" applyFont="1" applyFill="1" applyAlignment="1" applyProtection="1">
      <alignment horizontal="right" vertical="center"/>
      <protection locked="0"/>
    </xf>
    <xf numFmtId="0" fontId="70" fillId="10" borderId="0" xfId="0" applyFont="1" applyFill="1" applyAlignment="1" applyProtection="1">
      <alignment horizontal="center" vertical="center"/>
      <protection locked="0"/>
    </xf>
    <xf numFmtId="0" fontId="69" fillId="3" borderId="0" xfId="0" applyFont="1" applyFill="1" applyAlignment="1" applyProtection="1">
      <alignment horizontal="left" vertical="center"/>
      <protection locked="0"/>
    </xf>
    <xf numFmtId="0" fontId="70" fillId="3" borderId="0" xfId="0" applyFont="1" applyFill="1" applyAlignment="1" applyProtection="1">
      <alignment horizontal="center" vertical="center"/>
      <protection locked="0"/>
    </xf>
    <xf numFmtId="0" fontId="70" fillId="3" borderId="0" xfId="0" applyFont="1" applyFill="1" applyAlignment="1" applyProtection="1">
      <alignment vertical="center"/>
      <protection locked="0"/>
    </xf>
    <xf numFmtId="0" fontId="69" fillId="3" borderId="0" xfId="0" applyFont="1" applyFill="1" applyAlignment="1" applyProtection="1">
      <protection locked="0"/>
    </xf>
    <xf numFmtId="0" fontId="70" fillId="3" borderId="0" xfId="0" applyFont="1" applyFill="1" applyAlignment="1" applyProtection="1">
      <protection locked="0"/>
    </xf>
    <xf numFmtId="0" fontId="77" fillId="3" borderId="0" xfId="0" applyFont="1" applyFill="1" applyAlignment="1" applyProtection="1">
      <alignment vertical="center"/>
      <protection locked="0"/>
    </xf>
    <xf numFmtId="0" fontId="70" fillId="3" borderId="0" xfId="0" applyFont="1" applyFill="1" applyAlignment="1" applyProtection="1">
      <alignment horizontal="right" vertical="center"/>
      <protection locked="0"/>
    </xf>
    <xf numFmtId="0" fontId="91" fillId="3" borderId="0" xfId="0" applyFont="1" applyFill="1" applyAlignment="1" applyProtection="1">
      <alignment vertical="center"/>
      <protection locked="0"/>
    </xf>
    <xf numFmtId="0" fontId="67" fillId="3" borderId="0" xfId="0" applyFont="1" applyFill="1" applyAlignment="1" applyProtection="1">
      <alignment vertical="center"/>
      <protection locked="0"/>
    </xf>
    <xf numFmtId="0" fontId="18" fillId="3" borderId="0" xfId="0" applyFont="1" applyFill="1" applyAlignment="1" applyProtection="1">
      <alignment horizontal="center" vertical="center"/>
      <protection locked="0"/>
    </xf>
    <xf numFmtId="0" fontId="18" fillId="3" borderId="0" xfId="0" applyFont="1" applyFill="1" applyAlignment="1" applyProtection="1">
      <alignment horizontal="right" vertical="center"/>
      <protection locked="0"/>
    </xf>
    <xf numFmtId="0" fontId="18" fillId="3" borderId="0" xfId="0" applyFont="1" applyFill="1" applyBorder="1" applyAlignment="1" applyProtection="1">
      <alignment vertical="center"/>
      <protection locked="0"/>
    </xf>
    <xf numFmtId="0" fontId="18" fillId="3" borderId="0" xfId="0" applyFont="1" applyFill="1" applyAlignment="1" applyProtection="1">
      <alignment vertical="center"/>
      <protection locked="0"/>
    </xf>
    <xf numFmtId="0" fontId="91" fillId="3" borderId="0" xfId="0" applyFont="1" applyFill="1" applyBorder="1" applyAlignment="1" applyProtection="1">
      <alignment vertical="center"/>
      <protection locked="0"/>
    </xf>
    <xf numFmtId="0" fontId="18" fillId="3" borderId="0" xfId="0" applyFont="1" applyFill="1" applyBorder="1" applyAlignment="1" applyProtection="1">
      <alignment horizontal="right" vertical="center"/>
      <protection locked="0"/>
    </xf>
    <xf numFmtId="0" fontId="67" fillId="3" borderId="0" xfId="0" applyFont="1" applyFill="1" applyBorder="1" applyAlignment="1" applyProtection="1">
      <alignment vertical="center"/>
      <protection locked="0"/>
    </xf>
    <xf numFmtId="0" fontId="78" fillId="3" borderId="0" xfId="0" applyFont="1" applyFill="1" applyAlignment="1" applyProtection="1">
      <alignment vertical="center"/>
      <protection locked="0"/>
    </xf>
    <xf numFmtId="0" fontId="71" fillId="11" borderId="8" xfId="0" applyFont="1" applyFill="1" applyBorder="1" applyAlignment="1" applyProtection="1">
      <alignment horizontal="center" vertical="center" wrapText="1"/>
      <protection locked="0"/>
    </xf>
    <xf numFmtId="0" fontId="71" fillId="11" borderId="21" xfId="0" applyFont="1" applyFill="1" applyBorder="1" applyAlignment="1" applyProtection="1">
      <alignment horizontal="center" vertical="center" wrapText="1"/>
      <protection locked="0"/>
    </xf>
    <xf numFmtId="0" fontId="71" fillId="3" borderId="0" xfId="0" applyFont="1" applyFill="1" applyAlignment="1" applyProtection="1">
      <alignment vertical="center"/>
      <protection locked="0"/>
    </xf>
    <xf numFmtId="188" fontId="71" fillId="11" borderId="99" xfId="0" applyNumberFormat="1" applyFont="1" applyFill="1" applyBorder="1" applyAlignment="1" applyProtection="1">
      <alignment horizontal="center" vertical="center"/>
      <protection locked="0"/>
    </xf>
    <xf numFmtId="0" fontId="71" fillId="11" borderId="29" xfId="0" applyFont="1" applyFill="1" applyBorder="1" applyAlignment="1" applyProtection="1">
      <alignment horizontal="center" vertical="center" wrapText="1"/>
      <protection locked="0"/>
    </xf>
    <xf numFmtId="0" fontId="71" fillId="11" borderId="3" xfId="0" applyFont="1" applyFill="1" applyBorder="1" applyAlignment="1" applyProtection="1">
      <alignment horizontal="center" vertical="center" wrapText="1"/>
      <protection locked="0"/>
    </xf>
    <xf numFmtId="0" fontId="71" fillId="11" borderId="2" xfId="0" applyFont="1" applyFill="1" applyBorder="1" applyAlignment="1" applyProtection="1">
      <alignment horizontal="center" vertical="center" wrapText="1"/>
      <protection locked="0"/>
    </xf>
    <xf numFmtId="0" fontId="70" fillId="4" borderId="77" xfId="0" applyFont="1" applyFill="1" applyBorder="1" applyAlignment="1" applyProtection="1">
      <alignment horizontal="right" vertical="center"/>
      <protection locked="0"/>
    </xf>
    <xf numFmtId="0" fontId="70" fillId="4" borderId="100" xfId="0" applyFont="1" applyFill="1" applyBorder="1" applyAlignment="1" applyProtection="1">
      <alignment horizontal="right" vertical="center"/>
      <protection locked="0"/>
    </xf>
    <xf numFmtId="0" fontId="70" fillId="3" borderId="100" xfId="0" applyFont="1" applyFill="1" applyBorder="1" applyAlignment="1" applyProtection="1">
      <alignment horizontal="center" vertical="center"/>
      <protection locked="0"/>
    </xf>
    <xf numFmtId="0" fontId="70" fillId="4" borderId="92" xfId="0" applyFont="1" applyFill="1" applyBorder="1" applyAlignment="1" applyProtection="1">
      <alignment horizontal="right" vertical="center"/>
      <protection locked="0"/>
    </xf>
    <xf numFmtId="0" fontId="70" fillId="3" borderId="102" xfId="0" applyFont="1" applyFill="1" applyBorder="1" applyAlignment="1" applyProtection="1">
      <alignment horizontal="center" vertical="center"/>
      <protection locked="0"/>
    </xf>
    <xf numFmtId="0" fontId="70" fillId="4" borderId="103" xfId="0" applyFont="1" applyFill="1" applyBorder="1" applyAlignment="1" applyProtection="1">
      <alignment vertical="center"/>
      <protection locked="0"/>
    </xf>
    <xf numFmtId="0" fontId="70" fillId="4" borderId="104" xfId="0" applyFont="1" applyFill="1" applyBorder="1" applyAlignment="1" applyProtection="1">
      <alignment horizontal="right" vertical="center"/>
      <protection locked="0"/>
    </xf>
    <xf numFmtId="0" fontId="70" fillId="3" borderId="75" xfId="0" applyFont="1" applyFill="1" applyBorder="1" applyAlignment="1" applyProtection="1">
      <alignment horizontal="center" vertical="center"/>
      <protection locked="0"/>
    </xf>
    <xf numFmtId="0" fontId="70" fillId="4" borderId="102" xfId="0" applyFont="1" applyFill="1" applyBorder="1" applyAlignment="1" applyProtection="1">
      <alignment vertical="center"/>
      <protection locked="0"/>
    </xf>
    <xf numFmtId="0" fontId="70" fillId="4" borderId="99" xfId="0" applyFont="1" applyFill="1" applyBorder="1" applyAlignment="1" applyProtection="1">
      <alignment vertical="center"/>
      <protection locked="0"/>
    </xf>
    <xf numFmtId="0" fontId="70" fillId="4" borderId="105" xfId="0" applyFont="1" applyFill="1" applyBorder="1" applyAlignment="1" applyProtection="1">
      <alignment vertical="center"/>
      <protection locked="0"/>
    </xf>
    <xf numFmtId="0" fontId="72" fillId="3" borderId="0" xfId="0" applyFont="1" applyFill="1" applyAlignment="1" applyProtection="1">
      <alignment vertical="center"/>
      <protection locked="0"/>
    </xf>
    <xf numFmtId="0" fontId="0" fillId="3" borderId="0" xfId="0" applyFill="1" applyProtection="1">
      <protection locked="0"/>
    </xf>
    <xf numFmtId="0" fontId="0" fillId="3" borderId="0" xfId="0" applyFill="1" applyAlignment="1" applyProtection="1">
      <alignment horizontal="right"/>
      <protection locked="0"/>
    </xf>
    <xf numFmtId="0" fontId="4" fillId="3" borderId="0" xfId="0" applyFont="1" applyFill="1" applyAlignment="1" applyProtection="1">
      <alignment vertical="center"/>
      <protection locked="0"/>
    </xf>
    <xf numFmtId="0" fontId="4" fillId="3" borderId="0" xfId="0" applyFont="1" applyFill="1" applyBorder="1" applyAlignment="1" applyProtection="1">
      <alignment vertical="center"/>
      <protection locked="0"/>
    </xf>
    <xf numFmtId="0" fontId="18" fillId="3" borderId="0" xfId="0" applyFont="1" applyFill="1" applyProtection="1">
      <protection locked="0"/>
    </xf>
    <xf numFmtId="0" fontId="88" fillId="3" borderId="0" xfId="0" applyFont="1" applyFill="1" applyBorder="1" applyAlignment="1" applyProtection="1">
      <alignment vertical="center"/>
      <protection locked="0"/>
    </xf>
    <xf numFmtId="0" fontId="4" fillId="3" borderId="0" xfId="0" applyFont="1" applyFill="1" applyProtection="1">
      <protection locked="0"/>
    </xf>
    <xf numFmtId="0" fontId="4" fillId="3" borderId="0" xfId="0" applyFont="1" applyFill="1" applyBorder="1" applyProtection="1">
      <protection locked="0"/>
    </xf>
    <xf numFmtId="0" fontId="4" fillId="3" borderId="0" xfId="0" applyFont="1" applyFill="1" applyAlignment="1" applyProtection="1">
      <alignment shrinkToFit="1"/>
      <protection locked="0"/>
    </xf>
    <xf numFmtId="0" fontId="4" fillId="3" borderId="0" xfId="0" applyFont="1" applyFill="1" applyAlignment="1" applyProtection="1">
      <protection locked="0"/>
    </xf>
    <xf numFmtId="0" fontId="16" fillId="3" borderId="0" xfId="0" applyFont="1" applyFill="1" applyAlignment="1" applyProtection="1">
      <alignment horizontal="right" vertical="center"/>
      <protection locked="0"/>
    </xf>
    <xf numFmtId="0" fontId="16" fillId="4"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Protection="1">
      <protection locked="0"/>
    </xf>
    <xf numFmtId="0" fontId="18" fillId="3" borderId="1" xfId="0" quotePrefix="1" applyFont="1" applyFill="1" applyBorder="1" applyAlignment="1" applyProtection="1">
      <alignment horizontal="left" shrinkToFit="1"/>
      <protection locked="0"/>
    </xf>
    <xf numFmtId="0" fontId="17" fillId="4" borderId="1" xfId="0" applyFont="1" applyFill="1" applyBorder="1" applyProtection="1">
      <protection locked="0"/>
    </xf>
    <xf numFmtId="0" fontId="18" fillId="3" borderId="0" xfId="0" applyFont="1" applyFill="1" applyBorder="1" applyProtection="1">
      <protection locked="0"/>
    </xf>
    <xf numFmtId="0" fontId="16" fillId="2" borderId="0" xfId="0" applyFont="1" applyFill="1" applyBorder="1" applyAlignment="1" applyProtection="1">
      <alignment vertical="center"/>
      <protection locked="0"/>
    </xf>
    <xf numFmtId="0" fontId="18" fillId="2" borderId="0" xfId="0" applyFont="1" applyFill="1" applyBorder="1" applyAlignment="1" applyProtection="1">
      <alignment vertical="center"/>
      <protection locked="0"/>
    </xf>
    <xf numFmtId="0" fontId="17" fillId="3" borderId="4" xfId="0" applyFont="1" applyFill="1" applyBorder="1" applyAlignment="1" applyProtection="1">
      <alignment vertical="center"/>
      <protection locked="0"/>
    </xf>
    <xf numFmtId="0" fontId="18" fillId="3" borderId="7" xfId="0" applyFont="1" applyFill="1" applyBorder="1" applyAlignment="1" applyProtection="1">
      <alignment horizontal="center" vertical="center"/>
      <protection locked="0"/>
    </xf>
    <xf numFmtId="0" fontId="17" fillId="3" borderId="1" xfId="0" applyFont="1" applyFill="1" applyBorder="1" applyAlignment="1" applyProtection="1">
      <alignment vertical="center"/>
      <protection locked="0"/>
    </xf>
    <xf numFmtId="0" fontId="18" fillId="3" borderId="33" xfId="0" applyFont="1" applyFill="1" applyBorder="1" applyAlignment="1" applyProtection="1">
      <alignment horizontal="center" vertical="center"/>
      <protection locked="0"/>
    </xf>
    <xf numFmtId="0" fontId="18" fillId="3" borderId="79" xfId="0" applyFont="1" applyFill="1" applyBorder="1" applyAlignment="1" applyProtection="1">
      <alignment horizontal="center" vertical="center" shrinkToFit="1"/>
      <protection locked="0"/>
    </xf>
    <xf numFmtId="0" fontId="18" fillId="3" borderId="80"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protection locked="0"/>
    </xf>
    <xf numFmtId="0" fontId="18" fillId="3" borderId="83" xfId="0" applyFont="1" applyFill="1" applyBorder="1" applyAlignment="1" applyProtection="1">
      <alignment horizontal="center" vertical="center" shrinkToFit="1"/>
      <protection locked="0"/>
    </xf>
    <xf numFmtId="0" fontId="18" fillId="3" borderId="89" xfId="0" applyFont="1" applyFill="1" applyBorder="1" applyAlignment="1" applyProtection="1">
      <alignment horizontal="center" vertical="center" shrinkToFit="1"/>
      <protection locked="0"/>
    </xf>
    <xf numFmtId="0" fontId="18" fillId="3" borderId="37" xfId="0" applyFont="1" applyFill="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0" fontId="18" fillId="3" borderId="36"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wrapText="1" shrinkToFit="1"/>
      <protection locked="0"/>
    </xf>
    <xf numFmtId="0" fontId="16" fillId="3" borderId="1" xfId="0" applyFont="1" applyFill="1" applyBorder="1" applyAlignment="1" applyProtection="1">
      <alignment horizontal="center" vertical="center" wrapText="1" shrinkToFit="1"/>
      <protection locked="0"/>
    </xf>
    <xf numFmtId="0" fontId="18" fillId="3" borderId="31"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6" fillId="3" borderId="31" xfId="0" applyFont="1" applyFill="1" applyBorder="1" applyAlignment="1" applyProtection="1">
      <alignment vertical="center" wrapText="1" shrinkToFit="1"/>
      <protection locked="0"/>
    </xf>
    <xf numFmtId="0" fontId="16" fillId="3" borderId="0" xfId="0" applyFont="1" applyFill="1" applyBorder="1" applyAlignment="1" applyProtection="1">
      <alignment vertical="center" wrapText="1" shrinkToFit="1"/>
      <protection locked="0"/>
    </xf>
    <xf numFmtId="0" fontId="16" fillId="3" borderId="0" xfId="0" applyFont="1" applyFill="1" applyBorder="1" applyAlignment="1" applyProtection="1">
      <alignment horizontal="left" vertical="center" shrinkToFit="1"/>
      <protection locked="0"/>
    </xf>
    <xf numFmtId="0" fontId="16" fillId="3" borderId="33" xfId="0" applyFont="1" applyFill="1" applyBorder="1" applyAlignment="1" applyProtection="1">
      <alignment vertical="center" wrapText="1" shrinkToFit="1"/>
      <protection locked="0"/>
    </xf>
    <xf numFmtId="0" fontId="16" fillId="3" borderId="10" xfId="0" applyFont="1" applyFill="1" applyBorder="1" applyAlignment="1" applyProtection="1">
      <alignment vertical="center" wrapText="1" shrinkToFit="1"/>
      <protection locked="0"/>
    </xf>
    <xf numFmtId="0" fontId="16" fillId="3" borderId="1" xfId="0" applyFont="1" applyFill="1" applyBorder="1" applyAlignment="1" applyProtection="1">
      <alignment vertical="center" wrapText="1" shrinkToFit="1"/>
      <protection locked="0"/>
    </xf>
    <xf numFmtId="0" fontId="16" fillId="3" borderId="1" xfId="0" applyFont="1" applyFill="1" applyBorder="1" applyAlignment="1" applyProtection="1">
      <alignment horizontal="left" vertical="center" shrinkToFit="1"/>
      <protection locked="0"/>
    </xf>
    <xf numFmtId="0" fontId="16" fillId="3" borderId="12" xfId="0" applyFont="1" applyFill="1" applyBorder="1" applyAlignment="1" applyProtection="1">
      <alignment vertical="center" wrapText="1" shrinkToFit="1"/>
      <protection locked="0"/>
    </xf>
    <xf numFmtId="0" fontId="7" fillId="3" borderId="0" xfId="0" applyFont="1" applyFill="1" applyProtection="1">
      <protection locked="0"/>
    </xf>
    <xf numFmtId="0" fontId="20" fillId="3" borderId="0" xfId="0" applyFont="1" applyFill="1" applyProtection="1">
      <protection locked="0"/>
    </xf>
    <xf numFmtId="0" fontId="20" fillId="3" borderId="0" xfId="0" applyFont="1" applyFill="1" applyBorder="1" applyAlignment="1" applyProtection="1">
      <alignment vertical="center"/>
      <protection locked="0"/>
    </xf>
    <xf numFmtId="0" fontId="20" fillId="3" borderId="0"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shrinkToFit="1"/>
      <protection locked="0"/>
    </xf>
    <xf numFmtId="0" fontId="18" fillId="3" borderId="0" xfId="0" applyFont="1" applyFill="1" applyBorder="1" applyAlignment="1" applyProtection="1">
      <alignment horizontal="center"/>
      <protection locked="0"/>
    </xf>
    <xf numFmtId="0" fontId="18" fillId="3" borderId="0" xfId="0" applyFont="1" applyFill="1" applyBorder="1" applyAlignment="1" applyProtection="1">
      <alignment horizontal="left"/>
      <protection locked="0"/>
    </xf>
    <xf numFmtId="0" fontId="31" fillId="3" borderId="0" xfId="0" applyFont="1" applyFill="1" applyAlignment="1" applyProtection="1">
      <alignment vertical="center"/>
    </xf>
    <xf numFmtId="0" fontId="18" fillId="2" borderId="101" xfId="0" applyFont="1" applyFill="1" applyBorder="1" applyAlignment="1" applyProtection="1">
      <alignment horizontal="right" vertical="center"/>
    </xf>
    <xf numFmtId="0" fontId="18" fillId="2" borderId="88" xfId="0" applyFont="1" applyFill="1" applyBorder="1" applyAlignment="1" applyProtection="1">
      <alignment horizontal="right" vertical="center"/>
    </xf>
    <xf numFmtId="0" fontId="0" fillId="0" borderId="0" xfId="0" quotePrefix="1" applyFont="1" applyAlignment="1" applyProtection="1">
      <alignment horizontal="left" vertical="center"/>
      <protection locked="0"/>
    </xf>
    <xf numFmtId="0" fontId="0" fillId="0" borderId="0" xfId="0" applyAlignment="1" applyProtection="1">
      <alignment vertical="center"/>
      <protection locked="0"/>
    </xf>
    <xf numFmtId="38" fontId="12" fillId="0" borderId="0" xfId="3" applyFont="1" applyAlignment="1" applyProtection="1">
      <alignment horizontal="right" vertical="center"/>
      <protection locked="0"/>
    </xf>
    <xf numFmtId="0" fontId="30" fillId="0" borderId="0" xfId="0" applyFont="1" applyAlignment="1" applyProtection="1">
      <alignment vertical="center"/>
      <protection locked="0"/>
    </xf>
    <xf numFmtId="0" fontId="0" fillId="0" borderId="0" xfId="0" applyAlignment="1" applyProtection="1">
      <protection locked="0"/>
    </xf>
    <xf numFmtId="38" fontId="3" fillId="0" borderId="0" xfId="3" applyFont="1" applyAlignment="1" applyProtection="1">
      <alignment horizontal="right" vertical="center"/>
      <protection locked="0"/>
    </xf>
    <xf numFmtId="0" fontId="24" fillId="0" borderId="0" xfId="0" applyFont="1" applyAlignment="1" applyProtection="1">
      <alignment vertical="center"/>
      <protection locked="0"/>
    </xf>
    <xf numFmtId="0" fontId="16" fillId="0" borderId="0" xfId="0" applyFont="1" applyBorder="1" applyAlignment="1" applyProtection="1">
      <alignment horizontal="right" vertical="center"/>
      <protection locked="0"/>
    </xf>
    <xf numFmtId="178" fontId="17" fillId="0" borderId="1" xfId="1" applyNumberFormat="1" applyFont="1" applyBorder="1" applyAlignment="1" applyProtection="1">
      <alignment vertical="center"/>
      <protection locked="0"/>
    </xf>
    <xf numFmtId="0" fontId="24" fillId="0" borderId="0" xfId="0" applyFont="1" applyAlignment="1" applyProtection="1">
      <alignment horizontal="left" vertical="center"/>
      <protection locked="0"/>
    </xf>
    <xf numFmtId="0" fontId="17" fillId="0" borderId="0" xfId="0" applyFont="1" applyAlignment="1" applyProtection="1">
      <protection locked="0"/>
    </xf>
    <xf numFmtId="0" fontId="23" fillId="11" borderId="49" xfId="0" applyFont="1" applyFill="1" applyBorder="1" applyAlignment="1" applyProtection="1">
      <alignment horizontal="center" vertical="center" shrinkToFit="1"/>
      <protection locked="0"/>
    </xf>
    <xf numFmtId="0" fontId="23" fillId="11" borderId="107" xfId="0" applyFont="1" applyFill="1" applyBorder="1" applyAlignment="1" applyProtection="1">
      <alignment horizontal="center" vertical="center" shrinkToFit="1"/>
      <protection locked="0"/>
    </xf>
    <xf numFmtId="0" fontId="23" fillId="11" borderId="108" xfId="0" quotePrefix="1" applyFont="1" applyFill="1" applyBorder="1" applyAlignment="1" applyProtection="1">
      <alignment horizontal="center" vertical="center"/>
      <protection locked="0"/>
    </xf>
    <xf numFmtId="0" fontId="23" fillId="11" borderId="49" xfId="0" quotePrefix="1" applyFont="1" applyFill="1" applyBorder="1" applyAlignment="1" applyProtection="1">
      <alignment horizontal="center" vertical="center" shrinkToFit="1"/>
      <protection locked="0"/>
    </xf>
    <xf numFmtId="0" fontId="23" fillId="11" borderId="29" xfId="0" applyFont="1" applyFill="1" applyBorder="1" applyAlignment="1" applyProtection="1">
      <alignment horizontal="center" vertical="center" wrapText="1"/>
      <protection locked="0"/>
    </xf>
    <xf numFmtId="0" fontId="23" fillId="11" borderId="34" xfId="0" applyFont="1" applyFill="1"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0" fillId="0" borderId="0" xfId="0" applyBorder="1" applyAlignment="1" applyProtection="1">
      <protection locked="0"/>
    </xf>
    <xf numFmtId="0" fontId="3" fillId="0" borderId="0" xfId="0" applyFont="1" applyBorder="1" applyAlignment="1" applyProtection="1">
      <alignment horizontal="right"/>
      <protection locked="0"/>
    </xf>
    <xf numFmtId="0" fontId="17" fillId="0" borderId="0" xfId="0" applyFont="1" applyAlignment="1" applyProtection="1">
      <alignment horizontal="right"/>
      <protection locked="0"/>
    </xf>
    <xf numFmtId="0" fontId="17" fillId="0" borderId="0" xfId="0" quotePrefix="1" applyFont="1" applyAlignment="1" applyProtection="1">
      <alignment horizontal="left"/>
      <protection locked="0"/>
    </xf>
    <xf numFmtId="0" fontId="16" fillId="0" borderId="0" xfId="0" quotePrefix="1" applyFont="1" applyAlignment="1" applyProtection="1">
      <alignment horizontal="left"/>
      <protection locked="0"/>
    </xf>
    <xf numFmtId="0" fontId="22" fillId="0" borderId="0" xfId="0" applyFont="1" applyAlignment="1" applyProtection="1">
      <protection locked="0"/>
    </xf>
    <xf numFmtId="0" fontId="16" fillId="0" borderId="0" xfId="0" applyFont="1" applyAlignment="1" applyProtection="1">
      <protection locked="0"/>
    </xf>
    <xf numFmtId="178" fontId="17" fillId="0" borderId="1" xfId="1" applyNumberFormat="1" applyFont="1" applyBorder="1" applyAlignment="1" applyProtection="1">
      <alignment vertical="center"/>
    </xf>
    <xf numFmtId="0" fontId="20" fillId="0" borderId="32" xfId="0" applyFont="1" applyBorder="1" applyAlignment="1" applyProtection="1">
      <alignment horizontal="center" vertical="center" wrapText="1" shrinkToFit="1"/>
    </xf>
    <xf numFmtId="184" fontId="17" fillId="3" borderId="74" xfId="0" applyNumberFormat="1" applyFont="1" applyFill="1" applyBorder="1" applyAlignment="1" applyProtection="1">
      <alignment horizontal="right"/>
    </xf>
    <xf numFmtId="14" fontId="21" fillId="0" borderId="0" xfId="0" quotePrefix="1" applyNumberFormat="1" applyFont="1" applyAlignment="1" applyProtection="1">
      <alignment horizontal="left" vertical="center"/>
      <protection locked="0"/>
    </xf>
    <xf numFmtId="14" fontId="21" fillId="0" borderId="0" xfId="0" quotePrefix="1" applyNumberFormat="1" applyFont="1" applyAlignment="1" applyProtection="1">
      <alignment horizontal="center" vertical="center"/>
      <protection locked="0"/>
    </xf>
    <xf numFmtId="0" fontId="0" fillId="0" borderId="0" xfId="0" applyFont="1" applyAlignment="1" applyProtection="1">
      <alignment horizontal="left" vertical="center"/>
      <protection locked="0"/>
    </xf>
    <xf numFmtId="0" fontId="17" fillId="0" borderId="0" xfId="0" applyFont="1" applyProtection="1">
      <protection locked="0"/>
    </xf>
    <xf numFmtId="0" fontId="21"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7" fillId="11" borderId="29" xfId="0" applyFont="1" applyFill="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176" fontId="18" fillId="0" borderId="34" xfId="0" applyNumberFormat="1" applyFont="1" applyBorder="1" applyAlignment="1" applyProtection="1">
      <alignment horizontal="right" vertical="center"/>
      <protection locked="0"/>
    </xf>
    <xf numFmtId="176" fontId="18" fillId="0" borderId="49" xfId="0" applyNumberFormat="1" applyFont="1" applyBorder="1" applyAlignment="1" applyProtection="1">
      <alignment horizontal="left" vertical="center"/>
      <protection locked="0"/>
    </xf>
    <xf numFmtId="0" fontId="17" fillId="12" borderId="29" xfId="0" applyFont="1" applyFill="1" applyBorder="1" applyAlignment="1" applyProtection="1">
      <alignment horizontal="center" vertical="center"/>
      <protection locked="0"/>
    </xf>
    <xf numFmtId="0" fontId="17" fillId="12" borderId="34" xfId="0" applyFont="1" applyFill="1" applyBorder="1" applyAlignment="1" applyProtection="1">
      <alignment horizontal="center" vertical="center"/>
      <protection locked="0"/>
    </xf>
    <xf numFmtId="176" fontId="18" fillId="12" borderId="34" xfId="0" applyNumberFormat="1" applyFont="1" applyFill="1" applyBorder="1" applyAlignment="1" applyProtection="1">
      <alignment horizontal="right" vertical="center"/>
      <protection locked="0"/>
    </xf>
    <xf numFmtId="0" fontId="17" fillId="12" borderId="49" xfId="0" applyNumberFormat="1" applyFont="1" applyFill="1" applyBorder="1" applyAlignment="1" applyProtection="1">
      <alignment horizontal="center" vertical="center"/>
      <protection locked="0"/>
    </xf>
    <xf numFmtId="176" fontId="18" fillId="12" borderId="49" xfId="0" applyNumberFormat="1" applyFont="1" applyFill="1" applyBorder="1" applyAlignment="1" applyProtection="1">
      <alignment horizontal="left" vertical="center"/>
      <protection locked="0"/>
    </xf>
    <xf numFmtId="0" fontId="17" fillId="0" borderId="0" xfId="0" quotePrefix="1" applyFont="1" applyAlignment="1" applyProtection="1">
      <protection locked="0"/>
    </xf>
    <xf numFmtId="0" fontId="17" fillId="0" borderId="0" xfId="0" applyFont="1" applyBorder="1" applyProtection="1">
      <protection locked="0"/>
    </xf>
    <xf numFmtId="0" fontId="17" fillId="0" borderId="0" xfId="0" applyFont="1" applyFill="1" applyBorder="1" applyAlignment="1" applyProtection="1">
      <alignment horizontal="center" vertical="center"/>
      <protection locked="0"/>
    </xf>
    <xf numFmtId="0" fontId="17" fillId="0" borderId="0" xfId="0" applyFont="1" applyBorder="1" applyAlignment="1" applyProtection="1">
      <alignment horizontal="center"/>
      <protection locked="0"/>
    </xf>
    <xf numFmtId="0" fontId="17" fillId="0" borderId="0" xfId="0" applyFont="1" applyFill="1" applyBorder="1" applyAlignment="1" applyProtection="1">
      <alignment horizontal="left" vertical="center"/>
      <protection locked="0"/>
    </xf>
    <xf numFmtId="0" fontId="17" fillId="2" borderId="49" xfId="0" applyNumberFormat="1" applyFont="1" applyFill="1" applyBorder="1" applyAlignment="1" applyProtection="1">
      <alignment horizontal="center" vertical="center"/>
    </xf>
    <xf numFmtId="0" fontId="4" fillId="0" borderId="0" xfId="0" applyFont="1" applyFill="1" applyAlignment="1" applyProtection="1">
      <alignment vertical="center"/>
      <protection locked="0"/>
    </xf>
    <xf numFmtId="0" fontId="4" fillId="7" borderId="65" xfId="0" applyFont="1" applyFill="1" applyBorder="1" applyAlignment="1" applyProtection="1">
      <alignment vertical="center"/>
      <protection locked="0"/>
    </xf>
    <xf numFmtId="0" fontId="4" fillId="9" borderId="65"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left" vertical="center"/>
      <protection locked="0"/>
    </xf>
    <xf numFmtId="38" fontId="42" fillId="5" borderId="2" xfId="4" applyFont="1" applyFill="1" applyBorder="1" applyAlignment="1" applyProtection="1">
      <alignment vertical="center"/>
      <protection locked="0"/>
    </xf>
    <xf numFmtId="38" fontId="42" fillId="0" borderId="1" xfId="4"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44" fillId="0" borderId="0" xfId="0" applyFont="1" applyFill="1" applyAlignment="1" applyProtection="1">
      <alignment vertical="center"/>
      <protection locked="0"/>
    </xf>
    <xf numFmtId="0" fontId="43" fillId="8" borderId="8" xfId="0" applyFont="1" applyFill="1" applyBorder="1" applyAlignment="1" applyProtection="1">
      <alignment horizontal="centerContinuous" vertical="center"/>
      <protection locked="0"/>
    </xf>
    <xf numFmtId="0" fontId="43" fillId="8" borderId="7" xfId="0" applyFont="1" applyFill="1" applyBorder="1" applyAlignment="1" applyProtection="1">
      <alignment horizontal="centerContinuous" vertical="center"/>
      <protection locked="0"/>
    </xf>
    <xf numFmtId="0" fontId="43" fillId="8" borderId="34" xfId="0" applyFont="1" applyFill="1" applyBorder="1" applyAlignment="1" applyProtection="1">
      <alignment horizontal="centerContinuous" vertical="center"/>
      <protection locked="0"/>
    </xf>
    <xf numFmtId="0" fontId="43" fillId="8" borderId="49" xfId="0" applyFont="1" applyFill="1" applyBorder="1" applyAlignment="1" applyProtection="1">
      <alignment horizontal="centerContinuous" vertical="center"/>
      <protection locked="0"/>
    </xf>
    <xf numFmtId="0" fontId="43" fillId="8" borderId="39" xfId="0" applyFont="1" applyFill="1" applyBorder="1" applyAlignment="1" applyProtection="1">
      <alignment horizontal="centerContinuous" vertical="center"/>
      <protection locked="0"/>
    </xf>
    <xf numFmtId="0" fontId="43" fillId="8" borderId="21" xfId="0" applyFont="1" applyFill="1" applyBorder="1" applyAlignment="1" applyProtection="1">
      <alignment horizontal="centerContinuous" vertical="center"/>
      <protection locked="0"/>
    </xf>
    <xf numFmtId="0" fontId="42" fillId="0" borderId="0" xfId="0" applyFont="1" applyFill="1" applyAlignment="1" applyProtection="1">
      <alignment vertical="center"/>
      <protection locked="0"/>
    </xf>
    <xf numFmtId="0" fontId="42" fillId="0" borderId="49" xfId="0" applyFont="1" applyFill="1" applyBorder="1" applyAlignment="1" applyProtection="1">
      <alignment horizontal="left" vertical="center"/>
      <protection locked="0"/>
    </xf>
    <xf numFmtId="0" fontId="42" fillId="0" borderId="39" xfId="0" applyFont="1" applyFill="1" applyBorder="1" applyAlignment="1" applyProtection="1">
      <alignment horizontal="left" vertical="center"/>
      <protection locked="0"/>
    </xf>
    <xf numFmtId="0" fontId="40" fillId="0" borderId="57" xfId="0" applyFont="1" applyFill="1" applyBorder="1" applyAlignment="1" applyProtection="1">
      <alignment vertical="center"/>
      <protection locked="0"/>
    </xf>
    <xf numFmtId="0" fontId="40" fillId="9" borderId="65" xfId="0" applyFont="1" applyFill="1" applyBorder="1" applyAlignment="1" applyProtection="1">
      <alignment vertical="center"/>
      <protection locked="0"/>
    </xf>
    <xf numFmtId="0" fontId="0" fillId="0" borderId="49" xfId="0" applyFont="1" applyFill="1" applyBorder="1" applyAlignment="1" applyProtection="1">
      <protection locked="0"/>
    </xf>
    <xf numFmtId="0" fontId="0" fillId="0" borderId="39" xfId="0" applyFont="1" applyFill="1" applyBorder="1" applyAlignment="1" applyProtection="1">
      <protection locked="0"/>
    </xf>
    <xf numFmtId="0" fontId="7" fillId="0" borderId="0" xfId="0" applyFont="1" applyFill="1" applyAlignment="1" applyProtection="1">
      <alignment vertical="center"/>
      <protection locked="0"/>
    </xf>
    <xf numFmtId="0" fontId="40" fillId="0" borderId="0" xfId="0" applyFont="1" applyAlignment="1" applyProtection="1">
      <protection locked="0"/>
    </xf>
    <xf numFmtId="0" fontId="48" fillId="0"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43" fillId="8" borderId="4" xfId="0" applyFont="1" applyFill="1" applyBorder="1" applyAlignment="1" applyProtection="1">
      <alignment horizontal="centerContinuous" vertical="center"/>
      <protection locked="0"/>
    </xf>
    <xf numFmtId="0" fontId="43" fillId="8" borderId="29" xfId="0" applyFont="1" applyFill="1" applyBorder="1" applyAlignment="1" applyProtection="1">
      <alignment horizontal="centerContinuous" vertical="center"/>
      <protection locked="0"/>
    </xf>
    <xf numFmtId="0" fontId="42" fillId="7" borderId="65" xfId="0"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0" borderId="0" xfId="0" applyFont="1" applyFill="1" applyBorder="1" applyAlignment="1" applyProtection="1">
      <alignment vertical="center"/>
      <protection locked="0"/>
    </xf>
    <xf numFmtId="0" fontId="42" fillId="0" borderId="0" xfId="0" applyFont="1" applyFill="1" applyBorder="1" applyAlignment="1" applyProtection="1">
      <alignment horizontal="center" vertical="center" textRotation="255"/>
      <protection locked="0"/>
    </xf>
    <xf numFmtId="0" fontId="42" fillId="0" borderId="0" xfId="0" applyFont="1" applyFill="1" applyBorder="1" applyAlignment="1" applyProtection="1">
      <alignment vertical="center"/>
      <protection locked="0"/>
    </xf>
    <xf numFmtId="0" fontId="42" fillId="0" borderId="0" xfId="0" applyFont="1" applyFill="1" applyAlignment="1" applyProtection="1">
      <alignment horizontal="center" vertical="center"/>
      <protection locked="0"/>
    </xf>
    <xf numFmtId="0" fontId="50" fillId="0" borderId="0" xfId="0" applyFont="1" applyFill="1" applyAlignment="1" applyProtection="1">
      <alignment vertical="center"/>
      <protection locked="0"/>
    </xf>
    <xf numFmtId="0" fontId="49" fillId="8" borderId="39" xfId="0" applyFont="1" applyFill="1" applyBorder="1" applyAlignment="1" applyProtection="1">
      <alignment horizontal="centerContinuous" vertical="center"/>
      <protection locked="0"/>
    </xf>
    <xf numFmtId="0" fontId="48" fillId="0" borderId="0" xfId="0" applyFont="1" applyFill="1" applyBorder="1" applyAlignment="1" applyProtection="1">
      <alignment vertical="center"/>
      <protection locked="0"/>
    </xf>
    <xf numFmtId="38" fontId="42" fillId="0" borderId="4" xfId="4"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38" fontId="42" fillId="0" borderId="39" xfId="4"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38" fontId="42" fillId="0" borderId="49" xfId="4"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38" fontId="7" fillId="0" borderId="0" xfId="4"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38" fontId="42" fillId="0" borderId="0" xfId="4" applyFont="1" applyFill="1" applyBorder="1" applyAlignment="1" applyProtection="1">
      <alignment horizontal="right" vertical="center"/>
      <protection locked="0"/>
    </xf>
    <xf numFmtId="0" fontId="42" fillId="0" borderId="0" xfId="0" applyFont="1" applyFill="1" applyAlignment="1" applyProtection="1">
      <alignment horizontal="center" vertical="center" wrapText="1"/>
      <protection locked="0"/>
    </xf>
    <xf numFmtId="38" fontId="41" fillId="5" borderId="29" xfId="4" applyFont="1" applyFill="1" applyBorder="1" applyAlignment="1" applyProtection="1">
      <alignment vertical="center"/>
    </xf>
    <xf numFmtId="0" fontId="18" fillId="0"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8" fillId="0" borderId="0" xfId="0" applyFont="1" applyFill="1" applyBorder="1" applyAlignment="1" applyProtection="1">
      <protection locked="0"/>
    </xf>
    <xf numFmtId="0" fontId="112" fillId="3" borderId="0" xfId="0" applyFont="1" applyFill="1" applyBorder="1" applyAlignment="1" applyProtection="1">
      <alignment vertical="top"/>
      <protection locked="0"/>
    </xf>
    <xf numFmtId="0" fontId="18" fillId="11" borderId="8" xfId="0" applyFont="1" applyFill="1" applyBorder="1" applyAlignment="1" applyProtection="1">
      <protection locked="0"/>
    </xf>
    <xf numFmtId="0" fontId="18" fillId="11" borderId="4" xfId="0" applyFont="1" applyFill="1" applyBorder="1" applyAlignment="1" applyProtection="1">
      <protection locked="0"/>
    </xf>
    <xf numFmtId="0" fontId="18" fillId="11" borderId="7" xfId="0" applyFont="1" applyFill="1" applyBorder="1" applyAlignment="1" applyProtection="1">
      <protection locked="0"/>
    </xf>
    <xf numFmtId="0" fontId="18" fillId="11" borderId="22" xfId="0" applyFont="1" applyFill="1" applyBorder="1" applyAlignment="1" applyProtection="1">
      <protection locked="0"/>
    </xf>
    <xf numFmtId="0" fontId="18" fillId="11" borderId="0" xfId="0" applyFont="1" applyFill="1" applyBorder="1" applyAlignment="1" applyProtection="1">
      <protection locked="0"/>
    </xf>
    <xf numFmtId="0" fontId="18" fillId="11" borderId="33" xfId="0" applyFont="1" applyFill="1" applyBorder="1" applyAlignment="1" applyProtection="1">
      <protection locked="0"/>
    </xf>
    <xf numFmtId="0" fontId="18" fillId="0" borderId="0" xfId="0" quotePrefix="1" applyFont="1" applyFill="1" applyBorder="1" applyAlignment="1" applyProtection="1">
      <alignment vertical="center"/>
      <protection locked="0"/>
    </xf>
    <xf numFmtId="0" fontId="0" fillId="3" borderId="0" xfId="0" applyFill="1" applyBorder="1" applyProtection="1">
      <protection locked="0"/>
    </xf>
    <xf numFmtId="0" fontId="113"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25" fillId="3" borderId="1" xfId="0" applyFont="1" applyFill="1" applyBorder="1" applyAlignment="1" applyProtection="1">
      <alignment vertical="center"/>
      <protection locked="0"/>
    </xf>
    <xf numFmtId="191" fontId="16" fillId="0" borderId="4" xfId="3" applyNumberFormat="1" applyFont="1" applyFill="1" applyBorder="1"/>
    <xf numFmtId="191" fontId="17" fillId="0" borderId="0" xfId="3" applyNumberFormat="1" applyFont="1" applyFill="1" applyBorder="1"/>
    <xf numFmtId="191" fontId="16" fillId="0" borderId="1" xfId="3" applyNumberFormat="1" applyFont="1" applyFill="1" applyBorder="1"/>
    <xf numFmtId="191" fontId="16" fillId="0" borderId="4" xfId="3" quotePrefix="1" applyNumberFormat="1" applyFont="1" applyFill="1" applyBorder="1" applyAlignment="1">
      <alignment horizontal="left"/>
    </xf>
    <xf numFmtId="0" fontId="4" fillId="3" borderId="34" xfId="0" applyFont="1" applyFill="1" applyBorder="1" applyProtection="1">
      <protection locked="0"/>
    </xf>
    <xf numFmtId="0" fontId="4" fillId="3" borderId="39" xfId="0" applyFont="1" applyFill="1" applyBorder="1" applyProtection="1">
      <protection locked="0"/>
    </xf>
    <xf numFmtId="0" fontId="115" fillId="3" borderId="0" xfId="0" applyFont="1" applyFill="1"/>
    <xf numFmtId="0" fontId="114" fillId="3" borderId="0" xfId="0" applyFont="1" applyFill="1"/>
    <xf numFmtId="0" fontId="71" fillId="4" borderId="22" xfId="0" applyFont="1" applyFill="1" applyBorder="1" applyAlignment="1">
      <alignment horizontal="right" vertical="center" shrinkToFit="1"/>
    </xf>
    <xf numFmtId="0" fontId="18" fillId="4" borderId="22"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shrinkToFit="1"/>
      <protection locked="0"/>
    </xf>
    <xf numFmtId="0" fontId="18" fillId="3" borderId="0" xfId="0" applyFont="1" applyFill="1" applyAlignment="1">
      <alignment horizontal="center" vertical="center"/>
    </xf>
    <xf numFmtId="0" fontId="18" fillId="3" borderId="0" xfId="0" applyFont="1" applyFill="1" applyAlignment="1">
      <alignment horizontal="center"/>
    </xf>
    <xf numFmtId="0" fontId="16" fillId="11" borderId="3" xfId="0" applyFont="1" applyFill="1" applyBorder="1" applyAlignment="1" applyProtection="1">
      <alignment vertical="center"/>
      <protection locked="0"/>
    </xf>
    <xf numFmtId="0" fontId="16" fillId="11" borderId="1" xfId="0" applyFont="1" applyFill="1" applyBorder="1" applyAlignment="1" applyProtection="1">
      <alignment vertical="center"/>
      <protection locked="0"/>
    </xf>
    <xf numFmtId="0" fontId="16" fillId="11" borderId="12" xfId="0" applyFont="1" applyFill="1" applyBorder="1" applyAlignment="1" applyProtection="1">
      <alignment vertical="center"/>
      <protection locked="0"/>
    </xf>
    <xf numFmtId="0" fontId="18" fillId="3" borderId="29"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3" fillId="3" borderId="39" xfId="0" applyFont="1" applyFill="1" applyBorder="1" applyAlignment="1" applyProtection="1">
      <alignment horizontal="center" vertical="center"/>
      <protection locked="0"/>
    </xf>
    <xf numFmtId="0" fontId="18" fillId="3" borderId="39" xfId="0" applyFont="1" applyFill="1" applyBorder="1" applyAlignment="1" applyProtection="1">
      <alignment horizontal="center" vertical="center"/>
      <protection locked="0"/>
    </xf>
    <xf numFmtId="0" fontId="117" fillId="0" borderId="0" xfId="0" applyFont="1" applyFill="1" applyAlignment="1" applyProtection="1">
      <alignment vertical="center"/>
      <protection locked="0"/>
    </xf>
    <xf numFmtId="0" fontId="25" fillId="3" borderId="0" xfId="0" applyFont="1" applyFill="1" applyAlignment="1" applyProtection="1">
      <alignment vertical="center"/>
      <protection locked="0"/>
    </xf>
    <xf numFmtId="0" fontId="113" fillId="0" borderId="0" xfId="0" applyFont="1" applyAlignment="1" applyProtection="1">
      <alignment horizontal="left" vertical="top"/>
      <protection locked="0"/>
    </xf>
    <xf numFmtId="0" fontId="113" fillId="3" borderId="0" xfId="0" applyFont="1" applyFill="1" applyAlignment="1" applyProtection="1">
      <alignment horizontal="left" vertical="center"/>
      <protection locked="0"/>
    </xf>
    <xf numFmtId="0" fontId="10" fillId="3" borderId="0" xfId="0" applyFont="1" applyFill="1" applyAlignment="1" applyProtection="1">
      <alignment horizontal="left" vertical="center"/>
      <protection locked="0"/>
    </xf>
    <xf numFmtId="0" fontId="113" fillId="0" borderId="0" xfId="0" applyFont="1" applyFill="1" applyAlignment="1" applyProtection="1">
      <alignment vertical="center"/>
      <protection locked="0"/>
    </xf>
    <xf numFmtId="0" fontId="70" fillId="3" borderId="4" xfId="0" applyFont="1" applyFill="1" applyBorder="1" applyAlignment="1" applyProtection="1">
      <alignment vertical="center"/>
      <protection locked="0"/>
    </xf>
    <xf numFmtId="0" fontId="33" fillId="3" borderId="0" xfId="0" applyFont="1" applyFill="1" applyAlignment="1" applyProtection="1">
      <alignment vertical="center"/>
      <protection locked="0"/>
    </xf>
    <xf numFmtId="0" fontId="33" fillId="4" borderId="0" xfId="0" applyFont="1" applyFill="1" applyAlignment="1" applyProtection="1">
      <alignment horizontal="right" vertical="center"/>
      <protection locked="0"/>
    </xf>
    <xf numFmtId="0" fontId="18" fillId="3" borderId="2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0" borderId="0" xfId="0" applyFont="1" applyAlignment="1">
      <alignment vertical="center" shrinkToFit="1"/>
    </xf>
    <xf numFmtId="0" fontId="18" fillId="0" borderId="0" xfId="0" applyFont="1" applyAlignment="1">
      <alignment horizontal="center" vertical="center"/>
    </xf>
    <xf numFmtId="0" fontId="18" fillId="3" borderId="0" xfId="0" applyFont="1" applyFill="1" applyBorder="1" applyAlignment="1">
      <alignment horizontal="center" vertical="center" shrinkToFit="1"/>
    </xf>
    <xf numFmtId="0" fontId="17" fillId="4" borderId="0" xfId="0" applyFont="1" applyFill="1" applyBorder="1" applyAlignment="1">
      <alignment horizontal="center" vertical="top"/>
    </xf>
    <xf numFmtId="0" fontId="16" fillId="3" borderId="0" xfId="0" applyFont="1" applyFill="1" applyAlignment="1">
      <alignment horizontal="left" vertical="center"/>
    </xf>
    <xf numFmtId="0" fontId="18" fillId="3" borderId="0" xfId="0" applyFont="1" applyFill="1" applyBorder="1" applyAlignment="1">
      <alignment vertical="center" shrinkToFit="1"/>
    </xf>
    <xf numFmtId="0" fontId="106" fillId="0" borderId="168" xfId="16" applyFont="1" applyBorder="1" applyAlignment="1">
      <alignment horizontal="center" vertical="distributed" textRotation="255" justifyLastLine="1"/>
    </xf>
    <xf numFmtId="0" fontId="106" fillId="0" borderId="33" xfId="16" applyFont="1" applyBorder="1" applyAlignment="1">
      <alignment horizontal="left" vertical="center" wrapText="1" indent="1"/>
    </xf>
    <xf numFmtId="0" fontId="106" fillId="0" borderId="103" xfId="16" applyFont="1" applyBorder="1" applyAlignment="1">
      <alignment vertical="center"/>
    </xf>
    <xf numFmtId="0" fontId="120" fillId="3" borderId="0" xfId="0" applyFont="1" applyFill="1" applyAlignment="1">
      <alignment vertical="center"/>
    </xf>
    <xf numFmtId="0" fontId="10" fillId="0" borderId="0" xfId="0" applyFont="1" applyBorder="1" applyAlignment="1">
      <alignment horizontal="center"/>
    </xf>
    <xf numFmtId="0" fontId="10" fillId="0" borderId="33" xfId="0" applyFont="1" applyBorder="1" applyAlignment="1">
      <alignment horizontal="center"/>
    </xf>
    <xf numFmtId="0" fontId="10" fillId="0" borderId="1" xfId="0" applyFont="1" applyBorder="1" applyAlignment="1">
      <alignment horizontal="center"/>
    </xf>
    <xf numFmtId="0" fontId="10" fillId="0" borderId="12" xfId="0" applyFont="1" applyBorder="1" applyAlignment="1">
      <alignment horizontal="center"/>
    </xf>
    <xf numFmtId="0" fontId="18" fillId="3" borderId="0" xfId="0" applyFont="1" applyFill="1" applyBorder="1" applyAlignment="1">
      <alignment vertical="center" shrinkToFit="1"/>
    </xf>
    <xf numFmtId="0" fontId="17" fillId="3" borderId="4" xfId="0" applyFont="1" applyFill="1" applyBorder="1" applyAlignment="1">
      <alignment horizontal="right" vertical="center"/>
    </xf>
    <xf numFmtId="0" fontId="121" fillId="3" borderId="0" xfId="0" applyFont="1" applyFill="1"/>
    <xf numFmtId="0" fontId="121" fillId="3" borderId="0" xfId="0" applyFont="1" applyFill="1" applyAlignment="1">
      <alignment vertical="center"/>
    </xf>
    <xf numFmtId="0" fontId="123" fillId="0" borderId="81" xfId="16" applyFont="1" applyBorder="1" applyAlignment="1">
      <alignment vertical="center"/>
    </xf>
    <xf numFmtId="0" fontId="123" fillId="0" borderId="82" xfId="16" applyFont="1" applyBorder="1" applyAlignment="1">
      <alignment vertical="center"/>
    </xf>
    <xf numFmtId="0" fontId="124" fillId="3" borderId="0" xfId="0" applyFont="1" applyFill="1" applyAlignment="1">
      <alignment vertical="center"/>
    </xf>
    <xf numFmtId="0" fontId="124" fillId="3" borderId="0" xfId="0" applyFont="1" applyFill="1" applyBorder="1" applyAlignment="1">
      <alignment vertical="center"/>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Border="1" applyAlignment="1">
      <alignment horizontal="left" vertical="center"/>
    </xf>
    <xf numFmtId="0" fontId="18" fillId="3" borderId="4" xfId="0" applyFont="1" applyFill="1" applyBorder="1" applyAlignment="1">
      <alignment horizontal="left" vertical="center"/>
    </xf>
    <xf numFmtId="0" fontId="18" fillId="3" borderId="1" xfId="0" applyFont="1" applyFill="1" applyBorder="1" applyAlignment="1">
      <alignment horizontal="left" vertical="center"/>
    </xf>
    <xf numFmtId="0" fontId="18" fillId="3" borderId="7"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12" xfId="0" applyFont="1" applyFill="1" applyBorder="1" applyAlignment="1">
      <alignment horizontal="left" vertical="center"/>
    </xf>
    <xf numFmtId="0" fontId="125" fillId="3" borderId="0" xfId="0" applyFont="1" applyFill="1" applyBorder="1" applyAlignment="1">
      <alignment vertical="center"/>
    </xf>
    <xf numFmtId="0" fontId="125" fillId="3" borderId="0" xfId="0" applyFont="1" applyFill="1"/>
    <xf numFmtId="0" fontId="65" fillId="0" borderId="0" xfId="0" applyFont="1" applyAlignment="1">
      <alignment vertical="center"/>
    </xf>
    <xf numFmtId="0" fontId="125" fillId="3" borderId="0" xfId="0" applyFont="1" applyFill="1" applyAlignment="1">
      <alignment vertical="center"/>
    </xf>
    <xf numFmtId="0" fontId="126" fillId="3" borderId="0" xfId="0" applyFont="1" applyFill="1" applyAlignment="1" applyProtection="1">
      <alignment vertical="center"/>
      <protection locked="0"/>
    </xf>
    <xf numFmtId="0" fontId="82" fillId="3" borderId="0" xfId="0" applyFont="1" applyFill="1" applyBorder="1"/>
    <xf numFmtId="0" fontId="127" fillId="3" borderId="0" xfId="0" applyFont="1" applyFill="1" applyBorder="1" applyAlignment="1">
      <alignment vertical="center"/>
    </xf>
    <xf numFmtId="0" fontId="70" fillId="14" borderId="99" xfId="0" applyFont="1" applyFill="1" applyBorder="1" applyAlignment="1" applyProtection="1">
      <alignment vertical="center"/>
    </xf>
    <xf numFmtId="0" fontId="70" fillId="14" borderId="166" xfId="0" applyFont="1" applyFill="1" applyBorder="1" applyAlignment="1" applyProtection="1">
      <alignment vertical="center"/>
    </xf>
    <xf numFmtId="182" fontId="70" fillId="14" borderId="29" xfId="0" applyNumberFormat="1" applyFont="1" applyFill="1" applyBorder="1" applyAlignment="1" applyProtection="1">
      <alignment horizontal="right" vertical="center"/>
    </xf>
    <xf numFmtId="182" fontId="70" fillId="14" borderId="29" xfId="0" applyNumberFormat="1" applyFont="1" applyFill="1" applyBorder="1" applyAlignment="1" applyProtection="1">
      <alignment vertical="center"/>
      <protection locked="0"/>
    </xf>
    <xf numFmtId="0" fontId="70" fillId="14" borderId="106" xfId="0" applyFont="1" applyFill="1" applyBorder="1" applyAlignment="1" applyProtection="1">
      <alignment vertical="center"/>
    </xf>
    <xf numFmtId="182" fontId="70" fillId="14" borderId="93" xfId="0" applyNumberFormat="1" applyFont="1" applyFill="1" applyBorder="1" applyAlignment="1" applyProtection="1">
      <alignment horizontal="right" vertical="center"/>
    </xf>
    <xf numFmtId="182" fontId="70" fillId="14" borderId="3" xfId="0" applyNumberFormat="1" applyFont="1" applyFill="1" applyBorder="1" applyAlignment="1" applyProtection="1">
      <alignment horizontal="right" vertical="center"/>
      <protection locked="0"/>
    </xf>
    <xf numFmtId="182" fontId="70" fillId="14" borderId="92" xfId="0" applyNumberFormat="1" applyFont="1" applyFill="1" applyBorder="1" applyAlignment="1" applyProtection="1">
      <alignment vertical="center"/>
      <protection locked="0"/>
    </xf>
    <xf numFmtId="182" fontId="70" fillId="14" borderId="90" xfId="0" applyNumberFormat="1" applyFont="1" applyFill="1" applyBorder="1" applyAlignment="1" applyProtection="1">
      <alignment vertical="center"/>
      <protection locked="0"/>
    </xf>
    <xf numFmtId="182" fontId="70" fillId="14" borderId="104" xfId="0" applyNumberFormat="1" applyFont="1" applyFill="1" applyBorder="1" applyAlignment="1" applyProtection="1">
      <alignment vertical="center"/>
      <protection locked="0"/>
    </xf>
    <xf numFmtId="178" fontId="70" fillId="14" borderId="85" xfId="1" applyNumberFormat="1" applyFont="1" applyFill="1" applyBorder="1" applyAlignment="1" applyProtection="1">
      <alignment horizontal="right" vertical="center"/>
      <protection locked="0"/>
    </xf>
    <xf numFmtId="0" fontId="65" fillId="3" borderId="0" xfId="0" applyFont="1" applyFill="1" applyAlignment="1">
      <alignment vertical="center"/>
    </xf>
    <xf numFmtId="0" fontId="10" fillId="0" borderId="0" xfId="0" applyFont="1" applyAlignment="1">
      <alignment vertical="center"/>
    </xf>
    <xf numFmtId="0" fontId="0" fillId="0" borderId="0" xfId="0" applyAlignment="1"/>
    <xf numFmtId="0" fontId="17" fillId="0" borderId="0" xfId="0" applyFont="1" applyAlignment="1">
      <alignment horizontal="center"/>
    </xf>
    <xf numFmtId="0" fontId="18" fillId="3" borderId="0" xfId="0" applyFont="1" applyFill="1" applyBorder="1" applyAlignment="1">
      <alignment horizontal="center" vertical="center"/>
    </xf>
    <xf numFmtId="0" fontId="18" fillId="3" borderId="0" xfId="0" applyFont="1" applyFill="1" applyBorder="1" applyAlignment="1">
      <alignment horizontal="right" vertical="center"/>
    </xf>
    <xf numFmtId="0" fontId="4"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center"/>
    </xf>
    <xf numFmtId="0" fontId="18" fillId="0" borderId="0" xfId="0" applyFont="1" applyAlignment="1">
      <alignment vertical="center"/>
    </xf>
    <xf numFmtId="0" fontId="18" fillId="0" borderId="0" xfId="0" applyFont="1" applyAlignment="1">
      <alignment horizontal="left"/>
    </xf>
    <xf numFmtId="0" fontId="0" fillId="0" borderId="0" xfId="0" applyAlignment="1">
      <alignment horizontal="left"/>
    </xf>
    <xf numFmtId="0" fontId="18" fillId="3" borderId="0" xfId="0" applyFont="1" applyFill="1" applyBorder="1" applyAlignment="1">
      <alignment horizontal="center" vertical="center" shrinkToFit="1"/>
    </xf>
    <xf numFmtId="0" fontId="0" fillId="0" borderId="0" xfId="0" applyAlignment="1">
      <alignment horizontal="center"/>
    </xf>
    <xf numFmtId="0" fontId="32" fillId="3" borderId="0" xfId="0" applyFont="1" applyFill="1" applyAlignment="1" applyProtection="1">
      <alignment vertical="center"/>
      <protection locked="0"/>
    </xf>
    <xf numFmtId="0" fontId="131" fillId="0" borderId="0" xfId="0" applyFont="1" applyAlignment="1">
      <alignment horizontal="center" vertical="top"/>
    </xf>
    <xf numFmtId="38" fontId="134" fillId="0" borderId="0" xfId="3" quotePrefix="1" applyFont="1" applyAlignment="1">
      <alignment horizontal="left"/>
    </xf>
    <xf numFmtId="0" fontId="135" fillId="3" borderId="0" xfId="0" applyFont="1" applyFill="1" applyAlignment="1">
      <alignment vertical="center"/>
    </xf>
    <xf numFmtId="0" fontId="17" fillId="4" borderId="0" xfId="0" applyFont="1" applyFill="1" applyAlignment="1">
      <alignment horizontal="center" vertical="center"/>
    </xf>
    <xf numFmtId="0" fontId="17" fillId="3" borderId="0" xfId="0" quotePrefix="1" applyFont="1" applyFill="1" applyBorder="1" applyAlignment="1">
      <alignment horizontal="left" vertical="center"/>
    </xf>
    <xf numFmtId="38" fontId="16" fillId="0" borderId="0" xfId="4" applyFont="1" applyAlignment="1" applyProtection="1">
      <alignment vertical="center"/>
      <protection locked="0"/>
    </xf>
    <xf numFmtId="38" fontId="16" fillId="0" borderId="0" xfId="4" applyFont="1" applyFill="1" applyAlignment="1" applyProtection="1">
      <alignment vertical="center"/>
      <protection locked="0"/>
    </xf>
    <xf numFmtId="38" fontId="136" fillId="0" borderId="0" xfId="4" applyFont="1" applyFill="1" applyAlignment="1" applyProtection="1">
      <alignment vertical="center"/>
      <protection locked="0"/>
    </xf>
    <xf numFmtId="0" fontId="20" fillId="0" borderId="0" xfId="0" applyFont="1" applyFill="1" applyAlignment="1">
      <alignment vertical="center"/>
    </xf>
    <xf numFmtId="0" fontId="20" fillId="3" borderId="0" xfId="0" applyFont="1" applyFill="1" applyBorder="1" applyAlignment="1">
      <alignment horizontal="right" vertical="center"/>
    </xf>
    <xf numFmtId="0" fontId="20" fillId="3" borderId="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137" fillId="0" borderId="0" xfId="0" applyFont="1" applyFill="1" applyBorder="1" applyAlignment="1">
      <alignment horizontal="left" vertical="center" wrapText="1"/>
    </xf>
    <xf numFmtId="0" fontId="130" fillId="0" borderId="0" xfId="0" applyFont="1" applyAlignment="1">
      <alignment vertical="center" wrapText="1"/>
    </xf>
    <xf numFmtId="0" fontId="7" fillId="0" borderId="0" xfId="0" applyFont="1" applyAlignment="1">
      <alignment vertical="center" wrapText="1"/>
    </xf>
    <xf numFmtId="0" fontId="0" fillId="0" borderId="0" xfId="0" applyFont="1" applyAlignment="1"/>
    <xf numFmtId="0" fontId="4" fillId="3" borderId="0" xfId="0" applyFont="1" applyFill="1" applyAlignment="1">
      <alignment horizontal="left" vertical="center"/>
    </xf>
    <xf numFmtId="0" fontId="17" fillId="0" borderId="0" xfId="0" applyFont="1" applyAlignment="1"/>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Border="1" applyAlignment="1">
      <alignment horizontal="left" vertical="center"/>
    </xf>
    <xf numFmtId="0" fontId="18" fillId="10" borderId="0" xfId="0" applyFont="1" applyFill="1" applyBorder="1" applyAlignment="1">
      <alignment horizontal="center" vertical="center"/>
    </xf>
    <xf numFmtId="0" fontId="18" fillId="3" borderId="8" xfId="0" applyFont="1" applyFill="1" applyBorder="1" applyAlignment="1">
      <alignment horizontal="left" vertical="center"/>
    </xf>
    <xf numFmtId="0" fontId="18" fillId="3" borderId="0" xfId="0" applyFont="1" applyFill="1" applyAlignment="1">
      <alignment horizontal="center" vertical="center"/>
    </xf>
    <xf numFmtId="0" fontId="18" fillId="3" borderId="0" xfId="0" applyFont="1" applyFill="1" applyBorder="1" applyAlignment="1">
      <alignment horizontal="right" vertical="center"/>
    </xf>
    <xf numFmtId="0" fontId="18" fillId="3" borderId="4" xfId="0" applyFont="1" applyFill="1" applyBorder="1" applyAlignment="1">
      <alignment horizontal="right" vertical="center"/>
    </xf>
    <xf numFmtId="0" fontId="18" fillId="3" borderId="29" xfId="0" applyFont="1" applyFill="1" applyBorder="1" applyAlignment="1">
      <alignment horizontal="center" vertical="center"/>
    </xf>
    <xf numFmtId="0" fontId="18" fillId="3" borderId="0" xfId="0" applyFont="1" applyFill="1" applyAlignment="1">
      <alignment horizontal="left" vertical="center"/>
    </xf>
    <xf numFmtId="0" fontId="18" fillId="3" borderId="1" xfId="0" applyFont="1" applyFill="1" applyBorder="1" applyAlignment="1">
      <alignment horizontal="right" vertical="center"/>
    </xf>
    <xf numFmtId="0" fontId="18" fillId="3" borderId="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3" xfId="0" applyFont="1" applyFill="1" applyBorder="1" applyAlignment="1">
      <alignment horizontal="center" vertical="center"/>
    </xf>
    <xf numFmtId="0" fontId="18" fillId="0" borderId="0" xfId="0" applyFont="1" applyAlignment="1">
      <alignment vertical="center"/>
    </xf>
    <xf numFmtId="0" fontId="18" fillId="0" borderId="0" xfId="0" applyFont="1" applyBorder="1" applyAlignment="1">
      <alignment horizontal="left" vertical="center"/>
    </xf>
    <xf numFmtId="0" fontId="17" fillId="0" borderId="0" xfId="0" applyFont="1" applyAlignment="1">
      <alignment horizontal="center" vertical="center"/>
    </xf>
    <xf numFmtId="0" fontId="18" fillId="3" borderId="0" xfId="0" applyFont="1" applyFill="1" applyBorder="1" applyAlignment="1">
      <alignment horizontal="left" vertical="top"/>
    </xf>
    <xf numFmtId="0" fontId="18" fillId="3" borderId="1" xfId="0" applyFont="1" applyFill="1" applyBorder="1" applyAlignment="1">
      <alignment horizontal="left" vertical="top"/>
    </xf>
    <xf numFmtId="0" fontId="18" fillId="3" borderId="22" xfId="0" applyFont="1" applyFill="1" applyBorder="1" applyAlignment="1">
      <alignment horizontal="right" vertical="center"/>
    </xf>
    <xf numFmtId="0" fontId="0" fillId="3" borderId="0" xfId="0" applyFont="1" applyFill="1" applyAlignment="1">
      <alignment horizontal="left" vertical="center"/>
    </xf>
    <xf numFmtId="0" fontId="0" fillId="0" borderId="0" xfId="0" applyFont="1" applyBorder="1" applyAlignment="1">
      <alignment horizontal="left" vertical="center"/>
    </xf>
    <xf numFmtId="0" fontId="18" fillId="3" borderId="0" xfId="0" quotePrefix="1" applyFont="1" applyFill="1" applyBorder="1" applyAlignment="1">
      <alignment horizontal="right" vertical="center"/>
    </xf>
    <xf numFmtId="0" fontId="18" fillId="3" borderId="0" xfId="0" quotePrefix="1" applyFont="1" applyFill="1" applyBorder="1" applyAlignment="1">
      <alignment horizontal="left" vertical="center"/>
    </xf>
    <xf numFmtId="0" fontId="18" fillId="3" borderId="0" xfId="0" quotePrefix="1" applyFont="1" applyFill="1" applyBorder="1" applyAlignment="1">
      <alignment horizontal="center" vertical="center"/>
    </xf>
    <xf numFmtId="0" fontId="20" fillId="3" borderId="98" xfId="0" applyFont="1" applyFill="1" applyBorder="1" applyAlignment="1">
      <alignment horizontal="right" vertical="top"/>
    </xf>
    <xf numFmtId="0" fontId="4" fillId="3" borderId="0" xfId="0" quotePrefix="1" applyFont="1" applyFill="1" applyBorder="1" applyAlignment="1">
      <alignment horizontal="left" vertical="center"/>
    </xf>
    <xf numFmtId="0" fontId="0" fillId="3" borderId="0" xfId="0" applyFont="1" applyFill="1" applyBorder="1" applyAlignment="1">
      <alignment horizontal="left" vertical="center"/>
    </xf>
    <xf numFmtId="0" fontId="16" fillId="0" borderId="0" xfId="0" applyFont="1" applyAlignment="1">
      <alignment vertical="center"/>
    </xf>
    <xf numFmtId="0" fontId="17" fillId="0" borderId="0" xfId="0" applyFont="1" applyAlignment="1">
      <alignment vertical="center" shrinkToFit="1"/>
    </xf>
    <xf numFmtId="0" fontId="18" fillId="0" borderId="0" xfId="0" applyFont="1" applyFill="1" applyBorder="1" applyAlignment="1">
      <alignment horizontal="center" vertical="top"/>
    </xf>
    <xf numFmtId="0" fontId="17" fillId="3" borderId="0" xfId="0" applyFont="1" applyFill="1" applyAlignment="1">
      <alignment vertical="center"/>
    </xf>
    <xf numFmtId="0" fontId="17" fillId="0" borderId="0" xfId="0" applyFont="1" applyAlignment="1">
      <alignment vertical="center"/>
    </xf>
    <xf numFmtId="0" fontId="18" fillId="10" borderId="0" xfId="0" applyFont="1" applyFill="1" applyBorder="1" applyAlignment="1">
      <alignment vertical="center"/>
    </xf>
    <xf numFmtId="0" fontId="16" fillId="3" borderId="34" xfId="0" applyFont="1" applyFill="1" applyBorder="1" applyAlignment="1">
      <alignment horizontal="center" vertical="center"/>
    </xf>
    <xf numFmtId="0" fontId="16" fillId="3" borderId="39" xfId="0" applyFont="1" applyFill="1" applyBorder="1" applyAlignment="1">
      <alignment horizontal="center" vertical="center"/>
    </xf>
    <xf numFmtId="0" fontId="3" fillId="3" borderId="0" xfId="0" applyFont="1" applyFill="1" applyBorder="1" applyAlignment="1">
      <alignment vertical="center"/>
    </xf>
    <xf numFmtId="0" fontId="0" fillId="3" borderId="33" xfId="0" applyFont="1" applyFill="1" applyBorder="1" applyAlignment="1">
      <alignment vertical="center"/>
    </xf>
    <xf numFmtId="0" fontId="16" fillId="11" borderId="22" xfId="0" applyFont="1" applyFill="1" applyBorder="1" applyAlignment="1">
      <alignment horizontal="center" vertical="center"/>
    </xf>
    <xf numFmtId="0" fontId="3" fillId="4" borderId="45" xfId="0" applyFont="1" applyFill="1" applyBorder="1" applyAlignment="1">
      <alignment vertical="center"/>
    </xf>
    <xf numFmtId="0" fontId="16" fillId="4" borderId="22" xfId="0" applyFont="1" applyFill="1" applyBorder="1" applyAlignment="1">
      <alignment horizontal="right" vertical="center" shrinkToFit="1"/>
    </xf>
    <xf numFmtId="0" fontId="16" fillId="3" borderId="33" xfId="0" applyFont="1" applyFill="1" applyBorder="1" applyAlignment="1">
      <alignment horizontal="left" vertical="center"/>
    </xf>
    <xf numFmtId="0" fontId="3" fillId="3" borderId="22" xfId="0" applyFont="1" applyFill="1" applyBorder="1" applyAlignment="1">
      <alignment vertical="center"/>
    </xf>
    <xf numFmtId="0" fontId="3" fillId="3" borderId="3" xfId="0" applyFont="1" applyFill="1" applyBorder="1" applyAlignment="1">
      <alignment vertical="center"/>
    </xf>
    <xf numFmtId="0" fontId="3" fillId="3" borderId="1" xfId="0" applyFont="1" applyFill="1" applyBorder="1" applyAlignment="1">
      <alignment vertical="center"/>
    </xf>
    <xf numFmtId="0" fontId="3" fillId="3" borderId="12" xfId="0" applyFont="1" applyFill="1" applyBorder="1" applyAlignment="1">
      <alignment vertical="center"/>
    </xf>
    <xf numFmtId="0" fontId="16" fillId="11" borderId="41" xfId="0" applyFont="1" applyFill="1" applyBorder="1" applyAlignment="1">
      <alignment horizontal="center" vertical="center"/>
    </xf>
    <xf numFmtId="0" fontId="3" fillId="3" borderId="46" xfId="0" applyFont="1" applyFill="1" applyBorder="1" applyAlignment="1">
      <alignment vertical="center"/>
    </xf>
    <xf numFmtId="0" fontId="16" fillId="3" borderId="41" xfId="0" applyFont="1" applyFill="1" applyBorder="1" applyAlignment="1">
      <alignment vertical="center"/>
    </xf>
    <xf numFmtId="0" fontId="16" fillId="3" borderId="42" xfId="0" applyFont="1" applyFill="1" applyBorder="1" applyAlignment="1">
      <alignment horizontal="left" vertical="center"/>
    </xf>
    <xf numFmtId="0" fontId="16" fillId="11" borderId="43" xfId="0" applyFont="1" applyFill="1" applyBorder="1" applyAlignment="1">
      <alignment horizontal="center" vertical="center"/>
    </xf>
    <xf numFmtId="0" fontId="3" fillId="3" borderId="47" xfId="0" applyFont="1" applyFill="1" applyBorder="1" applyAlignment="1">
      <alignment vertical="center"/>
    </xf>
    <xf numFmtId="0" fontId="3" fillId="4" borderId="43" xfId="0" applyFont="1" applyFill="1" applyBorder="1" applyAlignment="1">
      <alignment vertical="center" shrinkToFit="1"/>
    </xf>
    <xf numFmtId="0" fontId="3" fillId="3" borderId="40" xfId="0" applyFont="1" applyFill="1" applyBorder="1" applyAlignment="1">
      <alignment horizontal="left" vertical="center"/>
    </xf>
    <xf numFmtId="0" fontId="16" fillId="3" borderId="43" xfId="0" applyFont="1" applyFill="1" applyBorder="1" applyAlignment="1">
      <alignment vertical="center"/>
    </xf>
    <xf numFmtId="0" fontId="16" fillId="3" borderId="44" xfId="0" applyFont="1" applyFill="1" applyBorder="1" applyAlignment="1">
      <alignment vertical="center"/>
    </xf>
    <xf numFmtId="0" fontId="16" fillId="4" borderId="44" xfId="0" applyFont="1" applyFill="1" applyBorder="1" applyAlignment="1">
      <alignment vertical="center"/>
    </xf>
    <xf numFmtId="0" fontId="16" fillId="3" borderId="40" xfId="0" applyFont="1" applyFill="1" applyBorder="1" applyAlignment="1">
      <alignment vertical="center"/>
    </xf>
    <xf numFmtId="0" fontId="18" fillId="0" borderId="33" xfId="0" applyFont="1" applyBorder="1" applyAlignment="1">
      <alignment horizontal="left"/>
    </xf>
    <xf numFmtId="0" fontId="18" fillId="0" borderId="1" xfId="0" applyFont="1" applyBorder="1"/>
    <xf numFmtId="0" fontId="0" fillId="0" borderId="22" xfId="0" applyBorder="1"/>
    <xf numFmtId="192" fontId="17" fillId="3" borderId="0" xfId="0" quotePrefix="1" applyNumberFormat="1" applyFont="1" applyFill="1" applyBorder="1" applyAlignment="1">
      <alignment vertical="center"/>
    </xf>
    <xf numFmtId="0" fontId="0" fillId="3" borderId="0" xfId="0" applyFont="1" applyFill="1" applyBorder="1"/>
    <xf numFmtId="0" fontId="0" fillId="3" borderId="0" xfId="0" applyFont="1" applyFill="1" applyBorder="1" applyAlignment="1">
      <alignment horizontal="center" vertical="center"/>
    </xf>
    <xf numFmtId="0" fontId="0" fillId="3" borderId="0" xfId="0" applyFont="1" applyFill="1" applyBorder="1" applyAlignment="1">
      <alignment horizontal="left" vertical="center" shrinkToFit="1"/>
    </xf>
    <xf numFmtId="0" fontId="0" fillId="3" borderId="0" xfId="0" applyFont="1" applyFill="1" applyBorder="1" applyAlignment="1">
      <alignment shrinkToFit="1"/>
    </xf>
    <xf numFmtId="0" fontId="0" fillId="3" borderId="0" xfId="0" applyFont="1" applyFill="1" applyAlignment="1"/>
    <xf numFmtId="0" fontId="0" fillId="3" borderId="0" xfId="0" applyFont="1" applyFill="1" applyAlignment="1">
      <alignment horizontal="right" vertical="center"/>
    </xf>
    <xf numFmtId="0" fontId="0" fillId="0" borderId="22" xfId="0" applyFont="1" applyBorder="1" applyAlignment="1">
      <alignment horizontal="center"/>
    </xf>
    <xf numFmtId="0" fontId="0" fillId="0" borderId="22" xfId="0" applyFont="1" applyBorder="1" applyAlignment="1">
      <alignment horizontal="center" vertical="center"/>
    </xf>
    <xf numFmtId="0" fontId="0" fillId="3" borderId="4" xfId="0" applyFont="1" applyFill="1" applyBorder="1" applyAlignment="1">
      <alignment vertical="top"/>
    </xf>
    <xf numFmtId="0" fontId="0" fillId="3" borderId="7" xfId="0" applyFont="1" applyFill="1" applyBorder="1" applyAlignment="1">
      <alignment vertical="top"/>
    </xf>
    <xf numFmtId="0" fontId="0" fillId="3" borderId="22" xfId="0" applyFont="1" applyFill="1" applyBorder="1" applyAlignment="1">
      <alignment vertical="top"/>
    </xf>
    <xf numFmtId="0" fontId="0" fillId="3" borderId="33" xfId="0" applyFont="1" applyFill="1" applyBorder="1" applyAlignment="1">
      <alignment vertical="top"/>
    </xf>
    <xf numFmtId="0" fontId="0" fillId="3" borderId="3" xfId="0" applyFont="1" applyFill="1" applyBorder="1" applyAlignment="1">
      <alignment vertical="top"/>
    </xf>
    <xf numFmtId="0" fontId="0" fillId="3" borderId="1" xfId="0" applyFont="1" applyFill="1" applyBorder="1" applyAlignment="1">
      <alignment vertical="top"/>
    </xf>
    <xf numFmtId="0" fontId="0" fillId="3" borderId="12" xfId="0" applyFont="1" applyFill="1" applyBorder="1" applyAlignment="1">
      <alignment vertical="top"/>
    </xf>
    <xf numFmtId="0" fontId="0" fillId="0" borderId="7" xfId="0" applyFont="1" applyBorder="1" applyAlignment="1"/>
    <xf numFmtId="0" fontId="0" fillId="0" borderId="33" xfId="0" applyFont="1" applyBorder="1" applyAlignment="1"/>
    <xf numFmtId="0" fontId="0" fillId="0" borderId="3" xfId="0" applyFont="1" applyBorder="1" applyAlignment="1"/>
    <xf numFmtId="0" fontId="0" fillId="0" borderId="1" xfId="0" applyFont="1" applyBorder="1" applyAlignment="1"/>
    <xf numFmtId="0" fontId="0" fillId="0" borderId="12" xfId="0" applyFont="1" applyBorder="1" applyAlignment="1"/>
    <xf numFmtId="0" fontId="0" fillId="3" borderId="0" xfId="0" quotePrefix="1" applyFont="1" applyFill="1" applyBorder="1" applyAlignment="1">
      <alignment horizontal="center" vertical="center"/>
    </xf>
    <xf numFmtId="0" fontId="0" fillId="3" borderId="0" xfId="0" quotePrefix="1" applyFont="1" applyFill="1" applyAlignment="1">
      <alignment vertical="center"/>
    </xf>
    <xf numFmtId="0" fontId="0" fillId="3" borderId="22" xfId="0" applyFont="1" applyFill="1" applyBorder="1" applyAlignment="1">
      <alignment vertical="center"/>
    </xf>
    <xf numFmtId="0" fontId="0" fillId="3" borderId="3" xfId="0" applyFont="1" applyFill="1" applyBorder="1" applyAlignment="1">
      <alignment vertical="center"/>
    </xf>
    <xf numFmtId="0" fontId="0" fillId="3" borderId="1" xfId="0" applyFont="1" applyFill="1" applyBorder="1" applyAlignment="1">
      <alignment vertical="center"/>
    </xf>
    <xf numFmtId="0" fontId="0" fillId="3" borderId="12" xfId="0" applyFont="1" applyFill="1" applyBorder="1" applyAlignment="1">
      <alignment vertical="center"/>
    </xf>
    <xf numFmtId="178" fontId="70" fillId="14" borderId="66" xfId="1" applyNumberFormat="1" applyFont="1" applyFill="1" applyBorder="1" applyAlignment="1" applyProtection="1">
      <alignment horizontal="right" vertical="center"/>
      <protection locked="0"/>
    </xf>
    <xf numFmtId="178" fontId="70" fillId="14" borderId="93" xfId="1" applyNumberFormat="1" applyFont="1" applyFill="1" applyBorder="1" applyAlignment="1" applyProtection="1">
      <alignment horizontal="right" vertical="center"/>
      <protection locked="0"/>
    </xf>
    <xf numFmtId="0" fontId="18" fillId="15" borderId="79" xfId="0" applyFont="1" applyFill="1" applyBorder="1" applyAlignment="1" applyProtection="1">
      <alignment horizontal="right" vertical="center"/>
      <protection locked="0"/>
    </xf>
    <xf numFmtId="0" fontId="18" fillId="15" borderId="83" xfId="0" applyFont="1" applyFill="1" applyBorder="1" applyAlignment="1" applyProtection="1">
      <alignment horizontal="right" vertical="center"/>
      <protection locked="0"/>
    </xf>
    <xf numFmtId="0" fontId="18" fillId="15" borderId="37" xfId="0" applyFont="1" applyFill="1" applyBorder="1" applyAlignment="1" applyProtection="1">
      <alignment horizontal="right" vertical="center"/>
      <protection locked="0"/>
    </xf>
    <xf numFmtId="0" fontId="18" fillId="15" borderId="35" xfId="0" applyFont="1" applyFill="1" applyBorder="1" applyAlignment="1" applyProtection="1">
      <alignment horizontal="right" vertical="center"/>
      <protection locked="0"/>
    </xf>
    <xf numFmtId="0" fontId="18" fillId="15" borderId="101" xfId="0" applyFont="1" applyFill="1" applyBorder="1" applyAlignment="1" applyProtection="1">
      <alignment horizontal="right" vertical="center"/>
      <protection locked="0"/>
    </xf>
    <xf numFmtId="0" fontId="18" fillId="15" borderId="88" xfId="0" applyFont="1" applyFill="1" applyBorder="1" applyAlignment="1" applyProtection="1">
      <alignment horizontal="right" vertical="center"/>
      <protection locked="0"/>
    </xf>
    <xf numFmtId="0" fontId="18" fillId="15" borderId="1" xfId="0" applyFont="1" applyFill="1" applyBorder="1" applyAlignment="1" applyProtection="1">
      <alignment horizontal="right" vertical="center"/>
      <protection locked="0"/>
    </xf>
    <xf numFmtId="0" fontId="141" fillId="3" borderId="0" xfId="0" applyFont="1" applyFill="1" applyAlignment="1">
      <alignment vertical="center"/>
    </xf>
    <xf numFmtId="187" fontId="76" fillId="11" borderId="8" xfId="0" applyNumberFormat="1" applyFont="1" applyFill="1" applyBorder="1" applyAlignment="1" applyProtection="1">
      <alignment horizontal="center" vertical="center" shrinkToFit="1"/>
    </xf>
    <xf numFmtId="187" fontId="76" fillId="11" borderId="4" xfId="0" applyNumberFormat="1" applyFont="1" applyFill="1" applyBorder="1" applyAlignment="1" applyProtection="1">
      <alignment horizontal="center" vertical="center" shrinkToFit="1"/>
    </xf>
    <xf numFmtId="187" fontId="76" fillId="11" borderId="7" xfId="0" applyNumberFormat="1" applyFont="1" applyFill="1" applyBorder="1" applyAlignment="1" applyProtection="1">
      <alignment horizontal="center" vertical="center" shrinkToFit="1"/>
    </xf>
    <xf numFmtId="187" fontId="76" fillId="11" borderId="22" xfId="0" applyNumberFormat="1" applyFont="1" applyFill="1" applyBorder="1" applyAlignment="1" applyProtection="1">
      <alignment horizontal="center" vertical="center" shrinkToFit="1"/>
    </xf>
    <xf numFmtId="187" fontId="76" fillId="11" borderId="0" xfId="0" applyNumberFormat="1" applyFont="1" applyFill="1" applyBorder="1" applyAlignment="1" applyProtection="1">
      <alignment horizontal="center" vertical="center" shrinkToFit="1"/>
    </xf>
    <xf numFmtId="187" fontId="76" fillId="11" borderId="33" xfId="0" applyNumberFormat="1" applyFont="1" applyFill="1" applyBorder="1" applyAlignment="1" applyProtection="1">
      <alignment horizontal="center" vertical="center" shrinkToFit="1"/>
    </xf>
    <xf numFmtId="187" fontId="76" fillId="11" borderId="3" xfId="0" applyNumberFormat="1" applyFont="1" applyFill="1" applyBorder="1" applyAlignment="1" applyProtection="1">
      <alignment horizontal="center" vertical="center" shrinkToFit="1"/>
    </xf>
    <xf numFmtId="187" fontId="76" fillId="11" borderId="1" xfId="0" applyNumberFormat="1" applyFont="1" applyFill="1" applyBorder="1" applyAlignment="1" applyProtection="1">
      <alignment horizontal="center" vertical="center" shrinkToFit="1"/>
    </xf>
    <xf numFmtId="187" fontId="76" fillId="11" borderId="12" xfId="0" applyNumberFormat="1" applyFont="1" applyFill="1" applyBorder="1" applyAlignment="1" applyProtection="1">
      <alignment horizontal="center" vertical="center" shrinkToFit="1"/>
    </xf>
    <xf numFmtId="0" fontId="103" fillId="0" borderId="0" xfId="0" applyFont="1" applyFill="1" applyAlignment="1" applyProtection="1">
      <alignment horizontal="center" vertical="center"/>
      <protection locked="0"/>
    </xf>
    <xf numFmtId="0" fontId="73" fillId="3" borderId="22" xfId="0" applyFont="1" applyFill="1" applyBorder="1" applyAlignment="1" applyProtection="1">
      <alignment horizontal="center" vertical="center"/>
      <protection locked="0"/>
    </xf>
    <xf numFmtId="0" fontId="73" fillId="3" borderId="0" xfId="0" applyFont="1" applyFill="1" applyBorder="1" applyAlignment="1" applyProtection="1">
      <alignment horizontal="center" vertical="center"/>
      <protection locked="0"/>
    </xf>
    <xf numFmtId="0" fontId="73" fillId="3" borderId="33" xfId="0" applyFont="1" applyFill="1" applyBorder="1" applyAlignment="1" applyProtection="1">
      <alignment horizontal="center" vertical="center"/>
      <protection locked="0"/>
    </xf>
    <xf numFmtId="0" fontId="73" fillId="4" borderId="0" xfId="0" applyFont="1" applyFill="1" applyBorder="1" applyAlignment="1" applyProtection="1">
      <alignment horizontal="center" vertical="center"/>
      <protection locked="0"/>
    </xf>
    <xf numFmtId="0" fontId="66" fillId="3" borderId="0" xfId="0" applyFont="1" applyFill="1" applyAlignment="1" applyProtection="1">
      <alignment horizontal="center" vertical="center"/>
      <protection locked="0"/>
    </xf>
    <xf numFmtId="0" fontId="76" fillId="3" borderId="22" xfId="0" applyFont="1"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33" xfId="0" applyBorder="1" applyAlignment="1" applyProtection="1">
      <alignment vertical="center" shrinkToFit="1"/>
      <protection locked="0"/>
    </xf>
    <xf numFmtId="187" fontId="76" fillId="4" borderId="8" xfId="0" applyNumberFormat="1" applyFont="1" applyFill="1" applyBorder="1" applyAlignment="1" applyProtection="1">
      <alignment horizontal="center" vertical="center"/>
      <protection locked="0"/>
    </xf>
    <xf numFmtId="187" fontId="76" fillId="4" borderId="4" xfId="0" applyNumberFormat="1" applyFont="1" applyFill="1" applyBorder="1" applyAlignment="1" applyProtection="1">
      <alignment horizontal="center" vertical="center"/>
      <protection locked="0"/>
    </xf>
    <xf numFmtId="187" fontId="76" fillId="4" borderId="7" xfId="0" applyNumberFormat="1" applyFont="1" applyFill="1" applyBorder="1" applyAlignment="1" applyProtection="1">
      <alignment horizontal="center" vertical="center"/>
      <protection locked="0"/>
    </xf>
    <xf numFmtId="187" fontId="76" fillId="4" borderId="22" xfId="0" applyNumberFormat="1" applyFont="1" applyFill="1" applyBorder="1" applyAlignment="1" applyProtection="1">
      <alignment horizontal="center" vertical="center"/>
      <protection locked="0"/>
    </xf>
    <xf numFmtId="187" fontId="76" fillId="4" borderId="0" xfId="0" applyNumberFormat="1" applyFont="1" applyFill="1" applyBorder="1" applyAlignment="1" applyProtection="1">
      <alignment horizontal="center" vertical="center"/>
      <protection locked="0"/>
    </xf>
    <xf numFmtId="187" fontId="76" fillId="4" borderId="33" xfId="0" applyNumberFormat="1" applyFont="1" applyFill="1" applyBorder="1" applyAlignment="1" applyProtection="1">
      <alignment horizontal="center" vertical="center"/>
      <protection locked="0"/>
    </xf>
    <xf numFmtId="187" fontId="76" fillId="4" borderId="3" xfId="0" applyNumberFormat="1" applyFont="1" applyFill="1" applyBorder="1" applyAlignment="1" applyProtection="1">
      <alignment horizontal="center" vertical="center"/>
      <protection locked="0"/>
    </xf>
    <xf numFmtId="187" fontId="76" fillId="4" borderId="1" xfId="0" applyNumberFormat="1" applyFont="1" applyFill="1" applyBorder="1" applyAlignment="1" applyProtection="1">
      <alignment horizontal="center" vertical="center"/>
      <protection locked="0"/>
    </xf>
    <xf numFmtId="187" fontId="76" fillId="4" borderId="12" xfId="0" applyNumberFormat="1" applyFont="1" applyFill="1" applyBorder="1" applyAlignment="1" applyProtection="1">
      <alignment horizontal="center" vertical="center"/>
      <protection locked="0"/>
    </xf>
    <xf numFmtId="0" fontId="73" fillId="3" borderId="4" xfId="0" applyFont="1" applyFill="1" applyBorder="1" applyAlignment="1" applyProtection="1">
      <alignment horizontal="left" vertical="center"/>
      <protection locked="0"/>
    </xf>
    <xf numFmtId="0" fontId="73" fillId="3" borderId="7" xfId="0" applyFont="1" applyFill="1" applyBorder="1" applyAlignment="1" applyProtection="1">
      <alignment horizontal="left" vertical="center"/>
      <protection locked="0"/>
    </xf>
    <xf numFmtId="0" fontId="76" fillId="3" borderId="0" xfId="0" applyFont="1" applyFill="1" applyBorder="1" applyAlignment="1" applyProtection="1">
      <alignment horizontal="center" vertical="center"/>
      <protection locked="0"/>
    </xf>
    <xf numFmtId="0" fontId="73" fillId="3" borderId="45" xfId="0" applyFont="1" applyFill="1" applyBorder="1" applyAlignment="1" applyProtection="1">
      <alignment horizontal="center" vertical="center"/>
      <protection locked="0"/>
    </xf>
    <xf numFmtId="0" fontId="76" fillId="3" borderId="22" xfId="0" applyFont="1" applyFill="1" applyBorder="1" applyAlignment="1" applyProtection="1">
      <alignment horizontal="center" vertical="center"/>
      <protection locked="0"/>
    </xf>
    <xf numFmtId="0" fontId="76" fillId="3" borderId="33" xfId="0" applyFont="1" applyFill="1" applyBorder="1" applyAlignment="1" applyProtection="1">
      <alignment horizontal="center" vertical="center"/>
      <protection locked="0"/>
    </xf>
    <xf numFmtId="0" fontId="25" fillId="3" borderId="0" xfId="0" applyFont="1" applyFill="1"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37" xfId="0" applyBorder="1" applyAlignment="1" applyProtection="1">
      <alignment horizontal="right" vertical="center"/>
      <protection locked="0"/>
    </xf>
    <xf numFmtId="0" fontId="0" fillId="0" borderId="37" xfId="0" applyBorder="1" applyAlignment="1" applyProtection="1">
      <alignment vertical="center"/>
      <protection locked="0"/>
    </xf>
    <xf numFmtId="0" fontId="0" fillId="0" borderId="38"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76" fillId="3" borderId="8" xfId="0" applyFont="1" applyFill="1" applyBorder="1" applyAlignment="1" applyProtection="1">
      <alignment horizontal="center" vertical="center"/>
      <protection locked="0"/>
    </xf>
    <xf numFmtId="0" fontId="76" fillId="3" borderId="7" xfId="0" applyFont="1" applyFill="1" applyBorder="1" applyAlignment="1" applyProtection="1">
      <alignment horizontal="center" vertical="center"/>
      <protection locked="0"/>
    </xf>
    <xf numFmtId="0" fontId="76" fillId="3" borderId="3" xfId="0" applyFont="1" applyFill="1" applyBorder="1" applyAlignment="1" applyProtection="1">
      <alignment horizontal="center" vertical="center"/>
      <protection locked="0"/>
    </xf>
    <xf numFmtId="0" fontId="76" fillId="3" borderId="12" xfId="0" applyFont="1" applyFill="1" applyBorder="1" applyAlignment="1" applyProtection="1">
      <alignment horizontal="center" vertical="center"/>
      <protection locked="0"/>
    </xf>
    <xf numFmtId="0" fontId="73" fillId="3" borderId="8" xfId="0" applyFont="1" applyFill="1" applyBorder="1" applyAlignment="1" applyProtection="1">
      <alignment horizontal="center" vertical="center" wrapText="1"/>
      <protection locked="0"/>
    </xf>
    <xf numFmtId="0" fontId="73" fillId="3" borderId="4" xfId="0" applyFont="1" applyFill="1" applyBorder="1" applyAlignment="1" applyProtection="1">
      <alignment horizontal="center" vertical="center" wrapText="1"/>
      <protection locked="0"/>
    </xf>
    <xf numFmtId="0" fontId="73" fillId="3" borderId="7" xfId="0" applyFont="1" applyFill="1" applyBorder="1" applyAlignment="1" applyProtection="1">
      <alignment horizontal="center" vertical="center" wrapText="1"/>
      <protection locked="0"/>
    </xf>
    <xf numFmtId="0" fontId="73" fillId="3" borderId="22" xfId="0" applyFont="1" applyFill="1" applyBorder="1" applyAlignment="1" applyProtection="1">
      <alignment horizontal="center" vertical="center" wrapText="1"/>
      <protection locked="0"/>
    </xf>
    <xf numFmtId="0" fontId="73" fillId="3" borderId="0" xfId="0" applyFont="1" applyFill="1" applyBorder="1" applyAlignment="1" applyProtection="1">
      <alignment horizontal="center" vertical="center" wrapText="1"/>
      <protection locked="0"/>
    </xf>
    <xf numFmtId="0" fontId="73" fillId="3" borderId="33" xfId="0" applyFont="1" applyFill="1" applyBorder="1" applyAlignment="1" applyProtection="1">
      <alignment horizontal="center" vertical="center" wrapText="1"/>
      <protection locked="0"/>
    </xf>
    <xf numFmtId="0" fontId="73" fillId="3" borderId="3" xfId="0" applyFont="1" applyFill="1" applyBorder="1" applyAlignment="1" applyProtection="1">
      <alignment horizontal="center" vertical="center" wrapText="1"/>
      <protection locked="0"/>
    </xf>
    <xf numFmtId="0" fontId="73" fillId="3" borderId="1" xfId="0" applyFont="1" applyFill="1" applyBorder="1" applyAlignment="1" applyProtection="1">
      <alignment horizontal="center" vertical="center" wrapText="1"/>
      <protection locked="0"/>
    </xf>
    <xf numFmtId="0" fontId="73" fillId="3" borderId="12" xfId="0" applyFont="1" applyFill="1" applyBorder="1" applyAlignment="1" applyProtection="1">
      <alignment horizontal="center" vertical="center" wrapText="1"/>
      <protection locked="0"/>
    </xf>
    <xf numFmtId="0" fontId="111" fillId="0" borderId="0" xfId="0" applyFont="1" applyAlignment="1">
      <alignment horizontal="left" vertical="top" wrapText="1"/>
    </xf>
    <xf numFmtId="49" fontId="76" fillId="3" borderId="37" xfId="0" applyNumberFormat="1" applyFont="1" applyFill="1" applyBorder="1" applyAlignment="1" applyProtection="1">
      <alignment vertical="center"/>
      <protection locked="0"/>
    </xf>
    <xf numFmtId="49" fontId="0" fillId="0" borderId="37" xfId="0" applyNumberFormat="1" applyBorder="1" applyAlignment="1" applyProtection="1">
      <alignment vertical="center"/>
      <protection locked="0"/>
    </xf>
    <xf numFmtId="0" fontId="76" fillId="3" borderId="0" xfId="0" applyFont="1" applyFill="1" applyBorder="1" applyAlignment="1" applyProtection="1">
      <alignment horizontal="left" vertical="center"/>
      <protection locked="0"/>
    </xf>
    <xf numFmtId="0" fontId="76" fillId="3" borderId="33" xfId="0" applyFont="1" applyFill="1" applyBorder="1" applyAlignment="1" applyProtection="1">
      <alignment horizontal="left" vertical="center"/>
      <protection locked="0"/>
    </xf>
    <xf numFmtId="0" fontId="76" fillId="3" borderId="37" xfId="0" applyFont="1" applyFill="1" applyBorder="1" applyAlignment="1" applyProtection="1">
      <alignment horizontal="left" vertical="center"/>
      <protection locked="0"/>
    </xf>
    <xf numFmtId="0" fontId="76" fillId="3" borderId="38" xfId="0" applyFont="1" applyFill="1" applyBorder="1" applyAlignment="1" applyProtection="1">
      <alignment horizontal="left" vertical="center"/>
      <protection locked="0"/>
    </xf>
    <xf numFmtId="0" fontId="25" fillId="0" borderId="22"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75" fillId="3" borderId="1" xfId="0" applyFont="1" applyFill="1" applyBorder="1" applyAlignment="1" applyProtection="1">
      <alignment horizontal="center" vertical="center"/>
      <protection locked="0"/>
    </xf>
    <xf numFmtId="187" fontId="76" fillId="3" borderId="8" xfId="0" applyNumberFormat="1" applyFont="1" applyFill="1" applyBorder="1" applyAlignment="1" applyProtection="1">
      <alignment horizontal="center" vertical="center"/>
      <protection locked="0"/>
    </xf>
    <xf numFmtId="187" fontId="76" fillId="3" borderId="4" xfId="0" applyNumberFormat="1" applyFont="1" applyFill="1" applyBorder="1" applyAlignment="1" applyProtection="1">
      <alignment horizontal="center" vertical="center"/>
      <protection locked="0"/>
    </xf>
    <xf numFmtId="187" fontId="76" fillId="3" borderId="7" xfId="0" applyNumberFormat="1" applyFont="1" applyFill="1" applyBorder="1" applyAlignment="1" applyProtection="1">
      <alignment horizontal="center" vertical="center"/>
      <protection locked="0"/>
    </xf>
    <xf numFmtId="187" fontId="76" fillId="3" borderId="22" xfId="0" applyNumberFormat="1" applyFont="1" applyFill="1" applyBorder="1" applyAlignment="1" applyProtection="1">
      <alignment horizontal="center" vertical="center"/>
      <protection locked="0"/>
    </xf>
    <xf numFmtId="187" fontId="76" fillId="3" borderId="0" xfId="0" applyNumberFormat="1" applyFont="1" applyFill="1" applyBorder="1" applyAlignment="1" applyProtection="1">
      <alignment horizontal="center" vertical="center"/>
      <protection locked="0"/>
    </xf>
    <xf numFmtId="187" fontId="76" fillId="3" borderId="33" xfId="0" applyNumberFormat="1" applyFont="1" applyFill="1" applyBorder="1" applyAlignment="1" applyProtection="1">
      <alignment horizontal="center" vertical="center"/>
      <protection locked="0"/>
    </xf>
    <xf numFmtId="187" fontId="76" fillId="3" borderId="3" xfId="0" applyNumberFormat="1" applyFont="1" applyFill="1" applyBorder="1" applyAlignment="1" applyProtection="1">
      <alignment horizontal="center" vertical="center"/>
      <protection locked="0"/>
    </xf>
    <xf numFmtId="187" fontId="76" fillId="3" borderId="1" xfId="0" applyNumberFormat="1" applyFont="1" applyFill="1" applyBorder="1" applyAlignment="1" applyProtection="1">
      <alignment horizontal="center" vertical="center"/>
      <protection locked="0"/>
    </xf>
    <xf numFmtId="187" fontId="76" fillId="3" borderId="12" xfId="0" applyNumberFormat="1"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49" fontId="0" fillId="0" borderId="86" xfId="0" applyNumberFormat="1" applyBorder="1" applyAlignment="1" applyProtection="1">
      <alignment vertical="center"/>
      <protection locked="0"/>
    </xf>
    <xf numFmtId="0" fontId="76" fillId="3" borderId="0" xfId="0" applyFont="1" applyFill="1" applyBorder="1" applyAlignment="1" applyProtection="1">
      <alignment vertical="center"/>
      <protection locked="0"/>
    </xf>
    <xf numFmtId="0" fontId="0" fillId="0" borderId="0"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76" fillId="3" borderId="0" xfId="0"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49" fontId="76" fillId="3" borderId="37" xfId="0" applyNumberFormat="1" applyFont="1" applyFill="1" applyBorder="1" applyAlignment="1" applyProtection="1">
      <alignment horizontal="center" vertical="center"/>
      <protection locked="0"/>
    </xf>
    <xf numFmtId="49" fontId="0" fillId="0" borderId="37" xfId="0" applyNumberFormat="1" applyBorder="1" applyAlignment="1" applyProtection="1">
      <alignment horizontal="center" vertical="center"/>
      <protection locked="0"/>
    </xf>
    <xf numFmtId="49" fontId="76" fillId="3" borderId="86" xfId="0" applyNumberFormat="1" applyFont="1" applyFill="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76" fillId="3" borderId="86" xfId="0" applyNumberFormat="1" applyFont="1" applyFill="1" applyBorder="1" applyAlignment="1" applyProtection="1">
      <alignment vertical="center"/>
      <protection locked="0"/>
    </xf>
    <xf numFmtId="0" fontId="113" fillId="3" borderId="0" xfId="0" applyFont="1" applyFill="1" applyAlignment="1" applyProtection="1">
      <alignment horizontal="left" vertical="top" wrapText="1"/>
      <protection locked="0"/>
    </xf>
    <xf numFmtId="0" fontId="10" fillId="0" borderId="0" xfId="0" applyFont="1" applyAlignment="1">
      <alignment vertical="center"/>
    </xf>
    <xf numFmtId="0" fontId="0" fillId="0" borderId="0" xfId="0" applyFont="1" applyAlignment="1"/>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xf>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178" fontId="70" fillId="14" borderId="21" xfId="1" applyNumberFormat="1" applyFont="1" applyFill="1" applyBorder="1" applyAlignment="1" applyProtection="1">
      <alignment horizontal="center" vertical="center"/>
      <protection locked="0"/>
    </xf>
    <xf numFmtId="0" fontId="0" fillId="14" borderId="45" xfId="0" applyFill="1" applyBorder="1" applyAlignment="1">
      <alignment horizontal="center" vertical="center"/>
    </xf>
    <xf numFmtId="0" fontId="0" fillId="14" borderId="2" xfId="0" applyFill="1" applyBorder="1" applyAlignment="1">
      <alignment horizontal="center" vertical="center"/>
    </xf>
    <xf numFmtId="0" fontId="71" fillId="11" borderId="21" xfId="0" applyFont="1" applyFill="1" applyBorder="1" applyAlignment="1" applyProtection="1">
      <alignment horizontal="center" vertical="center" wrapText="1"/>
      <protection locked="0"/>
    </xf>
    <xf numFmtId="0" fontId="71" fillId="11" borderId="2" xfId="0" applyFont="1" applyFill="1" applyBorder="1" applyAlignment="1" applyProtection="1">
      <alignment horizontal="center" vertical="center" wrapText="1"/>
      <protection locked="0"/>
    </xf>
    <xf numFmtId="189" fontId="71" fillId="11" borderId="34" xfId="0" applyNumberFormat="1" applyFont="1" applyFill="1" applyBorder="1" applyAlignment="1" applyProtection="1">
      <alignment horizontal="center" vertical="center"/>
      <protection locked="0"/>
    </xf>
    <xf numFmtId="189" fontId="71" fillId="11" borderId="39" xfId="0" applyNumberFormat="1" applyFont="1" applyFill="1" applyBorder="1" applyAlignment="1" applyProtection="1">
      <alignment horizontal="center" vertical="center"/>
      <protection locked="0"/>
    </xf>
    <xf numFmtId="0" fontId="71" fillId="11" borderId="78" xfId="0" applyFont="1" applyFill="1" applyBorder="1" applyAlignment="1" applyProtection="1">
      <alignment horizontal="left" vertical="center"/>
      <protection locked="0"/>
    </xf>
    <xf numFmtId="0" fontId="71" fillId="11" borderId="80" xfId="0" applyFont="1" applyFill="1" applyBorder="1" applyAlignment="1" applyProtection="1">
      <alignment horizontal="left" vertical="center"/>
      <protection locked="0"/>
    </xf>
    <xf numFmtId="0" fontId="70" fillId="3" borderId="78" xfId="0" applyFont="1" applyFill="1" applyBorder="1" applyAlignment="1" applyProtection="1">
      <alignment horizontal="center" vertical="center"/>
      <protection locked="0"/>
    </xf>
    <xf numFmtId="0" fontId="70" fillId="3" borderId="80" xfId="0" applyFont="1" applyFill="1" applyBorder="1" applyAlignment="1" applyProtection="1">
      <alignment horizontal="center" vertical="center"/>
      <protection locked="0"/>
    </xf>
    <xf numFmtId="0" fontId="71" fillId="11" borderId="117" xfId="0" applyFont="1" applyFill="1" applyBorder="1" applyAlignment="1" applyProtection="1">
      <alignment horizontal="left" vertical="center"/>
      <protection locked="0"/>
    </xf>
    <xf numFmtId="0" fontId="71" fillId="11" borderId="87" xfId="0" applyFont="1" applyFill="1" applyBorder="1" applyAlignment="1" applyProtection="1">
      <alignment horizontal="left" vertical="center"/>
      <protection locked="0"/>
    </xf>
    <xf numFmtId="0" fontId="70" fillId="4" borderId="117" xfId="0" applyFont="1" applyFill="1" applyBorder="1" applyAlignment="1" applyProtection="1">
      <alignment horizontal="right" vertical="center"/>
      <protection locked="0"/>
    </xf>
    <xf numFmtId="0" fontId="70" fillId="4" borderId="87" xfId="0" applyFont="1" applyFill="1" applyBorder="1" applyAlignment="1" applyProtection="1">
      <alignment horizontal="right" vertical="center"/>
      <protection locked="0"/>
    </xf>
    <xf numFmtId="0" fontId="70" fillId="3" borderId="0" xfId="0" applyFont="1" applyFill="1" applyBorder="1" applyAlignment="1" applyProtection="1">
      <alignment horizontal="center" vertical="center"/>
      <protection locked="0"/>
    </xf>
    <xf numFmtId="0" fontId="70" fillId="11" borderId="34" xfId="0" applyFont="1" applyFill="1" applyBorder="1" applyAlignment="1" applyProtection="1">
      <alignment horizontal="center" vertical="center"/>
      <protection locked="0"/>
    </xf>
    <xf numFmtId="0" fontId="70" fillId="11" borderId="49" xfId="0" applyFont="1" applyFill="1" applyBorder="1" applyAlignment="1" applyProtection="1">
      <alignment horizontal="center" vertical="center"/>
      <protection locked="0"/>
    </xf>
    <xf numFmtId="0" fontId="70" fillId="11" borderId="39" xfId="0" applyFont="1" applyFill="1" applyBorder="1" applyAlignment="1" applyProtection="1">
      <alignment horizontal="center" vertical="center"/>
      <protection locked="0"/>
    </xf>
    <xf numFmtId="0" fontId="70" fillId="4" borderId="116" xfId="0" applyFont="1" applyFill="1" applyBorder="1" applyAlignment="1" applyProtection="1">
      <alignment horizontal="right" vertical="center"/>
      <protection locked="0"/>
    </xf>
    <xf numFmtId="0" fontId="70" fillId="4" borderId="39" xfId="0" applyFont="1" applyFill="1" applyBorder="1" applyAlignment="1" applyProtection="1">
      <alignment horizontal="right" vertical="center"/>
      <protection locked="0"/>
    </xf>
    <xf numFmtId="0" fontId="91" fillId="11" borderId="34" xfId="0" applyFont="1" applyFill="1" applyBorder="1" applyAlignment="1" applyProtection="1">
      <alignment horizontal="center" vertical="center"/>
      <protection locked="0"/>
    </xf>
    <xf numFmtId="0" fontId="0" fillId="11" borderId="49" xfId="0" applyFont="1" applyFill="1" applyBorder="1" applyAlignment="1" applyProtection="1">
      <alignment horizontal="center" vertical="center"/>
      <protection locked="0"/>
    </xf>
    <xf numFmtId="0" fontId="0" fillId="11" borderId="39" xfId="0" applyFont="1" applyFill="1" applyBorder="1" applyAlignment="1" applyProtection="1">
      <alignment horizontal="center" vertical="center"/>
      <protection locked="0"/>
    </xf>
    <xf numFmtId="0" fontId="91" fillId="3" borderId="8" xfId="0" applyFont="1" applyFill="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70" fillId="14" borderId="120" xfId="0" applyFont="1" applyFill="1" applyBorder="1" applyAlignment="1" applyProtection="1">
      <alignment vertical="center"/>
    </xf>
    <xf numFmtId="0" fontId="70" fillId="14" borderId="89" xfId="0" applyFont="1" applyFill="1" applyBorder="1" applyAlignment="1" applyProtection="1">
      <alignment vertical="center"/>
    </xf>
    <xf numFmtId="0" fontId="71" fillId="11" borderId="34" xfId="0" applyFont="1" applyFill="1" applyBorder="1" applyAlignment="1" applyProtection="1">
      <alignment horizontal="center" vertical="center"/>
      <protection locked="0"/>
    </xf>
    <xf numFmtId="0" fontId="71" fillId="11" borderId="49" xfId="0" applyFont="1" applyFill="1" applyBorder="1" applyAlignment="1" applyProtection="1">
      <alignment horizontal="center" vertical="center"/>
      <protection locked="0"/>
    </xf>
    <xf numFmtId="0" fontId="71" fillId="11" borderId="39" xfId="0" applyFont="1" applyFill="1" applyBorder="1" applyAlignment="1" applyProtection="1">
      <alignment horizontal="center" vertical="center"/>
      <protection locked="0"/>
    </xf>
    <xf numFmtId="0" fontId="70" fillId="14" borderId="116" xfId="0" applyFont="1" applyFill="1" applyBorder="1" applyAlignment="1" applyProtection="1">
      <alignment vertical="center"/>
    </xf>
    <xf numFmtId="0" fontId="70" fillId="14" borderId="39" xfId="0" applyFont="1" applyFill="1" applyBorder="1" applyAlignment="1" applyProtection="1">
      <alignment vertical="center"/>
    </xf>
    <xf numFmtId="0" fontId="70" fillId="11" borderId="8" xfId="0" applyFont="1" applyFill="1" applyBorder="1" applyAlignment="1" applyProtection="1">
      <alignment horizontal="center" vertical="center"/>
      <protection locked="0"/>
    </xf>
    <xf numFmtId="0" fontId="70" fillId="11" borderId="4" xfId="0" applyFont="1" applyFill="1" applyBorder="1" applyAlignment="1" applyProtection="1">
      <alignment horizontal="center" vertical="center"/>
      <protection locked="0"/>
    </xf>
    <xf numFmtId="0" fontId="70" fillId="11" borderId="3" xfId="0" applyFont="1" applyFill="1" applyBorder="1" applyAlignment="1" applyProtection="1">
      <alignment horizontal="center" vertical="center"/>
      <protection locked="0"/>
    </xf>
    <xf numFmtId="0" fontId="70" fillId="11" borderId="1" xfId="0" applyFont="1" applyFill="1" applyBorder="1" applyAlignment="1" applyProtection="1">
      <alignment horizontal="center" vertical="center"/>
      <protection locked="0"/>
    </xf>
    <xf numFmtId="0" fontId="118" fillId="0" borderId="8" xfId="0" applyNumberFormat="1" applyFont="1" applyFill="1" applyBorder="1" applyAlignment="1" applyProtection="1">
      <alignment horizontal="center" vertical="center"/>
      <protection locked="0"/>
    </xf>
    <xf numFmtId="0" fontId="118" fillId="0" borderId="4" xfId="0" applyNumberFormat="1" applyFont="1" applyFill="1" applyBorder="1" applyAlignment="1" applyProtection="1">
      <alignment horizontal="center" vertical="center"/>
      <protection locked="0"/>
    </xf>
    <xf numFmtId="0" fontId="71" fillId="11" borderId="8" xfId="0" applyFont="1" applyFill="1" applyBorder="1" applyAlignment="1" applyProtection="1">
      <alignment horizontal="center" vertical="center"/>
      <protection locked="0"/>
    </xf>
    <xf numFmtId="0" fontId="71" fillId="11" borderId="118" xfId="0" applyFont="1" applyFill="1" applyBorder="1" applyAlignment="1" applyProtection="1">
      <alignment horizontal="center" vertical="center"/>
      <protection locked="0"/>
    </xf>
    <xf numFmtId="0" fontId="71" fillId="11" borderId="22" xfId="0" applyFont="1" applyFill="1" applyBorder="1" applyAlignment="1" applyProtection="1">
      <alignment horizontal="center" vertical="center"/>
      <protection locked="0"/>
    </xf>
    <xf numFmtId="0" fontId="71" fillId="11" borderId="119" xfId="0" applyFont="1" applyFill="1" applyBorder="1" applyAlignment="1" applyProtection="1">
      <alignment horizontal="center" vertical="center"/>
      <protection locked="0"/>
    </xf>
    <xf numFmtId="0" fontId="16" fillId="11" borderId="3" xfId="0" applyFont="1" applyFill="1" applyBorder="1" applyAlignment="1" applyProtection="1">
      <alignment horizontal="center" vertical="center"/>
      <protection locked="0"/>
    </xf>
    <xf numFmtId="0" fontId="16" fillId="11" borderId="51" xfId="0" applyFont="1" applyFill="1" applyBorder="1" applyAlignment="1" applyProtection="1">
      <alignment horizontal="center" vertical="center"/>
      <protection locked="0"/>
    </xf>
    <xf numFmtId="0" fontId="93" fillId="3" borderId="109" xfId="0" applyFont="1" applyFill="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39" xfId="0" applyFont="1" applyBorder="1" applyAlignment="1" applyProtection="1">
      <alignment vertical="center"/>
      <protection locked="0"/>
    </xf>
    <xf numFmtId="0" fontId="93" fillId="3" borderId="53" xfId="0" applyFont="1" applyFill="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110" xfId="0" applyFont="1" applyBorder="1" applyAlignment="1" applyProtection="1">
      <alignment vertical="center"/>
      <protection locked="0"/>
    </xf>
    <xf numFmtId="0" fontId="93" fillId="3" borderId="111" xfId="0" applyFont="1" applyFill="1" applyBorder="1" applyAlignment="1" applyProtection="1">
      <alignment vertical="center"/>
      <protection locked="0"/>
    </xf>
    <xf numFmtId="0" fontId="3" fillId="0" borderId="112" xfId="0" applyFont="1" applyBorder="1" applyAlignment="1" applyProtection="1">
      <alignment vertical="center"/>
      <protection locked="0"/>
    </xf>
    <xf numFmtId="0" fontId="3" fillId="0" borderId="113" xfId="0" applyFont="1" applyBorder="1" applyAlignment="1" applyProtection="1">
      <alignment vertical="center"/>
      <protection locked="0"/>
    </xf>
    <xf numFmtId="0" fontId="18" fillId="11" borderId="41" xfId="0" applyFont="1" applyFill="1" applyBorder="1" applyAlignment="1" applyProtection="1">
      <alignment horizontal="center" vertical="center"/>
      <protection locked="0"/>
    </xf>
    <xf numFmtId="0" fontId="0" fillId="11" borderId="114" xfId="0" applyFont="1" applyFill="1" applyBorder="1" applyAlignment="1" applyProtection="1">
      <alignment horizontal="center" vertical="center"/>
      <protection locked="0"/>
    </xf>
    <xf numFmtId="0" fontId="0" fillId="11" borderId="42" xfId="0" applyFont="1" applyFill="1" applyBorder="1" applyAlignment="1" applyProtection="1">
      <alignment horizontal="center" vertical="center"/>
      <protection locked="0"/>
    </xf>
    <xf numFmtId="0" fontId="18" fillId="3" borderId="22" xfId="0" applyFont="1" applyFill="1" applyBorder="1" applyAlignment="1" applyProtection="1">
      <alignment horizontal="right" vertical="center"/>
      <protection locked="0"/>
    </xf>
    <xf numFmtId="0" fontId="0" fillId="0" borderId="0" xfId="0" applyFont="1" applyBorder="1" applyAlignment="1" applyProtection="1">
      <alignment vertical="center"/>
      <protection locked="0"/>
    </xf>
    <xf numFmtId="0" fontId="0" fillId="0" borderId="33" xfId="0" applyFont="1" applyBorder="1" applyAlignment="1" applyProtection="1">
      <alignment vertical="center"/>
      <protection locked="0"/>
    </xf>
    <xf numFmtId="0" fontId="91" fillId="11" borderId="41" xfId="0" applyFont="1" applyFill="1" applyBorder="1" applyAlignment="1" applyProtection="1">
      <alignment horizontal="center" vertical="center"/>
      <protection locked="0"/>
    </xf>
    <xf numFmtId="0" fontId="91" fillId="3" borderId="22" xfId="0" applyFont="1" applyFill="1" applyBorder="1" applyAlignment="1" applyProtection="1">
      <alignment vertical="center"/>
      <protection locked="0"/>
    </xf>
    <xf numFmtId="0" fontId="16" fillId="11" borderId="8" xfId="0" applyFont="1" applyFill="1" applyBorder="1" applyAlignment="1" applyProtection="1">
      <alignment horizontal="center" vertical="center"/>
      <protection locked="0"/>
    </xf>
    <xf numFmtId="0" fontId="16" fillId="11" borderId="54" xfId="0" applyFont="1" applyFill="1" applyBorder="1" applyAlignment="1" applyProtection="1">
      <alignment horizontal="center" vertical="center"/>
      <protection locked="0"/>
    </xf>
    <xf numFmtId="0" fontId="16" fillId="11" borderId="34" xfId="0" applyFont="1" applyFill="1" applyBorder="1" applyAlignment="1" applyProtection="1">
      <alignment horizontal="center" vertical="center"/>
      <protection locked="0"/>
    </xf>
    <xf numFmtId="0" fontId="16" fillId="11" borderId="115" xfId="0" applyFont="1" applyFill="1" applyBorder="1" applyAlignment="1" applyProtection="1">
      <alignment horizontal="center" vertical="center"/>
      <protection locked="0"/>
    </xf>
    <xf numFmtId="0" fontId="18" fillId="10" borderId="0" xfId="0" applyFont="1" applyFill="1" applyAlignment="1">
      <alignment horizontal="center" vertical="center"/>
    </xf>
    <xf numFmtId="0" fontId="127" fillId="10" borderId="0" xfId="0" applyFont="1" applyFill="1" applyAlignment="1">
      <alignment horizontal="center" vertical="center"/>
    </xf>
    <xf numFmtId="0" fontId="16" fillId="0" borderId="4" xfId="0" applyFont="1" applyFill="1" applyBorder="1" applyAlignment="1">
      <alignment horizontal="left" vertical="center" shrinkToFit="1"/>
    </xf>
    <xf numFmtId="0" fontId="17" fillId="0" borderId="4" xfId="0" applyFont="1" applyBorder="1" applyAlignment="1">
      <alignment horizontal="left" vertical="center" shrinkToFit="1"/>
    </xf>
    <xf numFmtId="0" fontId="71" fillId="0" borderId="0" xfId="0" applyFont="1" applyFill="1" applyBorder="1" applyAlignment="1">
      <alignment horizontal="left" vertical="center" shrinkToFit="1"/>
    </xf>
    <xf numFmtId="0" fontId="17" fillId="0" borderId="0" xfId="0" applyFont="1" applyBorder="1" applyAlignment="1">
      <alignment horizontal="left" vertical="center" shrinkToFit="1"/>
    </xf>
    <xf numFmtId="0" fontId="4" fillId="3" borderId="0" xfId="0" applyFont="1" applyFill="1" applyAlignment="1">
      <alignment vertical="center" wrapText="1"/>
    </xf>
    <xf numFmtId="0" fontId="4" fillId="0" borderId="0" xfId="0" applyFont="1" applyAlignment="1">
      <alignment vertical="center"/>
    </xf>
    <xf numFmtId="0" fontId="71" fillId="11" borderId="34" xfId="0" applyFont="1" applyFill="1" applyBorder="1" applyAlignment="1">
      <alignment horizontal="center" vertical="center"/>
    </xf>
    <xf numFmtId="0" fontId="71" fillId="11" borderId="49" xfId="0" applyFont="1" applyFill="1" applyBorder="1" applyAlignment="1">
      <alignment horizontal="center" vertical="center"/>
    </xf>
    <xf numFmtId="0" fontId="71" fillId="11" borderId="39" xfId="0" applyFont="1" applyFill="1" applyBorder="1" applyAlignment="1">
      <alignment horizontal="center" vertical="center"/>
    </xf>
    <xf numFmtId="0" fontId="71" fillId="11" borderId="92" xfId="0" applyFont="1" applyFill="1" applyBorder="1" applyAlignment="1">
      <alignment horizontal="center" vertical="center"/>
    </xf>
    <xf numFmtId="0" fontId="71" fillId="11" borderId="104" xfId="0" applyFont="1" applyFill="1" applyBorder="1" applyAlignment="1">
      <alignment horizontal="center" vertical="center"/>
    </xf>
    <xf numFmtId="0" fontId="96" fillId="4" borderId="1" xfId="0" applyFont="1" applyFill="1" applyBorder="1" applyAlignment="1">
      <alignment horizontal="center" vertical="center"/>
    </xf>
    <xf numFmtId="0" fontId="79" fillId="4" borderId="104" xfId="0" applyFont="1" applyFill="1" applyBorder="1" applyAlignment="1">
      <alignment horizontal="center" vertical="center"/>
    </xf>
    <xf numFmtId="0" fontId="79" fillId="4" borderId="85" xfId="0" applyFont="1" applyFill="1" applyBorder="1" applyAlignment="1">
      <alignment horizontal="right" vertical="center" shrinkToFit="1"/>
    </xf>
    <xf numFmtId="0" fontId="71" fillId="3" borderId="87" xfId="0" applyFont="1" applyFill="1" applyBorder="1" applyAlignment="1">
      <alignment horizontal="left" vertical="center"/>
    </xf>
    <xf numFmtId="0" fontId="70" fillId="10" borderId="0" xfId="0" applyFont="1" applyFill="1" applyAlignment="1">
      <alignment horizontal="center" vertical="center"/>
    </xf>
    <xf numFmtId="0" fontId="71" fillId="3" borderId="0" xfId="0" applyFont="1" applyFill="1" applyBorder="1" applyAlignment="1">
      <alignment horizontal="center" vertical="center"/>
    </xf>
    <xf numFmtId="0" fontId="71" fillId="3" borderId="0" xfId="0" applyFont="1" applyFill="1" applyBorder="1" applyAlignment="1">
      <alignment horizontal="right" vertical="center"/>
    </xf>
    <xf numFmtId="0" fontId="71" fillId="3" borderId="1" xfId="0" applyFont="1" applyFill="1" applyBorder="1" applyAlignment="1">
      <alignment horizontal="right" vertical="center"/>
    </xf>
    <xf numFmtId="0" fontId="71" fillId="4" borderId="0" xfId="0" applyFont="1" applyFill="1" applyBorder="1" applyAlignment="1">
      <alignment horizontal="right" vertical="center"/>
    </xf>
    <xf numFmtId="0" fontId="71" fillId="4" borderId="1" xfId="0" applyFont="1" applyFill="1" applyBorder="1" applyAlignment="1">
      <alignment horizontal="right" vertical="center"/>
    </xf>
    <xf numFmtId="0" fontId="71" fillId="3" borderId="0" xfId="0" applyFont="1" applyFill="1" applyBorder="1" applyAlignment="1">
      <alignment horizontal="left" vertical="center"/>
    </xf>
    <xf numFmtId="0" fontId="71" fillId="3" borderId="22" xfId="0" applyFont="1" applyFill="1" applyBorder="1" applyAlignment="1">
      <alignment horizontal="left" vertical="center" shrinkToFit="1"/>
    </xf>
    <xf numFmtId="0" fontId="71" fillId="3" borderId="0" xfId="0" applyFont="1" applyFill="1" applyBorder="1" applyAlignment="1">
      <alignment horizontal="left" vertical="center" shrinkToFit="1"/>
    </xf>
    <xf numFmtId="0" fontId="79" fillId="4" borderId="92" xfId="0" applyFont="1" applyFill="1" applyBorder="1" applyAlignment="1">
      <alignment horizontal="center" vertical="center"/>
    </xf>
    <xf numFmtId="0" fontId="79" fillId="4" borderId="101" xfId="0" applyFont="1" applyFill="1" applyBorder="1" applyAlignment="1">
      <alignment horizontal="right" vertical="center" shrinkToFit="1"/>
    </xf>
    <xf numFmtId="0" fontId="94" fillId="3" borderId="84" xfId="0" applyFont="1" applyFill="1" applyBorder="1" applyAlignment="1">
      <alignment vertical="center" shrinkToFit="1"/>
    </xf>
    <xf numFmtId="0" fontId="95" fillId="0" borderId="37" xfId="0" applyFont="1" applyBorder="1" applyAlignment="1">
      <alignment vertical="center" shrinkToFit="1"/>
    </xf>
    <xf numFmtId="0" fontId="95" fillId="0" borderId="38" xfId="0" applyFont="1" applyBorder="1" applyAlignment="1">
      <alignment vertical="center" shrinkToFit="1"/>
    </xf>
    <xf numFmtId="0" fontId="71" fillId="3" borderId="80" xfId="0" applyFont="1" applyFill="1" applyBorder="1" applyAlignment="1">
      <alignment horizontal="left" vertical="center"/>
    </xf>
    <xf numFmtId="0" fontId="71" fillId="3" borderId="33" xfId="0" applyFont="1" applyFill="1" applyBorder="1" applyAlignment="1">
      <alignment horizontal="left" vertical="center"/>
    </xf>
    <xf numFmtId="0" fontId="71" fillId="11" borderId="45" xfId="0" applyFont="1" applyFill="1" applyBorder="1" applyAlignment="1">
      <alignment horizontal="center" vertical="center"/>
    </xf>
    <xf numFmtId="0" fontId="79" fillId="4" borderId="45" xfId="0" applyFont="1" applyFill="1" applyBorder="1" applyAlignment="1">
      <alignment horizontal="center" vertical="center"/>
    </xf>
    <xf numFmtId="0" fontId="69" fillId="3" borderId="0" xfId="0" applyFont="1" applyFill="1" applyAlignment="1">
      <alignment horizontal="left" vertical="center"/>
    </xf>
    <xf numFmtId="0" fontId="70" fillId="3" borderId="0" xfId="0" applyFont="1" applyFill="1" applyAlignment="1">
      <alignment horizontal="left" vertical="center"/>
    </xf>
    <xf numFmtId="0" fontId="71" fillId="4" borderId="22" xfId="0" applyFont="1" applyFill="1" applyBorder="1" applyAlignment="1">
      <alignment horizontal="right" vertical="center" shrinkToFit="1"/>
    </xf>
    <xf numFmtId="0" fontId="71" fillId="4" borderId="8" xfId="0" applyFont="1" applyFill="1" applyBorder="1" applyAlignment="1">
      <alignment horizontal="center" vertical="center"/>
    </xf>
    <xf numFmtId="0" fontId="71" fillId="4" borderId="4" xfId="0" applyFont="1" applyFill="1" applyBorder="1" applyAlignment="1">
      <alignment horizontal="center" vertical="center"/>
    </xf>
    <xf numFmtId="0" fontId="71" fillId="4" borderId="118" xfId="0" applyFont="1" applyFill="1" applyBorder="1" applyAlignment="1">
      <alignment horizontal="center" vertical="center"/>
    </xf>
    <xf numFmtId="0" fontId="71" fillId="4" borderId="3" xfId="0" applyFont="1" applyFill="1" applyBorder="1" applyAlignment="1">
      <alignment horizontal="center" vertical="center"/>
    </xf>
    <xf numFmtId="0" fontId="71" fillId="4" borderId="1" xfId="0" applyFont="1" applyFill="1" applyBorder="1" applyAlignment="1">
      <alignment horizontal="center" vertical="center"/>
    </xf>
    <xf numFmtId="0" fontId="71" fillId="4" borderId="106" xfId="0" applyFont="1" applyFill="1" applyBorder="1" applyAlignment="1">
      <alignment horizontal="center" vertical="center"/>
    </xf>
    <xf numFmtId="0" fontId="71" fillId="3" borderId="122" xfId="0" applyFont="1" applyFill="1" applyBorder="1" applyAlignment="1">
      <alignment horizontal="center" vertical="center"/>
    </xf>
    <xf numFmtId="0" fontId="71" fillId="3" borderId="123" xfId="0" applyFont="1" applyFill="1" applyBorder="1" applyAlignment="1">
      <alignment horizontal="center" vertical="center"/>
    </xf>
    <xf numFmtId="0" fontId="71" fillId="3" borderId="66" xfId="0" applyFont="1" applyFill="1" applyBorder="1" applyAlignment="1">
      <alignment horizontal="center" vertical="center"/>
    </xf>
    <xf numFmtId="0" fontId="71" fillId="3" borderId="35" xfId="0" applyFont="1" applyFill="1" applyBorder="1" applyAlignment="1">
      <alignment horizontal="center" vertical="center"/>
    </xf>
    <xf numFmtId="0" fontId="71" fillId="3" borderId="22" xfId="0" applyFont="1" applyFill="1" applyBorder="1" applyAlignment="1">
      <alignment horizontal="center" vertical="center"/>
    </xf>
    <xf numFmtId="0" fontId="71" fillId="3" borderId="84" xfId="0" applyFont="1" applyFill="1" applyBorder="1" applyAlignment="1">
      <alignment horizontal="center" vertical="center"/>
    </xf>
    <xf numFmtId="0" fontId="71" fillId="3" borderId="37" xfId="0" applyFont="1" applyFill="1" applyBorder="1" applyAlignment="1">
      <alignment horizontal="center" vertical="center"/>
    </xf>
    <xf numFmtId="0" fontId="70" fillId="4" borderId="1" xfId="0" applyFont="1" applyFill="1" applyBorder="1" applyAlignment="1">
      <alignment horizontal="center" vertical="center"/>
    </xf>
    <xf numFmtId="0" fontId="72" fillId="3" borderId="29" xfId="0" applyFont="1" applyFill="1" applyBorder="1" applyAlignment="1">
      <alignment horizontal="left" vertical="center"/>
    </xf>
    <xf numFmtId="0" fontId="3" fillId="3" borderId="2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33" xfId="0" applyFont="1" applyFill="1" applyBorder="1" applyAlignment="1">
      <alignment horizontal="center" vertical="center"/>
    </xf>
    <xf numFmtId="0" fontId="16" fillId="11" borderId="45" xfId="0" applyFont="1" applyFill="1" applyBorder="1" applyAlignment="1">
      <alignment horizontal="center" vertical="center"/>
    </xf>
    <xf numFmtId="0" fontId="3" fillId="4" borderId="45" xfId="0" applyFont="1" applyFill="1" applyBorder="1" applyAlignment="1">
      <alignment horizontal="center" vertical="center"/>
    </xf>
    <xf numFmtId="0" fontId="16" fillId="4" borderId="22" xfId="0" applyFont="1" applyFill="1" applyBorder="1" applyAlignment="1">
      <alignment horizontal="right" vertical="center" shrinkToFit="1"/>
    </xf>
    <xf numFmtId="0" fontId="16" fillId="3" borderId="33" xfId="0" applyFont="1" applyFill="1" applyBorder="1" applyAlignment="1">
      <alignment horizontal="left" vertical="center"/>
    </xf>
    <xf numFmtId="0" fontId="16" fillId="4" borderId="121" xfId="0" applyFont="1" applyFill="1" applyBorder="1" applyAlignment="1">
      <alignment horizontal="center" vertical="center"/>
    </xf>
    <xf numFmtId="0" fontId="16" fillId="4" borderId="99" xfId="0" applyFont="1" applyFill="1" applyBorder="1" applyAlignment="1">
      <alignment horizontal="center" vertical="center"/>
    </xf>
    <xf numFmtId="0" fontId="71" fillId="11" borderId="29" xfId="0" applyFont="1" applyFill="1" applyBorder="1" applyAlignment="1">
      <alignment horizontal="center" vertical="center"/>
    </xf>
    <xf numFmtId="0" fontId="106" fillId="11" borderId="34" xfId="16" applyFont="1" applyFill="1" applyBorder="1" applyAlignment="1">
      <alignment horizontal="center" vertical="center"/>
    </xf>
    <xf numFmtId="0" fontId="106" fillId="11" borderId="49" xfId="16" applyFont="1" applyFill="1" applyBorder="1" applyAlignment="1">
      <alignment horizontal="center" vertical="center"/>
    </xf>
    <xf numFmtId="0" fontId="106" fillId="11" borderId="39" xfId="16" applyFont="1" applyFill="1" applyBorder="1" applyAlignment="1">
      <alignment horizontal="center" vertical="center"/>
    </xf>
    <xf numFmtId="0" fontId="106" fillId="11" borderId="29" xfId="16" applyFont="1" applyFill="1" applyBorder="1" applyAlignment="1">
      <alignment horizontal="center" vertical="distributed" textRotation="255" wrapText="1" justifyLastLine="1"/>
    </xf>
    <xf numFmtId="0" fontId="106" fillId="11" borderId="29" xfId="16" applyFont="1" applyFill="1" applyBorder="1" applyAlignment="1">
      <alignment horizontal="center" vertical="distributed" textRotation="255" justifyLastLine="1"/>
    </xf>
    <xf numFmtId="0" fontId="0" fillId="11" borderId="29" xfId="0" applyFill="1" applyBorder="1" applyAlignment="1">
      <alignment horizontal="center" vertical="distributed" textRotation="255" justifyLastLine="1"/>
    </xf>
    <xf numFmtId="0" fontId="106" fillId="0" borderId="77" xfId="16" applyFont="1" applyBorder="1" applyAlignment="1">
      <alignment vertical="center" wrapText="1"/>
    </xf>
    <xf numFmtId="0" fontId="106" fillId="0" borderId="100" xfId="16" applyFont="1" applyBorder="1" applyAlignment="1">
      <alignment vertical="center" wrapText="1"/>
    </xf>
    <xf numFmtId="0" fontId="106" fillId="0" borderId="125" xfId="16" applyFont="1" applyBorder="1" applyAlignment="1">
      <alignment vertical="center" wrapText="1"/>
    </xf>
    <xf numFmtId="0" fontId="106" fillId="0" borderId="102" xfId="16" applyFont="1" applyBorder="1" applyAlignment="1">
      <alignment vertical="center" wrapText="1"/>
    </xf>
    <xf numFmtId="0" fontId="106" fillId="0" borderId="124" xfId="16" applyFont="1" applyBorder="1" applyAlignment="1">
      <alignment vertical="center" wrapText="1"/>
    </xf>
    <xf numFmtId="0" fontId="106" fillId="11" borderId="29" xfId="16" applyFont="1" applyFill="1" applyBorder="1" applyAlignment="1">
      <alignment horizontal="center" vertical="center" wrapText="1"/>
    </xf>
    <xf numFmtId="0" fontId="10" fillId="11" borderId="29" xfId="16" applyFill="1" applyBorder="1" applyAlignment="1">
      <alignment horizontal="center" vertical="center" wrapText="1"/>
    </xf>
    <xf numFmtId="0" fontId="10" fillId="11" borderId="34" xfId="16" applyFill="1" applyBorder="1" applyAlignment="1">
      <alignment horizontal="center" vertical="center" wrapText="1"/>
    </xf>
    <xf numFmtId="0" fontId="106" fillId="0" borderId="81" xfId="16" applyFont="1" applyBorder="1" applyAlignment="1">
      <alignment vertical="center" wrapText="1"/>
    </xf>
    <xf numFmtId="0" fontId="106" fillId="0" borderId="82" xfId="16" applyFont="1" applyBorder="1" applyAlignment="1">
      <alignment vertical="center" wrapText="1"/>
    </xf>
    <xf numFmtId="0" fontId="106" fillId="0" borderId="75" xfId="16" applyFont="1" applyBorder="1" applyAlignment="1">
      <alignment vertical="center" wrapText="1"/>
    </xf>
    <xf numFmtId="0" fontId="67" fillId="11" borderId="29" xfId="16" applyFont="1" applyFill="1" applyBorder="1" applyAlignment="1">
      <alignment vertical="center" textRotation="255"/>
    </xf>
    <xf numFmtId="0" fontId="0" fillId="11" borderId="29" xfId="0" applyFill="1" applyBorder="1" applyAlignment="1">
      <alignment vertical="center" textRotation="255"/>
    </xf>
    <xf numFmtId="0" fontId="16" fillId="3" borderId="0" xfId="0" applyFont="1" applyFill="1" applyBorder="1" applyAlignment="1" applyProtection="1">
      <alignment horizontal="left" vertical="top" wrapText="1"/>
      <protection locked="0"/>
    </xf>
    <xf numFmtId="0" fontId="16" fillId="3" borderId="0" xfId="0" applyFont="1" applyFill="1" applyAlignment="1">
      <alignment vertical="top" wrapText="1"/>
    </xf>
    <xf numFmtId="0" fontId="17" fillId="0" borderId="0" xfId="0" applyFont="1" applyAlignment="1">
      <alignment wrapText="1"/>
    </xf>
    <xf numFmtId="0" fontId="18" fillId="15" borderId="21" xfId="0" applyFont="1" applyFill="1" applyBorder="1" applyAlignment="1" applyProtection="1">
      <alignment horizontal="left" vertical="center"/>
      <protection locked="0"/>
    </xf>
    <xf numFmtId="0" fontId="18" fillId="15" borderId="2" xfId="0" applyFont="1" applyFill="1" applyBorder="1" applyAlignment="1" applyProtection="1">
      <alignment horizontal="left" vertical="center"/>
      <protection locked="0"/>
    </xf>
    <xf numFmtId="0" fontId="18" fillId="3" borderId="22" xfId="0" applyNumberFormat="1" applyFont="1" applyFill="1" applyBorder="1" applyAlignment="1" applyProtection="1">
      <alignment horizontal="right" vertical="center"/>
      <protection locked="0"/>
    </xf>
    <xf numFmtId="0" fontId="18" fillId="3" borderId="3" xfId="0" applyNumberFormat="1" applyFont="1" applyFill="1" applyBorder="1" applyAlignment="1" applyProtection="1">
      <alignment horizontal="right" vertical="center"/>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right" vertical="center"/>
      <protection locked="0"/>
    </xf>
    <xf numFmtId="0" fontId="18" fillId="3" borderId="3" xfId="0" applyFont="1" applyFill="1" applyBorder="1" applyAlignment="1" applyProtection="1">
      <alignment horizontal="right" vertical="center"/>
      <protection locked="0"/>
    </xf>
    <xf numFmtId="0" fontId="18" fillId="3" borderId="8" xfId="0" applyNumberFormat="1" applyFont="1" applyFill="1" applyBorder="1" applyAlignment="1" applyProtection="1">
      <alignment horizontal="right" vertical="center"/>
      <protection locked="0"/>
    </xf>
    <xf numFmtId="0" fontId="34" fillId="3" borderId="0" xfId="0" applyFont="1" applyFill="1" applyBorder="1" applyAlignment="1" applyProtection="1">
      <alignment vertical="center" shrinkToFit="1"/>
      <protection locked="0"/>
    </xf>
    <xf numFmtId="0" fontId="9" fillId="0" borderId="0" xfId="0" applyFont="1" applyAlignment="1" applyProtection="1">
      <alignment shrinkToFit="1"/>
      <protection locked="0"/>
    </xf>
    <xf numFmtId="0" fontId="78" fillId="3" borderId="8" xfId="0" applyFont="1" applyFill="1" applyBorder="1" applyAlignment="1" applyProtection="1">
      <alignment horizontal="center" vertical="center"/>
      <protection locked="0"/>
    </xf>
    <xf numFmtId="0" fontId="78" fillId="3" borderId="4" xfId="0" applyFont="1" applyFill="1" applyBorder="1" applyAlignment="1" applyProtection="1">
      <alignment horizontal="center" vertical="center"/>
      <protection locked="0"/>
    </xf>
    <xf numFmtId="0" fontId="78" fillId="3" borderId="22" xfId="0" applyFont="1" applyFill="1" applyBorder="1" applyAlignment="1" applyProtection="1">
      <alignment horizontal="center" vertical="center"/>
      <protection locked="0"/>
    </xf>
    <xf numFmtId="0" fontId="78" fillId="3" borderId="0" xfId="0" applyFont="1" applyFill="1" applyBorder="1" applyAlignment="1" applyProtection="1">
      <alignment horizontal="center" vertical="center"/>
      <protection locked="0"/>
    </xf>
    <xf numFmtId="180" fontId="82" fillId="2" borderId="4" xfId="0" applyNumberFormat="1" applyFont="1" applyFill="1" applyBorder="1" applyAlignment="1" applyProtection="1">
      <alignment horizontal="right" vertical="center"/>
    </xf>
    <xf numFmtId="180" fontId="82" fillId="2" borderId="0" xfId="0" applyNumberFormat="1" applyFont="1" applyFill="1" applyBorder="1" applyAlignment="1" applyProtection="1">
      <alignment horizontal="right" vertical="center"/>
    </xf>
    <xf numFmtId="0" fontId="78" fillId="3" borderId="54" xfId="0" applyFont="1" applyFill="1" applyBorder="1" applyAlignment="1" applyProtection="1">
      <alignment horizontal="center" vertical="center"/>
      <protection locked="0"/>
    </xf>
    <xf numFmtId="0" fontId="78" fillId="3" borderId="50"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97" fillId="3" borderId="8" xfId="0" applyFont="1" applyFill="1" applyBorder="1" applyAlignment="1" applyProtection="1">
      <alignment horizontal="center" vertical="center"/>
      <protection locked="0"/>
    </xf>
    <xf numFmtId="0" fontId="97" fillId="3" borderId="4" xfId="0" applyFont="1" applyFill="1" applyBorder="1" applyAlignment="1" applyProtection="1">
      <alignment horizontal="center" vertical="center"/>
      <protection locked="0"/>
    </xf>
    <xf numFmtId="0" fontId="97" fillId="3" borderId="131" xfId="0" applyFont="1" applyFill="1" applyBorder="1" applyAlignment="1" applyProtection="1">
      <alignment horizontal="center" vertical="center"/>
      <protection locked="0"/>
    </xf>
    <xf numFmtId="0" fontId="97" fillId="3" borderId="63" xfId="0" applyFont="1" applyFill="1" applyBorder="1" applyAlignment="1" applyProtection="1">
      <alignment horizontal="center" vertical="center"/>
      <protection locked="0"/>
    </xf>
    <xf numFmtId="1" fontId="72" fillId="2" borderId="4" xfId="0" applyNumberFormat="1" applyFont="1" applyFill="1" applyBorder="1" applyAlignment="1" applyProtection="1">
      <alignment horizontal="right" vertical="center"/>
    </xf>
    <xf numFmtId="1" fontId="72" fillId="2" borderId="63" xfId="0" applyNumberFormat="1" applyFont="1" applyFill="1" applyBorder="1" applyAlignment="1" applyProtection="1">
      <alignment horizontal="right" vertical="center"/>
    </xf>
    <xf numFmtId="0" fontId="70" fillId="3" borderId="54" xfId="0" applyFont="1" applyFill="1" applyBorder="1" applyAlignment="1" applyProtection="1">
      <alignment horizontal="center" vertical="center"/>
      <protection locked="0"/>
    </xf>
    <xf numFmtId="0" fontId="70" fillId="3" borderId="132"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shrinkToFit="1"/>
      <protection locked="0"/>
    </xf>
    <xf numFmtId="0" fontId="5" fillId="3" borderId="4" xfId="0" applyFont="1" applyFill="1" applyBorder="1" applyAlignment="1" applyProtection="1">
      <alignment horizontal="center" vertical="center" wrapText="1" shrinkToFit="1"/>
      <protection locked="0"/>
    </xf>
    <xf numFmtId="0" fontId="5" fillId="3" borderId="133" xfId="0" applyFont="1" applyFill="1" applyBorder="1" applyAlignment="1" applyProtection="1">
      <alignment horizontal="center" vertical="center" wrapText="1" shrinkToFit="1"/>
      <protection locked="0"/>
    </xf>
    <xf numFmtId="0" fontId="5" fillId="3" borderId="63" xfId="0" applyFont="1" applyFill="1" applyBorder="1" applyAlignment="1" applyProtection="1">
      <alignment horizontal="center" vertical="center" wrapText="1" shrinkToFit="1"/>
      <protection locked="0"/>
    </xf>
    <xf numFmtId="0" fontId="17" fillId="2" borderId="4" xfId="0" applyFont="1" applyFill="1" applyBorder="1" applyAlignment="1" applyProtection="1">
      <alignment horizontal="right" vertical="center" shrinkToFit="1"/>
    </xf>
    <xf numFmtId="0" fontId="17" fillId="2" borderId="63" xfId="0" applyFont="1" applyFill="1" applyBorder="1" applyAlignment="1" applyProtection="1">
      <alignment horizontal="right" vertical="center" shrinkToFit="1"/>
    </xf>
    <xf numFmtId="0" fontId="18" fillId="3" borderId="7" xfId="0" applyFont="1" applyFill="1" applyBorder="1" applyAlignment="1" applyProtection="1">
      <alignment horizontal="center" vertical="center"/>
      <protection locked="0"/>
    </xf>
    <xf numFmtId="0" fontId="17" fillId="3" borderId="134" xfId="0" applyFont="1" applyFill="1" applyBorder="1" applyAlignment="1" applyProtection="1">
      <alignment horizontal="center" vertical="center"/>
      <protection locked="0"/>
    </xf>
    <xf numFmtId="0" fontId="70" fillId="3" borderId="8"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4" fillId="0" borderId="4" xfId="0" applyFont="1" applyBorder="1" applyAlignment="1" applyProtection="1">
      <alignment vertical="center"/>
      <protection locked="0"/>
    </xf>
    <xf numFmtId="0" fontId="70" fillId="3" borderId="3" xfId="0" applyFont="1" applyFill="1" applyBorder="1" applyAlignment="1" applyProtection="1">
      <alignment horizontal="left" vertical="center" wrapText="1"/>
      <protection locked="0"/>
    </xf>
    <xf numFmtId="0" fontId="70" fillId="3" borderId="1" xfId="0" applyFont="1" applyFill="1" applyBorder="1" applyAlignment="1" applyProtection="1">
      <alignment horizontal="left" vertical="center" wrapText="1"/>
      <protection locked="0"/>
    </xf>
    <xf numFmtId="0" fontId="4" fillId="0" borderId="1" xfId="0" applyFont="1" applyBorder="1" applyAlignment="1" applyProtection="1">
      <alignment vertical="center"/>
      <protection locked="0"/>
    </xf>
    <xf numFmtId="0" fontId="72" fillId="4" borderId="4" xfId="0" applyFont="1" applyFill="1" applyBorder="1" applyAlignment="1" applyProtection="1">
      <alignment horizontal="right" vertical="center"/>
      <protection locked="0"/>
    </xf>
    <xf numFmtId="0" fontId="72" fillId="4" borderId="1" xfId="0" applyFont="1" applyFill="1" applyBorder="1" applyAlignment="1" applyProtection="1">
      <alignment horizontal="right" vertical="center"/>
      <protection locked="0"/>
    </xf>
    <xf numFmtId="0" fontId="72" fillId="3" borderId="54" xfId="0" applyFont="1" applyFill="1" applyBorder="1" applyAlignment="1" applyProtection="1">
      <alignment horizontal="center" vertical="center"/>
      <protection locked="0"/>
    </xf>
    <xf numFmtId="0" fontId="72" fillId="3" borderId="51" xfId="0" applyFont="1" applyFill="1" applyBorder="1" applyAlignment="1" applyProtection="1">
      <alignment horizontal="center" vertical="center"/>
      <protection locked="0"/>
    </xf>
    <xf numFmtId="0" fontId="4" fillId="3" borderId="8" xfId="0" applyFont="1" applyFill="1" applyBorder="1" applyAlignment="1" applyProtection="1">
      <alignment wrapText="1"/>
      <protection locked="0"/>
    </xf>
    <xf numFmtId="0" fontId="0" fillId="3" borderId="4" xfId="0" applyFill="1" applyBorder="1" applyAlignment="1" applyProtection="1">
      <alignment wrapText="1"/>
      <protection locked="0"/>
    </xf>
    <xf numFmtId="0" fontId="0" fillId="3" borderId="3" xfId="0" applyFill="1" applyBorder="1" applyAlignment="1" applyProtection="1">
      <alignment wrapText="1"/>
      <protection locked="0"/>
    </xf>
    <xf numFmtId="0" fontId="0" fillId="3" borderId="1" xfId="0" applyFill="1" applyBorder="1" applyAlignment="1" applyProtection="1">
      <alignment wrapText="1"/>
      <protection locked="0"/>
    </xf>
    <xf numFmtId="0" fontId="17" fillId="4" borderId="4" xfId="0" applyFont="1" applyFill="1" applyBorder="1" applyAlignment="1" applyProtection="1">
      <alignment horizontal="right" vertical="center" shrinkToFit="1"/>
      <protection locked="0"/>
    </xf>
    <xf numFmtId="0" fontId="0" fillId="4" borderId="4" xfId="0" applyFill="1" applyBorder="1" applyAlignment="1" applyProtection="1">
      <alignment vertical="center"/>
      <protection locked="0"/>
    </xf>
    <xf numFmtId="0" fontId="0" fillId="4" borderId="1" xfId="0" applyFill="1" applyBorder="1" applyAlignment="1" applyProtection="1">
      <alignment vertical="center"/>
      <protection locked="0"/>
    </xf>
    <xf numFmtId="0" fontId="17" fillId="3" borderId="12" xfId="0" applyFont="1" applyFill="1" applyBorder="1" applyAlignment="1" applyProtection="1">
      <alignment horizontal="center" vertical="center"/>
      <protection locked="0"/>
    </xf>
    <xf numFmtId="186" fontId="0" fillId="2" borderId="4" xfId="0" applyNumberFormat="1" applyFont="1" applyFill="1" applyBorder="1" applyAlignment="1" applyProtection="1">
      <alignment horizontal="right" vertical="center"/>
    </xf>
    <xf numFmtId="0" fontId="0" fillId="2" borderId="4" xfId="0" applyFill="1" applyBorder="1" applyAlignment="1" applyProtection="1">
      <alignment horizontal="right" vertical="center"/>
    </xf>
    <xf numFmtId="0" fontId="0" fillId="2" borderId="0" xfId="0" applyFill="1" applyBorder="1" applyAlignment="1" applyProtection="1">
      <alignment horizontal="right" vertical="center"/>
    </xf>
    <xf numFmtId="0" fontId="4" fillId="3" borderId="7" xfId="0"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72" fillId="3" borderId="126" xfId="0" applyFont="1" applyFill="1" applyBorder="1" applyAlignment="1" applyProtection="1">
      <alignment horizontal="center" vertical="center" wrapText="1"/>
      <protection locked="0"/>
    </xf>
    <xf numFmtId="0" fontId="82" fillId="0" borderId="127" xfId="0" applyFont="1" applyBorder="1" applyAlignment="1" applyProtection="1">
      <alignment horizontal="center" vertical="center"/>
      <protection locked="0"/>
    </xf>
    <xf numFmtId="0" fontId="82" fillId="0" borderId="128" xfId="0" applyFont="1" applyBorder="1" applyAlignment="1" applyProtection="1">
      <alignment horizontal="center" vertical="center"/>
      <protection locked="0"/>
    </xf>
    <xf numFmtId="0" fontId="82" fillId="0" borderId="22" xfId="0"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33" xfId="0" applyFont="1" applyBorder="1" applyAlignment="1" applyProtection="1">
      <alignment horizontal="center" vertical="center"/>
      <protection locked="0"/>
    </xf>
    <xf numFmtId="0" fontId="82" fillId="0" borderId="3" xfId="0" applyFont="1" applyBorder="1" applyAlignment="1" applyProtection="1">
      <alignment horizontal="center" vertical="center"/>
      <protection locked="0"/>
    </xf>
    <xf numFmtId="0" fontId="82" fillId="0" borderId="1" xfId="0" applyFont="1" applyBorder="1" applyAlignment="1" applyProtection="1">
      <alignment horizontal="center" vertical="center"/>
      <protection locked="0"/>
    </xf>
    <xf numFmtId="0" fontId="82" fillId="0" borderId="12" xfId="0" applyFont="1" applyBorder="1" applyAlignment="1" applyProtection="1">
      <alignment horizontal="center" vertical="center"/>
      <protection locked="0"/>
    </xf>
    <xf numFmtId="0" fontId="70" fillId="3" borderId="126" xfId="0" applyFont="1" applyFill="1" applyBorder="1" applyAlignment="1" applyProtection="1">
      <alignment horizontal="left" vertical="center" shrinkToFit="1"/>
      <protection locked="0"/>
    </xf>
    <xf numFmtId="0" fontId="70" fillId="3" borderId="127" xfId="0" applyFont="1" applyFill="1" applyBorder="1" applyAlignment="1" applyProtection="1">
      <alignment horizontal="left" vertical="center" shrinkToFit="1"/>
      <protection locked="0"/>
    </xf>
    <xf numFmtId="0" fontId="4" fillId="0" borderId="127" xfId="0" applyFont="1" applyBorder="1" applyAlignment="1" applyProtection="1">
      <alignment vertical="center" shrinkToFit="1"/>
      <protection locked="0"/>
    </xf>
    <xf numFmtId="0" fontId="70" fillId="3" borderId="3" xfId="0" applyFont="1" applyFill="1" applyBorder="1" applyAlignment="1" applyProtection="1">
      <alignment horizontal="left" vertical="center" shrinkToFit="1"/>
      <protection locked="0"/>
    </xf>
    <xf numFmtId="0" fontId="70" fillId="3" borderId="1" xfId="0" applyFont="1" applyFill="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72" fillId="4" borderId="127" xfId="0" applyFont="1" applyFill="1" applyBorder="1" applyAlignment="1" applyProtection="1">
      <alignment horizontal="right" vertical="center"/>
      <protection locked="0"/>
    </xf>
    <xf numFmtId="0" fontId="72" fillId="3" borderId="129" xfId="0" applyFont="1" applyFill="1" applyBorder="1" applyAlignment="1" applyProtection="1">
      <alignment horizontal="center" vertical="center"/>
      <protection locked="0"/>
    </xf>
    <xf numFmtId="0" fontId="17" fillId="3" borderId="130" xfId="0" applyFont="1" applyFill="1" applyBorder="1" applyAlignment="1" applyProtection="1">
      <alignment vertical="center" wrapText="1"/>
      <protection locked="0"/>
    </xf>
    <xf numFmtId="0" fontId="0" fillId="3" borderId="127" xfId="0" applyFill="1" applyBorder="1" applyAlignment="1" applyProtection="1">
      <alignment wrapText="1"/>
      <protection locked="0"/>
    </xf>
    <xf numFmtId="0" fontId="0" fillId="3" borderId="31" xfId="0" applyFill="1" applyBorder="1" applyAlignment="1" applyProtection="1">
      <alignment wrapText="1"/>
      <protection locked="0"/>
    </xf>
    <xf numFmtId="0" fontId="0" fillId="3" borderId="0" xfId="0" applyFill="1" applyBorder="1" applyAlignment="1" applyProtection="1">
      <alignment wrapText="1"/>
      <protection locked="0"/>
    </xf>
    <xf numFmtId="0" fontId="0" fillId="3" borderId="10" xfId="0" applyFill="1" applyBorder="1" applyAlignment="1" applyProtection="1">
      <alignment wrapText="1"/>
      <protection locked="0"/>
    </xf>
    <xf numFmtId="0" fontId="17" fillId="3" borderId="126" xfId="0" applyFont="1" applyFill="1" applyBorder="1" applyAlignment="1" applyProtection="1">
      <alignment vertical="center" shrinkToFit="1"/>
      <protection locked="0"/>
    </xf>
    <xf numFmtId="0" fontId="0" fillId="3" borderId="127" xfId="0"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17" fillId="4" borderId="127" xfId="0" applyFont="1" applyFill="1" applyBorder="1" applyAlignment="1" applyProtection="1">
      <alignment horizontal="right" vertical="center" shrinkToFit="1"/>
      <protection locked="0"/>
    </xf>
    <xf numFmtId="0" fontId="0" fillId="4" borderId="127" xfId="0" applyFill="1" applyBorder="1" applyAlignment="1" applyProtection="1">
      <alignment vertical="center"/>
      <protection locked="0"/>
    </xf>
    <xf numFmtId="0" fontId="18" fillId="3" borderId="128" xfId="0" applyFont="1" applyFill="1" applyBorder="1" applyAlignment="1" applyProtection="1">
      <alignment horizontal="center" vertical="center"/>
      <protection locked="0"/>
    </xf>
    <xf numFmtId="0" fontId="18" fillId="3" borderId="8"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0" fontId="17" fillId="2" borderId="1" xfId="0" applyFont="1" applyFill="1" applyBorder="1" applyAlignment="1" applyProtection="1">
      <alignment horizontal="right" vertical="center" shrinkToFit="1"/>
    </xf>
    <xf numFmtId="0" fontId="18" fillId="3" borderId="12" xfId="0" applyFont="1" applyFill="1" applyBorder="1" applyAlignment="1" applyProtection="1">
      <alignment horizontal="center" vertical="center"/>
      <protection locked="0"/>
    </xf>
    <xf numFmtId="190" fontId="17" fillId="2" borderId="4" xfId="0" applyNumberFormat="1" applyFont="1" applyFill="1" applyBorder="1" applyAlignment="1" applyProtection="1">
      <alignment horizontal="right" vertical="center"/>
    </xf>
    <xf numFmtId="190" fontId="17" fillId="2" borderId="1" xfId="0" applyNumberFormat="1" applyFont="1" applyFill="1" applyBorder="1" applyAlignment="1" applyProtection="1">
      <alignment horizontal="right" vertical="center"/>
    </xf>
    <xf numFmtId="0" fontId="80" fillId="3" borderId="4" xfId="0" applyFont="1" applyFill="1" applyBorder="1" applyAlignment="1" applyProtection="1">
      <alignment horizontal="center" vertical="center"/>
      <protection locked="0"/>
    </xf>
    <xf numFmtId="0" fontId="80" fillId="3" borderId="1" xfId="0" applyFont="1" applyFill="1" applyBorder="1" applyAlignment="1" applyProtection="1">
      <alignment horizontal="center" vertical="center"/>
      <protection locked="0"/>
    </xf>
    <xf numFmtId="0" fontId="72" fillId="2" borderId="4" xfId="0" applyFont="1" applyFill="1" applyBorder="1" applyAlignment="1" applyProtection="1">
      <alignment horizontal="right" vertical="center"/>
    </xf>
    <xf numFmtId="0" fontId="72" fillId="2" borderId="1" xfId="0" applyFont="1" applyFill="1" applyBorder="1" applyAlignment="1" applyProtection="1">
      <alignment horizontal="right" vertical="center"/>
    </xf>
    <xf numFmtId="0" fontId="17" fillId="3" borderId="8"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0" fontId="0" fillId="0" borderId="4" xfId="0" applyBorder="1" applyAlignment="1">
      <alignment vertical="center"/>
    </xf>
    <xf numFmtId="0" fontId="17" fillId="3" borderId="3"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0" fillId="0" borderId="1" xfId="0" applyBorder="1" applyAlignment="1">
      <alignment vertical="center"/>
    </xf>
    <xf numFmtId="0" fontId="4" fillId="3" borderId="0" xfId="0" applyFont="1" applyFill="1" applyAlignment="1">
      <alignment horizontal="left" vertical="center"/>
    </xf>
    <xf numFmtId="0" fontId="16" fillId="3" borderId="4" xfId="0" applyFont="1" applyFill="1" applyBorder="1" applyAlignment="1" applyProtection="1">
      <alignment horizontal="left" vertical="center" wrapText="1" shrinkToFit="1"/>
      <protection locked="0"/>
    </xf>
    <xf numFmtId="0" fontId="0" fillId="0" borderId="4" xfId="0" applyBorder="1" applyAlignment="1" applyProtection="1">
      <protection locked="0"/>
    </xf>
    <xf numFmtId="0" fontId="0" fillId="0" borderId="0" xfId="0" applyAlignment="1" applyProtection="1">
      <protection locked="0"/>
    </xf>
    <xf numFmtId="0" fontId="18" fillId="4" borderId="0" xfId="0" applyFont="1" applyFill="1" applyBorder="1" applyAlignment="1" applyProtection="1">
      <alignment horizontal="right" vertical="center" shrinkToFit="1"/>
      <protection locked="0"/>
    </xf>
    <xf numFmtId="0" fontId="0" fillId="0" borderId="0" xfId="0" applyBorder="1" applyAlignment="1" applyProtection="1">
      <alignment horizontal="right" vertical="center" shrinkToFit="1"/>
      <protection locked="0"/>
    </xf>
    <xf numFmtId="0" fontId="0" fillId="0" borderId="1" xfId="0" applyBorder="1" applyAlignment="1" applyProtection="1">
      <alignment horizontal="right" vertical="center" shrinkToFit="1"/>
      <protection locked="0"/>
    </xf>
    <xf numFmtId="0" fontId="17" fillId="3" borderId="0" xfId="0" applyFont="1" applyFill="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18" fillId="3" borderId="5" xfId="0" applyFont="1" applyFill="1" applyBorder="1" applyAlignment="1" applyProtection="1">
      <alignment horizontal="center" vertical="center" textRotation="255" wrapText="1" shrinkToFit="1"/>
      <protection locked="0"/>
    </xf>
    <xf numFmtId="0" fontId="0" fillId="0" borderId="7" xfId="0" applyBorder="1" applyAlignment="1" applyProtection="1">
      <alignment vertical="center" textRotation="255" shrinkToFit="1"/>
      <protection locked="0"/>
    </xf>
    <xf numFmtId="0" fontId="0" fillId="0" borderId="31" xfId="0" applyBorder="1" applyAlignment="1" applyProtection="1">
      <alignment vertical="center" textRotation="255" shrinkToFit="1"/>
      <protection locked="0"/>
    </xf>
    <xf numFmtId="0" fontId="0" fillId="0" borderId="33" xfId="0" applyBorder="1" applyAlignment="1" applyProtection="1">
      <alignment vertical="center" textRotation="255" shrinkToFit="1"/>
      <protection locked="0"/>
    </xf>
    <xf numFmtId="0" fontId="0" fillId="0" borderId="10" xfId="0" applyBorder="1" applyAlignment="1" applyProtection="1">
      <alignment vertical="center" textRotation="255" shrinkToFit="1"/>
      <protection locked="0"/>
    </xf>
    <xf numFmtId="0" fontId="0" fillId="0" borderId="12" xfId="0" applyBorder="1" applyAlignment="1" applyProtection="1">
      <alignment vertical="center" textRotation="255" shrinkToFit="1"/>
      <protection locked="0"/>
    </xf>
    <xf numFmtId="0" fontId="16" fillId="3" borderId="4" xfId="0" applyFont="1" applyFill="1"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0" xfId="0" applyBorder="1" applyAlignment="1" applyProtection="1">
      <protection locked="0"/>
    </xf>
    <xf numFmtId="0" fontId="17" fillId="3" borderId="54"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186" fontId="17" fillId="2" borderId="4" xfId="0" applyNumberFormat="1" applyFont="1" applyFill="1" applyBorder="1" applyAlignment="1" applyProtection="1">
      <alignment horizontal="right" vertical="center" shrinkToFit="1"/>
    </xf>
    <xf numFmtId="186" fontId="0" fillId="2" borderId="4" xfId="0" applyNumberFormat="1" applyFont="1" applyFill="1" applyBorder="1" applyAlignment="1" applyProtection="1"/>
    <xf numFmtId="186" fontId="0" fillId="2" borderId="0" xfId="0" applyNumberFormat="1" applyFont="1" applyFill="1" applyAlignment="1" applyProtection="1"/>
    <xf numFmtId="186" fontId="0" fillId="2" borderId="1" xfId="0" applyNumberFormat="1" applyFont="1" applyFill="1" applyBorder="1" applyAlignment="1" applyProtection="1"/>
    <xf numFmtId="0" fontId="0" fillId="0" borderId="33" xfId="0" applyBorder="1" applyAlignment="1" applyProtection="1">
      <protection locked="0"/>
    </xf>
    <xf numFmtId="0" fontId="0" fillId="0" borderId="12" xfId="0" applyBorder="1" applyAlignment="1" applyProtection="1">
      <protection locked="0"/>
    </xf>
    <xf numFmtId="0" fontId="78" fillId="3" borderId="8" xfId="0" applyFont="1" applyFill="1" applyBorder="1" applyAlignment="1" applyProtection="1">
      <alignment vertical="center"/>
      <protection locked="0"/>
    </xf>
    <xf numFmtId="0" fontId="81" fillId="0" borderId="4" xfId="0" applyFont="1" applyBorder="1" applyAlignment="1" applyProtection="1">
      <alignment vertical="center"/>
      <protection locked="0"/>
    </xf>
    <xf numFmtId="0" fontId="81" fillId="0" borderId="3" xfId="0" applyFont="1" applyBorder="1" applyAlignment="1" applyProtection="1">
      <alignment vertical="center"/>
      <protection locked="0"/>
    </xf>
    <xf numFmtId="0" fontId="81" fillId="0" borderId="1" xfId="0" applyFont="1" applyBorder="1" applyAlignment="1" applyProtection="1">
      <alignment vertical="center"/>
      <protection locked="0"/>
    </xf>
    <xf numFmtId="0" fontId="80" fillId="3" borderId="8" xfId="0" applyFont="1" applyFill="1" applyBorder="1" applyAlignment="1" applyProtection="1">
      <alignment horizontal="left" vertical="center"/>
      <protection locked="0"/>
    </xf>
    <xf numFmtId="0" fontId="80" fillId="3" borderId="4" xfId="0" applyFont="1" applyFill="1" applyBorder="1" applyAlignment="1" applyProtection="1">
      <alignment horizontal="left" vertical="center"/>
      <protection locked="0"/>
    </xf>
    <xf numFmtId="0" fontId="80" fillId="3" borderId="3" xfId="0" applyFont="1" applyFill="1" applyBorder="1" applyAlignment="1" applyProtection="1">
      <alignment horizontal="left" vertical="center"/>
      <protection locked="0"/>
    </xf>
    <xf numFmtId="0" fontId="80" fillId="3" borderId="1" xfId="0" applyFont="1" applyFill="1" applyBorder="1" applyAlignment="1" applyProtection="1">
      <alignment horizontal="left" vertical="center"/>
      <protection locked="0"/>
    </xf>
    <xf numFmtId="0" fontId="4" fillId="3" borderId="0" xfId="0" applyFont="1" applyFill="1" applyAlignment="1" applyProtection="1">
      <alignment vertical="center" shrinkToFit="1"/>
      <protection locked="0"/>
    </xf>
    <xf numFmtId="0" fontId="18" fillId="10" borderId="0" xfId="0" applyFont="1" applyFill="1" applyBorder="1" applyAlignment="1" applyProtection="1">
      <alignment horizontal="center" vertical="center"/>
      <protection locked="0"/>
    </xf>
    <xf numFmtId="0" fontId="16" fillId="11" borderId="8" xfId="0" applyFont="1" applyFill="1" applyBorder="1" applyAlignment="1" applyProtection="1">
      <alignment horizontal="center" vertical="center" shrinkToFit="1"/>
      <protection locked="0"/>
    </xf>
    <xf numFmtId="0" fontId="16" fillId="11" borderId="7" xfId="0" applyFont="1" applyFill="1" applyBorder="1" applyAlignment="1" applyProtection="1">
      <alignment horizontal="center" vertical="center" shrinkToFit="1"/>
      <protection locked="0"/>
    </xf>
    <xf numFmtId="0" fontId="16" fillId="11" borderId="3" xfId="0" applyFont="1" applyFill="1" applyBorder="1" applyAlignment="1" applyProtection="1">
      <alignment horizontal="center" vertical="center" shrinkToFit="1"/>
      <protection locked="0"/>
    </xf>
    <xf numFmtId="0" fontId="16" fillId="11" borderId="12" xfId="0" applyFont="1" applyFill="1" applyBorder="1" applyAlignment="1" applyProtection="1">
      <alignment horizontal="center" vertical="center" shrinkToFit="1"/>
      <protection locked="0"/>
    </xf>
    <xf numFmtId="0" fontId="16" fillId="11" borderId="8" xfId="0" applyFont="1" applyFill="1" applyBorder="1" applyAlignment="1" applyProtection="1">
      <alignment horizontal="center" vertical="center" wrapText="1" shrinkToFit="1"/>
      <protection locked="0"/>
    </xf>
    <xf numFmtId="0" fontId="16" fillId="11" borderId="7" xfId="0" applyFont="1" applyFill="1" applyBorder="1" applyAlignment="1" applyProtection="1">
      <alignment horizontal="center" vertical="center" wrapText="1" shrinkToFit="1"/>
      <protection locked="0"/>
    </xf>
    <xf numFmtId="0" fontId="16" fillId="11" borderId="3" xfId="0" applyFont="1" applyFill="1" applyBorder="1" applyAlignment="1" applyProtection="1">
      <alignment horizontal="center" vertical="center" wrapText="1" shrinkToFit="1"/>
      <protection locked="0"/>
    </xf>
    <xf numFmtId="0" fontId="16" fillId="11" borderId="12" xfId="0" applyFont="1" applyFill="1" applyBorder="1" applyAlignment="1" applyProtection="1">
      <alignment horizontal="center" vertical="center" wrapText="1" shrinkToFit="1"/>
      <protection locked="0"/>
    </xf>
    <xf numFmtId="0" fontId="18" fillId="3" borderId="0" xfId="0" quotePrefix="1" applyFont="1" applyFill="1" applyBorder="1" applyAlignment="1" applyProtection="1">
      <alignment horizontal="right" vertical="center"/>
      <protection locked="0"/>
    </xf>
    <xf numFmtId="0" fontId="18" fillId="3" borderId="0" xfId="0" applyFont="1" applyFill="1" applyBorder="1" applyAlignment="1" applyProtection="1">
      <alignment horizontal="center" vertical="center"/>
      <protection locked="0"/>
    </xf>
    <xf numFmtId="0" fontId="18" fillId="3" borderId="0" xfId="0" applyFont="1" applyFill="1" applyBorder="1" applyAlignment="1" applyProtection="1">
      <alignment horizontal="left" shrinkToFit="1"/>
      <protection locked="0"/>
    </xf>
    <xf numFmtId="0" fontId="0" fillId="0" borderId="0" xfId="0" applyAlignment="1" applyProtection="1">
      <alignment horizontal="left" shrinkToFit="1"/>
      <protection locked="0"/>
    </xf>
    <xf numFmtId="0" fontId="18"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7" xfId="0" applyBorder="1" applyAlignment="1" applyProtection="1">
      <alignment horizontal="center" vertical="center" textRotation="255" shrinkToFit="1"/>
      <protection locked="0"/>
    </xf>
    <xf numFmtId="0" fontId="0" fillId="0" borderId="31" xfId="0" applyBorder="1" applyAlignment="1" applyProtection="1">
      <alignment horizontal="center" vertical="center" textRotation="255" shrinkToFit="1"/>
      <protection locked="0"/>
    </xf>
    <xf numFmtId="0" fontId="0" fillId="0" borderId="33" xfId="0" applyBorder="1" applyAlignment="1" applyProtection="1">
      <alignment horizontal="center" vertical="center" textRotation="255" shrinkToFit="1"/>
      <protection locked="0"/>
    </xf>
    <xf numFmtId="0" fontId="0" fillId="0" borderId="10" xfId="0" applyBorder="1" applyAlignment="1" applyProtection="1">
      <alignment horizontal="center" vertical="center" textRotation="255" shrinkToFit="1"/>
      <protection locked="0"/>
    </xf>
    <xf numFmtId="0" fontId="0" fillId="0" borderId="12" xfId="0" applyBorder="1" applyAlignment="1" applyProtection="1">
      <alignment horizontal="center" vertical="center" textRotation="255" shrinkToFit="1"/>
      <protection locked="0"/>
    </xf>
    <xf numFmtId="0" fontId="18" fillId="3" borderId="8" xfId="0" applyFont="1" applyFill="1" applyBorder="1" applyAlignment="1" applyProtection="1">
      <alignment horizontal="left" vertical="center" wrapText="1" shrinkToFit="1"/>
      <protection locked="0"/>
    </xf>
    <xf numFmtId="0" fontId="0" fillId="0" borderId="4" xfId="0" applyFont="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0" xfId="0" applyFont="1" applyBorder="1" applyAlignment="1" applyProtection="1">
      <alignment horizontal="left" vertical="center" wrapText="1" shrinkToFit="1"/>
      <protection locked="0"/>
    </xf>
    <xf numFmtId="0" fontId="0" fillId="0" borderId="3" xfId="0" applyFont="1" applyBorder="1" applyAlignment="1" applyProtection="1">
      <alignment horizontal="left" vertical="center" wrapText="1" shrinkToFit="1"/>
      <protection locked="0"/>
    </xf>
    <xf numFmtId="0" fontId="0" fillId="0" borderId="1" xfId="0" applyFont="1" applyBorder="1" applyAlignment="1" applyProtection="1">
      <alignment horizontal="left" vertical="center" wrapText="1" shrinkToFit="1"/>
      <protection locked="0"/>
    </xf>
    <xf numFmtId="0" fontId="0" fillId="0" borderId="4" xfId="0" applyBorder="1" applyAlignment="1" applyProtection="1">
      <alignment horizontal="right" vertical="center" shrinkToFit="1"/>
      <protection locked="0"/>
    </xf>
    <xf numFmtId="0" fontId="16" fillId="11" borderId="21" xfId="0" applyFont="1" applyFill="1" applyBorder="1" applyAlignment="1" applyProtection="1">
      <alignment horizontal="center" vertical="center" shrinkToFit="1"/>
      <protection locked="0"/>
    </xf>
    <xf numFmtId="0" fontId="16" fillId="11" borderId="2" xfId="0" applyFont="1" applyFill="1" applyBorder="1" applyAlignment="1" applyProtection="1">
      <alignment horizontal="center" vertical="center" shrinkToFit="1"/>
      <protection locked="0"/>
    </xf>
    <xf numFmtId="177" fontId="18" fillId="4" borderId="0" xfId="0" applyNumberFormat="1" applyFont="1" applyFill="1" applyBorder="1" applyAlignment="1">
      <alignment horizontal="center"/>
    </xf>
    <xf numFmtId="0" fontId="26"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18" fillId="11" borderId="8" xfId="0" applyFont="1" applyFill="1" applyBorder="1" applyAlignment="1" applyProtection="1">
      <alignment horizontal="center" vertical="center"/>
      <protection locked="0"/>
    </xf>
    <xf numFmtId="0" fontId="18" fillId="11" borderId="4" xfId="0" applyFont="1" applyFill="1" applyBorder="1" applyAlignment="1" applyProtection="1">
      <alignment horizontal="center" vertical="center"/>
      <protection locked="0"/>
    </xf>
    <xf numFmtId="0" fontId="18" fillId="11" borderId="54" xfId="0" applyFont="1" applyFill="1" applyBorder="1" applyAlignment="1" applyProtection="1">
      <alignment horizontal="center" vertical="center"/>
      <protection locked="0"/>
    </xf>
    <xf numFmtId="0" fontId="18" fillId="11" borderId="3" xfId="0" applyFont="1" applyFill="1" applyBorder="1" applyAlignment="1" applyProtection="1">
      <alignment horizontal="center" vertical="center"/>
      <protection locked="0"/>
    </xf>
    <xf numFmtId="0" fontId="18" fillId="11" borderId="1" xfId="0" applyFont="1" applyFill="1" applyBorder="1" applyAlignment="1" applyProtection="1">
      <alignment horizontal="center" vertical="center"/>
      <protection locked="0"/>
    </xf>
    <xf numFmtId="0" fontId="18" fillId="11" borderId="51"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wrapText="1"/>
      <protection locked="0"/>
    </xf>
    <xf numFmtId="0" fontId="18" fillId="11" borderId="7" xfId="0" applyFont="1" applyFill="1" applyBorder="1" applyAlignment="1" applyProtection="1">
      <alignment horizontal="center" vertical="center"/>
      <protection locked="0"/>
    </xf>
    <xf numFmtId="0" fontId="18" fillId="11" borderId="10" xfId="0" applyFont="1" applyFill="1" applyBorder="1" applyAlignment="1" applyProtection="1">
      <alignment horizontal="center" vertical="center"/>
      <protection locked="0"/>
    </xf>
    <xf numFmtId="0" fontId="18" fillId="11" borderId="12" xfId="0" applyFont="1" applyFill="1" applyBorder="1" applyAlignment="1" applyProtection="1">
      <alignment horizontal="center" vertical="center"/>
      <protection locked="0"/>
    </xf>
    <xf numFmtId="0" fontId="17" fillId="2" borderId="4" xfId="0" applyFont="1" applyFill="1" applyBorder="1" applyAlignment="1" applyProtection="1">
      <alignment horizontal="right" vertical="center"/>
    </xf>
    <xf numFmtId="0" fontId="17" fillId="2" borderId="1" xfId="0" applyFont="1" applyFill="1" applyBorder="1" applyAlignment="1" applyProtection="1">
      <alignment horizontal="right" vertical="center"/>
    </xf>
    <xf numFmtId="0" fontId="17" fillId="3" borderId="8" xfId="0" applyFont="1" applyFill="1" applyBorder="1" applyAlignment="1" applyProtection="1">
      <alignment horizontal="center" vertical="center" shrinkToFit="1"/>
      <protection locked="0"/>
    </xf>
    <xf numFmtId="0" fontId="17" fillId="3" borderId="4" xfId="0" applyFont="1" applyFill="1" applyBorder="1" applyAlignment="1" applyProtection="1">
      <alignment horizontal="center" vertical="center" shrinkToFit="1"/>
      <protection locked="0"/>
    </xf>
    <xf numFmtId="0" fontId="17" fillId="3" borderId="22" xfId="0" applyFont="1" applyFill="1" applyBorder="1" applyAlignment="1" applyProtection="1">
      <alignment horizontal="center" vertical="center" shrinkToFit="1"/>
      <protection locked="0"/>
    </xf>
    <xf numFmtId="0" fontId="17" fillId="3" borderId="0" xfId="0"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190" fontId="17" fillId="2" borderId="0" xfId="0" applyNumberFormat="1" applyFont="1" applyFill="1" applyBorder="1" applyAlignment="1" applyProtection="1">
      <alignment horizontal="right" vertical="center"/>
    </xf>
    <xf numFmtId="0" fontId="17" fillId="3" borderId="50"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shrinkToFit="1"/>
      <protection locked="0"/>
    </xf>
    <xf numFmtId="0" fontId="18" fillId="11" borderId="7" xfId="0" applyFont="1" applyFill="1" applyBorder="1" applyAlignment="1" applyProtection="1">
      <alignment vertical="center" shrinkToFit="1"/>
      <protection locked="0"/>
    </xf>
    <xf numFmtId="0" fontId="18" fillId="11" borderId="10" xfId="0" applyFont="1" applyFill="1" applyBorder="1" applyAlignment="1" applyProtection="1">
      <alignment vertical="center" shrinkToFit="1"/>
      <protection locked="0"/>
    </xf>
    <xf numFmtId="0" fontId="18" fillId="11" borderId="12" xfId="0" applyFont="1" applyFill="1" applyBorder="1" applyAlignment="1" applyProtection="1">
      <alignment vertical="center" shrinkToFit="1"/>
      <protection locked="0"/>
    </xf>
    <xf numFmtId="0" fontId="18" fillId="0" borderId="0" xfId="0" applyFont="1" applyFill="1" applyAlignment="1">
      <alignment horizontal="left" vertical="top" wrapText="1"/>
    </xf>
    <xf numFmtId="0" fontId="18" fillId="3" borderId="8" xfId="0" quotePrefix="1" applyFont="1" applyFill="1" applyBorder="1" applyAlignment="1" applyProtection="1">
      <alignment horizontal="center" vertical="center"/>
      <protection locked="0"/>
    </xf>
    <xf numFmtId="0" fontId="18" fillId="3" borderId="4" xfId="0" quotePrefix="1" applyFont="1" applyFill="1" applyBorder="1" applyAlignment="1" applyProtection="1">
      <alignment horizontal="center" vertical="center"/>
      <protection locked="0"/>
    </xf>
    <xf numFmtId="0" fontId="18" fillId="3" borderId="7" xfId="0" quotePrefix="1" applyFont="1" applyFill="1" applyBorder="1" applyAlignment="1" applyProtection="1">
      <alignment horizontal="center" vertical="center"/>
      <protection locked="0"/>
    </xf>
    <xf numFmtId="0" fontId="18" fillId="3" borderId="22" xfId="0" quotePrefix="1" applyFont="1" applyFill="1" applyBorder="1" applyAlignment="1" applyProtection="1">
      <alignment horizontal="center" vertical="center"/>
      <protection locked="0"/>
    </xf>
    <xf numFmtId="0" fontId="18" fillId="3" borderId="0" xfId="0" quotePrefix="1" applyFont="1" applyFill="1" applyBorder="1" applyAlignment="1" applyProtection="1">
      <alignment horizontal="center" vertical="center"/>
      <protection locked="0"/>
    </xf>
    <xf numFmtId="0" fontId="18" fillId="3" borderId="33" xfId="0" quotePrefix="1" applyFont="1" applyFill="1" applyBorder="1" applyAlignment="1" applyProtection="1">
      <alignment horizontal="center" vertical="center"/>
      <protection locked="0"/>
    </xf>
    <xf numFmtId="0" fontId="18" fillId="3" borderId="3" xfId="0" quotePrefix="1" applyFont="1" applyFill="1" applyBorder="1" applyAlignment="1" applyProtection="1">
      <alignment horizontal="center" vertical="center"/>
      <protection locked="0"/>
    </xf>
    <xf numFmtId="0" fontId="18" fillId="3" borderId="1" xfId="0" quotePrefix="1" applyFont="1" applyFill="1" applyBorder="1" applyAlignment="1" applyProtection="1">
      <alignment horizontal="center" vertical="center"/>
      <protection locked="0"/>
    </xf>
    <xf numFmtId="0" fontId="18" fillId="3" borderId="12" xfId="0" quotePrefix="1" applyFont="1" applyFill="1" applyBorder="1" applyAlignment="1" applyProtection="1">
      <alignment horizontal="center" vertical="center"/>
      <protection locked="0"/>
    </xf>
    <xf numFmtId="0" fontId="18" fillId="3" borderId="8" xfId="0" quotePrefix="1" applyFont="1" applyFill="1" applyBorder="1" applyAlignment="1" applyProtection="1">
      <alignment horizontal="center" wrapText="1"/>
      <protection locked="0"/>
    </xf>
    <xf numFmtId="0" fontId="18" fillId="3" borderId="4" xfId="0" quotePrefix="1" applyFont="1" applyFill="1" applyBorder="1" applyAlignment="1" applyProtection="1">
      <alignment horizontal="center" wrapText="1"/>
      <protection locked="0"/>
    </xf>
    <xf numFmtId="0" fontId="18" fillId="3" borderId="7" xfId="0" quotePrefix="1" applyFont="1" applyFill="1" applyBorder="1" applyAlignment="1" applyProtection="1">
      <alignment horizontal="center" wrapText="1"/>
      <protection locked="0"/>
    </xf>
    <xf numFmtId="0" fontId="18" fillId="3" borderId="22" xfId="0" quotePrefix="1" applyFont="1" applyFill="1" applyBorder="1" applyAlignment="1" applyProtection="1">
      <alignment horizontal="center" wrapText="1"/>
      <protection locked="0"/>
    </xf>
    <xf numFmtId="0" fontId="18" fillId="3" borderId="0" xfId="0" quotePrefix="1" applyFont="1" applyFill="1" applyBorder="1" applyAlignment="1" applyProtection="1">
      <alignment horizontal="center" wrapText="1"/>
      <protection locked="0"/>
    </xf>
    <xf numFmtId="0" fontId="18" fillId="3" borderId="33" xfId="0" quotePrefix="1" applyFont="1" applyFill="1" applyBorder="1" applyAlignment="1" applyProtection="1">
      <alignment horizontal="center" wrapText="1"/>
      <protection locked="0"/>
    </xf>
    <xf numFmtId="0" fontId="18" fillId="11" borderId="22" xfId="0" applyFont="1" applyFill="1" applyBorder="1" applyAlignment="1" applyProtection="1">
      <alignment horizontal="center" vertical="center"/>
      <protection locked="0"/>
    </xf>
    <xf numFmtId="0" fontId="18" fillId="11" borderId="0" xfId="0" applyFont="1" applyFill="1" applyBorder="1" applyAlignment="1" applyProtection="1">
      <alignment horizontal="center" vertical="center"/>
      <protection locked="0"/>
    </xf>
    <xf numFmtId="0" fontId="18" fillId="11" borderId="33" xfId="0" applyFont="1" applyFill="1" applyBorder="1" applyAlignment="1" applyProtection="1">
      <alignment horizontal="center" vertical="center"/>
      <protection locked="0"/>
    </xf>
    <xf numFmtId="0" fontId="18" fillId="3" borderId="0" xfId="0" applyFont="1" applyFill="1" applyBorder="1" applyAlignment="1" applyProtection="1">
      <alignment horizontal="right" vertical="top"/>
      <protection locked="0"/>
    </xf>
    <xf numFmtId="0" fontId="18" fillId="4" borderId="8"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4" borderId="22"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3" fillId="3" borderId="0" xfId="0" applyFont="1" applyFill="1" applyAlignment="1" applyProtection="1">
      <protection locked="0"/>
    </xf>
    <xf numFmtId="0" fontId="72" fillId="0" borderId="0" xfId="0" applyFont="1" applyAlignment="1" applyProtection="1">
      <protection locked="0"/>
    </xf>
    <xf numFmtId="0" fontId="18" fillId="0" borderId="7" xfId="0" quotePrefix="1" applyFont="1" applyFill="1" applyBorder="1" applyAlignment="1" applyProtection="1">
      <alignment horizontal="center" vertical="center"/>
      <protection locked="0"/>
    </xf>
    <xf numFmtId="0" fontId="18" fillId="0" borderId="21" xfId="0" quotePrefix="1" applyFont="1" applyFill="1" applyBorder="1" applyAlignment="1" applyProtection="1">
      <alignment horizontal="center" vertical="center"/>
      <protection locked="0"/>
    </xf>
    <xf numFmtId="0" fontId="18" fillId="0" borderId="8" xfId="0" quotePrefix="1" applyFont="1" applyFill="1" applyBorder="1" applyAlignment="1" applyProtection="1">
      <alignment horizontal="center" vertical="center"/>
      <protection locked="0"/>
    </xf>
    <xf numFmtId="0" fontId="33" fillId="3" borderId="0" xfId="0" applyFont="1" applyFill="1" applyAlignment="1" applyProtection="1">
      <alignment horizontal="left" shrinkToFit="1"/>
      <protection locked="0"/>
    </xf>
    <xf numFmtId="0" fontId="18" fillId="3" borderId="22" xfId="0" quotePrefix="1" applyFont="1" applyFill="1" applyBorder="1" applyAlignment="1" applyProtection="1">
      <alignment horizontal="center" vertical="top" wrapText="1"/>
      <protection locked="0"/>
    </xf>
    <xf numFmtId="0" fontId="18" fillId="3" borderId="0" xfId="0" quotePrefix="1" applyFont="1" applyFill="1" applyBorder="1" applyAlignment="1" applyProtection="1">
      <alignment horizontal="center" vertical="top" wrapText="1"/>
      <protection locked="0"/>
    </xf>
    <xf numFmtId="0" fontId="18" fillId="3" borderId="33" xfId="0" quotePrefix="1" applyFont="1" applyFill="1" applyBorder="1" applyAlignment="1" applyProtection="1">
      <alignment horizontal="center" vertical="top" wrapText="1"/>
      <protection locked="0"/>
    </xf>
    <xf numFmtId="0" fontId="18" fillId="3" borderId="3" xfId="0" quotePrefix="1" applyFont="1" applyFill="1" applyBorder="1" applyAlignment="1" applyProtection="1">
      <alignment horizontal="center" vertical="top" wrapText="1"/>
      <protection locked="0"/>
    </xf>
    <xf numFmtId="0" fontId="18" fillId="3" borderId="1" xfId="0" quotePrefix="1" applyFont="1" applyFill="1" applyBorder="1" applyAlignment="1" applyProtection="1">
      <alignment horizontal="center" vertical="top" wrapText="1"/>
      <protection locked="0"/>
    </xf>
    <xf numFmtId="0" fontId="18" fillId="3" borderId="12" xfId="0" quotePrefix="1" applyFont="1" applyFill="1" applyBorder="1" applyAlignment="1" applyProtection="1">
      <alignment horizontal="center" vertical="top" wrapText="1"/>
      <protection locked="0"/>
    </xf>
    <xf numFmtId="0" fontId="18" fillId="0" borderId="0"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17" fillId="0" borderId="0" xfId="0" applyFont="1" applyAlignment="1"/>
    <xf numFmtId="38" fontId="30" fillId="0" borderId="53" xfId="3" applyFont="1" applyBorder="1" applyAlignment="1">
      <alignment horizontal="right"/>
    </xf>
    <xf numFmtId="38" fontId="18" fillId="11" borderId="144" xfId="3" applyFont="1" applyFill="1" applyBorder="1" applyAlignment="1">
      <alignment horizontal="center" vertical="center"/>
    </xf>
    <xf numFmtId="38" fontId="18" fillId="11" borderId="135" xfId="3" applyFont="1" applyFill="1" applyBorder="1" applyAlignment="1">
      <alignment horizontal="center" vertical="center"/>
    </xf>
    <xf numFmtId="38" fontId="18" fillId="11" borderId="145" xfId="3" applyFont="1" applyFill="1" applyBorder="1" applyAlignment="1">
      <alignment horizontal="center" vertical="center"/>
    </xf>
    <xf numFmtId="38" fontId="18" fillId="11" borderId="146" xfId="3" applyFont="1" applyFill="1" applyBorder="1" applyAlignment="1">
      <alignment horizontal="center" vertical="center"/>
    </xf>
    <xf numFmtId="38" fontId="18" fillId="11" borderId="29" xfId="3" applyFont="1" applyFill="1" applyBorder="1" applyAlignment="1">
      <alignment horizontal="center" vertical="center"/>
    </xf>
    <xf numFmtId="38" fontId="18" fillId="11" borderId="64" xfId="3" applyFont="1" applyFill="1" applyBorder="1" applyAlignment="1">
      <alignment horizontal="center" vertical="center"/>
    </xf>
    <xf numFmtId="38" fontId="18" fillId="11" borderId="94" xfId="3" quotePrefix="1" applyFont="1" applyFill="1" applyBorder="1" applyAlignment="1">
      <alignment horizontal="center" wrapText="1"/>
    </xf>
    <xf numFmtId="38" fontId="18" fillId="11" borderId="45" xfId="3" applyFont="1" applyFill="1" applyBorder="1" applyAlignment="1">
      <alignment horizontal="center" wrapText="1"/>
    </xf>
    <xf numFmtId="38" fontId="18" fillId="11" borderId="94" xfId="3" applyFont="1" applyFill="1" applyBorder="1" applyAlignment="1">
      <alignment horizontal="center" vertical="center" wrapText="1"/>
    </xf>
    <xf numFmtId="0" fontId="18" fillId="11" borderId="45" xfId="0" applyFont="1" applyFill="1" applyBorder="1" applyAlignment="1">
      <alignment horizontal="center" vertical="center" wrapText="1"/>
    </xf>
    <xf numFmtId="0" fontId="18" fillId="11" borderId="95" xfId="0" applyFont="1" applyFill="1" applyBorder="1" applyAlignment="1">
      <alignment horizontal="center" vertical="center" wrapText="1"/>
    </xf>
    <xf numFmtId="38" fontId="18" fillId="11" borderId="147" xfId="3" applyFont="1" applyFill="1" applyBorder="1" applyAlignment="1">
      <alignment horizontal="center" vertical="center"/>
    </xf>
    <xf numFmtId="38" fontId="18" fillId="11" borderId="112" xfId="3" applyFont="1" applyFill="1" applyBorder="1" applyAlignment="1">
      <alignment horizontal="center" vertical="center"/>
    </xf>
    <xf numFmtId="38" fontId="18" fillId="11" borderId="113" xfId="3" applyFont="1" applyFill="1" applyBorder="1" applyAlignment="1">
      <alignment horizontal="center" vertical="center"/>
    </xf>
    <xf numFmtId="38" fontId="18" fillId="11" borderId="148" xfId="3" applyFont="1" applyFill="1" applyBorder="1" applyAlignment="1">
      <alignment horizontal="center" vertical="center" wrapText="1"/>
    </xf>
    <xf numFmtId="38" fontId="18" fillId="11" borderId="97" xfId="3" applyFont="1" applyFill="1" applyBorder="1" applyAlignment="1">
      <alignment horizontal="center" vertical="center" wrapText="1"/>
    </xf>
    <xf numFmtId="38" fontId="18" fillId="11" borderId="22" xfId="3" applyFont="1" applyFill="1" applyBorder="1" applyAlignment="1">
      <alignment horizontal="center" vertical="center" wrapText="1"/>
    </xf>
    <xf numFmtId="38" fontId="18" fillId="11" borderId="33" xfId="3" applyFont="1" applyFill="1" applyBorder="1" applyAlignment="1">
      <alignment horizontal="center" vertical="center" wrapText="1"/>
    </xf>
    <xf numFmtId="38" fontId="18" fillId="11" borderId="131" xfId="3" applyFont="1" applyFill="1" applyBorder="1" applyAlignment="1">
      <alignment horizontal="center" vertical="center" wrapText="1"/>
    </xf>
    <xf numFmtId="38" fontId="18" fillId="11" borderId="134" xfId="3" applyFont="1" applyFill="1" applyBorder="1" applyAlignment="1">
      <alignment horizontal="center" vertical="center" wrapText="1"/>
    </xf>
    <xf numFmtId="38" fontId="16" fillId="11" borderId="94" xfId="3" applyFont="1" applyFill="1" applyBorder="1" applyAlignment="1">
      <alignment horizontal="center" vertical="center" wrapText="1"/>
    </xf>
    <xf numFmtId="0" fontId="3" fillId="11" borderId="45" xfId="0" applyFont="1" applyFill="1" applyBorder="1" applyAlignment="1">
      <alignment horizontal="center" vertical="center" wrapText="1"/>
    </xf>
    <xf numFmtId="0" fontId="3" fillId="11" borderId="95" xfId="0" applyFont="1" applyFill="1" applyBorder="1" applyAlignment="1">
      <alignment horizontal="center" vertical="center" wrapText="1"/>
    </xf>
    <xf numFmtId="38" fontId="18" fillId="11" borderId="149" xfId="3" applyFont="1" applyFill="1" applyBorder="1" applyAlignment="1">
      <alignment horizontal="center" vertical="center" wrapText="1"/>
    </xf>
    <xf numFmtId="38" fontId="18" fillId="11" borderId="150" xfId="3" applyFont="1" applyFill="1" applyBorder="1" applyAlignment="1">
      <alignment horizontal="center" vertical="center" wrapText="1"/>
    </xf>
    <xf numFmtId="38" fontId="18" fillId="11" borderId="151" xfId="3" applyFont="1" applyFill="1" applyBorder="1" applyAlignment="1">
      <alignment horizontal="center" vertical="center" wrapText="1"/>
    </xf>
    <xf numFmtId="38" fontId="18" fillId="11" borderId="8" xfId="3" applyFont="1" applyFill="1" applyBorder="1" applyAlignment="1">
      <alignment horizontal="center" vertical="center" wrapText="1"/>
    </xf>
    <xf numFmtId="38" fontId="18" fillId="11" borderId="7" xfId="3" applyFont="1" applyFill="1" applyBorder="1" applyAlignment="1">
      <alignment horizontal="center" vertical="center" wrapText="1"/>
    </xf>
    <xf numFmtId="38" fontId="18" fillId="11" borderId="29" xfId="3" applyFont="1" applyFill="1" applyBorder="1" applyAlignment="1">
      <alignment horizontal="center" vertical="center" wrapText="1"/>
    </xf>
    <xf numFmtId="38" fontId="18" fillId="11" borderId="64" xfId="3" applyFont="1" applyFill="1" applyBorder="1" applyAlignment="1">
      <alignment horizontal="center" vertical="center" wrapText="1"/>
    </xf>
    <xf numFmtId="38" fontId="18" fillId="11" borderId="29" xfId="3" quotePrefix="1" applyFont="1" applyFill="1" applyBorder="1" applyAlignment="1">
      <alignment horizontal="center" vertical="center" wrapText="1"/>
    </xf>
    <xf numFmtId="38" fontId="18" fillId="11" borderId="21" xfId="3" applyFont="1" applyFill="1" applyBorder="1" applyAlignment="1">
      <alignment horizontal="center" vertical="center" wrapText="1"/>
    </xf>
    <xf numFmtId="38" fontId="18" fillId="11" borderId="45" xfId="3" applyFont="1" applyFill="1" applyBorder="1" applyAlignment="1">
      <alignment horizontal="center" vertical="center" wrapText="1"/>
    </xf>
    <xf numFmtId="38" fontId="18" fillId="11" borderId="95" xfId="3" applyFont="1" applyFill="1" applyBorder="1" applyAlignment="1">
      <alignment horizontal="center" vertical="center" wrapText="1"/>
    </xf>
    <xf numFmtId="38" fontId="18" fillId="11" borderId="21" xfId="3" applyFont="1" applyFill="1" applyBorder="1" applyAlignment="1">
      <alignment horizontal="distributed" vertical="center" wrapText="1"/>
    </xf>
    <xf numFmtId="38" fontId="18" fillId="11" borderId="45" xfId="3" applyFont="1" applyFill="1" applyBorder="1" applyAlignment="1">
      <alignment horizontal="distributed" vertical="center" wrapText="1"/>
    </xf>
    <xf numFmtId="38" fontId="18" fillId="11" borderId="95" xfId="3" applyFont="1" applyFill="1" applyBorder="1" applyAlignment="1">
      <alignment horizontal="distributed" vertical="center" wrapText="1"/>
    </xf>
    <xf numFmtId="38" fontId="17" fillId="0" borderId="143" xfId="3" applyFont="1" applyBorder="1" applyAlignment="1">
      <alignment horizontal="center" vertical="center" shrinkToFit="1"/>
    </xf>
    <xf numFmtId="38" fontId="17" fillId="0" borderId="135" xfId="3" applyFont="1" applyBorder="1" applyAlignment="1">
      <alignment horizontal="center" vertical="center" shrinkToFit="1"/>
    </xf>
    <xf numFmtId="38" fontId="17" fillId="0" borderId="2" xfId="3" applyFont="1" applyBorder="1" applyAlignment="1">
      <alignment horizontal="center" vertical="center" shrinkToFit="1"/>
    </xf>
    <xf numFmtId="38" fontId="17" fillId="0" borderId="29" xfId="3" applyFont="1" applyBorder="1" applyAlignment="1">
      <alignment horizontal="center" vertical="center" shrinkToFit="1"/>
    </xf>
    <xf numFmtId="183" fontId="17" fillId="0" borderId="2" xfId="3" applyNumberFormat="1" applyFont="1" applyBorder="1" applyAlignment="1">
      <alignment horizontal="center" vertical="center" shrinkToFit="1"/>
    </xf>
    <xf numFmtId="183" fontId="17" fillId="0" borderId="29" xfId="3" applyNumberFormat="1" applyFont="1" applyBorder="1" applyAlignment="1">
      <alignment horizontal="center" vertical="center" shrinkToFit="1"/>
    </xf>
    <xf numFmtId="38" fontId="17" fillId="0" borderId="45" xfId="3" applyFont="1" applyBorder="1" applyAlignment="1">
      <alignment horizontal="center" vertical="center" shrinkToFit="1"/>
    </xf>
    <xf numFmtId="38" fontId="17" fillId="3" borderId="142" xfId="3" applyFont="1" applyFill="1" applyBorder="1" applyAlignment="1">
      <alignment horizontal="center"/>
    </xf>
    <xf numFmtId="38" fontId="17" fillId="3" borderId="29" xfId="3" applyFont="1" applyFill="1" applyBorder="1" applyAlignment="1">
      <alignment horizontal="center"/>
    </xf>
    <xf numFmtId="38" fontId="18" fillId="11" borderId="45" xfId="3" applyFont="1" applyFill="1" applyBorder="1" applyAlignment="1">
      <alignment horizontal="center" vertical="center"/>
    </xf>
    <xf numFmtId="6" fontId="18" fillId="11" borderId="8" xfId="6" quotePrefix="1" applyFont="1" applyFill="1" applyBorder="1" applyAlignment="1">
      <alignment horizontal="center" vertical="center"/>
    </xf>
    <xf numFmtId="6" fontId="18" fillId="11" borderId="7" xfId="6" quotePrefix="1" applyFont="1" applyFill="1" applyBorder="1" applyAlignment="1">
      <alignment horizontal="center" vertical="center"/>
    </xf>
    <xf numFmtId="6" fontId="18" fillId="11" borderId="3" xfId="6" quotePrefix="1" applyFont="1" applyFill="1" applyBorder="1" applyAlignment="1">
      <alignment horizontal="center" vertical="center"/>
    </xf>
    <xf numFmtId="6" fontId="18" fillId="11" borderId="12" xfId="6" quotePrefix="1" applyFont="1" applyFill="1" applyBorder="1" applyAlignment="1">
      <alignment horizontal="center" vertical="center"/>
    </xf>
    <xf numFmtId="182" fontId="17" fillId="0" borderId="98" xfId="3" applyNumberFormat="1" applyFont="1" applyBorder="1" applyAlignment="1">
      <alignment horizontal="right" vertical="center" shrinkToFit="1"/>
    </xf>
    <xf numFmtId="182" fontId="17" fillId="0" borderId="140" xfId="3" applyNumberFormat="1" applyFont="1" applyBorder="1" applyAlignment="1">
      <alignment horizontal="right" vertical="center" shrinkToFit="1"/>
    </xf>
    <xf numFmtId="182" fontId="17" fillId="0" borderId="22" xfId="3" applyNumberFormat="1" applyFont="1" applyBorder="1" applyAlignment="1">
      <alignment horizontal="right" vertical="center" shrinkToFit="1"/>
    </xf>
    <xf numFmtId="182" fontId="17" fillId="0" borderId="33" xfId="3" applyNumberFormat="1" applyFont="1" applyBorder="1" applyAlignment="1">
      <alignment horizontal="right" vertical="center" shrinkToFit="1"/>
    </xf>
    <xf numFmtId="38" fontId="17" fillId="0" borderId="98" xfId="3" applyFont="1" applyBorder="1" applyAlignment="1">
      <alignment horizontal="center" vertical="center" shrinkToFit="1"/>
    </xf>
    <xf numFmtId="38" fontId="17" fillId="0" borderId="140" xfId="3" applyFont="1" applyBorder="1" applyAlignment="1">
      <alignment horizontal="center" vertical="center" shrinkToFit="1"/>
    </xf>
    <xf numFmtId="38" fontId="17" fillId="0" borderId="3" xfId="3" applyFont="1" applyBorder="1" applyAlignment="1">
      <alignment horizontal="center" vertical="center" shrinkToFit="1"/>
    </xf>
    <xf numFmtId="38" fontId="17" fillId="0" borderId="12" xfId="3" applyFont="1" applyBorder="1" applyAlignment="1">
      <alignment horizontal="center" vertical="center" shrinkToFit="1"/>
    </xf>
    <xf numFmtId="38" fontId="98" fillId="3" borderId="2" xfId="3" applyFont="1" applyFill="1" applyBorder="1" applyAlignment="1">
      <alignment horizontal="right" vertical="center" shrinkToFit="1"/>
    </xf>
    <xf numFmtId="38" fontId="98" fillId="3" borderId="29" xfId="3" applyFont="1" applyFill="1" applyBorder="1" applyAlignment="1">
      <alignment horizontal="right" vertical="center" shrinkToFit="1"/>
    </xf>
    <xf numFmtId="38" fontId="17" fillId="0" borderId="141" xfId="3" applyFont="1" applyBorder="1" applyAlignment="1">
      <alignment horizontal="center" vertical="center" shrinkToFit="1"/>
    </xf>
    <xf numFmtId="38" fontId="17" fillId="0" borderId="138" xfId="3" applyFont="1" applyBorder="1" applyAlignment="1">
      <alignment horizontal="center" vertical="center" shrinkToFit="1"/>
    </xf>
    <xf numFmtId="38" fontId="17" fillId="0" borderId="21" xfId="3" applyFont="1" applyBorder="1" applyAlignment="1">
      <alignment horizontal="center" vertical="center" shrinkToFit="1"/>
    </xf>
    <xf numFmtId="38" fontId="17" fillId="3" borderId="2" xfId="3" applyFont="1" applyFill="1" applyBorder="1" applyAlignment="1">
      <alignment horizontal="center" vertical="center" shrinkToFit="1"/>
    </xf>
    <xf numFmtId="38" fontId="17" fillId="3" borderId="29" xfId="3" applyFont="1" applyFill="1" applyBorder="1" applyAlignment="1">
      <alignment horizontal="center" vertical="center" shrinkToFit="1"/>
    </xf>
    <xf numFmtId="38" fontId="17" fillId="3" borderId="98" xfId="3" applyFont="1" applyFill="1" applyBorder="1" applyAlignment="1">
      <alignment horizontal="center" vertical="center" shrinkToFit="1"/>
    </xf>
    <xf numFmtId="38" fontId="17" fillId="3" borderId="140" xfId="3" applyFont="1" applyFill="1" applyBorder="1" applyAlignment="1">
      <alignment horizontal="center" vertical="center" shrinkToFit="1"/>
    </xf>
    <xf numFmtId="38" fontId="17" fillId="3" borderId="3" xfId="3" applyFont="1" applyFill="1" applyBorder="1" applyAlignment="1">
      <alignment horizontal="center" vertical="center" shrinkToFit="1"/>
    </xf>
    <xf numFmtId="38" fontId="17" fillId="3" borderId="12" xfId="3" applyFont="1" applyFill="1" applyBorder="1" applyAlignment="1">
      <alignment horizontal="center" vertical="center" shrinkToFit="1"/>
    </xf>
    <xf numFmtId="38" fontId="17" fillId="3" borderId="8" xfId="3" applyFont="1" applyFill="1" applyBorder="1" applyAlignment="1">
      <alignment horizontal="center" vertical="center" shrinkToFit="1"/>
    </xf>
    <xf numFmtId="38" fontId="17" fillId="3" borderId="7" xfId="3" applyFont="1" applyFill="1" applyBorder="1" applyAlignment="1">
      <alignment horizontal="center" vertical="center" shrinkToFit="1"/>
    </xf>
    <xf numFmtId="182" fontId="17" fillId="0" borderId="29" xfId="3" applyNumberFormat="1" applyFont="1" applyBorder="1" applyAlignment="1">
      <alignment horizontal="right" vertical="center" shrinkToFit="1"/>
    </xf>
    <xf numFmtId="38" fontId="17" fillId="0" borderId="8" xfId="3" applyFont="1" applyBorder="1" applyAlignment="1">
      <alignment horizontal="center" vertical="center" shrinkToFit="1"/>
    </xf>
    <xf numFmtId="38" fontId="17" fillId="0" borderId="7" xfId="3" applyFont="1" applyBorder="1" applyAlignment="1">
      <alignment horizontal="center" vertical="center" shrinkToFit="1"/>
    </xf>
    <xf numFmtId="38" fontId="18" fillId="0" borderId="29" xfId="3" applyFont="1" applyBorder="1" applyAlignment="1">
      <alignment horizontal="right" vertical="center" shrinkToFit="1"/>
    </xf>
    <xf numFmtId="38" fontId="18" fillId="0" borderId="21" xfId="3" applyFont="1" applyBorder="1" applyAlignment="1">
      <alignment horizontal="center" vertical="center" shrinkToFit="1"/>
    </xf>
    <xf numFmtId="38" fontId="18" fillId="0" borderId="137" xfId="3" applyFont="1" applyBorder="1" applyAlignment="1">
      <alignment horizontal="center" vertical="center" shrinkToFit="1"/>
    </xf>
    <xf numFmtId="38" fontId="16" fillId="0" borderId="0" xfId="3" applyFont="1" applyBorder="1" applyAlignment="1">
      <alignment horizontal="right" vertical="center"/>
    </xf>
    <xf numFmtId="0" fontId="16" fillId="0" borderId="0" xfId="0" applyFont="1" applyBorder="1" applyAlignment="1">
      <alignment horizontal="right" vertical="center"/>
    </xf>
    <xf numFmtId="38" fontId="35" fillId="0" borderId="0" xfId="3" quotePrefix="1" applyFont="1" applyBorder="1" applyAlignment="1">
      <alignment horizontal="left" vertical="top" wrapText="1"/>
    </xf>
    <xf numFmtId="0" fontId="16" fillId="0" borderId="0" xfId="0" applyFont="1" applyAlignment="1">
      <alignment horizontal="left" vertical="top" wrapText="1"/>
    </xf>
    <xf numFmtId="0" fontId="131" fillId="0" borderId="0" xfId="0" applyFont="1" applyAlignment="1">
      <alignment horizontal="left" vertical="top" wrapText="1"/>
    </xf>
    <xf numFmtId="38" fontId="17" fillId="3" borderId="21" xfId="3" applyFont="1" applyFill="1" applyBorder="1" applyAlignment="1">
      <alignment horizontal="center" vertical="center" shrinkToFit="1"/>
    </xf>
    <xf numFmtId="38" fontId="17" fillId="3" borderId="22" xfId="3" applyFont="1" applyFill="1" applyBorder="1" applyAlignment="1">
      <alignment horizontal="center" vertical="center" shrinkToFit="1"/>
    </xf>
    <xf numFmtId="38" fontId="17" fillId="3" borderId="33" xfId="3" applyFont="1" applyFill="1" applyBorder="1" applyAlignment="1">
      <alignment horizontal="center" vertical="center" shrinkToFit="1"/>
    </xf>
    <xf numFmtId="182" fontId="17" fillId="0" borderId="3" xfId="3" applyNumberFormat="1" applyFont="1" applyBorder="1" applyAlignment="1">
      <alignment horizontal="right" vertical="center" shrinkToFit="1"/>
    </xf>
    <xf numFmtId="182" fontId="17" fillId="0" borderId="12" xfId="3" applyNumberFormat="1" applyFont="1" applyBorder="1" applyAlignment="1">
      <alignment horizontal="right" vertical="center" shrinkToFit="1"/>
    </xf>
    <xf numFmtId="38" fontId="17" fillId="0" borderId="22" xfId="3" applyFont="1" applyBorder="1" applyAlignment="1">
      <alignment horizontal="center" vertical="center" shrinkToFit="1"/>
    </xf>
    <xf numFmtId="38" fontId="17" fillId="0" borderId="33" xfId="3" applyFont="1" applyBorder="1" applyAlignment="1">
      <alignment horizontal="center" vertical="center" shrinkToFit="1"/>
    </xf>
    <xf numFmtId="38" fontId="17" fillId="0" borderId="139" xfId="3" applyFont="1" applyBorder="1" applyAlignment="1">
      <alignment horizontal="center" vertical="center" shrinkToFit="1"/>
    </xf>
    <xf numFmtId="38" fontId="16" fillId="0" borderId="48" xfId="3" applyFont="1" applyBorder="1" applyAlignment="1">
      <alignment horizontal="right" vertical="center"/>
    </xf>
    <xf numFmtId="0" fontId="16" fillId="0" borderId="48" xfId="0" applyFont="1" applyBorder="1" applyAlignment="1">
      <alignment horizontal="right" vertical="center"/>
    </xf>
    <xf numFmtId="38" fontId="17" fillId="3" borderId="21" xfId="3" applyFont="1" applyFill="1" applyBorder="1" applyAlignment="1">
      <alignment horizontal="center"/>
    </xf>
    <xf numFmtId="38" fontId="17" fillId="0" borderId="136" xfId="3" applyFont="1" applyBorder="1" applyAlignment="1">
      <alignment horizontal="center" vertical="center" shrinkToFit="1"/>
    </xf>
    <xf numFmtId="183" fontId="17" fillId="0" borderId="21" xfId="3" applyNumberFormat="1" applyFont="1" applyBorder="1" applyAlignment="1">
      <alignment horizontal="center" vertical="center" shrinkToFit="1"/>
    </xf>
    <xf numFmtId="38" fontId="33" fillId="0" borderId="48" xfId="3" quotePrefix="1" applyFont="1" applyFill="1" applyBorder="1" applyAlignment="1">
      <alignment horizontal="left"/>
    </xf>
    <xf numFmtId="38" fontId="18" fillId="0" borderId="48" xfId="3" applyFont="1" applyFill="1" applyBorder="1" applyAlignment="1">
      <alignment horizontal="center" vertical="center"/>
    </xf>
    <xf numFmtId="38" fontId="16" fillId="11" borderId="162" xfId="3" applyFont="1" applyFill="1" applyBorder="1" applyAlignment="1">
      <alignment horizontal="center" vertical="center" wrapText="1"/>
    </xf>
    <xf numFmtId="38" fontId="16" fillId="11" borderId="143" xfId="3" applyFont="1" applyFill="1" applyBorder="1" applyAlignment="1">
      <alignment horizontal="center" vertical="center" wrapText="1"/>
    </xf>
    <xf numFmtId="38" fontId="18" fillId="11" borderId="148" xfId="3" applyFont="1" applyFill="1" applyBorder="1" applyAlignment="1">
      <alignment horizontal="center" vertical="center" shrinkToFit="1"/>
    </xf>
    <xf numFmtId="38" fontId="17" fillId="11" borderId="97" xfId="3" applyFont="1" applyFill="1" applyBorder="1" applyAlignment="1">
      <alignment horizontal="center" vertical="center" shrinkToFit="1"/>
    </xf>
    <xf numFmtId="38" fontId="18" fillId="11" borderId="3" xfId="3" applyFont="1" applyFill="1" applyBorder="1" applyAlignment="1">
      <alignment horizontal="center" vertical="center" shrinkToFit="1"/>
    </xf>
    <xf numFmtId="38" fontId="17" fillId="11" borderId="12" xfId="3" applyFont="1" applyFill="1" applyBorder="1" applyAlignment="1">
      <alignment horizontal="center" vertical="center" shrinkToFit="1"/>
    </xf>
    <xf numFmtId="38" fontId="19" fillId="0" borderId="148" xfId="3" quotePrefix="1" applyFont="1" applyFill="1" applyBorder="1" applyAlignment="1">
      <alignment horizontal="left"/>
    </xf>
    <xf numFmtId="38" fontId="18" fillId="0" borderId="48" xfId="3" applyFont="1" applyFill="1" applyBorder="1" applyAlignment="1"/>
    <xf numFmtId="38" fontId="18" fillId="0" borderId="4" xfId="3" applyFont="1" applyFill="1" applyBorder="1" applyAlignment="1">
      <alignment horizontal="center" vertical="center"/>
    </xf>
    <xf numFmtId="38" fontId="18" fillId="11" borderId="152" xfId="3" applyFont="1" applyFill="1" applyBorder="1" applyAlignment="1">
      <alignment horizontal="center" vertical="center" shrinkToFit="1"/>
    </xf>
    <xf numFmtId="0" fontId="0" fillId="11" borderId="0" xfId="0" applyFill="1" applyAlignment="1">
      <alignment horizontal="center" vertical="center" shrinkToFit="1"/>
    </xf>
    <xf numFmtId="0" fontId="0" fillId="11" borderId="33" xfId="0" applyFill="1" applyBorder="1" applyAlignment="1">
      <alignment horizontal="center" vertical="center" shrinkToFit="1"/>
    </xf>
    <xf numFmtId="0" fontId="0" fillId="11" borderId="152" xfId="0" applyFill="1" applyBorder="1" applyAlignment="1">
      <alignment horizontal="center" vertical="center" shrinkToFit="1"/>
    </xf>
    <xf numFmtId="0" fontId="0" fillId="11" borderId="161" xfId="0" applyFill="1" applyBorder="1" applyAlignment="1">
      <alignment horizontal="center" vertical="center" shrinkToFit="1"/>
    </xf>
    <xf numFmtId="0" fontId="0" fillId="11" borderId="53" xfId="0" applyFill="1" applyBorder="1" applyAlignment="1">
      <alignment horizontal="center" vertical="center" shrinkToFit="1"/>
    </xf>
    <xf numFmtId="0" fontId="0" fillId="11" borderId="110" xfId="0" applyFill="1" applyBorder="1" applyAlignment="1">
      <alignment horizontal="center" vertical="center" shrinkToFit="1"/>
    </xf>
    <xf numFmtId="38" fontId="18" fillId="11" borderId="59" xfId="3" quotePrefix="1" applyFont="1" applyFill="1" applyBorder="1" applyAlignment="1">
      <alignment horizontal="center" vertical="center" shrinkToFit="1"/>
    </xf>
    <xf numFmtId="0" fontId="0" fillId="11" borderId="4" xfId="0" applyFill="1" applyBorder="1" applyAlignment="1"/>
    <xf numFmtId="0" fontId="0" fillId="11" borderId="7" xfId="0" applyFill="1" applyBorder="1" applyAlignment="1"/>
    <xf numFmtId="0" fontId="0" fillId="11" borderId="152" xfId="0" applyFill="1" applyBorder="1" applyAlignment="1"/>
    <xf numFmtId="0" fontId="0" fillId="11" borderId="0" xfId="0" applyFill="1" applyBorder="1" applyAlignment="1"/>
    <xf numFmtId="0" fontId="0" fillId="11" borderId="33" xfId="0" applyFill="1" applyBorder="1" applyAlignment="1"/>
    <xf numFmtId="0" fontId="0" fillId="11" borderId="153" xfId="0" applyFill="1" applyBorder="1" applyAlignment="1"/>
    <xf numFmtId="0" fontId="0" fillId="11" borderId="1" xfId="0" applyFill="1" applyBorder="1" applyAlignment="1"/>
    <xf numFmtId="0" fontId="0" fillId="11" borderId="12" xfId="0" applyFill="1" applyBorder="1" applyAlignment="1"/>
    <xf numFmtId="38" fontId="18" fillId="11" borderId="59" xfId="3" applyFont="1" applyFill="1" applyBorder="1" applyAlignment="1">
      <alignment horizontal="center" vertical="center" shrinkToFit="1"/>
    </xf>
    <xf numFmtId="0" fontId="16" fillId="0" borderId="8" xfId="0" applyFont="1" applyFill="1" applyBorder="1" applyAlignment="1">
      <alignment vertical="top" textRotation="255" wrapText="1" shrinkToFit="1"/>
    </xf>
    <xf numFmtId="0" fontId="0" fillId="0" borderId="22" xfId="0" applyBorder="1" applyAlignment="1">
      <alignment vertical="top" textRotation="255" wrapText="1" shrinkToFit="1"/>
    </xf>
    <xf numFmtId="0" fontId="0" fillId="0" borderId="56" xfId="0" applyBorder="1" applyAlignment="1">
      <alignment vertical="top" textRotation="255" wrapText="1" shrinkToFit="1"/>
    </xf>
    <xf numFmtId="0" fontId="16" fillId="0" borderId="4" xfId="0" applyFont="1" applyFill="1" applyBorder="1" applyAlignment="1">
      <alignment vertical="top" textRotation="255" wrapText="1" shrinkToFit="1"/>
    </xf>
    <xf numFmtId="0" fontId="0" fillId="0" borderId="0" xfId="0" applyAlignment="1">
      <alignment vertical="top" textRotation="255" wrapText="1" shrinkToFit="1"/>
    </xf>
    <xf numFmtId="0" fontId="0" fillId="0" borderId="53" xfId="0" applyBorder="1" applyAlignment="1">
      <alignment vertical="top" textRotation="255" wrapText="1" shrinkToFit="1"/>
    </xf>
    <xf numFmtId="38" fontId="18" fillId="0" borderId="59" xfId="3" applyFont="1" applyFill="1" applyBorder="1" applyAlignment="1">
      <alignment horizontal="distributed" vertical="center"/>
    </xf>
    <xf numFmtId="38" fontId="18" fillId="0" borderId="4" xfId="3" applyFont="1" applyFill="1" applyBorder="1" applyAlignment="1">
      <alignment horizontal="distributed" vertical="center"/>
    </xf>
    <xf numFmtId="38" fontId="18" fillId="0" borderId="7" xfId="3" applyFont="1" applyFill="1" applyBorder="1" applyAlignment="1"/>
    <xf numFmtId="38" fontId="18" fillId="0" borderId="153" xfId="3" applyFont="1" applyFill="1" applyBorder="1" applyAlignment="1"/>
    <xf numFmtId="38" fontId="18" fillId="0" borderId="1" xfId="3" applyFont="1" applyFill="1" applyBorder="1" applyAlignment="1"/>
    <xf numFmtId="38" fontId="18" fillId="0" borderId="12" xfId="3" applyFont="1" applyFill="1" applyBorder="1" applyAlignment="1"/>
    <xf numFmtId="38" fontId="18" fillId="0" borderId="8" xfId="3" applyFont="1" applyFill="1" applyBorder="1" applyAlignment="1">
      <alignment horizontal="center" vertical="center"/>
    </xf>
    <xf numFmtId="38" fontId="18" fillId="0" borderId="3" xfId="3" applyFont="1" applyFill="1" applyBorder="1" applyAlignment="1">
      <alignment horizontal="center" vertical="center"/>
    </xf>
    <xf numFmtId="38" fontId="18" fillId="0" borderId="7" xfId="3" applyFont="1" applyFill="1" applyBorder="1" applyAlignment="1">
      <alignment horizontal="center" vertical="center" shrinkToFit="1"/>
    </xf>
    <xf numFmtId="38" fontId="18" fillId="0" borderId="12" xfId="3" applyFont="1" applyFill="1" applyBorder="1" applyAlignment="1">
      <alignment horizontal="center" vertical="center" shrinkToFit="1"/>
    </xf>
    <xf numFmtId="0" fontId="0" fillId="11" borderId="21" xfId="0" applyFill="1" applyBorder="1" applyAlignment="1">
      <alignment horizontal="center" vertical="center"/>
    </xf>
    <xf numFmtId="0" fontId="0" fillId="11" borderId="2" xfId="0" applyFill="1" applyBorder="1" applyAlignment="1">
      <alignment horizontal="center" vertical="center"/>
    </xf>
    <xf numFmtId="0" fontId="82" fillId="11" borderId="29" xfId="0" applyFont="1" applyFill="1" applyBorder="1" applyAlignment="1">
      <alignment horizontal="center" vertical="center" shrinkToFit="1"/>
    </xf>
    <xf numFmtId="38" fontId="17" fillId="0" borderId="8" xfId="3" applyFont="1" applyFill="1" applyBorder="1" applyAlignment="1">
      <alignment horizontal="left" vertical="center" shrinkToFit="1"/>
    </xf>
    <xf numFmtId="38" fontId="17" fillId="0" borderId="3" xfId="3" applyFont="1" applyFill="1" applyBorder="1" applyAlignment="1">
      <alignment horizontal="left" vertical="center" shrinkToFit="1"/>
    </xf>
    <xf numFmtId="38" fontId="17" fillId="0" borderId="4" xfId="3" applyFont="1" applyFill="1" applyBorder="1" applyAlignment="1">
      <alignment horizontal="left" vertical="center" shrinkToFit="1"/>
    </xf>
    <xf numFmtId="38" fontId="17" fillId="0" borderId="1" xfId="3" applyFont="1" applyFill="1" applyBorder="1" applyAlignment="1">
      <alignment horizontal="left" vertical="center" shrinkToFit="1"/>
    </xf>
    <xf numFmtId="38" fontId="18" fillId="0" borderId="59" xfId="3" applyFont="1" applyFill="1" applyBorder="1" applyAlignment="1">
      <alignment horizontal="center" vertical="center"/>
    </xf>
    <xf numFmtId="38" fontId="18" fillId="0" borderId="153" xfId="3" applyFont="1" applyFill="1" applyBorder="1" applyAlignment="1">
      <alignment horizontal="center" vertical="center"/>
    </xf>
    <xf numFmtId="38" fontId="18" fillId="0" borderId="7" xfId="3" applyFont="1" applyFill="1" applyBorder="1" applyAlignment="1">
      <alignment horizontal="center" vertical="center"/>
    </xf>
    <xf numFmtId="38" fontId="18" fillId="0" borderId="1" xfId="3" applyFont="1" applyFill="1" applyBorder="1" applyAlignment="1">
      <alignment horizontal="center" vertical="center"/>
    </xf>
    <xf numFmtId="38" fontId="18" fillId="0" borderId="12" xfId="3" applyFont="1" applyFill="1" applyBorder="1" applyAlignment="1">
      <alignment horizontal="center" vertical="center"/>
    </xf>
    <xf numFmtId="38" fontId="16" fillId="11" borderId="59" xfId="3" quotePrefix="1" applyFont="1" applyFill="1" applyBorder="1" applyAlignment="1">
      <alignment horizontal="center" vertical="center" wrapText="1"/>
    </xf>
    <xf numFmtId="38" fontId="16" fillId="11" borderId="4" xfId="3" quotePrefix="1" applyFont="1" applyFill="1" applyBorder="1" applyAlignment="1">
      <alignment horizontal="center" vertical="center" wrapText="1"/>
    </xf>
    <xf numFmtId="38" fontId="16" fillId="11" borderId="152" xfId="3" quotePrefix="1" applyFont="1" applyFill="1" applyBorder="1" applyAlignment="1">
      <alignment horizontal="center" vertical="center" wrapText="1"/>
    </xf>
    <xf numFmtId="38" fontId="16" fillId="11" borderId="0" xfId="3" quotePrefix="1" applyFont="1" applyFill="1" applyBorder="1" applyAlignment="1">
      <alignment horizontal="center" vertical="center" wrapText="1"/>
    </xf>
    <xf numFmtId="38" fontId="16" fillId="11" borderId="153" xfId="3" quotePrefix="1" applyFont="1" applyFill="1" applyBorder="1" applyAlignment="1">
      <alignment horizontal="center" vertical="center" wrapText="1"/>
    </xf>
    <xf numFmtId="38" fontId="16" fillId="11" borderId="1" xfId="3" quotePrefix="1" applyFont="1" applyFill="1" applyBorder="1" applyAlignment="1">
      <alignment horizontal="center" vertical="center" wrapText="1"/>
    </xf>
    <xf numFmtId="38" fontId="19" fillId="0" borderId="8" xfId="3" quotePrefix="1" applyFont="1" applyFill="1" applyBorder="1" applyAlignment="1">
      <alignment horizontal="center"/>
    </xf>
    <xf numFmtId="38" fontId="18" fillId="0" borderId="4" xfId="3" applyFont="1" applyFill="1" applyBorder="1" applyAlignment="1">
      <alignment horizontal="center"/>
    </xf>
    <xf numFmtId="38" fontId="18" fillId="0" borderId="4" xfId="3" applyFont="1" applyFill="1" applyBorder="1" applyAlignment="1">
      <alignment horizontal="center" vertical="center" shrinkToFit="1"/>
    </xf>
    <xf numFmtId="38" fontId="18" fillId="0" borderId="1" xfId="3" applyFont="1" applyFill="1" applyBorder="1" applyAlignment="1">
      <alignment horizontal="center" vertical="center" shrinkToFit="1"/>
    </xf>
    <xf numFmtId="38" fontId="18" fillId="11" borderId="157" xfId="3" quotePrefix="1" applyFont="1" applyFill="1" applyBorder="1" applyAlignment="1">
      <alignment horizontal="center" vertical="center"/>
    </xf>
    <xf numFmtId="38" fontId="18" fillId="11" borderId="31" xfId="3" applyFont="1" applyFill="1" applyBorder="1" applyAlignment="1">
      <alignment horizontal="center" vertical="center"/>
    </xf>
    <xf numFmtId="38" fontId="18" fillId="11" borderId="158" xfId="3" quotePrefix="1" applyFont="1" applyFill="1" applyBorder="1" applyAlignment="1">
      <alignment horizontal="distributed" vertical="center" wrapText="1"/>
    </xf>
    <xf numFmtId="38" fontId="18" fillId="11" borderId="159" xfId="3" applyFont="1" applyFill="1" applyBorder="1" applyAlignment="1">
      <alignment horizontal="distributed" vertical="center" wrapText="1"/>
    </xf>
    <xf numFmtId="38" fontId="18" fillId="11" borderId="48" xfId="3" applyFont="1" applyFill="1" applyBorder="1" applyAlignment="1">
      <alignment horizontal="center" vertical="center"/>
    </xf>
    <xf numFmtId="38" fontId="18" fillId="11" borderId="160" xfId="3" applyFont="1" applyFill="1" applyBorder="1" applyAlignment="1">
      <alignment horizontal="center" vertical="center"/>
    </xf>
    <xf numFmtId="38" fontId="18" fillId="11" borderId="49" xfId="3" applyFont="1" applyFill="1" applyBorder="1" applyAlignment="1">
      <alignment horizontal="center" vertical="center"/>
    </xf>
    <xf numFmtId="38" fontId="18" fillId="11" borderId="39" xfId="3" applyFont="1" applyFill="1" applyBorder="1" applyAlignment="1">
      <alignment horizontal="center" vertical="center"/>
    </xf>
    <xf numFmtId="38" fontId="18" fillId="11" borderId="34" xfId="3" applyFont="1" applyFill="1" applyBorder="1" applyAlignment="1">
      <alignment horizontal="center" vertical="center"/>
    </xf>
    <xf numFmtId="38" fontId="18" fillId="0" borderId="54" xfId="3" applyFont="1" applyFill="1" applyBorder="1" applyAlignment="1">
      <alignment horizontal="center" vertical="center"/>
    </xf>
    <xf numFmtId="38" fontId="17" fillId="0" borderId="1" xfId="3" applyFont="1" applyFill="1" applyBorder="1" applyAlignment="1">
      <alignment horizontal="center"/>
    </xf>
    <xf numFmtId="38" fontId="17" fillId="0" borderId="12" xfId="3" applyFont="1" applyFill="1" applyBorder="1" applyAlignment="1">
      <alignment horizontal="center"/>
    </xf>
    <xf numFmtId="38" fontId="17" fillId="0" borderId="3" xfId="3" applyFont="1" applyFill="1" applyBorder="1" applyAlignment="1">
      <alignment horizontal="center"/>
    </xf>
    <xf numFmtId="38" fontId="17" fillId="0" borderId="3" xfId="3" applyFont="1" applyFill="1" applyBorder="1" applyAlignment="1">
      <alignment horizontal="right"/>
    </xf>
    <xf numFmtId="38" fontId="17" fillId="0" borderId="1" xfId="3" applyFont="1" applyFill="1" applyBorder="1" applyAlignment="1">
      <alignment horizontal="right"/>
    </xf>
    <xf numFmtId="38" fontId="18" fillId="0" borderId="152" xfId="3" applyFont="1" applyFill="1" applyBorder="1" applyAlignment="1">
      <alignment horizontal="center" vertical="center" textRotation="255"/>
    </xf>
    <xf numFmtId="38" fontId="18" fillId="0" borderId="153" xfId="3" applyFont="1" applyFill="1" applyBorder="1" applyAlignment="1">
      <alignment horizontal="center" vertical="center" textRotation="255"/>
    </xf>
    <xf numFmtId="38" fontId="17" fillId="0" borderId="16" xfId="3" applyFont="1" applyFill="1" applyBorder="1" applyAlignment="1">
      <alignment horizontal="center" vertical="center"/>
    </xf>
    <xf numFmtId="38" fontId="17" fillId="0" borderId="17" xfId="3" applyFont="1" applyFill="1" applyBorder="1" applyAlignment="1">
      <alignment horizontal="center" vertical="center"/>
    </xf>
    <xf numFmtId="38" fontId="17" fillId="0" borderId="154" xfId="3" applyFont="1" applyFill="1" applyBorder="1" applyAlignment="1">
      <alignment horizontal="center" vertical="center"/>
    </xf>
    <xf numFmtId="38" fontId="17" fillId="0" borderId="154" xfId="3" applyFont="1" applyFill="1" applyBorder="1" applyAlignment="1">
      <alignment horizontal="right" vertical="center"/>
    </xf>
    <xf numFmtId="38" fontId="17" fillId="0" borderId="16" xfId="3" applyFont="1" applyFill="1" applyBorder="1" applyAlignment="1">
      <alignment horizontal="right" vertical="center"/>
    </xf>
    <xf numFmtId="38" fontId="17" fillId="0" borderId="1"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3" xfId="3" applyFont="1" applyFill="1" applyBorder="1" applyAlignment="1">
      <alignment horizontal="center" vertical="center"/>
    </xf>
    <xf numFmtId="38" fontId="17" fillId="0" borderId="26" xfId="3" applyFont="1" applyFill="1" applyBorder="1" applyAlignment="1">
      <alignment horizontal="right" vertical="center"/>
    </xf>
    <xf numFmtId="38" fontId="17" fillId="0" borderId="23" xfId="3" applyFont="1" applyFill="1" applyBorder="1" applyAlignment="1">
      <alignment horizontal="right" vertical="center"/>
    </xf>
    <xf numFmtId="38" fontId="17" fillId="0" borderId="155" xfId="3" applyFont="1" applyFill="1" applyBorder="1" applyAlignment="1">
      <alignment horizontal="right" vertical="center"/>
    </xf>
    <xf numFmtId="38" fontId="17" fillId="0" borderId="156" xfId="3" applyFont="1" applyFill="1" applyBorder="1" applyAlignment="1">
      <alignment horizontal="right" vertical="center"/>
    </xf>
    <xf numFmtId="38" fontId="17" fillId="0" borderId="54" xfId="3" applyFont="1" applyFill="1" applyBorder="1" applyAlignment="1">
      <alignment horizontal="left" vertical="center" shrinkToFit="1"/>
    </xf>
    <xf numFmtId="0" fontId="17" fillId="0" borderId="51" xfId="0" applyFont="1" applyFill="1" applyBorder="1" applyAlignment="1">
      <alignment horizontal="left" vertical="center" shrinkToFit="1"/>
    </xf>
    <xf numFmtId="38" fontId="16" fillId="0" borderId="8" xfId="3" applyFont="1" applyFill="1" applyBorder="1" applyAlignment="1">
      <alignment vertical="top" textRotation="255" wrapText="1" shrinkToFit="1"/>
    </xf>
    <xf numFmtId="0" fontId="0" fillId="0" borderId="3" xfId="0" applyBorder="1" applyAlignment="1">
      <alignment vertical="top" textRotation="255" wrapText="1" shrinkToFit="1"/>
    </xf>
    <xf numFmtId="38" fontId="16" fillId="0" borderId="4" xfId="3" applyFont="1" applyFill="1" applyBorder="1" applyAlignment="1">
      <alignment vertical="top" textRotation="255" wrapText="1" shrinkToFit="1"/>
    </xf>
    <xf numFmtId="0" fontId="0" fillId="0" borderId="1" xfId="0" applyBorder="1" applyAlignment="1">
      <alignment vertical="top" textRotation="255" wrapText="1" shrinkToFit="1"/>
    </xf>
    <xf numFmtId="38" fontId="16" fillId="0" borderId="54" xfId="3" applyFont="1" applyFill="1" applyBorder="1" applyAlignment="1">
      <alignment vertical="top" textRotation="255" wrapText="1" shrinkToFit="1"/>
    </xf>
    <xf numFmtId="0" fontId="0" fillId="0" borderId="50" xfId="0" applyBorder="1" applyAlignment="1">
      <alignment vertical="top" textRotation="255" wrapText="1" shrinkToFit="1"/>
    </xf>
    <xf numFmtId="0" fontId="0" fillId="0" borderId="51" xfId="0" applyBorder="1" applyAlignment="1">
      <alignment vertical="top" textRotation="255" wrapText="1" shrinkToFit="1"/>
    </xf>
    <xf numFmtId="0" fontId="16" fillId="0" borderId="54" xfId="0" applyFont="1" applyFill="1" applyBorder="1" applyAlignment="1">
      <alignment vertical="top" textRotation="255" wrapText="1" shrinkToFit="1"/>
    </xf>
    <xf numFmtId="0" fontId="0" fillId="0" borderId="55" xfId="0" applyBorder="1" applyAlignment="1">
      <alignment vertical="top" textRotation="255" wrapText="1" shrinkToFit="1"/>
    </xf>
    <xf numFmtId="0" fontId="17" fillId="0" borderId="1" xfId="0" applyFont="1" applyFill="1" applyBorder="1" applyAlignment="1">
      <alignment horizontal="left" vertical="center" shrinkToFit="1"/>
    </xf>
    <xf numFmtId="38" fontId="0" fillId="0" borderId="4" xfId="3" applyFont="1" applyBorder="1" applyAlignment="1">
      <alignment horizontal="left" vertical="center" shrinkToFit="1"/>
    </xf>
    <xf numFmtId="0" fontId="0" fillId="0" borderId="1" xfId="0" applyBorder="1" applyAlignment="1"/>
    <xf numFmtId="185" fontId="3" fillId="2" borderId="4" xfId="3" applyNumberFormat="1" applyFont="1" applyFill="1" applyBorder="1" applyAlignment="1">
      <alignment horizontal="left"/>
    </xf>
    <xf numFmtId="0" fontId="0" fillId="0" borderId="4" xfId="0" applyBorder="1" applyAlignment="1">
      <alignment horizontal="left"/>
    </xf>
    <xf numFmtId="38" fontId="3" fillId="0" borderId="4" xfId="3" applyFont="1" applyBorder="1" applyAlignment="1">
      <alignment vertical="top" textRotation="255" shrinkToFit="1"/>
    </xf>
    <xf numFmtId="0" fontId="0" fillId="0" borderId="0" xfId="0" applyAlignment="1">
      <alignment shrinkToFit="1"/>
    </xf>
    <xf numFmtId="0" fontId="0" fillId="0" borderId="1" xfId="0" applyBorder="1" applyAlignment="1">
      <alignment shrinkToFit="1"/>
    </xf>
    <xf numFmtId="38" fontId="99" fillId="0" borderId="4" xfId="3" applyFont="1" applyBorder="1" applyAlignment="1">
      <alignment horizontal="left" vertical="center" shrinkToFit="1"/>
    </xf>
    <xf numFmtId="0" fontId="99" fillId="0" borderId="1" xfId="0" applyFont="1" applyBorder="1" applyAlignment="1">
      <alignment shrinkToFit="1"/>
    </xf>
    <xf numFmtId="38" fontId="99" fillId="0" borderId="4" xfId="3" applyFont="1" applyFill="1" applyBorder="1" applyAlignment="1">
      <alignment horizontal="left" vertical="center" shrinkToFit="1"/>
    </xf>
    <xf numFmtId="0" fontId="99" fillId="0" borderId="1" xfId="0" applyFont="1" applyFill="1" applyBorder="1" applyAlignment="1">
      <alignment horizontal="left" vertical="center" shrinkToFit="1"/>
    </xf>
    <xf numFmtId="185" fontId="3" fillId="2" borderId="4" xfId="3" applyNumberFormat="1" applyFont="1" applyFill="1" applyBorder="1" applyAlignment="1"/>
    <xf numFmtId="0" fontId="0" fillId="0" borderId="4" xfId="0" applyBorder="1" applyAlignment="1"/>
    <xf numFmtId="38" fontId="6" fillId="0" borderId="8" xfId="3" quotePrefix="1" applyFont="1" applyBorder="1" applyAlignment="1">
      <alignment horizontal="center"/>
    </xf>
    <xf numFmtId="38" fontId="4" fillId="0" borderId="4" xfId="3" applyFont="1" applyBorder="1" applyAlignment="1">
      <alignment horizontal="center"/>
    </xf>
    <xf numFmtId="38" fontId="4" fillId="0" borderId="4" xfId="3" applyFont="1" applyBorder="1" applyAlignment="1">
      <alignment horizontal="center" vertical="center"/>
    </xf>
    <xf numFmtId="49" fontId="3" fillId="2" borderId="4" xfId="3" applyNumberFormat="1" applyFont="1" applyFill="1" applyBorder="1" applyAlignment="1"/>
    <xf numFmtId="49" fontId="0" fillId="0" borderId="4" xfId="0" applyNumberFormat="1" applyBorder="1" applyAlignment="1"/>
    <xf numFmtId="38" fontId="0" fillId="0" borderId="3" xfId="3" applyFont="1" applyBorder="1" applyAlignment="1">
      <alignment horizontal="center"/>
    </xf>
    <xf numFmtId="38" fontId="0" fillId="0" borderId="1" xfId="3" applyFont="1" applyBorder="1" applyAlignment="1">
      <alignment horizontal="center"/>
    </xf>
    <xf numFmtId="38" fontId="0" fillId="0" borderId="3" xfId="3" applyFont="1" applyBorder="1" applyAlignment="1">
      <alignment horizontal="right"/>
    </xf>
    <xf numFmtId="38" fontId="0" fillId="0" borderId="1" xfId="3" applyFont="1" applyBorder="1" applyAlignment="1">
      <alignment horizontal="right"/>
    </xf>
    <xf numFmtId="38" fontId="0" fillId="0" borderId="154" xfId="3" applyFont="1" applyBorder="1" applyAlignment="1">
      <alignment horizontal="right" vertical="center"/>
    </xf>
    <xf numFmtId="38" fontId="0" fillId="0" borderId="16" xfId="3" applyFont="1" applyBorder="1" applyAlignment="1">
      <alignment horizontal="right" vertical="center"/>
    </xf>
    <xf numFmtId="38" fontId="0" fillId="0" borderId="1" xfId="3" applyFont="1" applyBorder="1" applyAlignment="1">
      <alignment horizontal="center" vertical="center"/>
    </xf>
    <xf numFmtId="38" fontId="0" fillId="0" borderId="12" xfId="3" applyFont="1" applyBorder="1" applyAlignment="1">
      <alignment horizontal="center" vertical="center"/>
    </xf>
    <xf numFmtId="38" fontId="0" fillId="0" borderId="3" xfId="3" applyFont="1" applyBorder="1" applyAlignment="1">
      <alignment horizontal="center" vertical="center"/>
    </xf>
    <xf numFmtId="38" fontId="0" fillId="0" borderId="26" xfId="3" applyFont="1" applyBorder="1" applyAlignment="1">
      <alignment horizontal="right" vertical="center"/>
    </xf>
    <xf numFmtId="38" fontId="0" fillId="0" borderId="23" xfId="3" applyFont="1" applyBorder="1" applyAlignment="1">
      <alignment horizontal="right" vertical="center"/>
    </xf>
    <xf numFmtId="38" fontId="4" fillId="0" borderId="48" xfId="3" applyFont="1" applyBorder="1" applyAlignment="1">
      <alignment horizontal="center" vertical="center"/>
    </xf>
    <xf numFmtId="38" fontId="4" fillId="11" borderId="157" xfId="3" quotePrefix="1" applyFont="1" applyFill="1" applyBorder="1" applyAlignment="1">
      <alignment horizontal="center" vertical="center"/>
    </xf>
    <xf numFmtId="38" fontId="4" fillId="11" borderId="31" xfId="3" applyFont="1" applyFill="1" applyBorder="1" applyAlignment="1">
      <alignment horizontal="center" vertical="center"/>
    </xf>
    <xf numFmtId="38" fontId="4" fillId="11" borderId="158" xfId="3" quotePrefix="1" applyFont="1" applyFill="1" applyBorder="1" applyAlignment="1">
      <alignment horizontal="distributed" vertical="center" wrapText="1"/>
    </xf>
    <xf numFmtId="38" fontId="4" fillId="11" borderId="159" xfId="3" applyFont="1" applyFill="1" applyBorder="1" applyAlignment="1">
      <alignment horizontal="distributed" vertical="center" wrapText="1"/>
    </xf>
    <xf numFmtId="38" fontId="0" fillId="11" borderId="48" xfId="3" applyFont="1" applyFill="1" applyBorder="1" applyAlignment="1">
      <alignment horizontal="center" vertical="center"/>
    </xf>
    <xf numFmtId="38" fontId="0" fillId="11" borderId="160" xfId="3" applyFont="1" applyFill="1" applyBorder="1" applyAlignment="1">
      <alignment horizontal="center" vertical="center"/>
    </xf>
    <xf numFmtId="38" fontId="0" fillId="11" borderId="49" xfId="3" applyFont="1" applyFill="1" applyBorder="1" applyAlignment="1">
      <alignment horizontal="center" vertical="center"/>
    </xf>
    <xf numFmtId="38" fontId="0" fillId="11" borderId="39" xfId="3" applyFont="1" applyFill="1" applyBorder="1" applyAlignment="1">
      <alignment horizontal="center" vertical="center"/>
    </xf>
    <xf numFmtId="38" fontId="0" fillId="11" borderId="34" xfId="3" applyFont="1" applyFill="1" applyBorder="1" applyAlignment="1">
      <alignment horizontal="center" vertical="center"/>
    </xf>
    <xf numFmtId="38" fontId="0" fillId="0" borderId="59" xfId="3" applyFont="1" applyBorder="1" applyAlignment="1">
      <alignment horizontal="distributed" vertical="center"/>
    </xf>
    <xf numFmtId="38" fontId="0" fillId="0" borderId="4" xfId="3" applyFont="1" applyBorder="1" applyAlignment="1">
      <alignment horizontal="distributed" vertical="center"/>
    </xf>
    <xf numFmtId="38" fontId="0" fillId="0" borderId="7" xfId="3" applyFont="1" applyBorder="1" applyAlignment="1"/>
    <xf numFmtId="38" fontId="0" fillId="0" borderId="153" xfId="3" applyFont="1" applyBorder="1" applyAlignment="1"/>
    <xf numFmtId="38" fontId="0" fillId="0" borderId="1" xfId="3" applyFont="1" applyBorder="1" applyAlignment="1"/>
    <xf numFmtId="38" fontId="0" fillId="0" borderId="12" xfId="3" applyFont="1" applyBorder="1" applyAlignment="1"/>
    <xf numFmtId="38" fontId="0" fillId="0" borderId="12" xfId="3" applyFont="1" applyBorder="1" applyAlignment="1">
      <alignment horizontal="center"/>
    </xf>
    <xf numFmtId="38" fontId="0" fillId="0" borderId="8" xfId="3" applyFont="1" applyBorder="1" applyAlignment="1">
      <alignment horizontal="center" vertical="center"/>
    </xf>
    <xf numFmtId="38" fontId="0" fillId="0" borderId="7" xfId="3" applyFont="1" applyBorder="1" applyAlignment="1">
      <alignment horizontal="center" vertical="center" shrinkToFit="1"/>
    </xf>
    <xf numFmtId="38" fontId="0" fillId="0" borderId="12" xfId="3" applyFont="1" applyBorder="1" applyAlignment="1">
      <alignment horizontal="center" vertical="center" shrinkToFit="1"/>
    </xf>
    <xf numFmtId="38" fontId="3" fillId="11" borderId="162" xfId="3" applyFont="1" applyFill="1" applyBorder="1" applyAlignment="1">
      <alignment horizontal="center" vertical="center" wrapText="1"/>
    </xf>
    <xf numFmtId="38" fontId="3" fillId="11" borderId="143" xfId="3" applyFont="1" applyFill="1" applyBorder="1" applyAlignment="1">
      <alignment horizontal="center" vertical="center" wrapText="1"/>
    </xf>
    <xf numFmtId="38" fontId="4" fillId="11" borderId="148" xfId="3" applyFont="1" applyFill="1" applyBorder="1" applyAlignment="1">
      <alignment horizontal="center" vertical="center" shrinkToFit="1"/>
    </xf>
    <xf numFmtId="38" fontId="0" fillId="11" borderId="97" xfId="3" applyFont="1" applyFill="1" applyBorder="1" applyAlignment="1">
      <alignment horizontal="center" vertical="center" shrinkToFit="1"/>
    </xf>
    <xf numFmtId="38" fontId="4" fillId="11" borderId="3" xfId="3" applyFont="1" applyFill="1" applyBorder="1" applyAlignment="1">
      <alignment horizontal="center" vertical="center" shrinkToFit="1"/>
    </xf>
    <xf numFmtId="38" fontId="0" fillId="11" borderId="12" xfId="3" applyFont="1" applyFill="1" applyBorder="1" applyAlignment="1">
      <alignment horizontal="center" vertical="center" shrinkToFit="1"/>
    </xf>
    <xf numFmtId="38" fontId="6" fillId="0" borderId="148" xfId="3" quotePrefix="1" applyFont="1" applyBorder="1" applyAlignment="1">
      <alignment horizontal="left"/>
    </xf>
    <xf numFmtId="38" fontId="4" fillId="0" borderId="48" xfId="3" applyFont="1" applyBorder="1" applyAlignment="1"/>
    <xf numFmtId="38" fontId="0" fillId="0" borderId="152" xfId="3" applyFont="1" applyBorder="1" applyAlignment="1">
      <alignment horizontal="center" vertical="center" textRotation="255"/>
    </xf>
    <xf numFmtId="38" fontId="0" fillId="0" borderId="153" xfId="3" applyFont="1" applyBorder="1" applyAlignment="1">
      <alignment horizontal="center" vertical="center" textRotation="255"/>
    </xf>
    <xf numFmtId="49" fontId="3" fillId="2" borderId="1" xfId="3" applyNumberFormat="1" applyFont="1" applyFill="1" applyBorder="1" applyAlignment="1"/>
    <xf numFmtId="49" fontId="0" fillId="0" borderId="1" xfId="0" applyNumberFormat="1" applyBorder="1" applyAlignment="1"/>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54" xfId="3" applyFont="1" applyBorder="1" applyAlignment="1">
      <alignment horizontal="center" vertical="center"/>
    </xf>
    <xf numFmtId="185" fontId="3" fillId="2" borderId="1" xfId="3" applyNumberFormat="1" applyFont="1" applyFill="1" applyBorder="1" applyAlignment="1">
      <alignment horizontal="left"/>
    </xf>
    <xf numFmtId="0" fontId="0" fillId="0" borderId="1" xfId="0" applyBorder="1" applyAlignment="1">
      <alignment horizontal="left"/>
    </xf>
    <xf numFmtId="185" fontId="3" fillId="2" borderId="1" xfId="3" applyNumberFormat="1" applyFont="1" applyFill="1" applyBorder="1" applyAlignment="1"/>
    <xf numFmtId="38" fontId="0" fillId="0" borderId="59" xfId="3" applyFont="1" applyBorder="1" applyAlignment="1">
      <alignment horizontal="center" vertical="center"/>
    </xf>
    <xf numFmtId="38" fontId="0" fillId="0" borderId="153" xfId="3" applyFont="1" applyBorder="1" applyAlignment="1">
      <alignment horizontal="center" vertical="center"/>
    </xf>
    <xf numFmtId="38" fontId="0" fillId="0" borderId="4" xfId="3" applyFont="1" applyBorder="1" applyAlignment="1">
      <alignment horizontal="center" vertical="center" shrinkToFit="1"/>
    </xf>
    <xf numFmtId="38" fontId="0" fillId="0" borderId="1" xfId="3" applyFont="1" applyBorder="1" applyAlignment="1">
      <alignment horizontal="center" vertical="center" shrinkToFit="1"/>
    </xf>
    <xf numFmtId="38" fontId="0" fillId="0" borderId="4" xfId="3" applyFont="1" applyBorder="1" applyAlignment="1">
      <alignment horizontal="center" vertical="center"/>
    </xf>
    <xf numFmtId="38" fontId="0" fillId="0" borderId="7" xfId="3" applyFont="1" applyBorder="1" applyAlignment="1">
      <alignment horizontal="center" vertical="center"/>
    </xf>
    <xf numFmtId="185" fontId="3" fillId="2" borderId="1" xfId="3" applyNumberFormat="1" applyFont="1" applyFill="1" applyBorder="1" applyAlignment="1">
      <alignment horizontal="right"/>
    </xf>
    <xf numFmtId="0" fontId="0" fillId="0" borderId="1" xfId="0" applyBorder="1" applyAlignment="1">
      <alignment horizontal="right"/>
    </xf>
    <xf numFmtId="185" fontId="3" fillId="0" borderId="4" xfId="3" applyNumberFormat="1" applyFont="1" applyFill="1" applyBorder="1" applyAlignment="1"/>
    <xf numFmtId="0" fontId="0" fillId="0" borderId="4" xfId="0" applyFill="1" applyBorder="1" applyAlignment="1"/>
    <xf numFmtId="38" fontId="3" fillId="11" borderId="59" xfId="3" quotePrefix="1" applyFont="1" applyFill="1" applyBorder="1" applyAlignment="1">
      <alignment horizontal="center" vertical="center" wrapText="1"/>
    </xf>
    <xf numFmtId="0" fontId="0" fillId="11" borderId="7" xfId="0" applyFill="1" applyBorder="1" applyAlignment="1">
      <alignment horizontal="center" vertical="center" wrapText="1"/>
    </xf>
    <xf numFmtId="0" fontId="0" fillId="11" borderId="152" xfId="0" applyFill="1" applyBorder="1" applyAlignment="1">
      <alignment horizontal="center" vertical="center" wrapText="1"/>
    </xf>
    <xf numFmtId="0" fontId="0" fillId="11" borderId="33" xfId="0" applyFill="1" applyBorder="1" applyAlignment="1">
      <alignment horizontal="center" vertical="center" wrapText="1"/>
    </xf>
    <xf numFmtId="38" fontId="3" fillId="0" borderId="4" xfId="3" quotePrefix="1" applyFont="1" applyBorder="1" applyAlignment="1">
      <alignment horizontal="center" vertical="top" textRotation="255" shrinkToFit="1"/>
    </xf>
    <xf numFmtId="0" fontId="0" fillId="0" borderId="0" xfId="0" applyAlignment="1">
      <alignment vertical="top" textRotation="255" shrinkToFit="1"/>
    </xf>
    <xf numFmtId="0" fontId="0" fillId="0" borderId="53" xfId="0" applyBorder="1" applyAlignment="1">
      <alignment vertical="top" textRotation="255" shrinkToFit="1"/>
    </xf>
    <xf numFmtId="38" fontId="0" fillId="11" borderId="59" xfId="3" applyFont="1" applyFill="1" applyBorder="1" applyAlignment="1">
      <alignment horizontal="center" vertical="center" shrinkToFit="1"/>
    </xf>
    <xf numFmtId="0" fontId="0" fillId="11" borderId="4" xfId="0" applyFill="1" applyBorder="1" applyAlignment="1">
      <alignment horizontal="center" vertical="center" shrinkToFit="1"/>
    </xf>
    <xf numFmtId="0" fontId="0" fillId="11" borderId="7" xfId="0" applyFill="1" applyBorder="1" applyAlignment="1">
      <alignment horizontal="center" vertical="center" shrinkToFit="1"/>
    </xf>
    <xf numFmtId="38" fontId="3" fillId="0" borderId="8" xfId="3" applyFont="1" applyBorder="1" applyAlignment="1">
      <alignment vertical="top" textRotation="255" shrinkToFit="1"/>
    </xf>
    <xf numFmtId="0" fontId="0" fillId="0" borderId="22" xfId="0" applyBorder="1" applyAlignment="1">
      <alignment vertical="top" textRotation="255" shrinkToFit="1"/>
    </xf>
    <xf numFmtId="0" fontId="0" fillId="0" borderId="56" xfId="0" applyBorder="1" applyAlignment="1">
      <alignment vertical="top" textRotation="255" shrinkToFit="1"/>
    </xf>
    <xf numFmtId="0" fontId="0" fillId="0" borderId="4" xfId="0" applyBorder="1" applyAlignment="1">
      <alignment vertical="top" textRotation="255" shrinkToFit="1"/>
    </xf>
    <xf numFmtId="0" fontId="0" fillId="0" borderId="0" xfId="0" applyBorder="1" applyAlignment="1">
      <alignment vertical="top" textRotation="255" shrinkToFit="1"/>
    </xf>
    <xf numFmtId="0" fontId="0" fillId="11" borderId="7" xfId="0" applyFill="1" applyBorder="1" applyAlignment="1">
      <alignment shrinkToFit="1"/>
    </xf>
    <xf numFmtId="0" fontId="0" fillId="11" borderId="152" xfId="0" applyFill="1" applyBorder="1" applyAlignment="1">
      <alignment shrinkToFit="1"/>
    </xf>
    <xf numFmtId="0" fontId="0" fillId="11" borderId="33" xfId="0" applyFill="1" applyBorder="1" applyAlignment="1">
      <alignment shrinkToFit="1"/>
    </xf>
    <xf numFmtId="0" fontId="0" fillId="11" borderId="153" xfId="0" applyFill="1" applyBorder="1" applyAlignment="1">
      <alignment shrinkToFit="1"/>
    </xf>
    <xf numFmtId="0" fontId="0" fillId="11" borderId="12" xfId="0" applyFill="1" applyBorder="1" applyAlignment="1">
      <alignment shrinkToFit="1"/>
    </xf>
    <xf numFmtId="38" fontId="0" fillId="11" borderId="59" xfId="3" quotePrefix="1" applyFont="1" applyFill="1" applyBorder="1" applyAlignment="1">
      <alignment horizontal="center" vertical="center" shrinkToFit="1"/>
    </xf>
    <xf numFmtId="0" fontId="0" fillId="11" borderId="4" xfId="0" applyFill="1" applyBorder="1" applyAlignment="1">
      <alignment shrinkToFit="1"/>
    </xf>
    <xf numFmtId="0" fontId="0" fillId="11" borderId="0" xfId="0" applyFill="1" applyBorder="1" applyAlignment="1">
      <alignment shrinkToFit="1"/>
    </xf>
    <xf numFmtId="0" fontId="0" fillId="11" borderId="1" xfId="0" applyFill="1" applyBorder="1" applyAlignment="1">
      <alignment shrinkToFit="1"/>
    </xf>
    <xf numFmtId="0" fontId="0" fillId="0" borderId="22" xfId="0" applyBorder="1" applyAlignment="1">
      <alignment shrinkToFit="1"/>
    </xf>
    <xf numFmtId="0" fontId="0" fillId="0" borderId="3" xfId="0" applyBorder="1" applyAlignment="1">
      <alignment shrinkToFit="1"/>
    </xf>
    <xf numFmtId="38" fontId="3" fillId="0" borderId="4" xfId="3" applyFont="1" applyBorder="1" applyAlignment="1">
      <alignment horizontal="center" vertical="top" textRotation="255" shrinkToFit="1"/>
    </xf>
    <xf numFmtId="38" fontId="3" fillId="0" borderId="48" xfId="3" quotePrefix="1" applyFont="1" applyBorder="1" applyAlignment="1">
      <alignment horizontal="left" vertical="center" wrapText="1"/>
    </xf>
    <xf numFmtId="0" fontId="0" fillId="0" borderId="48" xfId="0" applyBorder="1" applyAlignment="1">
      <alignment vertical="center" wrapText="1"/>
    </xf>
    <xf numFmtId="0" fontId="0" fillId="0" borderId="0" xfId="0" applyAlignment="1">
      <alignment vertical="center" wrapText="1"/>
    </xf>
    <xf numFmtId="0" fontId="0" fillId="0" borderId="0" xfId="0" applyAlignment="1">
      <alignment wrapText="1"/>
    </xf>
    <xf numFmtId="0" fontId="4" fillId="0" borderId="8" xfId="0" applyFont="1" applyBorder="1" applyAlignment="1">
      <alignment shrinkToFit="1"/>
    </xf>
    <xf numFmtId="0" fontId="0" fillId="0" borderId="4" xfId="0" applyBorder="1" applyAlignment="1">
      <alignment shrinkToFit="1"/>
    </xf>
    <xf numFmtId="0" fontId="0" fillId="0" borderId="7" xfId="0" applyBorder="1" applyAlignment="1">
      <alignment shrinkToFit="1"/>
    </xf>
    <xf numFmtId="185" fontId="3" fillId="2" borderId="4" xfId="3" applyNumberFormat="1" applyFont="1" applyFill="1" applyBorder="1" applyAlignment="1">
      <alignment horizontal="right"/>
    </xf>
    <xf numFmtId="0" fontId="0" fillId="0" borderId="4" xfId="0" applyBorder="1" applyAlignment="1">
      <alignment horizontal="right"/>
    </xf>
    <xf numFmtId="38" fontId="99" fillId="0" borderId="54" xfId="3" applyFont="1" applyBorder="1" applyAlignment="1">
      <alignment horizontal="left" vertical="center" shrinkToFit="1"/>
    </xf>
    <xf numFmtId="0" fontId="99" fillId="0" borderId="51" xfId="0" applyFont="1" applyBorder="1" applyAlignment="1">
      <alignment horizontal="left" vertical="center" shrinkToFit="1"/>
    </xf>
    <xf numFmtId="38" fontId="0" fillId="0" borderId="155" xfId="3" applyFont="1" applyBorder="1" applyAlignment="1">
      <alignment horizontal="right" vertical="center"/>
    </xf>
    <xf numFmtId="38" fontId="0" fillId="0" borderId="156" xfId="3" applyFont="1" applyBorder="1" applyAlignment="1">
      <alignment horizontal="right" vertical="center"/>
    </xf>
    <xf numFmtId="38" fontId="0" fillId="0" borderId="54" xfId="3" applyFont="1" applyBorder="1" applyAlignment="1">
      <alignment horizontal="left" vertical="center" shrinkToFit="1"/>
    </xf>
    <xf numFmtId="0" fontId="0" fillId="0" borderId="51" xfId="0" applyBorder="1" applyAlignment="1">
      <alignment horizontal="left" vertical="center" shrinkToFit="1"/>
    </xf>
    <xf numFmtId="38" fontId="3" fillId="0" borderId="54" xfId="3" applyFont="1" applyBorder="1" applyAlignment="1">
      <alignment vertical="top" textRotation="255" shrinkToFit="1"/>
    </xf>
    <xf numFmtId="0" fontId="0" fillId="0" borderId="50" xfId="0" applyBorder="1" applyAlignment="1">
      <alignment shrinkToFit="1"/>
    </xf>
    <xf numFmtId="0" fontId="0" fillId="0" borderId="51" xfId="0" applyBorder="1" applyAlignment="1">
      <alignment shrinkToFit="1"/>
    </xf>
    <xf numFmtId="0" fontId="121" fillId="10" borderId="0" xfId="0" applyFont="1" applyFill="1" applyAlignment="1">
      <alignment horizontal="center"/>
    </xf>
    <xf numFmtId="0" fontId="82" fillId="10" borderId="0" xfId="0" applyFont="1" applyFill="1" applyAlignment="1">
      <alignment horizontal="center"/>
    </xf>
    <xf numFmtId="0" fontId="82" fillId="10" borderId="0" xfId="0" applyFont="1" applyFill="1" applyAlignment="1">
      <alignment horizontal="center" shrinkToFit="1"/>
    </xf>
    <xf numFmtId="0" fontId="70" fillId="10" borderId="0" xfId="0" applyFont="1" applyFill="1" applyAlignment="1">
      <alignment horizontal="center" shrinkToFit="1"/>
    </xf>
    <xf numFmtId="0" fontId="82" fillId="2" borderId="0" xfId="0" applyFont="1" applyFill="1" applyAlignment="1">
      <alignment horizontal="center" shrinkToFit="1"/>
    </xf>
    <xf numFmtId="0" fontId="70" fillId="3" borderId="0" xfId="0" applyFont="1" applyFill="1" applyAlignment="1">
      <alignment horizontal="right"/>
    </xf>
    <xf numFmtId="0" fontId="70" fillId="3" borderId="0" xfId="0" applyFont="1" applyFill="1" applyAlignment="1">
      <alignment horizontal="left"/>
    </xf>
    <xf numFmtId="0" fontId="18" fillId="3" borderId="34" xfId="0" applyFont="1" applyFill="1" applyBorder="1" applyAlignment="1">
      <alignment horizontal="center" vertical="center"/>
    </xf>
    <xf numFmtId="0" fontId="18" fillId="3" borderId="49"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34" xfId="0" applyFont="1" applyFill="1" applyBorder="1" applyAlignment="1">
      <alignment horizontal="left" vertical="center"/>
    </xf>
    <xf numFmtId="0" fontId="18" fillId="3" borderId="49" xfId="0" applyFont="1" applyFill="1" applyBorder="1" applyAlignment="1">
      <alignment horizontal="left" vertical="center"/>
    </xf>
    <xf numFmtId="0" fontId="18" fillId="3" borderId="39" xfId="0" applyFont="1" applyFill="1" applyBorder="1" applyAlignment="1">
      <alignment horizontal="left" vertical="center"/>
    </xf>
    <xf numFmtId="0" fontId="18" fillId="11" borderId="8"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3"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12" xfId="0" applyFont="1" applyFill="1" applyBorder="1" applyAlignment="1">
      <alignment horizontal="center" vertical="center"/>
    </xf>
    <xf numFmtId="0" fontId="70" fillId="10" borderId="0" xfId="0" applyFont="1" applyFill="1" applyAlignment="1">
      <alignment horizontal="center" vertical="center" shrinkToFit="1"/>
    </xf>
    <xf numFmtId="0" fontId="18" fillId="10" borderId="0" xfId="0" applyFont="1" applyFill="1" applyAlignment="1">
      <alignment horizontal="center"/>
    </xf>
    <xf numFmtId="0" fontId="17" fillId="10" borderId="0" xfId="0" applyFont="1" applyFill="1" applyAlignment="1">
      <alignment horizontal="center"/>
    </xf>
    <xf numFmtId="0" fontId="33" fillId="10" borderId="0" xfId="0" applyFont="1" applyFill="1" applyAlignment="1">
      <alignment horizontal="center" shrinkToFit="1"/>
    </xf>
    <xf numFmtId="0" fontId="0" fillId="10" borderId="0" xfId="0" applyFont="1" applyFill="1" applyAlignment="1">
      <alignment horizontal="center" shrinkToFit="1"/>
    </xf>
    <xf numFmtId="0" fontId="18" fillId="3" borderId="0" xfId="0" applyFont="1" applyFill="1" applyAlignment="1">
      <alignment horizontal="center" vertical="center" shrinkToFit="1"/>
    </xf>
    <xf numFmtId="0" fontId="0" fillId="0" borderId="0" xfId="0" applyAlignment="1">
      <alignment horizontal="center" shrinkToFit="1"/>
    </xf>
    <xf numFmtId="0" fontId="18" fillId="11" borderId="29" xfId="0" applyFont="1" applyFill="1" applyBorder="1" applyAlignment="1">
      <alignment horizontal="center" vertical="center"/>
    </xf>
    <xf numFmtId="0" fontId="106" fillId="10" borderId="116" xfId="16" applyFont="1" applyFill="1" applyBorder="1" applyAlignment="1">
      <alignment horizontal="center" vertical="center" wrapText="1"/>
    </xf>
    <xf numFmtId="0" fontId="106" fillId="10" borderId="166" xfId="16"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1" borderId="22" xfId="0" applyFont="1" applyFill="1" applyBorder="1" applyAlignment="1">
      <alignment horizontal="center" vertical="center" wrapText="1"/>
    </xf>
    <xf numFmtId="0" fontId="18" fillId="11" borderId="0" xfId="0" applyFont="1" applyFill="1" applyBorder="1" applyAlignment="1">
      <alignment horizontal="center" vertical="center" wrapText="1"/>
    </xf>
    <xf numFmtId="0" fontId="18" fillId="11" borderId="33"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3" borderId="22" xfId="0" applyFont="1" applyFill="1" applyBorder="1" applyAlignment="1">
      <alignment horizontal="center" vertical="top"/>
    </xf>
    <xf numFmtId="0" fontId="18" fillId="3" borderId="0" xfId="0" applyFont="1" applyFill="1" applyBorder="1" applyAlignment="1">
      <alignment horizontal="center" vertical="top"/>
    </xf>
    <xf numFmtId="0" fontId="18" fillId="3" borderId="33" xfId="0" applyFont="1" applyFill="1" applyBorder="1" applyAlignment="1">
      <alignment horizontal="center" vertical="top"/>
    </xf>
    <xf numFmtId="0" fontId="18" fillId="3" borderId="3" xfId="0" applyFont="1" applyFill="1" applyBorder="1" applyAlignment="1">
      <alignment horizontal="center" vertical="top"/>
    </xf>
    <xf numFmtId="0" fontId="18" fillId="3" borderId="1" xfId="0" applyFont="1" applyFill="1" applyBorder="1" applyAlignment="1">
      <alignment horizontal="center" vertical="top"/>
    </xf>
    <xf numFmtId="0" fontId="18" fillId="3" borderId="12" xfId="0" applyFont="1" applyFill="1" applyBorder="1" applyAlignment="1">
      <alignment horizontal="center" vertical="top"/>
    </xf>
    <xf numFmtId="0" fontId="18" fillId="3" borderId="4"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12" xfId="0" applyFont="1" applyFill="1" applyBorder="1" applyAlignment="1">
      <alignment horizontal="center" vertical="center"/>
    </xf>
    <xf numFmtId="0" fontId="18" fillId="11" borderId="2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33" xfId="0" applyFont="1" applyFill="1" applyBorder="1" applyAlignment="1">
      <alignment horizontal="center" vertical="center"/>
    </xf>
    <xf numFmtId="0" fontId="18" fillId="3" borderId="0" xfId="0" applyFont="1" applyFill="1" applyBorder="1" applyAlignment="1">
      <alignment horizontal="left" vertical="center"/>
    </xf>
    <xf numFmtId="0" fontId="18" fillId="3" borderId="22" xfId="0" applyFont="1" applyFill="1" applyBorder="1" applyAlignment="1">
      <alignment horizontal="left" vertical="center"/>
    </xf>
    <xf numFmtId="0" fontId="18" fillId="10" borderId="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22" xfId="0" applyFont="1" applyFill="1" applyBorder="1" applyAlignment="1">
      <alignment horizontal="center" vertical="center"/>
    </xf>
    <xf numFmtId="0" fontId="18" fillId="3" borderId="4" xfId="0" applyFont="1" applyFill="1" applyBorder="1" applyAlignment="1">
      <alignment horizontal="left" vertical="center"/>
    </xf>
    <xf numFmtId="49" fontId="18" fillId="3" borderId="0" xfId="0" applyNumberFormat="1" applyFont="1" applyFill="1" applyAlignment="1">
      <alignment horizontal="center" vertical="center" shrinkToFit="1"/>
    </xf>
    <xf numFmtId="0" fontId="0" fillId="3" borderId="0" xfId="0" applyFill="1" applyAlignment="1">
      <alignment horizontal="center" vertical="center"/>
    </xf>
    <xf numFmtId="0" fontId="18" fillId="3" borderId="21" xfId="0" applyFont="1" applyFill="1" applyBorder="1" applyAlignment="1">
      <alignment horizontal="left" vertical="center"/>
    </xf>
    <xf numFmtId="0" fontId="0" fillId="0" borderId="45" xfId="0" applyBorder="1" applyAlignment="1">
      <alignment horizontal="left" vertical="center"/>
    </xf>
    <xf numFmtId="0" fontId="0" fillId="0" borderId="2" xfId="0" applyBorder="1" applyAlignment="1">
      <alignment horizontal="left" vertical="center"/>
    </xf>
    <xf numFmtId="0" fontId="18" fillId="3" borderId="8" xfId="0" applyFont="1" applyFill="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58" fontId="106" fillId="10" borderId="116" xfId="16" applyNumberFormat="1" applyFont="1" applyFill="1" applyBorder="1" applyAlignment="1">
      <alignment horizontal="center" vertical="center"/>
    </xf>
    <xf numFmtId="58" fontId="106" fillId="10" borderId="49" xfId="16" applyNumberFormat="1" applyFont="1" applyFill="1" applyBorder="1" applyAlignment="1">
      <alignment horizontal="center" vertical="center"/>
    </xf>
    <xf numFmtId="58" fontId="106" fillId="10" borderId="39" xfId="16" applyNumberFormat="1" applyFont="1" applyFill="1" applyBorder="1" applyAlignment="1">
      <alignment horizontal="center" vertical="center"/>
    </xf>
    <xf numFmtId="0" fontId="106" fillId="0" borderId="34" xfId="16" applyFont="1" applyFill="1" applyBorder="1" applyAlignment="1">
      <alignment horizontal="center" vertical="center" wrapText="1" justifyLastLine="1"/>
    </xf>
    <xf numFmtId="0" fontId="106" fillId="0" borderId="49" xfId="16" applyFont="1" applyFill="1" applyBorder="1" applyAlignment="1">
      <alignment horizontal="center" vertical="center" wrapText="1" justifyLastLine="1"/>
    </xf>
    <xf numFmtId="58" fontId="106" fillId="11" borderId="163" xfId="16" applyNumberFormat="1" applyFont="1" applyFill="1" applyBorder="1" applyAlignment="1">
      <alignment horizontal="center" vertical="center"/>
    </xf>
    <xf numFmtId="58" fontId="106" fillId="11" borderId="4" xfId="16" applyNumberFormat="1" applyFont="1" applyFill="1" applyBorder="1" applyAlignment="1">
      <alignment horizontal="center" vertical="center"/>
    </xf>
    <xf numFmtId="58" fontId="106" fillId="11" borderId="163" xfId="16" applyNumberFormat="1" applyFont="1" applyFill="1" applyBorder="1" applyAlignment="1">
      <alignment horizontal="center" vertical="center" wrapText="1"/>
    </xf>
    <xf numFmtId="58" fontId="106" fillId="11" borderId="4" xfId="16" applyNumberFormat="1" applyFont="1" applyFill="1" applyBorder="1" applyAlignment="1">
      <alignment horizontal="center" vertical="center" wrapText="1"/>
    </xf>
    <xf numFmtId="58" fontId="106" fillId="11" borderId="7" xfId="16" applyNumberFormat="1" applyFont="1" applyFill="1" applyBorder="1" applyAlignment="1">
      <alignment horizontal="center" vertical="center" wrapText="1"/>
    </xf>
    <xf numFmtId="58" fontId="106" fillId="11" borderId="164" xfId="16" applyNumberFormat="1" applyFont="1" applyFill="1" applyBorder="1" applyAlignment="1">
      <alignment horizontal="center" vertical="center" wrapText="1"/>
    </xf>
    <xf numFmtId="58" fontId="106" fillId="11" borderId="1" xfId="16" applyNumberFormat="1" applyFont="1" applyFill="1" applyBorder="1" applyAlignment="1">
      <alignment horizontal="center" vertical="center" wrapText="1"/>
    </xf>
    <xf numFmtId="58" fontId="106" fillId="11" borderId="12" xfId="16" applyNumberFormat="1" applyFont="1" applyFill="1" applyBorder="1" applyAlignment="1">
      <alignment horizontal="center" vertical="center" wrapText="1"/>
    </xf>
    <xf numFmtId="0" fontId="106" fillId="11" borderId="120" xfId="16" applyFont="1" applyFill="1" applyBorder="1" applyAlignment="1">
      <alignment horizontal="center" vertical="center" wrapText="1"/>
    </xf>
    <xf numFmtId="0" fontId="1" fillId="11" borderId="165" xfId="0" applyFont="1" applyFill="1" applyBorder="1" applyAlignment="1">
      <alignment horizontal="center" vertical="center"/>
    </xf>
    <xf numFmtId="0" fontId="106" fillId="11" borderId="120" xfId="16" applyFont="1" applyFill="1" applyBorder="1" applyAlignment="1">
      <alignment horizontal="center" vertical="center" shrinkToFit="1"/>
    </xf>
    <xf numFmtId="0" fontId="3" fillId="11" borderId="165" xfId="0" applyFont="1" applyFill="1" applyBorder="1" applyAlignment="1">
      <alignment horizontal="center" vertical="center" shrinkToFit="1"/>
    </xf>
    <xf numFmtId="0" fontId="3" fillId="11" borderId="120" xfId="0" applyFont="1" applyFill="1" applyBorder="1" applyAlignment="1">
      <alignment horizontal="center" vertical="center" shrinkToFit="1"/>
    </xf>
    <xf numFmtId="0" fontId="106" fillId="11" borderId="8" xfId="16" applyFont="1" applyFill="1" applyBorder="1" applyAlignment="1">
      <alignment horizontal="center" vertical="center" justifyLastLine="1" shrinkToFit="1"/>
    </xf>
    <xf numFmtId="0" fontId="106" fillId="11" borderId="4" xfId="16" applyFont="1" applyFill="1" applyBorder="1" applyAlignment="1">
      <alignment horizontal="center" vertical="center" justifyLastLine="1" shrinkToFit="1"/>
    </xf>
    <xf numFmtId="0" fontId="106" fillId="11" borderId="118" xfId="16" applyFont="1" applyFill="1" applyBorder="1" applyAlignment="1">
      <alignment horizontal="center" vertical="center" justifyLastLine="1" shrinkToFit="1"/>
    </xf>
    <xf numFmtId="0" fontId="106" fillId="11" borderId="3" xfId="16" applyFont="1" applyFill="1" applyBorder="1" applyAlignment="1">
      <alignment horizontal="center" vertical="center" justifyLastLine="1" shrinkToFit="1"/>
    </xf>
    <xf numFmtId="0" fontId="106" fillId="11" borderId="1" xfId="16" applyFont="1" applyFill="1" applyBorder="1" applyAlignment="1">
      <alignment horizontal="center" vertical="center" justifyLastLine="1" shrinkToFit="1"/>
    </xf>
    <xf numFmtId="0" fontId="106" fillId="11" borderId="106" xfId="16" applyFont="1" applyFill="1" applyBorder="1" applyAlignment="1">
      <alignment horizontal="center" vertical="center" justifyLastLine="1" shrinkToFit="1"/>
    </xf>
    <xf numFmtId="0" fontId="106" fillId="11" borderId="163" xfId="16" applyFont="1" applyFill="1" applyBorder="1" applyAlignment="1">
      <alignment horizontal="center" vertical="center" wrapText="1"/>
    </xf>
    <xf numFmtId="0" fontId="1" fillId="11" borderId="118" xfId="0" applyFont="1" applyFill="1" applyBorder="1" applyAlignment="1">
      <alignment horizontal="center" vertical="center"/>
    </xf>
    <xf numFmtId="0" fontId="1" fillId="11" borderId="164" xfId="0" applyFont="1" applyFill="1" applyBorder="1" applyAlignment="1">
      <alignment vertical="center"/>
    </xf>
    <xf numFmtId="0" fontId="1" fillId="11" borderId="106" xfId="0" applyFont="1" applyFill="1" applyBorder="1" applyAlignment="1">
      <alignment vertical="center"/>
    </xf>
    <xf numFmtId="0" fontId="18" fillId="3" borderId="0" xfId="0" applyFont="1" applyFill="1" applyAlignment="1">
      <alignment horizontal="center" vertical="center"/>
    </xf>
    <xf numFmtId="0" fontId="0" fillId="0" borderId="0" xfId="0" applyFont="1" applyAlignment="1">
      <alignment horizontal="center" vertical="center"/>
    </xf>
    <xf numFmtId="0" fontId="18" fillId="10" borderId="4" xfId="0" applyFont="1" applyFill="1" applyBorder="1" applyAlignment="1">
      <alignment horizontal="center" vertical="center"/>
    </xf>
    <xf numFmtId="0" fontId="18" fillId="3" borderId="0" xfId="0" applyFont="1" applyFill="1" applyBorder="1" applyAlignment="1">
      <alignment horizontal="right" vertical="center"/>
    </xf>
    <xf numFmtId="0" fontId="70" fillId="3" borderId="0" xfId="0" applyFont="1" applyFill="1" applyAlignment="1">
      <alignment horizontal="center" vertical="center" shrinkToFit="1"/>
    </xf>
    <xf numFmtId="0" fontId="70" fillId="0" borderId="0" xfId="0" applyFont="1" applyAlignment="1">
      <alignment horizontal="center" vertical="center" shrinkToFit="1"/>
    </xf>
    <xf numFmtId="0" fontId="18" fillId="11" borderId="29" xfId="0" applyFont="1" applyFill="1" applyBorder="1" applyAlignment="1">
      <alignment horizontal="center" vertical="center" wrapText="1"/>
    </xf>
    <xf numFmtId="0" fontId="18" fillId="11" borderId="34" xfId="0" applyFont="1" applyFill="1" applyBorder="1" applyAlignment="1">
      <alignment horizontal="center" vertical="center" wrapText="1"/>
    </xf>
    <xf numFmtId="0" fontId="18" fillId="11" borderId="34" xfId="0" applyFont="1" applyFill="1" applyBorder="1" applyAlignment="1">
      <alignment horizontal="center" vertical="center"/>
    </xf>
    <xf numFmtId="0" fontId="18" fillId="3" borderId="4" xfId="0" applyFont="1" applyFill="1" applyBorder="1" applyAlignment="1">
      <alignment horizontal="right" vertical="center"/>
    </xf>
    <xf numFmtId="0" fontId="18" fillId="3" borderId="1" xfId="0" applyFont="1" applyFill="1" applyBorder="1" applyAlignment="1">
      <alignment horizontal="left" vertical="center"/>
    </xf>
    <xf numFmtId="0" fontId="18" fillId="3" borderId="0" xfId="0" applyFont="1" applyFill="1" applyAlignment="1">
      <alignment horizontal="right" vertical="center"/>
    </xf>
    <xf numFmtId="0" fontId="18" fillId="3" borderId="0" xfId="0" applyFont="1" applyFill="1" applyAlignment="1">
      <alignment shrinkToFit="1"/>
    </xf>
    <xf numFmtId="0" fontId="17" fillId="0" borderId="0" xfId="0" applyFont="1" applyAlignment="1">
      <alignment shrinkToFit="1"/>
    </xf>
    <xf numFmtId="0" fontId="17" fillId="10" borderId="0" xfId="0" applyFont="1" applyFill="1" applyAlignment="1">
      <alignment horizontal="center" shrinkToFit="1"/>
    </xf>
    <xf numFmtId="0" fontId="17" fillId="0" borderId="0" xfId="0" applyFont="1" applyAlignment="1">
      <alignment horizontal="center"/>
    </xf>
    <xf numFmtId="0" fontId="18" fillId="3" borderId="29" xfId="0" applyFont="1" applyFill="1" applyBorder="1" applyAlignment="1">
      <alignment horizontal="center" vertical="center"/>
    </xf>
    <xf numFmtId="0" fontId="18" fillId="3" borderId="0" xfId="0" applyFont="1" applyFill="1" applyAlignment="1">
      <alignment horizontal="center"/>
    </xf>
    <xf numFmtId="49" fontId="18" fillId="3" borderId="0" xfId="0" applyNumberFormat="1" applyFont="1" applyFill="1" applyAlignment="1">
      <alignment horizontal="center" shrinkToFit="1"/>
    </xf>
    <xf numFmtId="0" fontId="78" fillId="3" borderId="0" xfId="0" applyFont="1" applyFill="1" applyAlignment="1">
      <alignment horizontal="left" vertical="center"/>
    </xf>
    <xf numFmtId="0" fontId="82" fillId="0" borderId="0" xfId="0" applyFont="1" applyAlignment="1">
      <alignment horizontal="left"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0" fillId="3" borderId="0" xfId="0" applyFill="1" applyAlignment="1">
      <alignment shrinkToFit="1"/>
    </xf>
    <xf numFmtId="0" fontId="18" fillId="3" borderId="1" xfId="0" applyFont="1" applyFill="1" applyBorder="1" applyAlignment="1">
      <alignment horizontal="right" vertical="center"/>
    </xf>
    <xf numFmtId="0" fontId="18" fillId="3" borderId="7"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8"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2" xfId="0" applyFont="1" applyFill="1" applyBorder="1" applyAlignment="1">
      <alignment horizontal="left" vertical="center"/>
    </xf>
    <xf numFmtId="0" fontId="33" fillId="3" borderId="0" xfId="0" applyFont="1" applyFill="1" applyAlignment="1">
      <alignment horizontal="left" vertical="center" shrinkToFit="1"/>
    </xf>
    <xf numFmtId="0" fontId="70" fillId="0" borderId="0" xfId="0" applyFont="1" applyAlignment="1">
      <alignment vertical="center" shrinkToFit="1"/>
    </xf>
    <xf numFmtId="0" fontId="20" fillId="11" borderId="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119" fillId="3" borderId="0" xfId="0" applyFont="1" applyFill="1" applyAlignment="1">
      <alignment horizontal="center" wrapText="1"/>
    </xf>
    <xf numFmtId="0" fontId="119" fillId="3" borderId="1" xfId="0" applyFont="1" applyFill="1" applyBorder="1" applyAlignment="1">
      <alignment horizontal="center" wrapText="1"/>
    </xf>
    <xf numFmtId="0" fontId="138" fillId="11" borderId="21" xfId="0" applyFont="1" applyFill="1" applyBorder="1" applyAlignment="1">
      <alignment horizontal="center" vertical="center" wrapText="1"/>
    </xf>
    <xf numFmtId="0" fontId="138" fillId="11" borderId="45" xfId="0" applyFont="1" applyFill="1" applyBorder="1" applyAlignment="1">
      <alignment horizontal="center" vertical="center" wrapText="1"/>
    </xf>
    <xf numFmtId="0" fontId="138" fillId="11" borderId="2" xfId="0" applyFont="1" applyFill="1" applyBorder="1" applyAlignment="1">
      <alignment horizontal="center" vertical="center" wrapText="1"/>
    </xf>
    <xf numFmtId="0" fontId="18" fillId="3" borderId="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3" xfId="0" applyFont="1" applyFill="1" applyBorder="1" applyAlignment="1">
      <alignment horizontal="center" vertical="center"/>
    </xf>
    <xf numFmtId="0" fontId="17" fillId="3" borderId="0" xfId="0" applyFont="1" applyFill="1" applyAlignment="1">
      <alignment shrinkToFi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0" fillId="0" borderId="33"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8" fillId="0" borderId="0" xfId="0" applyFont="1" applyAlignment="1">
      <alignment horizontal="left"/>
    </xf>
    <xf numFmtId="0" fontId="0" fillId="0" borderId="0" xfId="0" applyAlignment="1">
      <alignment horizontal="left"/>
    </xf>
    <xf numFmtId="0" fontId="18" fillId="10" borderId="0" xfId="0" applyFont="1" applyFill="1" applyBorder="1" applyAlignment="1">
      <alignment horizontal="center"/>
    </xf>
    <xf numFmtId="0" fontId="18" fillId="10" borderId="1" xfId="0" applyFont="1" applyFill="1" applyBorder="1" applyAlignment="1">
      <alignment horizontal="center"/>
    </xf>
    <xf numFmtId="0" fontId="122" fillId="0" borderId="8" xfId="0" applyFont="1" applyBorder="1" applyAlignment="1"/>
    <xf numFmtId="0" fontId="0" fillId="0" borderId="7" xfId="0" applyBorder="1" applyAlignment="1"/>
    <xf numFmtId="0" fontId="0" fillId="0" borderId="22" xfId="0" applyBorder="1" applyAlignment="1"/>
    <xf numFmtId="0" fontId="0" fillId="0" borderId="0" xfId="0" applyBorder="1" applyAlignment="1"/>
    <xf numFmtId="0" fontId="0" fillId="0" borderId="33" xfId="0" applyBorder="1" applyAlignment="1"/>
    <xf numFmtId="0" fontId="0" fillId="0" borderId="3" xfId="0" applyBorder="1" applyAlignment="1"/>
    <xf numFmtId="0" fontId="0" fillId="0" borderId="12" xfId="0" applyBorder="1" applyAlignment="1"/>
    <xf numFmtId="0" fontId="4" fillId="0" borderId="0" xfId="0" applyFont="1" applyAlignment="1">
      <alignment horizontal="left"/>
    </xf>
    <xf numFmtId="0" fontId="18" fillId="11" borderId="34" xfId="0" applyFont="1" applyFill="1" applyBorder="1" applyAlignment="1">
      <alignment horizontal="left" vertical="center"/>
    </xf>
    <xf numFmtId="0" fontId="18" fillId="11" borderId="49" xfId="0" applyFont="1" applyFill="1" applyBorder="1" applyAlignment="1">
      <alignment horizontal="left" vertical="center"/>
    </xf>
    <xf numFmtId="0" fontId="0" fillId="11" borderId="49" xfId="0" applyFill="1" applyBorder="1" applyAlignment="1"/>
    <xf numFmtId="0" fontId="0" fillId="11" borderId="39" xfId="0" applyFill="1" applyBorder="1" applyAlignment="1"/>
    <xf numFmtId="0" fontId="0" fillId="0" borderId="0" xfId="0" applyAlignment="1">
      <alignment horizontal="center"/>
    </xf>
    <xf numFmtId="0" fontId="18" fillId="3" borderId="3" xfId="0" applyFont="1" applyFill="1" applyBorder="1" applyAlignment="1">
      <alignment horizontal="left" vertical="center"/>
    </xf>
    <xf numFmtId="0" fontId="18" fillId="11" borderId="2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23" fillId="11" borderId="34" xfId="0" applyFont="1" applyFill="1" applyBorder="1" applyAlignment="1">
      <alignment horizontal="left" vertical="center"/>
    </xf>
    <xf numFmtId="0" fontId="23" fillId="11" borderId="49" xfId="0" applyFont="1" applyFill="1" applyBorder="1" applyAlignment="1">
      <alignment horizontal="left" vertical="center"/>
    </xf>
    <xf numFmtId="0" fontId="4" fillId="0" borderId="0" xfId="0" applyFont="1" applyAlignment="1">
      <alignment horizontal="left" vertical="center"/>
    </xf>
    <xf numFmtId="0" fontId="18" fillId="11" borderId="34" xfId="0" applyFont="1" applyFill="1" applyBorder="1" applyAlignment="1">
      <alignment vertical="center" wrapText="1"/>
    </xf>
    <xf numFmtId="0" fontId="18" fillId="11" borderId="49" xfId="0" applyFont="1" applyFill="1" applyBorder="1" applyAlignment="1">
      <alignment vertical="center" wrapText="1"/>
    </xf>
    <xf numFmtId="0" fontId="0" fillId="11" borderId="49" xfId="0" applyFill="1" applyBorder="1" applyAlignment="1">
      <alignment wrapText="1"/>
    </xf>
    <xf numFmtId="0" fontId="0" fillId="11" borderId="39" xfId="0" applyFill="1" applyBorder="1" applyAlignment="1">
      <alignment wrapText="1"/>
    </xf>
    <xf numFmtId="0" fontId="18" fillId="10" borderId="4" xfId="0" applyFont="1" applyFill="1" applyBorder="1" applyAlignment="1">
      <alignment horizontal="center"/>
    </xf>
    <xf numFmtId="0" fontId="18" fillId="0" borderId="0" xfId="0" applyFont="1" applyAlignment="1">
      <alignment vertical="center"/>
    </xf>
    <xf numFmtId="0" fontId="18" fillId="0" borderId="0" xfId="0" applyFont="1" applyAlignment="1">
      <alignment horizontal="left" vertical="center"/>
    </xf>
    <xf numFmtId="0" fontId="107" fillId="0" borderId="0" xfId="0" applyFont="1" applyAlignment="1">
      <alignment horizontal="left" vertical="center"/>
    </xf>
    <xf numFmtId="0" fontId="110" fillId="0" borderId="0" xfId="0" applyFont="1" applyAlignment="1">
      <alignment horizontal="center"/>
    </xf>
    <xf numFmtId="0" fontId="110" fillId="0" borderId="0" xfId="0" applyFont="1" applyAlignment="1">
      <alignment horizontal="left"/>
    </xf>
    <xf numFmtId="0" fontId="18" fillId="0" borderId="0" xfId="0" applyFont="1" applyAlignment="1">
      <alignment vertical="center" shrinkToFit="1"/>
    </xf>
    <xf numFmtId="0" fontId="17" fillId="11" borderId="21"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0" fillId="0" borderId="22" xfId="0" applyBorder="1" applyAlignment="1">
      <alignment vertical="center"/>
    </xf>
    <xf numFmtId="0" fontId="20" fillId="0" borderId="0" xfId="0" applyFont="1" applyAlignment="1">
      <alignment horizontal="left" vertical="center" wrapText="1"/>
    </xf>
    <xf numFmtId="0" fontId="0" fillId="0" borderId="0" xfId="0" applyFont="1" applyAlignment="1">
      <alignment horizontal="left" vertical="center" wrapText="1"/>
    </xf>
    <xf numFmtId="0" fontId="70" fillId="0" borderId="0" xfId="0" applyFont="1" applyAlignment="1">
      <alignment horizontal="center" vertical="center"/>
    </xf>
    <xf numFmtId="0" fontId="121" fillId="0" borderId="0" xfId="0" applyFont="1" applyAlignment="1"/>
    <xf numFmtId="0" fontId="110" fillId="0" borderId="0" xfId="0" applyFont="1" applyAlignment="1">
      <alignment horizontal="left" shrinkToFit="1"/>
    </xf>
    <xf numFmtId="0" fontId="58" fillId="0" borderId="0" xfId="0" applyFont="1" applyBorder="1" applyAlignment="1">
      <alignment horizontal="left" vertical="center"/>
    </xf>
    <xf numFmtId="0" fontId="0" fillId="0" borderId="0" xfId="0" applyBorder="1" applyAlignment="1">
      <alignment horizontal="left" vertical="center"/>
    </xf>
    <xf numFmtId="0" fontId="18" fillId="0" borderId="0" xfId="0" applyFont="1" applyAlignment="1">
      <alignment horizontal="center" vertical="center"/>
    </xf>
    <xf numFmtId="0" fontId="33" fillId="0" borderId="0" xfId="0" applyFont="1" applyAlignment="1">
      <alignment horizontal="left" vertical="center"/>
    </xf>
    <xf numFmtId="0" fontId="70" fillId="0" borderId="0" xfId="0" applyFont="1" applyAlignment="1">
      <alignment horizontal="left" vertical="center"/>
    </xf>
    <xf numFmtId="0" fontId="18" fillId="0" borderId="0" xfId="0" applyFont="1" applyBorder="1" applyAlignment="1">
      <alignment horizontal="center" vertical="center" shrinkToFit="1"/>
    </xf>
    <xf numFmtId="0" fontId="0" fillId="0" borderId="0" xfId="0" applyBorder="1" applyAlignment="1">
      <alignment horizontal="center" vertical="center" shrinkToFit="1"/>
    </xf>
    <xf numFmtId="0" fontId="18" fillId="0" borderId="8" xfId="0" applyFont="1" applyBorder="1" applyAlignment="1">
      <alignment horizontal="left" vertical="top" wrapText="1"/>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22" xfId="0" applyFont="1" applyBorder="1" applyAlignment="1">
      <alignment horizontal="left" vertical="top" wrapText="1"/>
    </xf>
    <xf numFmtId="0" fontId="18" fillId="0" borderId="0" xfId="0" applyFont="1" applyBorder="1" applyAlignment="1">
      <alignment horizontal="left" vertical="top" wrapText="1"/>
    </xf>
    <xf numFmtId="0" fontId="18" fillId="0" borderId="33" xfId="0" applyFont="1" applyBorder="1" applyAlignment="1">
      <alignment horizontal="left" vertical="top" wrapText="1"/>
    </xf>
    <xf numFmtId="0" fontId="0" fillId="0" borderId="3"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0" xfId="0" applyFont="1" applyAlignment="1">
      <alignment vertical="center" shrinkToFit="1"/>
    </xf>
    <xf numFmtId="0" fontId="100" fillId="0" borderId="0" xfId="0" applyFont="1" applyBorder="1" applyAlignment="1">
      <alignment horizontal="center" vertical="center" shrinkToFit="1"/>
    </xf>
    <xf numFmtId="0" fontId="90" fillId="0" borderId="0" xfId="0" applyFont="1" applyBorder="1" applyAlignment="1">
      <alignment horizontal="center" vertical="center" shrinkToFit="1"/>
    </xf>
    <xf numFmtId="0" fontId="20" fillId="0" borderId="0" xfId="0" applyFont="1" applyAlignment="1">
      <alignment vertical="center"/>
    </xf>
    <xf numFmtId="0" fontId="18" fillId="0" borderId="0" xfId="0" applyFont="1" applyAlignment="1">
      <alignment horizontal="left" shrinkToFit="1"/>
    </xf>
    <xf numFmtId="0" fontId="0" fillId="0" borderId="0" xfId="0" applyFont="1" applyAlignment="1">
      <alignment horizontal="left" vertical="center"/>
    </xf>
    <xf numFmtId="0" fontId="18" fillId="0" borderId="1" xfId="0" applyFont="1" applyBorder="1" applyAlignment="1">
      <alignment horizontal="right"/>
    </xf>
    <xf numFmtId="0" fontId="18" fillId="0" borderId="0" xfId="0" applyFont="1" applyBorder="1" applyAlignment="1">
      <alignment horizontal="left" vertical="center"/>
    </xf>
    <xf numFmtId="0" fontId="18" fillId="0" borderId="1" xfId="0" applyFont="1" applyBorder="1" applyAlignment="1">
      <alignment horizontal="left" vertical="top" wrapText="1"/>
    </xf>
    <xf numFmtId="0" fontId="18" fillId="0" borderId="12" xfId="0" applyFont="1" applyBorder="1" applyAlignment="1">
      <alignment horizontal="left" vertical="top" wrapText="1"/>
    </xf>
    <xf numFmtId="0" fontId="101" fillId="0" borderId="1" xfId="0" applyFont="1" applyBorder="1" applyAlignment="1">
      <alignment horizontal="right"/>
    </xf>
    <xf numFmtId="0" fontId="18" fillId="0" borderId="4" xfId="0" applyFont="1" applyBorder="1" applyAlignment="1">
      <alignment horizontal="left" vertical="center"/>
    </xf>
    <xf numFmtId="0" fontId="18" fillId="0" borderId="4" xfId="0" applyFont="1" applyBorder="1" applyAlignment="1">
      <alignment horizontal="center" vertical="center"/>
    </xf>
    <xf numFmtId="38" fontId="17" fillId="11" borderId="34" xfId="4" applyFont="1" applyFill="1" applyBorder="1" applyAlignment="1">
      <alignment horizontal="center" vertical="center"/>
    </xf>
    <xf numFmtId="38" fontId="17" fillId="11" borderId="39" xfId="4" applyFont="1" applyFill="1" applyBorder="1" applyAlignment="1">
      <alignment horizontal="center" vertical="center"/>
    </xf>
    <xf numFmtId="38" fontId="17" fillId="0" borderId="8" xfId="4" applyFont="1" applyBorder="1" applyAlignment="1">
      <alignment horizontal="center"/>
    </xf>
    <xf numFmtId="38" fontId="17" fillId="0" borderId="7" xfId="4" applyFont="1" applyBorder="1" applyAlignment="1">
      <alignment horizontal="center"/>
    </xf>
    <xf numFmtId="38" fontId="16" fillId="0" borderId="3" xfId="4" applyFont="1" applyBorder="1" applyAlignment="1">
      <alignment horizontal="left" vertical="center"/>
    </xf>
    <xf numFmtId="38" fontId="16" fillId="0" borderId="12" xfId="4" applyFont="1" applyBorder="1" applyAlignment="1">
      <alignment horizontal="left" vertical="center"/>
    </xf>
    <xf numFmtId="38" fontId="16" fillId="0" borderId="22" xfId="4" applyFont="1" applyBorder="1" applyAlignment="1">
      <alignment horizontal="left" vertical="center"/>
    </xf>
    <xf numFmtId="38" fontId="16" fillId="0" borderId="33" xfId="4" applyFont="1" applyBorder="1" applyAlignment="1">
      <alignment horizontal="left" vertical="center"/>
    </xf>
    <xf numFmtId="38" fontId="0" fillId="0" borderId="0" xfId="4" applyFont="1" applyAlignment="1"/>
    <xf numFmtId="0" fontId="17" fillId="0" borderId="0" xfId="0" applyFont="1" applyAlignment="1">
      <alignment horizontal="center" vertical="center"/>
    </xf>
    <xf numFmtId="0" fontId="18" fillId="0" borderId="34" xfId="0" applyFont="1" applyFill="1" applyBorder="1" applyAlignment="1">
      <alignment horizontal="center" vertical="center"/>
    </xf>
    <xf numFmtId="0" fontId="0" fillId="0" borderId="49" xfId="0" applyFont="1" applyBorder="1" applyAlignment="1">
      <alignment horizontal="center" vertical="center"/>
    </xf>
    <xf numFmtId="0" fontId="0" fillId="0" borderId="115" xfId="0" applyFont="1" applyBorder="1" applyAlignment="1">
      <alignment horizontal="center" vertical="center"/>
    </xf>
    <xf numFmtId="0" fontId="18" fillId="10" borderId="109"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39" xfId="0" applyFont="1" applyBorder="1" applyAlignment="1">
      <alignment horizontal="center" vertical="center" shrinkToFit="1"/>
    </xf>
    <xf numFmtId="0" fontId="18" fillId="3" borderId="0" xfId="0" applyFont="1" applyFill="1" applyAlignment="1">
      <alignment vertical="center"/>
    </xf>
    <xf numFmtId="0" fontId="17" fillId="3" borderId="0" xfId="0" applyFont="1" applyFill="1" applyBorder="1" applyAlignment="1">
      <alignment horizontal="left" vertical="center"/>
    </xf>
    <xf numFmtId="0" fontId="18" fillId="10" borderId="109" xfId="0" applyFont="1" applyFill="1" applyBorder="1" applyAlignment="1">
      <alignment horizontal="center" vertical="center"/>
    </xf>
    <xf numFmtId="0" fontId="0" fillId="0" borderId="39" xfId="0" applyFont="1" applyBorder="1" applyAlignment="1">
      <alignment horizontal="center" vertical="center"/>
    </xf>
    <xf numFmtId="0" fontId="18" fillId="3" borderId="8" xfId="0" applyFont="1" applyFill="1" applyBorder="1" applyAlignment="1">
      <alignment horizontal="left" vertical="top"/>
    </xf>
    <xf numFmtId="0" fontId="18" fillId="3" borderId="4" xfId="0" applyFont="1" applyFill="1" applyBorder="1" applyAlignment="1">
      <alignment horizontal="left" vertical="top"/>
    </xf>
    <xf numFmtId="0" fontId="18" fillId="3" borderId="7" xfId="0" applyFont="1" applyFill="1" applyBorder="1" applyAlignment="1">
      <alignment horizontal="left" vertical="top"/>
    </xf>
    <xf numFmtId="0" fontId="18" fillId="3" borderId="22" xfId="0" applyFont="1" applyFill="1" applyBorder="1" applyAlignment="1">
      <alignment horizontal="left" vertical="top"/>
    </xf>
    <xf numFmtId="0" fontId="18" fillId="3" borderId="0" xfId="0" applyFont="1" applyFill="1" applyBorder="1" applyAlignment="1">
      <alignment horizontal="left" vertical="top"/>
    </xf>
    <xf numFmtId="0" fontId="18" fillId="3" borderId="33" xfId="0" applyFont="1" applyFill="1" applyBorder="1" applyAlignment="1">
      <alignment horizontal="left" vertical="top"/>
    </xf>
    <xf numFmtId="0" fontId="18" fillId="3" borderId="3" xfId="0" applyFont="1" applyFill="1" applyBorder="1" applyAlignment="1">
      <alignment horizontal="left" vertical="top"/>
    </xf>
    <xf numFmtId="0" fontId="18" fillId="3" borderId="1" xfId="0" applyFont="1" applyFill="1" applyBorder="1" applyAlignment="1">
      <alignment horizontal="left" vertical="top"/>
    </xf>
    <xf numFmtId="0" fontId="18" fillId="3" borderId="12" xfId="0" applyFont="1" applyFill="1" applyBorder="1" applyAlignment="1">
      <alignment horizontal="left" vertical="top"/>
    </xf>
    <xf numFmtId="0" fontId="18" fillId="3" borderId="0" xfId="0" applyFont="1" applyFill="1" applyBorder="1" applyAlignment="1">
      <alignment horizontal="center" vertical="center" shrinkToFit="1"/>
    </xf>
    <xf numFmtId="0" fontId="20" fillId="3" borderId="4" xfId="0" applyFont="1" applyFill="1" applyBorder="1" applyAlignment="1">
      <alignment horizontal="left" vertical="center"/>
    </xf>
    <xf numFmtId="0" fontId="18" fillId="3" borderId="209" xfId="0" applyFont="1" applyFill="1" applyBorder="1" applyAlignment="1">
      <alignment vertical="center"/>
    </xf>
    <xf numFmtId="0" fontId="0" fillId="0" borderId="210" xfId="0" applyFont="1" applyBorder="1" applyAlignment="1">
      <alignment vertical="center"/>
    </xf>
    <xf numFmtId="0" fontId="0" fillId="0" borderId="211" xfId="0" applyFont="1" applyBorder="1" applyAlignment="1">
      <alignment vertical="center"/>
    </xf>
    <xf numFmtId="0" fontId="0" fillId="0" borderId="212" xfId="0" applyFont="1" applyBorder="1" applyAlignment="1">
      <alignment vertical="center"/>
    </xf>
    <xf numFmtId="0" fontId="0" fillId="0" borderId="213" xfId="0" applyFont="1" applyBorder="1" applyAlignment="1">
      <alignment vertical="center"/>
    </xf>
    <xf numFmtId="0" fontId="0" fillId="0" borderId="214" xfId="0" applyFont="1" applyBorder="1" applyAlignment="1">
      <alignment vertical="center"/>
    </xf>
    <xf numFmtId="0" fontId="18" fillId="11" borderId="41" xfId="0" applyFont="1" applyFill="1" applyBorder="1" applyAlignment="1">
      <alignment horizontal="center" vertical="center"/>
    </xf>
    <xf numFmtId="0" fontId="18" fillId="11" borderId="42" xfId="0" applyFont="1" applyFill="1" applyBorder="1" applyAlignment="1">
      <alignment horizontal="center" vertical="center"/>
    </xf>
    <xf numFmtId="0" fontId="18" fillId="3" borderId="22" xfId="0" applyFont="1" applyFill="1" applyBorder="1" applyAlignment="1">
      <alignment horizontal="right" vertical="center"/>
    </xf>
    <xf numFmtId="0" fontId="18" fillId="3" borderId="33" xfId="0" applyFont="1" applyFill="1" applyBorder="1" applyAlignment="1">
      <alignment horizontal="right" vertical="center"/>
    </xf>
    <xf numFmtId="0" fontId="18" fillId="0" borderId="29" xfId="0" applyFont="1" applyBorder="1" applyAlignment="1">
      <alignment horizontal="center" vertical="center"/>
    </xf>
    <xf numFmtId="0" fontId="18" fillId="0" borderId="34" xfId="0" applyFont="1" applyBorder="1" applyAlignment="1">
      <alignment horizontal="center" vertical="center"/>
    </xf>
    <xf numFmtId="0" fontId="17" fillId="3" borderId="0" xfId="0" applyFont="1" applyFill="1" applyBorder="1" applyAlignment="1">
      <alignment vertical="center"/>
    </xf>
    <xf numFmtId="0" fontId="0" fillId="0" borderId="0" xfId="0" applyFont="1" applyBorder="1" applyAlignment="1">
      <alignment vertical="center"/>
    </xf>
    <xf numFmtId="0" fontId="0" fillId="3" borderId="0" xfId="0" applyFont="1" applyFill="1" applyAlignment="1">
      <alignment horizontal="left" vertical="center"/>
    </xf>
    <xf numFmtId="0" fontId="18" fillId="3" borderId="8" xfId="0" applyFont="1" applyFill="1" applyBorder="1" applyAlignment="1">
      <alignment horizontal="right" vertical="center"/>
    </xf>
    <xf numFmtId="0" fontId="18" fillId="3" borderId="7" xfId="0" applyFont="1" applyFill="1" applyBorder="1" applyAlignment="1">
      <alignment horizontal="right" vertical="center"/>
    </xf>
    <xf numFmtId="0" fontId="18" fillId="11" borderId="41" xfId="0" applyFont="1" applyFill="1" applyBorder="1" applyAlignment="1">
      <alignment horizontal="center" vertical="center" wrapText="1"/>
    </xf>
    <xf numFmtId="0" fontId="18" fillId="11" borderId="114" xfId="0" applyFont="1" applyFill="1" applyBorder="1" applyAlignment="1">
      <alignment horizontal="center" vertical="center" wrapText="1"/>
    </xf>
    <xf numFmtId="0" fontId="18" fillId="4" borderId="0" xfId="0" applyFont="1" applyFill="1" applyAlignment="1">
      <alignment horizontal="right" vertical="center"/>
    </xf>
    <xf numFmtId="0" fontId="18" fillId="11" borderId="114" xfId="0" applyFont="1" applyFill="1" applyBorder="1" applyAlignment="1">
      <alignment horizontal="center" vertical="center"/>
    </xf>
    <xf numFmtId="0" fontId="0" fillId="0" borderId="0" xfId="0" applyFont="1" applyBorder="1" applyAlignment="1">
      <alignment horizontal="left" vertical="center"/>
    </xf>
    <xf numFmtId="0" fontId="18" fillId="11" borderId="41" xfId="0" applyFont="1" applyFill="1" applyBorder="1" applyAlignment="1">
      <alignment horizontal="center" vertical="center" shrinkToFit="1"/>
    </xf>
    <xf numFmtId="0" fontId="18" fillId="11" borderId="114" xfId="0" applyFont="1" applyFill="1" applyBorder="1" applyAlignment="1">
      <alignment horizontal="center" vertical="center" shrinkToFit="1"/>
    </xf>
    <xf numFmtId="0" fontId="18" fillId="11" borderId="42" xfId="0" applyFont="1" applyFill="1" applyBorder="1" applyAlignment="1">
      <alignment horizontal="center" vertical="center" shrinkToFit="1"/>
    </xf>
    <xf numFmtId="0" fontId="17" fillId="3" borderId="0" xfId="0" applyFont="1" applyFill="1" applyBorder="1" applyAlignment="1">
      <alignment vertical="center" wrapText="1"/>
    </xf>
    <xf numFmtId="0" fontId="0" fillId="0" borderId="0" xfId="0" applyFont="1" applyAlignment="1">
      <alignment vertical="center" wrapText="1"/>
    </xf>
    <xf numFmtId="0" fontId="18" fillId="11" borderId="4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11" borderId="64"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 xfId="0" applyFont="1" applyFill="1" applyBorder="1" applyAlignment="1">
      <alignment horizontal="center" vertical="center"/>
    </xf>
    <xf numFmtId="0" fontId="0" fillId="3" borderId="72" xfId="0" applyFont="1" applyFill="1" applyBorder="1" applyAlignment="1">
      <alignment horizontal="center"/>
    </xf>
    <xf numFmtId="0" fontId="0" fillId="3" borderId="2" xfId="0" applyFont="1" applyFill="1" applyBorder="1" applyAlignment="1">
      <alignment horizontal="center"/>
    </xf>
    <xf numFmtId="0" fontId="0" fillId="0" borderId="0" xfId="0" applyFont="1" applyAlignment="1">
      <alignment vertical="center"/>
    </xf>
    <xf numFmtId="0" fontId="16" fillId="3" borderId="8"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22" xfId="0" applyFont="1" applyBorder="1" applyAlignment="1">
      <alignment horizontal="left" vertical="top" wrapText="1"/>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0" fillId="0" borderId="3" xfId="0" applyFont="1" applyBorder="1" applyAlignment="1">
      <alignment horizontal="left" vertical="top" wrapText="1"/>
    </xf>
    <xf numFmtId="0" fontId="0" fillId="0" borderId="1" xfId="0" applyFont="1" applyBorder="1" applyAlignment="1">
      <alignment horizontal="left" vertical="top" wrapText="1"/>
    </xf>
    <xf numFmtId="0" fontId="0" fillId="0" borderId="12"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center" vertical="center" shrinkToFit="1"/>
    </xf>
    <xf numFmtId="0" fontId="18" fillId="4" borderId="0" xfId="0" applyFont="1" applyFill="1" applyAlignment="1">
      <alignment horizontal="center" vertical="center"/>
    </xf>
    <xf numFmtId="0" fontId="0" fillId="3" borderId="29" xfId="0" applyFont="1" applyFill="1" applyBorder="1" applyAlignment="1">
      <alignment horizont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18" fillId="11" borderId="21" xfId="0" applyFont="1" applyFill="1" applyBorder="1" applyAlignment="1">
      <alignment horizontal="center" vertical="center"/>
    </xf>
    <xf numFmtId="0" fontId="0" fillId="0" borderId="21" xfId="0" applyFont="1" applyBorder="1" applyAlignment="1"/>
    <xf numFmtId="0" fontId="18" fillId="11" borderId="45" xfId="0" applyFont="1" applyFill="1" applyBorder="1" applyAlignment="1">
      <alignment horizontal="center" vertical="center"/>
    </xf>
    <xf numFmtId="0" fontId="0" fillId="0" borderId="45" xfId="0" applyFont="1" applyBorder="1" applyAlignment="1"/>
    <xf numFmtId="0" fontId="0" fillId="0" borderId="95" xfId="0" applyFont="1" applyBorder="1" applyAlignment="1"/>
    <xf numFmtId="0" fontId="0" fillId="3" borderId="142" xfId="0" applyFont="1" applyFill="1" applyBorder="1" applyAlignment="1">
      <alignment horizontal="center"/>
    </xf>
    <xf numFmtId="0" fontId="0" fillId="0" borderId="142" xfId="0" applyFont="1" applyBorder="1" applyAlignment="1"/>
    <xf numFmtId="0" fontId="0" fillId="0" borderId="29" xfId="0" applyFont="1" applyBorder="1" applyAlignment="1"/>
    <xf numFmtId="0" fontId="0" fillId="3" borderId="21" xfId="0" applyFont="1" applyFill="1" applyBorder="1" applyAlignment="1">
      <alignment horizontal="center"/>
    </xf>
    <xf numFmtId="0" fontId="0" fillId="3" borderId="98" xfId="0" applyFont="1" applyFill="1" applyBorder="1" applyAlignment="1">
      <alignment horizontal="center"/>
    </xf>
    <xf numFmtId="0" fontId="0" fillId="3" borderId="140" xfId="0" applyFont="1" applyFill="1" applyBorder="1" applyAlignment="1">
      <alignment horizontal="center"/>
    </xf>
    <xf numFmtId="0" fontId="0" fillId="3" borderId="3" xfId="0" applyFont="1" applyFill="1" applyBorder="1" applyAlignment="1">
      <alignment horizontal="center"/>
    </xf>
    <xf numFmtId="0" fontId="0" fillId="3" borderId="12" xfId="0" applyFont="1" applyFill="1" applyBorder="1" applyAlignment="1">
      <alignment horizontal="center"/>
    </xf>
    <xf numFmtId="0" fontId="17" fillId="10" borderId="0" xfId="0" applyFont="1" applyFill="1" applyAlignment="1">
      <alignment horizontal="center" vertical="center"/>
    </xf>
    <xf numFmtId="0" fontId="18" fillId="11" borderId="131" xfId="0" applyFont="1" applyFill="1" applyBorder="1" applyAlignment="1">
      <alignment horizontal="center" vertical="center" wrapText="1"/>
    </xf>
    <xf numFmtId="0" fontId="18" fillId="11" borderId="134" xfId="0" applyFont="1" applyFill="1" applyBorder="1" applyAlignment="1">
      <alignment horizontal="center" vertical="center" wrapText="1"/>
    </xf>
    <xf numFmtId="0" fontId="18" fillId="11" borderId="131" xfId="0" applyFont="1" applyFill="1" applyBorder="1" applyAlignment="1">
      <alignment horizontal="center" vertical="center"/>
    </xf>
    <xf numFmtId="0" fontId="18" fillId="11" borderId="134" xfId="0" applyFont="1" applyFill="1" applyBorder="1" applyAlignment="1">
      <alignment horizontal="center" vertical="center"/>
    </xf>
    <xf numFmtId="0" fontId="18" fillId="11" borderId="95" xfId="0" applyFont="1" applyFill="1" applyBorder="1" applyAlignment="1">
      <alignment horizontal="center" vertical="center"/>
    </xf>
    <xf numFmtId="0" fontId="18" fillId="11" borderId="2" xfId="0" applyFont="1" applyFill="1" applyBorder="1" applyAlignment="1">
      <alignment horizontal="center" vertical="center"/>
    </xf>
    <xf numFmtId="0" fontId="18" fillId="11" borderId="64" xfId="0" applyFont="1" applyFill="1" applyBorder="1" applyAlignment="1">
      <alignment horizontal="center" vertical="center" wrapText="1"/>
    </xf>
    <xf numFmtId="0" fontId="17" fillId="3" borderId="8" xfId="0" applyFont="1" applyFill="1" applyBorder="1" applyAlignment="1">
      <alignment vertical="top"/>
    </xf>
    <xf numFmtId="0" fontId="17" fillId="0" borderId="4" xfId="0" applyFont="1" applyBorder="1" applyAlignment="1">
      <alignment vertical="top"/>
    </xf>
    <xf numFmtId="0" fontId="17" fillId="0" borderId="7" xfId="0" applyFont="1" applyBorder="1" applyAlignment="1">
      <alignment vertical="top"/>
    </xf>
    <xf numFmtId="0" fontId="17" fillId="0" borderId="22" xfId="0" applyFont="1" applyBorder="1" applyAlignment="1">
      <alignment vertical="top"/>
    </xf>
    <xf numFmtId="0" fontId="17" fillId="0" borderId="0" xfId="0" applyFont="1" applyBorder="1" applyAlignment="1">
      <alignment vertical="top"/>
    </xf>
    <xf numFmtId="0" fontId="17" fillId="0" borderId="33" xfId="0" applyFont="1" applyBorder="1" applyAlignment="1">
      <alignment vertical="top"/>
    </xf>
    <xf numFmtId="0" fontId="17" fillId="0" borderId="22" xfId="0" applyFont="1" applyBorder="1" applyAlignment="1"/>
    <xf numFmtId="0" fontId="17" fillId="0" borderId="0" xfId="0" applyFont="1" applyBorder="1" applyAlignment="1"/>
    <xf numFmtId="0" fontId="17" fillId="0" borderId="33" xfId="0" applyFont="1" applyBorder="1" applyAlignment="1"/>
    <xf numFmtId="0" fontId="17" fillId="0" borderId="3" xfId="0" applyFont="1" applyBorder="1" applyAlignment="1"/>
    <xf numFmtId="0" fontId="17" fillId="0" borderId="1" xfId="0" applyFont="1" applyBorder="1" applyAlignment="1"/>
    <xf numFmtId="0" fontId="17" fillId="0" borderId="12" xfId="0" applyFont="1" applyBorder="1" applyAlignment="1"/>
    <xf numFmtId="0" fontId="0" fillId="0" borderId="4" xfId="0" applyFont="1" applyBorder="1" applyAlignment="1"/>
    <xf numFmtId="0" fontId="0" fillId="0" borderId="7" xfId="0" applyFont="1" applyBorder="1" applyAlignment="1"/>
    <xf numFmtId="0" fontId="0" fillId="0" borderId="22" xfId="0" applyFont="1" applyBorder="1" applyAlignment="1"/>
    <xf numFmtId="0" fontId="0" fillId="0" borderId="33" xfId="0" applyFont="1" applyBorder="1" applyAlignment="1"/>
    <xf numFmtId="0" fontId="0" fillId="0" borderId="3" xfId="0" applyFont="1" applyBorder="1" applyAlignment="1"/>
    <xf numFmtId="0" fontId="0" fillId="0" borderId="1" xfId="0" applyFont="1" applyBorder="1" applyAlignment="1"/>
    <xf numFmtId="0" fontId="0" fillId="0" borderId="12" xfId="0" applyFont="1" applyBorder="1" applyAlignment="1"/>
    <xf numFmtId="0" fontId="0" fillId="0" borderId="98" xfId="0" applyFont="1" applyBorder="1" applyAlignment="1">
      <alignment horizontal="center"/>
    </xf>
    <xf numFmtId="0" fontId="0" fillId="0" borderId="167" xfId="0" applyFont="1" applyBorder="1" applyAlignment="1">
      <alignment horizontal="center"/>
    </xf>
    <xf numFmtId="0" fontId="0" fillId="0" borderId="140" xfId="0" applyFont="1" applyBorder="1" applyAlignment="1">
      <alignment horizontal="center"/>
    </xf>
    <xf numFmtId="0" fontId="0" fillId="0" borderId="3" xfId="0" applyFont="1" applyBorder="1" applyAlignment="1">
      <alignment horizontal="center"/>
    </xf>
    <xf numFmtId="0" fontId="0" fillId="0" borderId="1" xfId="0" applyFont="1" applyBorder="1" applyAlignment="1">
      <alignment horizontal="center"/>
    </xf>
    <xf numFmtId="0" fontId="0" fillId="0" borderId="12" xfId="0" applyFont="1" applyBorder="1" applyAlignment="1">
      <alignment horizontal="center"/>
    </xf>
    <xf numFmtId="0" fontId="0" fillId="0" borderId="8" xfId="0" applyFont="1" applyBorder="1" applyAlignment="1">
      <alignment horizontal="center" vertical="center"/>
    </xf>
    <xf numFmtId="0" fontId="0" fillId="0" borderId="34" xfId="0" applyFont="1" applyBorder="1" applyAlignment="1">
      <alignment horizontal="center" vertical="center"/>
    </xf>
    <xf numFmtId="0" fontId="0" fillId="0" borderId="131" xfId="0" applyFont="1" applyBorder="1" applyAlignment="1"/>
    <xf numFmtId="0" fontId="0" fillId="0" borderId="63" xfId="0" applyFont="1" applyBorder="1" applyAlignment="1"/>
    <xf numFmtId="0" fontId="0" fillId="0" borderId="134" xfId="0" applyFont="1" applyBorder="1" applyAlignment="1"/>
    <xf numFmtId="0" fontId="0" fillId="13" borderId="8" xfId="0" applyFont="1" applyFill="1" applyBorder="1" applyAlignment="1">
      <alignment wrapText="1"/>
    </xf>
    <xf numFmtId="0" fontId="0" fillId="13" borderId="4" xfId="0" applyFont="1" applyFill="1" applyBorder="1" applyAlignment="1">
      <alignment wrapText="1"/>
    </xf>
    <xf numFmtId="0" fontId="0" fillId="13" borderId="7" xfId="0" applyFont="1" applyFill="1" applyBorder="1" applyAlignment="1">
      <alignment wrapText="1"/>
    </xf>
    <xf numFmtId="0" fontId="0" fillId="13" borderId="22" xfId="0" applyFont="1" applyFill="1" applyBorder="1" applyAlignment="1">
      <alignment wrapText="1"/>
    </xf>
    <xf numFmtId="0" fontId="0" fillId="13" borderId="0" xfId="0" applyFont="1" applyFill="1" applyAlignment="1">
      <alignment wrapText="1"/>
    </xf>
    <xf numFmtId="0" fontId="0" fillId="13" borderId="33" xfId="0" applyFont="1" applyFill="1" applyBorder="1" applyAlignment="1">
      <alignment wrapText="1"/>
    </xf>
    <xf numFmtId="0" fontId="0" fillId="13" borderId="131" xfId="0" applyFont="1" applyFill="1" applyBorder="1" applyAlignment="1">
      <alignment wrapText="1"/>
    </xf>
    <xf numFmtId="0" fontId="0" fillId="13" borderId="63" xfId="0" applyFont="1" applyFill="1" applyBorder="1" applyAlignment="1">
      <alignment wrapText="1"/>
    </xf>
    <xf numFmtId="0" fontId="0" fillId="13" borderId="134" xfId="0" applyFont="1" applyFill="1" applyBorder="1" applyAlignment="1">
      <alignment wrapText="1"/>
    </xf>
    <xf numFmtId="0" fontId="18" fillId="3" borderId="0" xfId="0" quotePrefix="1" applyFont="1" applyFill="1" applyAlignment="1">
      <alignment horizontal="left" vertical="center"/>
    </xf>
    <xf numFmtId="0" fontId="4" fillId="11" borderId="21" xfId="0" applyFont="1" applyFill="1" applyBorder="1" applyAlignment="1">
      <alignment horizontal="center" vertical="center"/>
    </xf>
    <xf numFmtId="0" fontId="4" fillId="11" borderId="45" xfId="0" applyFont="1" applyFill="1" applyBorder="1" applyAlignment="1">
      <alignment horizontal="center" vertical="center"/>
    </xf>
    <xf numFmtId="0" fontId="18" fillId="11" borderId="142" xfId="0" applyFont="1" applyFill="1" applyBorder="1" applyAlignment="1">
      <alignment horizontal="center" vertical="center"/>
    </xf>
    <xf numFmtId="0" fontId="18" fillId="3" borderId="0" xfId="0" quotePrefix="1" applyFont="1" applyFill="1" applyBorder="1" applyAlignment="1">
      <alignment horizontal="left" vertical="center"/>
    </xf>
    <xf numFmtId="0" fontId="18" fillId="3" borderId="12" xfId="0" applyFont="1" applyFill="1" applyBorder="1" applyAlignment="1">
      <alignment horizontal="right" vertical="center"/>
    </xf>
    <xf numFmtId="0" fontId="18" fillId="3" borderId="21" xfId="0" quotePrefix="1" applyFont="1" applyFill="1" applyBorder="1" applyAlignment="1">
      <alignment horizontal="center" vertical="center"/>
    </xf>
    <xf numFmtId="0" fontId="18" fillId="3" borderId="45" xfId="0" quotePrefix="1" applyFont="1" applyFill="1" applyBorder="1" applyAlignment="1">
      <alignment horizontal="center" vertical="center"/>
    </xf>
    <xf numFmtId="0" fontId="18" fillId="3" borderId="2" xfId="0" quotePrefix="1" applyFont="1" applyFill="1" applyBorder="1" applyAlignment="1">
      <alignment horizontal="center" vertical="center"/>
    </xf>
    <xf numFmtId="181" fontId="18" fillId="3" borderId="21" xfId="0" quotePrefix="1" applyNumberFormat="1" applyFont="1" applyFill="1" applyBorder="1" applyAlignment="1">
      <alignment horizontal="center" vertical="center"/>
    </xf>
    <xf numFmtId="181" fontId="18" fillId="3" borderId="45" xfId="0" quotePrefix="1" applyNumberFormat="1" applyFont="1" applyFill="1" applyBorder="1" applyAlignment="1">
      <alignment horizontal="center" vertical="center"/>
    </xf>
    <xf numFmtId="181" fontId="18" fillId="3" borderId="2" xfId="0" quotePrefix="1" applyNumberFormat="1" applyFont="1" applyFill="1" applyBorder="1" applyAlignment="1">
      <alignment horizontal="center" vertical="center"/>
    </xf>
    <xf numFmtId="181" fontId="18" fillId="3" borderId="8" xfId="0" applyNumberFormat="1" applyFont="1" applyFill="1" applyBorder="1" applyAlignment="1">
      <alignment horizontal="center" vertical="center"/>
    </xf>
    <xf numFmtId="181" fontId="18" fillId="3" borderId="4" xfId="0" applyNumberFormat="1" applyFont="1" applyFill="1" applyBorder="1" applyAlignment="1">
      <alignment horizontal="center" vertical="center"/>
    </xf>
    <xf numFmtId="181" fontId="18" fillId="3" borderId="7" xfId="0" applyNumberFormat="1" applyFont="1" applyFill="1" applyBorder="1" applyAlignment="1">
      <alignment horizontal="center" vertical="center"/>
    </xf>
    <xf numFmtId="181" fontId="18" fillId="3" borderId="22" xfId="0" applyNumberFormat="1" applyFont="1" applyFill="1" applyBorder="1" applyAlignment="1">
      <alignment horizontal="center" vertical="center"/>
    </xf>
    <xf numFmtId="181" fontId="18" fillId="3" borderId="0" xfId="0" applyNumberFormat="1" applyFont="1" applyFill="1" applyBorder="1" applyAlignment="1">
      <alignment horizontal="center" vertical="center"/>
    </xf>
    <xf numFmtId="181" fontId="18" fillId="3" borderId="33" xfId="0" applyNumberFormat="1" applyFont="1" applyFill="1" applyBorder="1" applyAlignment="1">
      <alignment horizontal="center" vertical="center"/>
    </xf>
    <xf numFmtId="181" fontId="18" fillId="3" borderId="3" xfId="0" applyNumberFormat="1" applyFont="1" applyFill="1" applyBorder="1" applyAlignment="1">
      <alignment horizontal="center" vertical="center"/>
    </xf>
    <xf numFmtId="181" fontId="18" fillId="3" borderId="1" xfId="0" applyNumberFormat="1" applyFont="1" applyFill="1" applyBorder="1" applyAlignment="1">
      <alignment horizontal="center" vertical="center"/>
    </xf>
    <xf numFmtId="181" fontId="18" fillId="3" borderId="12" xfId="0" applyNumberFormat="1" applyFont="1" applyFill="1" applyBorder="1" applyAlignment="1">
      <alignment horizontal="center" vertical="center"/>
    </xf>
    <xf numFmtId="0" fontId="18" fillId="0" borderId="0" xfId="0" applyFont="1" applyFill="1" applyAlignment="1">
      <alignment horizontal="right" vertical="center"/>
    </xf>
    <xf numFmtId="0" fontId="18" fillId="0" borderId="0" xfId="0" applyFont="1" applyFill="1" applyAlignment="1">
      <alignment horizontal="center" vertical="center" shrinkToFit="1"/>
    </xf>
    <xf numFmtId="0" fontId="17" fillId="3" borderId="0" xfId="0" applyFont="1" applyFill="1" applyAlignment="1"/>
    <xf numFmtId="0" fontId="18" fillId="3" borderId="0" xfId="0" applyFont="1" applyFill="1" applyAlignment="1"/>
    <xf numFmtId="0" fontId="18" fillId="0" borderId="0" xfId="0" applyFont="1" applyAlignment="1"/>
    <xf numFmtId="0" fontId="18" fillId="0" borderId="0" xfId="0" applyFont="1" applyFill="1" applyAlignment="1">
      <alignment horizontal="center" vertical="center"/>
    </xf>
    <xf numFmtId="0" fontId="0" fillId="3" borderId="0" xfId="0" applyFont="1" applyFill="1" applyAlignment="1">
      <alignment vertical="center"/>
    </xf>
    <xf numFmtId="0" fontId="16" fillId="3" borderId="0" xfId="0" applyFont="1" applyFill="1" applyAlignment="1">
      <alignment vertical="center"/>
    </xf>
    <xf numFmtId="0" fontId="16" fillId="0" borderId="0" xfId="0" applyFont="1" applyAlignment="1">
      <alignment vertical="center"/>
    </xf>
    <xf numFmtId="0" fontId="17" fillId="0" borderId="1" xfId="0" applyFont="1" applyBorder="1" applyAlignment="1">
      <alignment horizontal="left" vertical="center"/>
    </xf>
    <xf numFmtId="0" fontId="20" fillId="3" borderId="167" xfId="0" quotePrefix="1" applyFont="1" applyFill="1" applyBorder="1" applyAlignment="1">
      <alignment horizontal="right" vertical="center"/>
    </xf>
    <xf numFmtId="0" fontId="20" fillId="3" borderId="98" xfId="0" applyFont="1" applyFill="1" applyBorder="1" applyAlignment="1">
      <alignment horizontal="right" vertical="center"/>
    </xf>
    <xf numFmtId="0" fontId="20" fillId="3" borderId="167" xfId="0" applyFont="1" applyFill="1" applyBorder="1" applyAlignment="1">
      <alignment horizontal="right" vertical="center"/>
    </xf>
    <xf numFmtId="0" fontId="20" fillId="3" borderId="140" xfId="0" applyFont="1" applyFill="1" applyBorder="1" applyAlignment="1">
      <alignment horizontal="right" vertical="center"/>
    </xf>
    <xf numFmtId="0" fontId="18" fillId="3" borderId="22" xfId="0" quotePrefix="1" applyFont="1" applyFill="1" applyBorder="1" applyAlignment="1">
      <alignment horizontal="right" vertical="center"/>
    </xf>
    <xf numFmtId="0" fontId="18" fillId="3" borderId="0" xfId="0" quotePrefix="1" applyFont="1" applyFill="1" applyBorder="1" applyAlignment="1">
      <alignment horizontal="right" vertical="center"/>
    </xf>
    <xf numFmtId="0" fontId="18" fillId="3" borderId="33" xfId="0" quotePrefix="1" applyFont="1" applyFill="1" applyBorder="1" applyAlignment="1">
      <alignment horizontal="right" vertical="center"/>
    </xf>
    <xf numFmtId="0" fontId="18" fillId="3" borderId="3" xfId="0" quotePrefix="1" applyFont="1" applyFill="1" applyBorder="1" applyAlignment="1">
      <alignment horizontal="right" vertical="center"/>
    </xf>
    <xf numFmtId="0" fontId="18" fillId="3" borderId="1" xfId="0" quotePrefix="1" applyFont="1" applyFill="1" applyBorder="1" applyAlignment="1">
      <alignment horizontal="right" vertical="center"/>
    </xf>
    <xf numFmtId="0" fontId="18" fillId="3" borderId="12" xfId="0" quotePrefix="1" applyFont="1" applyFill="1" applyBorder="1" applyAlignment="1">
      <alignment horizontal="right" vertical="center"/>
    </xf>
    <xf numFmtId="0" fontId="20" fillId="3" borderId="98" xfId="0" applyFont="1" applyFill="1" applyBorder="1" applyAlignment="1">
      <alignment horizontal="right" vertical="top"/>
    </xf>
    <xf numFmtId="0" fontId="20" fillId="3" borderId="167" xfId="0" applyFont="1" applyFill="1" applyBorder="1" applyAlignment="1">
      <alignment horizontal="right" vertical="top"/>
    </xf>
    <xf numFmtId="0" fontId="20" fillId="3" borderId="140" xfId="0" applyFont="1" applyFill="1" applyBorder="1" applyAlignment="1">
      <alignment horizontal="right" vertical="top"/>
    </xf>
    <xf numFmtId="0" fontId="20" fillId="3" borderId="22" xfId="0" applyFont="1" applyFill="1" applyBorder="1" applyAlignment="1">
      <alignment horizontal="right"/>
    </xf>
    <xf numFmtId="0" fontId="20" fillId="3" borderId="0" xfId="0" applyFont="1" applyFill="1" applyBorder="1" applyAlignment="1">
      <alignment horizontal="right"/>
    </xf>
    <xf numFmtId="0" fontId="20" fillId="3" borderId="33" xfId="0" applyFont="1" applyFill="1" applyBorder="1" applyAlignment="1">
      <alignment horizontal="right"/>
    </xf>
    <xf numFmtId="181" fontId="18" fillId="3" borderId="8" xfId="0" applyNumberFormat="1" applyFont="1" applyFill="1" applyBorder="1" applyAlignment="1">
      <alignment horizontal="right" vertical="center"/>
    </xf>
    <xf numFmtId="181" fontId="18" fillId="3" borderId="4" xfId="0" applyNumberFormat="1" applyFont="1" applyFill="1" applyBorder="1" applyAlignment="1">
      <alignment horizontal="right" vertical="center"/>
    </xf>
    <xf numFmtId="181" fontId="18" fillId="3" borderId="7" xfId="0" applyNumberFormat="1" applyFont="1" applyFill="1" applyBorder="1" applyAlignment="1">
      <alignment horizontal="right" vertical="center"/>
    </xf>
    <xf numFmtId="181" fontId="18" fillId="3" borderId="22" xfId="0" applyNumberFormat="1" applyFont="1" applyFill="1" applyBorder="1" applyAlignment="1">
      <alignment horizontal="right" vertical="center"/>
    </xf>
    <xf numFmtId="181" fontId="18" fillId="3" borderId="0" xfId="0" applyNumberFormat="1" applyFont="1" applyFill="1" applyBorder="1" applyAlignment="1">
      <alignment horizontal="right" vertical="center"/>
    </xf>
    <xf numFmtId="181" fontId="18" fillId="3" borderId="33" xfId="0" applyNumberFormat="1" applyFont="1" applyFill="1" applyBorder="1" applyAlignment="1">
      <alignment horizontal="right" vertical="center"/>
    </xf>
    <xf numFmtId="181" fontId="18" fillId="3" borderId="3" xfId="0" applyNumberFormat="1" applyFont="1" applyFill="1" applyBorder="1" applyAlignment="1">
      <alignment horizontal="right" vertical="center"/>
    </xf>
    <xf numFmtId="181" fontId="18" fillId="3" borderId="1" xfId="0" applyNumberFormat="1" applyFont="1" applyFill="1" applyBorder="1" applyAlignment="1">
      <alignment horizontal="right" vertical="center"/>
    </xf>
    <xf numFmtId="181" fontId="18" fillId="3" borderId="12" xfId="0" applyNumberFormat="1" applyFont="1" applyFill="1" applyBorder="1" applyAlignment="1">
      <alignment horizontal="right" vertical="center"/>
    </xf>
    <xf numFmtId="0" fontId="18" fillId="11" borderId="21" xfId="0" quotePrefix="1" applyFont="1" applyFill="1" applyBorder="1" applyAlignment="1">
      <alignment horizontal="center" vertical="center"/>
    </xf>
    <xf numFmtId="0" fontId="18" fillId="11" borderId="45" xfId="0" quotePrefix="1" applyFont="1" applyFill="1" applyBorder="1" applyAlignment="1">
      <alignment horizontal="center" vertical="center"/>
    </xf>
    <xf numFmtId="0" fontId="18" fillId="11" borderId="2" xfId="0" quotePrefix="1" applyFont="1" applyFill="1" applyBorder="1" applyAlignment="1">
      <alignment horizontal="center" vertical="center"/>
    </xf>
    <xf numFmtId="0" fontId="18" fillId="3" borderId="45" xfId="0" applyFont="1" applyFill="1" applyBorder="1" applyAlignment="1">
      <alignment horizontal="right"/>
    </xf>
    <xf numFmtId="0" fontId="18" fillId="3" borderId="2" xfId="0" applyFont="1" applyFill="1" applyBorder="1" applyAlignment="1">
      <alignment horizontal="right"/>
    </xf>
    <xf numFmtId="181" fontId="18" fillId="3" borderId="8" xfId="0" quotePrefix="1" applyNumberFormat="1" applyFont="1" applyFill="1" applyBorder="1" applyAlignment="1">
      <alignment horizontal="center" vertical="center"/>
    </xf>
    <xf numFmtId="181" fontId="18" fillId="3" borderId="4" xfId="0" quotePrefix="1" applyNumberFormat="1" applyFont="1" applyFill="1" applyBorder="1" applyAlignment="1">
      <alignment horizontal="center" vertical="center"/>
    </xf>
    <xf numFmtId="181" fontId="18" fillId="3" borderId="7" xfId="0" quotePrefix="1" applyNumberFormat="1" applyFont="1" applyFill="1" applyBorder="1" applyAlignment="1">
      <alignment horizontal="center" vertical="center"/>
    </xf>
    <xf numFmtId="181" fontId="18" fillId="3" borderId="22" xfId="0" quotePrefix="1" applyNumberFormat="1" applyFont="1" applyFill="1" applyBorder="1" applyAlignment="1">
      <alignment horizontal="center" vertical="center"/>
    </xf>
    <xf numFmtId="181" fontId="18" fillId="3" borderId="0" xfId="0" quotePrefix="1" applyNumberFormat="1" applyFont="1" applyFill="1" applyBorder="1" applyAlignment="1">
      <alignment horizontal="center" vertical="center"/>
    </xf>
    <xf numFmtId="181" fontId="18" fillId="3" borderId="33" xfId="0" quotePrefix="1" applyNumberFormat="1" applyFont="1" applyFill="1" applyBorder="1" applyAlignment="1">
      <alignment horizontal="center" vertical="center"/>
    </xf>
    <xf numFmtId="181" fontId="18" fillId="3" borderId="3" xfId="0" quotePrefix="1" applyNumberFormat="1" applyFont="1" applyFill="1" applyBorder="1" applyAlignment="1">
      <alignment horizontal="center" vertical="center"/>
    </xf>
    <xf numFmtId="181" fontId="18" fillId="3" borderId="1" xfId="0" quotePrefix="1" applyNumberFormat="1" applyFont="1" applyFill="1" applyBorder="1" applyAlignment="1">
      <alignment horizontal="center" vertical="center"/>
    </xf>
    <xf numFmtId="181" fontId="18" fillId="3" borderId="12" xfId="0" quotePrefix="1" applyNumberFormat="1" applyFont="1" applyFill="1" applyBorder="1" applyAlignment="1">
      <alignment horizontal="center" vertical="center"/>
    </xf>
    <xf numFmtId="0" fontId="18" fillId="3" borderId="45" xfId="0" quotePrefix="1" applyFont="1" applyFill="1" applyBorder="1" applyAlignment="1">
      <alignment horizontal="right" vertical="center"/>
    </xf>
    <xf numFmtId="0" fontId="18" fillId="3" borderId="2" xfId="0" quotePrefix="1" applyFont="1" applyFill="1" applyBorder="1" applyAlignment="1">
      <alignment horizontal="right" vertical="center"/>
    </xf>
    <xf numFmtId="1" fontId="18" fillId="3" borderId="45" xfId="0" quotePrefix="1" applyNumberFormat="1" applyFont="1" applyFill="1" applyBorder="1" applyAlignment="1">
      <alignment horizontal="right" vertical="center"/>
    </xf>
    <xf numFmtId="1" fontId="18" fillId="3" borderId="22" xfId="0" quotePrefix="1" applyNumberFormat="1" applyFont="1" applyFill="1" applyBorder="1" applyAlignment="1">
      <alignment horizontal="right" vertical="center"/>
    </xf>
    <xf numFmtId="1" fontId="18" fillId="3" borderId="33" xfId="0" quotePrefix="1" applyNumberFormat="1" applyFont="1" applyFill="1" applyBorder="1" applyAlignment="1">
      <alignment horizontal="right" vertical="center"/>
    </xf>
    <xf numFmtId="1" fontId="18" fillId="3" borderId="3" xfId="0" quotePrefix="1" applyNumberFormat="1" applyFont="1" applyFill="1" applyBorder="1" applyAlignment="1">
      <alignment horizontal="right" vertical="center"/>
    </xf>
    <xf numFmtId="1" fontId="18" fillId="3" borderId="12" xfId="0" quotePrefix="1" applyNumberFormat="1" applyFont="1" applyFill="1" applyBorder="1" applyAlignment="1">
      <alignment horizontal="right" vertical="center"/>
    </xf>
    <xf numFmtId="0" fontId="0" fillId="3" borderId="0" xfId="0" applyFont="1" applyFill="1" applyBorder="1" applyAlignment="1">
      <alignment horizontal="left" vertical="center"/>
    </xf>
    <xf numFmtId="0" fontId="18" fillId="11" borderId="8" xfId="0" applyFont="1" applyFill="1" applyBorder="1" applyAlignment="1">
      <alignment horizontal="center" wrapText="1"/>
    </xf>
    <xf numFmtId="0" fontId="18" fillId="11" borderId="4" xfId="0" applyFont="1" applyFill="1" applyBorder="1" applyAlignment="1">
      <alignment horizontal="center" wrapText="1"/>
    </xf>
    <xf numFmtId="0" fontId="18" fillId="11" borderId="7" xfId="0" applyFont="1" applyFill="1" applyBorder="1" applyAlignment="1">
      <alignment horizontal="center" wrapText="1"/>
    </xf>
    <xf numFmtId="0" fontId="18" fillId="11" borderId="22" xfId="0" applyFont="1" applyFill="1" applyBorder="1" applyAlignment="1">
      <alignment horizontal="center" wrapText="1"/>
    </xf>
    <xf numFmtId="0" fontId="18" fillId="11" borderId="0" xfId="0" applyFont="1" applyFill="1" applyBorder="1" applyAlignment="1">
      <alignment horizontal="center" wrapText="1"/>
    </xf>
    <xf numFmtId="0" fontId="18" fillId="11" borderId="33" xfId="0" applyFont="1" applyFill="1" applyBorder="1" applyAlignment="1">
      <alignment horizontal="center" wrapText="1"/>
    </xf>
    <xf numFmtId="0" fontId="18" fillId="11" borderId="131" xfId="0" applyFont="1" applyFill="1" applyBorder="1" applyAlignment="1">
      <alignment horizontal="center" wrapText="1"/>
    </xf>
    <xf numFmtId="0" fontId="18" fillId="11" borderId="63" xfId="0" applyFont="1" applyFill="1" applyBorder="1" applyAlignment="1">
      <alignment horizontal="center" wrapText="1"/>
    </xf>
    <xf numFmtId="0" fontId="18" fillId="11" borderId="134" xfId="0" applyFont="1" applyFill="1" applyBorder="1" applyAlignment="1">
      <alignment horizontal="center" wrapText="1"/>
    </xf>
    <xf numFmtId="0" fontId="18" fillId="11" borderId="63" xfId="0" applyFont="1" applyFill="1" applyBorder="1" applyAlignment="1">
      <alignment horizontal="center" vertical="center" wrapText="1"/>
    </xf>
    <xf numFmtId="0" fontId="0" fillId="3" borderId="0" xfId="0" applyFont="1" applyFill="1" applyBorder="1" applyAlignment="1">
      <alignment horizontal="center" vertical="center"/>
    </xf>
    <xf numFmtId="0" fontId="4" fillId="3" borderId="0" xfId="0" quotePrefix="1" applyFont="1" applyFill="1" applyBorder="1" applyAlignment="1">
      <alignment horizontal="left" vertical="center"/>
    </xf>
    <xf numFmtId="0" fontId="18" fillId="10" borderId="0" xfId="0" applyFont="1" applyFill="1" applyBorder="1" applyAlignment="1">
      <alignment horizontal="center" vertical="center" shrinkToFit="1"/>
    </xf>
    <xf numFmtId="0" fontId="18" fillId="11" borderId="4" xfId="0" quotePrefix="1" applyFont="1" applyFill="1" applyBorder="1" applyAlignment="1">
      <alignment horizontal="center" vertical="center" wrapText="1"/>
    </xf>
    <xf numFmtId="0" fontId="18" fillId="11" borderId="4" xfId="0" quotePrefix="1" applyFont="1" applyFill="1" applyBorder="1" applyAlignment="1">
      <alignment horizontal="center" vertical="center"/>
    </xf>
    <xf numFmtId="0" fontId="18" fillId="11" borderId="0" xfId="0" quotePrefix="1" applyFont="1" applyFill="1" applyBorder="1" applyAlignment="1">
      <alignment horizontal="center" vertical="center"/>
    </xf>
    <xf numFmtId="0" fontId="18" fillId="3" borderId="0" xfId="0" quotePrefix="1" applyFont="1" applyFill="1" applyBorder="1" applyAlignment="1">
      <alignment horizontal="center" vertical="center"/>
    </xf>
    <xf numFmtId="0" fontId="4" fillId="3" borderId="0" xfId="0" applyFont="1" applyFill="1" applyBorder="1" applyAlignment="1">
      <alignment horizontal="right"/>
    </xf>
    <xf numFmtId="0" fontId="4" fillId="3" borderId="1" xfId="0" applyFont="1" applyFill="1" applyBorder="1" applyAlignment="1">
      <alignment horizontal="right"/>
    </xf>
    <xf numFmtId="0" fontId="18" fillId="11" borderId="21" xfId="0" quotePrefix="1" applyFont="1" applyFill="1" applyBorder="1" applyAlignment="1">
      <alignment horizontal="center" vertical="center" wrapText="1"/>
    </xf>
    <xf numFmtId="0" fontId="18" fillId="11" borderId="45" xfId="0" quotePrefix="1" applyFont="1" applyFill="1" applyBorder="1" applyAlignment="1">
      <alignment horizontal="center" vertical="center" wrapText="1"/>
    </xf>
    <xf numFmtId="0" fontId="18" fillId="11" borderId="8" xfId="0" quotePrefix="1" applyFont="1" applyFill="1" applyBorder="1" applyAlignment="1">
      <alignment horizontal="center" vertical="center" wrapText="1"/>
    </xf>
    <xf numFmtId="0" fontId="18" fillId="11" borderId="7" xfId="0" quotePrefix="1" applyFont="1" applyFill="1" applyBorder="1" applyAlignment="1">
      <alignment horizontal="center" vertical="center" wrapText="1"/>
    </xf>
    <xf numFmtId="0" fontId="18" fillId="11" borderId="22" xfId="0" quotePrefix="1" applyFont="1" applyFill="1" applyBorder="1" applyAlignment="1">
      <alignment horizontal="center" vertical="center" wrapText="1"/>
    </xf>
    <xf numFmtId="0" fontId="18" fillId="11" borderId="0" xfId="0" quotePrefix="1" applyFont="1" applyFill="1" applyBorder="1" applyAlignment="1">
      <alignment horizontal="center" vertical="center" wrapText="1"/>
    </xf>
    <xf numFmtId="0" fontId="18" fillId="11" borderId="33" xfId="0" quotePrefix="1" applyFont="1" applyFill="1" applyBorder="1" applyAlignment="1">
      <alignment horizontal="center" vertical="center" wrapText="1"/>
    </xf>
    <xf numFmtId="0" fontId="18" fillId="11" borderId="131" xfId="0" quotePrefix="1" applyFont="1" applyFill="1" applyBorder="1" applyAlignment="1">
      <alignment horizontal="center" vertical="center" wrapText="1"/>
    </xf>
    <xf numFmtId="0" fontId="18" fillId="11" borderId="63" xfId="0" quotePrefix="1" applyFont="1" applyFill="1" applyBorder="1" applyAlignment="1">
      <alignment horizontal="center" vertical="center" wrapText="1"/>
    </xf>
    <xf numFmtId="0" fontId="18" fillId="11" borderId="134" xfId="0" quotePrefix="1" applyFont="1" applyFill="1" applyBorder="1" applyAlignment="1">
      <alignment horizontal="center" vertical="center" wrapText="1"/>
    </xf>
    <xf numFmtId="0" fontId="18" fillId="11" borderId="8" xfId="0" quotePrefix="1" applyFont="1" applyFill="1" applyBorder="1" applyAlignment="1">
      <alignment horizontal="center" vertical="center"/>
    </xf>
    <xf numFmtId="0" fontId="18" fillId="11" borderId="22" xfId="0" quotePrefix="1" applyFont="1" applyFill="1" applyBorder="1" applyAlignment="1">
      <alignment horizontal="center" vertical="center"/>
    </xf>
    <xf numFmtId="0" fontId="18" fillId="11" borderId="131" xfId="0" quotePrefix="1" applyFont="1" applyFill="1" applyBorder="1" applyAlignment="1">
      <alignment horizontal="center" vertical="center"/>
    </xf>
    <xf numFmtId="0" fontId="18" fillId="11" borderId="63" xfId="0" quotePrefix="1" applyFont="1" applyFill="1" applyBorder="1" applyAlignment="1">
      <alignment horizontal="center" vertical="center"/>
    </xf>
    <xf numFmtId="0" fontId="17" fillId="11" borderId="142" xfId="0" applyFont="1" applyFill="1" applyBorder="1" applyAlignment="1">
      <alignment horizontal="center" vertical="center" wrapText="1"/>
    </xf>
    <xf numFmtId="0" fontId="17" fillId="11" borderId="29" xfId="0" applyFont="1" applyFill="1" applyBorder="1" applyAlignment="1">
      <alignment horizontal="center" vertical="center"/>
    </xf>
    <xf numFmtId="0" fontId="18" fillId="11" borderId="7" xfId="0" quotePrefix="1" applyFont="1" applyFill="1" applyBorder="1" applyAlignment="1">
      <alignment horizontal="center" vertical="center"/>
    </xf>
    <xf numFmtId="0" fontId="18" fillId="11" borderId="1" xfId="0" quotePrefix="1" applyFont="1" applyFill="1" applyBorder="1" applyAlignment="1">
      <alignment horizontal="center" vertical="center"/>
    </xf>
    <xf numFmtId="0" fontId="18" fillId="11" borderId="12" xfId="0" quotePrefix="1" applyFont="1" applyFill="1" applyBorder="1" applyAlignment="1">
      <alignment horizontal="center" vertical="center"/>
    </xf>
    <xf numFmtId="0" fontId="18" fillId="11" borderId="33" xfId="0" quotePrefix="1" applyFont="1" applyFill="1" applyBorder="1" applyAlignment="1">
      <alignment horizontal="center" vertical="center"/>
    </xf>
    <xf numFmtId="0" fontId="17" fillId="3" borderId="0" xfId="0" applyFont="1" applyFill="1" applyBorder="1" applyAlignment="1">
      <alignment vertical="top" shrinkToFit="1"/>
    </xf>
    <xf numFmtId="0" fontId="17" fillId="3" borderId="0" xfId="0" applyFont="1" applyFill="1" applyAlignment="1">
      <alignment vertical="center"/>
    </xf>
    <xf numFmtId="0" fontId="17" fillId="0" borderId="0" xfId="0" applyFont="1" applyAlignment="1">
      <alignment vertical="center"/>
    </xf>
    <xf numFmtId="0" fontId="17" fillId="3" borderId="0" xfId="0" applyFont="1" applyFill="1" applyAlignment="1">
      <alignment vertical="center" shrinkToFit="1"/>
    </xf>
    <xf numFmtId="0" fontId="17" fillId="0" borderId="0" xfId="0" applyFont="1" applyAlignment="1">
      <alignment vertical="center" shrinkToFit="1"/>
    </xf>
    <xf numFmtId="0" fontId="18" fillId="0" borderId="0" xfId="0" applyFont="1" applyFill="1" applyBorder="1" applyAlignment="1">
      <alignment horizontal="center" vertical="top"/>
    </xf>
    <xf numFmtId="0" fontId="18" fillId="10" borderId="0" xfId="0" quotePrefix="1" applyFont="1" applyFill="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vertical="center"/>
    </xf>
    <xf numFmtId="0" fontId="0" fillId="3" borderId="8" xfId="0" applyFont="1" applyFill="1" applyBorder="1" applyAlignment="1">
      <alignment horizontal="center" vertical="center"/>
    </xf>
    <xf numFmtId="0" fontId="0" fillId="0" borderId="7" xfId="0" applyFont="1" applyBorder="1" applyAlignment="1">
      <alignment vertical="center"/>
    </xf>
    <xf numFmtId="0" fontId="0" fillId="0" borderId="22" xfId="0" applyFont="1" applyBorder="1" applyAlignment="1">
      <alignment vertical="center"/>
    </xf>
    <xf numFmtId="0" fontId="0" fillId="0" borderId="33" xfId="0" applyFont="1" applyBorder="1" applyAlignment="1">
      <alignment vertical="center"/>
    </xf>
    <xf numFmtId="0" fontId="0" fillId="0" borderId="3" xfId="0" applyFont="1" applyBorder="1" applyAlignment="1">
      <alignment vertical="center"/>
    </xf>
    <xf numFmtId="0" fontId="0" fillId="0" borderId="12" xfId="0" applyFont="1" applyBorder="1" applyAlignment="1">
      <alignment vertical="center"/>
    </xf>
    <xf numFmtId="0" fontId="0" fillId="0" borderId="8" xfId="0" applyFont="1" applyBorder="1" applyAlignment="1">
      <alignment vertical="center"/>
    </xf>
    <xf numFmtId="0" fontId="0" fillId="0" borderId="4" xfId="0" applyFont="1" applyBorder="1" applyAlignment="1">
      <alignment vertical="center"/>
    </xf>
    <xf numFmtId="0" fontId="18" fillId="11" borderId="34" xfId="0" quotePrefix="1" applyFont="1" applyFill="1" applyBorder="1" applyAlignment="1">
      <alignment horizontal="center" vertical="center"/>
    </xf>
    <xf numFmtId="0" fontId="18" fillId="10" borderId="0" xfId="0" applyFont="1" applyFill="1" applyBorder="1" applyAlignment="1">
      <alignment vertical="center"/>
    </xf>
    <xf numFmtId="0" fontId="18" fillId="11" borderId="192" xfId="0" applyFont="1" applyFill="1" applyBorder="1" applyAlignment="1" applyProtection="1">
      <alignment horizontal="center" vertical="center"/>
      <protection locked="0"/>
    </xf>
    <xf numFmtId="0" fontId="18" fillId="11" borderId="96" xfId="0" applyFont="1" applyFill="1" applyBorder="1" applyAlignment="1" applyProtection="1">
      <alignment horizontal="center" vertical="center"/>
      <protection locked="0"/>
    </xf>
    <xf numFmtId="0" fontId="17" fillId="11" borderId="136" xfId="0" applyFont="1" applyFill="1" applyBorder="1" applyAlignment="1" applyProtection="1">
      <alignment horizontal="center" vertical="center"/>
      <protection locked="0"/>
    </xf>
    <xf numFmtId="0" fontId="17" fillId="11" borderId="143" xfId="0" applyFont="1" applyFill="1" applyBorder="1" applyAlignment="1" applyProtection="1">
      <alignment horizontal="center" vertical="center"/>
      <protection locked="0"/>
    </xf>
    <xf numFmtId="0" fontId="17" fillId="4" borderId="169" xfId="0" applyFont="1" applyFill="1" applyBorder="1" applyAlignment="1" applyProtection="1">
      <alignment horizontal="center" vertical="center"/>
      <protection locked="0"/>
    </xf>
    <xf numFmtId="0" fontId="17" fillId="4" borderId="190" xfId="0" applyFont="1" applyFill="1" applyBorder="1" applyAlignment="1" applyProtection="1">
      <alignment horizontal="center" vertical="center"/>
      <protection locked="0"/>
    </xf>
    <xf numFmtId="0" fontId="17" fillId="4" borderId="171" xfId="0" applyFont="1" applyFill="1" applyBorder="1" applyAlignment="1" applyProtection="1">
      <alignment horizontal="center" vertical="center"/>
      <protection locked="0"/>
    </xf>
    <xf numFmtId="0" fontId="17" fillId="4" borderId="191" xfId="0" applyFont="1" applyFill="1" applyBorder="1" applyAlignment="1" applyProtection="1">
      <alignment horizontal="center" vertical="center"/>
      <protection locked="0"/>
    </xf>
    <xf numFmtId="0" fontId="17" fillId="4" borderId="25" xfId="0" applyFont="1" applyFill="1" applyBorder="1" applyAlignment="1" applyProtection="1">
      <protection locked="0"/>
    </xf>
    <xf numFmtId="0" fontId="17" fillId="4" borderId="188" xfId="0" applyFont="1" applyFill="1" applyBorder="1" applyAlignment="1" applyProtection="1">
      <protection locked="0"/>
    </xf>
    <xf numFmtId="0" fontId="17" fillId="4" borderId="4" xfId="0" applyFont="1" applyFill="1" applyBorder="1" applyAlignment="1" applyProtection="1">
      <protection locked="0"/>
    </xf>
    <xf numFmtId="0" fontId="17" fillId="4" borderId="1" xfId="0" applyFont="1" applyFill="1" applyBorder="1" applyAlignment="1" applyProtection="1">
      <protection locked="0"/>
    </xf>
    <xf numFmtId="182" fontId="17" fillId="0" borderId="175" xfId="0" applyNumberFormat="1" applyFont="1" applyBorder="1" applyAlignment="1" applyProtection="1"/>
    <xf numFmtId="182" fontId="17" fillId="0" borderId="189" xfId="0" applyNumberFormat="1" applyFont="1" applyBorder="1" applyAlignment="1" applyProtection="1"/>
    <xf numFmtId="0" fontId="17" fillId="4" borderId="21" xfId="0" applyFont="1" applyFill="1" applyBorder="1" applyAlignment="1" applyProtection="1">
      <alignment horizontal="right"/>
      <protection locked="0"/>
    </xf>
    <xf numFmtId="0" fontId="17" fillId="4" borderId="2" xfId="0" applyFont="1" applyFill="1" applyBorder="1" applyAlignment="1" applyProtection="1">
      <alignment horizontal="right"/>
      <protection locked="0"/>
    </xf>
    <xf numFmtId="0" fontId="17" fillId="4" borderId="9" xfId="0" applyFont="1" applyFill="1" applyBorder="1" applyAlignment="1" applyProtection="1">
      <protection locked="0"/>
    </xf>
    <xf numFmtId="0" fontId="17" fillId="4" borderId="13" xfId="0" applyFont="1" applyFill="1" applyBorder="1" applyAlignment="1" applyProtection="1">
      <protection locked="0"/>
    </xf>
    <xf numFmtId="0" fontId="23" fillId="11" borderId="146" xfId="0" applyFont="1" applyFill="1" applyBorder="1" applyAlignment="1" applyProtection="1">
      <alignment horizontal="center" vertical="center" wrapText="1"/>
      <protection locked="0"/>
    </xf>
    <xf numFmtId="0" fontId="23" fillId="11" borderId="29" xfId="0" applyFont="1" applyFill="1" applyBorder="1" applyAlignment="1" applyProtection="1">
      <alignment horizontal="center" vertical="center"/>
      <protection locked="0"/>
    </xf>
    <xf numFmtId="0" fontId="18" fillId="11" borderId="193" xfId="0" applyFont="1" applyFill="1" applyBorder="1" applyAlignment="1" applyProtection="1">
      <alignment horizontal="center" vertical="center"/>
      <protection locked="0"/>
    </xf>
    <xf numFmtId="0" fontId="18" fillId="11" borderId="60" xfId="0" applyFont="1" applyFill="1" applyBorder="1" applyAlignment="1" applyProtection="1">
      <alignment horizontal="center" vertical="center"/>
      <protection locked="0"/>
    </xf>
    <xf numFmtId="0" fontId="17" fillId="4" borderId="175" xfId="0" applyFont="1" applyFill="1" applyBorder="1" applyAlignment="1" applyProtection="1">
      <alignment horizontal="center"/>
      <protection locked="0"/>
    </xf>
    <xf numFmtId="0" fontId="17" fillId="4" borderId="189" xfId="0" applyFont="1" applyFill="1" applyBorder="1" applyAlignment="1" applyProtection="1">
      <alignment horizontal="center"/>
      <protection locked="0"/>
    </xf>
    <xf numFmtId="0" fontId="18" fillId="11" borderId="144" xfId="0" applyFont="1" applyFill="1" applyBorder="1" applyAlignment="1" applyProtection="1">
      <alignment horizontal="center" vertical="center"/>
      <protection locked="0"/>
    </xf>
    <xf numFmtId="0" fontId="18" fillId="11" borderId="135" xfId="0" applyFont="1" applyFill="1" applyBorder="1" applyAlignment="1" applyProtection="1">
      <alignment horizontal="center" vertical="center"/>
      <protection locked="0"/>
    </xf>
    <xf numFmtId="0" fontId="102" fillId="11" borderId="48" xfId="0" quotePrefix="1" applyFont="1" applyFill="1" applyBorder="1" applyAlignment="1" applyProtection="1">
      <alignment horizontal="center" vertical="center" wrapText="1"/>
      <protection locked="0"/>
    </xf>
    <xf numFmtId="0" fontId="102" fillId="11" borderId="97" xfId="0" quotePrefix="1" applyFont="1" applyFill="1" applyBorder="1" applyAlignment="1" applyProtection="1">
      <alignment horizontal="center" vertical="center" wrapText="1"/>
      <protection locked="0"/>
    </xf>
    <xf numFmtId="0" fontId="102" fillId="11" borderId="148" xfId="0" quotePrefix="1" applyFont="1" applyFill="1" applyBorder="1" applyAlignment="1" applyProtection="1">
      <alignment horizontal="center" vertical="center" wrapText="1"/>
      <protection locked="0"/>
    </xf>
    <xf numFmtId="0" fontId="17" fillId="11" borderId="59" xfId="0" applyFont="1" applyFill="1" applyBorder="1" applyAlignment="1" applyProtection="1">
      <alignment horizontal="center" vertical="center"/>
      <protection locked="0"/>
    </xf>
    <xf numFmtId="0" fontId="17" fillId="11" borderId="153" xfId="0" applyFont="1" applyFill="1" applyBorder="1" applyAlignment="1" applyProtection="1">
      <alignment horizontal="center" vertical="center"/>
      <protection locked="0"/>
    </xf>
    <xf numFmtId="0" fontId="17" fillId="4" borderId="185" xfId="0" applyFont="1" applyFill="1" applyBorder="1" applyAlignment="1" applyProtection="1">
      <alignment horizontal="center"/>
      <protection locked="0"/>
    </xf>
    <xf numFmtId="0" fontId="17" fillId="4" borderId="187" xfId="0" applyFont="1" applyFill="1" applyBorder="1" applyAlignment="1" applyProtection="1">
      <alignment horizontal="center"/>
      <protection locked="0"/>
    </xf>
    <xf numFmtId="182" fontId="17" fillId="0" borderId="21" xfId="0" applyNumberFormat="1" applyFont="1" applyBorder="1" applyAlignment="1" applyProtection="1"/>
    <xf numFmtId="182" fontId="17" fillId="0" borderId="2" xfId="0" applyNumberFormat="1" applyFont="1" applyBorder="1" applyAlignment="1" applyProtection="1"/>
    <xf numFmtId="182" fontId="17" fillId="0" borderId="45" xfId="0" applyNumberFormat="1" applyFont="1" applyBorder="1" applyAlignment="1" applyProtection="1">
      <alignment horizontal="right"/>
    </xf>
    <xf numFmtId="182" fontId="17" fillId="0" borderId="137" xfId="0" applyNumberFormat="1" applyFont="1" applyBorder="1" applyAlignment="1" applyProtection="1">
      <alignment horizontal="right"/>
    </xf>
    <xf numFmtId="0" fontId="17" fillId="4" borderId="62" xfId="0" applyFont="1" applyFill="1" applyBorder="1" applyAlignment="1" applyProtection="1">
      <protection locked="0"/>
    </xf>
    <xf numFmtId="0" fontId="17" fillId="4" borderId="95" xfId="0" applyFont="1" applyFill="1" applyBorder="1" applyAlignment="1" applyProtection="1">
      <alignment horizontal="right"/>
      <protection locked="0"/>
    </xf>
    <xf numFmtId="0" fontId="17" fillId="4" borderId="173" xfId="0" applyFont="1" applyFill="1" applyBorder="1" applyAlignment="1" applyProtection="1">
      <protection locked="0"/>
    </xf>
    <xf numFmtId="0" fontId="17" fillId="4" borderId="63" xfId="0" applyFont="1" applyFill="1" applyBorder="1" applyAlignment="1" applyProtection="1">
      <protection locked="0"/>
    </xf>
    <xf numFmtId="182" fontId="17" fillId="0" borderId="95" xfId="0" applyNumberFormat="1" applyFont="1" applyBorder="1" applyAlignment="1" applyProtection="1"/>
    <xf numFmtId="0" fontId="17" fillId="11" borderId="152" xfId="0" applyFont="1" applyFill="1" applyBorder="1" applyAlignment="1" applyProtection="1">
      <alignment horizontal="center" vertical="center"/>
      <protection locked="0"/>
    </xf>
    <xf numFmtId="0" fontId="17" fillId="11" borderId="161" xfId="0" applyFont="1" applyFill="1" applyBorder="1" applyAlignment="1" applyProtection="1">
      <alignment horizontal="center" vertical="center"/>
      <protection locked="0"/>
    </xf>
    <xf numFmtId="182" fontId="17" fillId="0" borderId="183" xfId="0" applyNumberFormat="1" applyFont="1" applyBorder="1" applyAlignment="1" applyProtection="1"/>
    <xf numFmtId="182" fontId="17" fillId="0" borderId="184" xfId="0" applyNumberFormat="1" applyFont="1" applyBorder="1" applyAlignment="1" applyProtection="1"/>
    <xf numFmtId="182" fontId="17" fillId="0" borderId="27" xfId="0" applyNumberFormat="1" applyFont="1" applyBorder="1" applyAlignment="1" applyProtection="1"/>
    <xf numFmtId="182" fontId="17" fillId="0" borderId="181" xfId="0" applyNumberFormat="1" applyFont="1" applyBorder="1" applyAlignment="1" applyProtection="1"/>
    <xf numFmtId="0" fontId="17" fillId="4" borderId="176" xfId="0" applyFont="1" applyFill="1" applyBorder="1" applyAlignment="1" applyProtection="1">
      <alignment horizontal="center"/>
      <protection locked="0"/>
    </xf>
    <xf numFmtId="0" fontId="17" fillId="4" borderId="186" xfId="0" applyFont="1" applyFill="1" applyBorder="1" applyAlignment="1" applyProtection="1">
      <alignment horizontal="center"/>
      <protection locked="0"/>
    </xf>
    <xf numFmtId="182" fontId="17" fillId="0" borderId="0" xfId="0" applyNumberFormat="1" applyFont="1" applyBorder="1" applyAlignment="1" applyProtection="1"/>
    <xf numFmtId="182" fontId="17" fillId="0" borderId="53" xfId="0" applyNumberFormat="1" applyFont="1" applyBorder="1" applyAlignment="1" applyProtection="1"/>
    <xf numFmtId="182" fontId="17" fillId="0" borderId="45" xfId="0" applyNumberFormat="1" applyFont="1" applyBorder="1" applyAlignment="1" applyProtection="1"/>
    <xf numFmtId="182" fontId="17" fillId="0" borderId="137" xfId="0" applyNumberFormat="1" applyFont="1" applyBorder="1" applyAlignment="1" applyProtection="1"/>
    <xf numFmtId="0" fontId="17" fillId="11" borderId="174" xfId="0" applyFont="1" applyFill="1" applyBorder="1" applyAlignment="1" applyProtection="1">
      <alignment horizontal="center" vertical="center"/>
      <protection locked="0"/>
    </xf>
    <xf numFmtId="182" fontId="17" fillId="0" borderId="176" xfId="0" applyNumberFormat="1" applyFont="1" applyBorder="1" applyAlignment="1" applyProtection="1"/>
    <xf numFmtId="0" fontId="17" fillId="4" borderId="170" xfId="0" applyFont="1" applyFill="1" applyBorder="1" applyAlignment="1" applyProtection="1">
      <alignment horizontal="center" vertical="center"/>
      <protection locked="0"/>
    </xf>
    <xf numFmtId="0" fontId="17" fillId="4" borderId="172" xfId="0" applyFont="1" applyFill="1" applyBorder="1" applyAlignment="1" applyProtection="1">
      <alignment horizontal="center" vertical="center"/>
      <protection locked="0"/>
    </xf>
    <xf numFmtId="0" fontId="17" fillId="11" borderId="177" xfId="0" applyFont="1" applyFill="1" applyBorder="1" applyAlignment="1" applyProtection="1">
      <alignment horizontal="center" vertical="center"/>
      <protection locked="0"/>
    </xf>
    <xf numFmtId="0" fontId="17" fillId="11" borderId="178" xfId="0" applyFont="1" applyFill="1" applyBorder="1" applyAlignment="1" applyProtection="1">
      <alignment horizontal="center" vertical="center"/>
      <protection locked="0"/>
    </xf>
    <xf numFmtId="182" fontId="17" fillId="0" borderId="22" xfId="0" applyNumberFormat="1" applyFont="1" applyBorder="1" applyAlignment="1" applyProtection="1">
      <alignment horizontal="center" vertical="center"/>
    </xf>
    <xf numFmtId="182" fontId="17" fillId="0" borderId="56" xfId="0" applyNumberFormat="1" applyFont="1" applyBorder="1" applyAlignment="1" applyProtection="1">
      <alignment horizontal="center" vertical="center"/>
    </xf>
    <xf numFmtId="182" fontId="17" fillId="0" borderId="179" xfId="0" applyNumberFormat="1" applyFont="1" applyBorder="1" applyAlignment="1" applyProtection="1">
      <alignment horizontal="center" vertical="center"/>
    </xf>
    <xf numFmtId="182" fontId="17" fillId="0" borderId="180" xfId="0" applyNumberFormat="1" applyFont="1" applyBorder="1" applyAlignment="1" applyProtection="1">
      <alignment horizontal="center" vertical="center"/>
    </xf>
    <xf numFmtId="0" fontId="17" fillId="11" borderId="182" xfId="0" applyFont="1" applyFill="1" applyBorder="1" applyAlignment="1" applyProtection="1">
      <alignment horizontal="center" vertical="center"/>
      <protection locked="0"/>
    </xf>
    <xf numFmtId="183" fontId="17" fillId="0" borderId="34" xfId="0" applyNumberFormat="1" applyFont="1" applyBorder="1" applyAlignment="1" applyProtection="1">
      <alignment horizontal="center" vertical="center"/>
      <protection locked="0"/>
    </xf>
    <xf numFmtId="183" fontId="17" fillId="0" borderId="49" xfId="0" applyNumberFormat="1" applyFont="1" applyBorder="1" applyAlignment="1" applyProtection="1">
      <alignment horizontal="center" vertical="center"/>
      <protection locked="0"/>
    </xf>
    <xf numFmtId="183" fontId="17" fillId="0" borderId="39" xfId="0" applyNumberFormat="1" applyFont="1" applyBorder="1" applyAlignment="1" applyProtection="1">
      <alignment horizontal="center" vertical="center"/>
      <protection locked="0"/>
    </xf>
    <xf numFmtId="0" fontId="0" fillId="0" borderId="0" xfId="0" quotePrefix="1" applyFont="1" applyAlignment="1" applyProtection="1">
      <alignment horizontal="left" vertical="center"/>
    </xf>
    <xf numFmtId="0" fontId="0" fillId="0" borderId="0" xfId="0" applyFont="1" applyAlignment="1" applyProtection="1">
      <alignment horizontal="left" vertical="center"/>
    </xf>
    <xf numFmtId="0" fontId="17" fillId="0" borderId="0" xfId="0" quotePrefix="1" applyFont="1" applyAlignment="1">
      <alignment horizontal="left"/>
    </xf>
    <xf numFmtId="0" fontId="17" fillId="11" borderId="34" xfId="0" applyFont="1" applyFill="1" applyBorder="1" applyAlignment="1" applyProtection="1">
      <alignment horizontal="center" vertical="center"/>
      <protection locked="0"/>
    </xf>
    <xf numFmtId="0" fontId="17" fillId="11" borderId="49" xfId="0" applyFont="1" applyFill="1" applyBorder="1" applyAlignment="1" applyProtection="1">
      <alignment horizontal="center" vertical="center"/>
      <protection locked="0"/>
    </xf>
    <xf numFmtId="0" fontId="17" fillId="11" borderId="39" xfId="0" applyFont="1" applyFill="1" applyBorder="1" applyAlignment="1" applyProtection="1">
      <alignment horizontal="center" vertical="center"/>
      <protection locked="0"/>
    </xf>
    <xf numFmtId="0" fontId="17" fillId="0" borderId="1" xfId="0" applyFont="1" applyBorder="1" applyAlignment="1" applyProtection="1">
      <alignment horizontal="left"/>
      <protection locked="0"/>
    </xf>
    <xf numFmtId="0" fontId="105" fillId="11" borderId="49" xfId="0" applyFont="1" applyFill="1" applyBorder="1" applyAlignment="1" applyProtection="1">
      <alignment horizontal="center" vertical="center" wrapText="1"/>
      <protection locked="0"/>
    </xf>
    <xf numFmtId="0" fontId="105" fillId="11" borderId="39" xfId="0" applyFont="1" applyFill="1" applyBorder="1" applyAlignment="1" applyProtection="1">
      <alignment horizontal="center" vertical="center" wrapText="1"/>
      <protection locked="0"/>
    </xf>
    <xf numFmtId="183" fontId="17" fillId="12" borderId="34" xfId="0" applyNumberFormat="1" applyFont="1" applyFill="1" applyBorder="1" applyAlignment="1" applyProtection="1">
      <alignment horizontal="center" vertical="center"/>
      <protection locked="0"/>
    </xf>
    <xf numFmtId="183" fontId="17" fillId="12" borderId="49" xfId="0" applyNumberFormat="1" applyFont="1" applyFill="1" applyBorder="1" applyAlignment="1" applyProtection="1">
      <alignment horizontal="center" vertical="center"/>
      <protection locked="0"/>
    </xf>
    <xf numFmtId="183" fontId="17" fillId="12" borderId="39" xfId="0" applyNumberFormat="1" applyFont="1" applyFill="1" applyBorder="1" applyAlignment="1" applyProtection="1">
      <alignment horizontal="center" vertical="center"/>
      <protection locked="0"/>
    </xf>
    <xf numFmtId="38" fontId="16" fillId="0" borderId="0" xfId="4" applyFont="1" applyFill="1" applyAlignment="1" applyProtection="1">
      <alignment vertical="center" wrapText="1"/>
      <protection locked="0"/>
    </xf>
    <xf numFmtId="38" fontId="3" fillId="11" borderId="147" xfId="4" quotePrefix="1" applyFont="1" applyFill="1" applyBorder="1" applyAlignment="1" applyProtection="1">
      <alignment horizontal="distributed" vertical="center"/>
      <protection locked="0"/>
    </xf>
    <xf numFmtId="38" fontId="3" fillId="11" borderId="8" xfId="4" applyFont="1" applyFill="1" applyBorder="1" applyAlignment="1" applyProtection="1">
      <alignment horizontal="distributed" vertical="center"/>
      <protection locked="0"/>
    </xf>
    <xf numFmtId="38" fontId="3" fillId="11" borderId="148" xfId="4" quotePrefix="1" applyFont="1" applyFill="1" applyBorder="1" applyAlignment="1" applyProtection="1">
      <alignment horizontal="distributed" vertical="center"/>
      <protection locked="0"/>
    </xf>
    <xf numFmtId="0" fontId="0" fillId="11" borderId="48" xfId="0" applyFill="1" applyBorder="1" applyAlignment="1" applyProtection="1">
      <alignment horizontal="distributed" vertical="center"/>
      <protection locked="0"/>
    </xf>
    <xf numFmtId="0" fontId="0" fillId="11" borderId="97" xfId="0" applyFill="1" applyBorder="1" applyAlignment="1" applyProtection="1">
      <alignment horizontal="distributed" vertical="center"/>
      <protection locked="0"/>
    </xf>
    <xf numFmtId="0" fontId="0" fillId="11" borderId="3" xfId="0" applyFill="1" applyBorder="1" applyAlignment="1" applyProtection="1">
      <alignment horizontal="distributed" vertical="center"/>
      <protection locked="0"/>
    </xf>
    <xf numFmtId="0" fontId="0" fillId="11" borderId="1" xfId="0" applyFill="1" applyBorder="1" applyAlignment="1" applyProtection="1">
      <alignment horizontal="distributed" vertical="center"/>
      <protection locked="0"/>
    </xf>
    <xf numFmtId="0" fontId="0" fillId="11" borderId="12" xfId="0" applyFill="1" applyBorder="1" applyAlignment="1" applyProtection="1">
      <alignment horizontal="distributed" vertical="center"/>
      <protection locked="0"/>
    </xf>
    <xf numFmtId="38" fontId="3" fillId="11" borderId="146" xfId="4" quotePrefix="1" applyFont="1" applyFill="1" applyBorder="1" applyAlignment="1" applyProtection="1">
      <alignment horizontal="center" vertical="center"/>
      <protection locked="0"/>
    </xf>
    <xf numFmtId="38" fontId="3" fillId="11" borderId="21" xfId="4" applyFont="1" applyFill="1" applyBorder="1" applyAlignment="1" applyProtection="1">
      <alignment horizontal="center" vertical="center"/>
      <protection locked="0"/>
    </xf>
    <xf numFmtId="38" fontId="3" fillId="11" borderId="22" xfId="4" applyFont="1" applyFill="1" applyBorder="1" applyAlignment="1" applyProtection="1">
      <alignment horizontal="distributed" vertical="center"/>
      <protection locked="0"/>
    </xf>
    <xf numFmtId="38" fontId="3" fillId="11" borderId="48" xfId="4" quotePrefix="1" applyFont="1" applyFill="1" applyBorder="1" applyAlignment="1" applyProtection="1">
      <alignment horizontal="distributed" vertical="center"/>
      <protection locked="0"/>
    </xf>
    <xf numFmtId="0" fontId="0" fillId="11" borderId="160" xfId="0" applyFill="1" applyBorder="1" applyAlignment="1" applyProtection="1">
      <alignment horizontal="distributed" vertical="center"/>
      <protection locked="0"/>
    </xf>
    <xf numFmtId="38" fontId="3" fillId="11" borderId="0" xfId="4" applyFont="1" applyFill="1" applyBorder="1" applyAlignment="1" applyProtection="1">
      <alignment horizontal="distributed" vertical="center"/>
      <protection locked="0"/>
    </xf>
    <xf numFmtId="0" fontId="0" fillId="11" borderId="0" xfId="0" applyFill="1" applyBorder="1" applyAlignment="1" applyProtection="1">
      <alignment horizontal="distributed" vertical="center"/>
      <protection locked="0"/>
    </xf>
    <xf numFmtId="0" fontId="0" fillId="11" borderId="32" xfId="0" applyFill="1" applyBorder="1" applyAlignment="1" applyProtection="1">
      <alignment horizontal="distributed" vertical="center"/>
      <protection locked="0"/>
    </xf>
    <xf numFmtId="38" fontId="3" fillId="0" borderId="59" xfId="4" applyFont="1" applyFill="1" applyBorder="1" applyAlignment="1" applyProtection="1">
      <alignment horizontal="distributed" vertical="center"/>
      <protection locked="0"/>
    </xf>
    <xf numFmtId="38" fontId="3" fillId="0" borderId="152" xfId="4" applyFont="1" applyFill="1" applyBorder="1" applyAlignment="1" applyProtection="1">
      <alignment horizontal="distributed" vertical="center"/>
      <protection locked="0"/>
    </xf>
    <xf numFmtId="38" fontId="3" fillId="0" borderId="153" xfId="4" applyFont="1" applyFill="1" applyBorder="1" applyAlignment="1" applyProtection="1">
      <alignment horizontal="distributed" vertical="center"/>
      <protection locked="0"/>
    </xf>
    <xf numFmtId="38" fontId="7" fillId="0" borderId="22" xfId="4" applyFont="1" applyFill="1" applyBorder="1" applyAlignment="1" applyProtection="1">
      <alignment horizontal="right" vertical="center" shrinkToFit="1"/>
      <protection locked="0"/>
    </xf>
    <xf numFmtId="0" fontId="7" fillId="0" borderId="0" xfId="0" applyFont="1" applyFill="1" applyBorder="1" applyAlignment="1" applyProtection="1">
      <alignment horizontal="right" vertical="center" shrinkToFit="1"/>
      <protection locked="0"/>
    </xf>
    <xf numFmtId="0" fontId="7" fillId="0" borderId="33" xfId="0" applyFont="1" applyFill="1" applyBorder="1" applyAlignment="1" applyProtection="1">
      <alignment horizontal="right" vertical="center" shrinkToFit="1"/>
      <protection locked="0"/>
    </xf>
    <xf numFmtId="38" fontId="3" fillId="6" borderId="22" xfId="4" applyFont="1" applyFill="1" applyBorder="1" applyAlignment="1" applyProtection="1">
      <protection locked="0"/>
    </xf>
    <xf numFmtId="0" fontId="0" fillId="6" borderId="0" xfId="0" applyFill="1" applyBorder="1" applyAlignment="1" applyProtection="1">
      <protection locked="0"/>
    </xf>
    <xf numFmtId="0" fontId="0" fillId="6" borderId="33" xfId="0" applyFill="1" applyBorder="1" applyAlignment="1" applyProtection="1">
      <protection locked="0"/>
    </xf>
    <xf numFmtId="0" fontId="0" fillId="6" borderId="22" xfId="0" applyFill="1" applyBorder="1" applyAlignment="1" applyProtection="1">
      <protection locked="0"/>
    </xf>
    <xf numFmtId="0" fontId="0" fillId="6" borderId="3" xfId="0" applyFill="1" applyBorder="1" applyAlignment="1" applyProtection="1">
      <protection locked="0"/>
    </xf>
    <xf numFmtId="0" fontId="0" fillId="6" borderId="1" xfId="0" applyFill="1" applyBorder="1" applyAlignment="1" applyProtection="1">
      <protection locked="0"/>
    </xf>
    <xf numFmtId="0" fontId="0" fillId="6" borderId="12" xfId="0" applyFill="1" applyBorder="1" applyAlignment="1" applyProtection="1">
      <protection locked="0"/>
    </xf>
    <xf numFmtId="38" fontId="3" fillId="0" borderId="45" xfId="4" applyFont="1" applyFill="1" applyBorder="1" applyAlignment="1" applyProtection="1">
      <protection locked="0"/>
    </xf>
    <xf numFmtId="38" fontId="3" fillId="0" borderId="2" xfId="4" applyFont="1" applyFill="1" applyBorder="1" applyAlignment="1" applyProtection="1">
      <protection locked="0"/>
    </xf>
    <xf numFmtId="178" fontId="3" fillId="0" borderId="22" xfId="4" applyNumberFormat="1" applyFont="1" applyFill="1" applyBorder="1" applyAlignment="1" applyProtection="1">
      <alignment vertical="center"/>
      <protection locked="0"/>
    </xf>
    <xf numFmtId="178" fontId="3" fillId="0" borderId="33" xfId="4" applyNumberFormat="1" applyFont="1" applyFill="1" applyBorder="1" applyAlignment="1" applyProtection="1">
      <alignment vertical="center"/>
      <protection locked="0"/>
    </xf>
    <xf numFmtId="178" fontId="3" fillId="0" borderId="3" xfId="4" applyNumberFormat="1" applyFont="1" applyFill="1" applyBorder="1" applyAlignment="1" applyProtection="1">
      <alignment vertical="center"/>
      <protection locked="0"/>
    </xf>
    <xf numFmtId="178" fontId="3" fillId="0" borderId="12" xfId="4" applyNumberFormat="1" applyFont="1" applyFill="1" applyBorder="1" applyAlignment="1" applyProtection="1">
      <alignment vertical="center"/>
      <protection locked="0"/>
    </xf>
    <xf numFmtId="38" fontId="3" fillId="11" borderId="144" xfId="4" quotePrefix="1" applyFont="1" applyFill="1" applyBorder="1" applyAlignment="1" applyProtection="1">
      <alignment horizontal="distributed" vertical="center" indent="2"/>
      <protection locked="0"/>
    </xf>
    <xf numFmtId="38" fontId="3" fillId="11" borderId="136" xfId="4" applyFont="1" applyFill="1" applyBorder="1" applyAlignment="1" applyProtection="1">
      <alignment horizontal="distributed" vertical="center" indent="2"/>
      <protection locked="0"/>
    </xf>
    <xf numFmtId="38" fontId="3" fillId="11" borderId="146" xfId="4" quotePrefix="1" applyFont="1" applyFill="1" applyBorder="1" applyAlignment="1" applyProtection="1">
      <alignment horizontal="distributed" vertical="center"/>
      <protection locked="0"/>
    </xf>
    <xf numFmtId="38" fontId="3" fillId="11" borderId="21" xfId="4" applyFont="1" applyFill="1" applyBorder="1" applyAlignment="1" applyProtection="1">
      <alignment horizontal="distributed" vertical="center"/>
      <protection locked="0"/>
    </xf>
    <xf numFmtId="178" fontId="3" fillId="0" borderId="8" xfId="4" applyNumberFormat="1" applyFont="1" applyFill="1" applyBorder="1" applyAlignment="1" applyProtection="1">
      <alignment vertical="center"/>
      <protection locked="0"/>
    </xf>
    <xf numFmtId="178" fontId="3" fillId="0" borderId="7" xfId="4" applyNumberFormat="1" applyFont="1" applyFill="1" applyBorder="1" applyAlignment="1" applyProtection="1">
      <alignment vertical="center"/>
      <protection locked="0"/>
    </xf>
    <xf numFmtId="38" fontId="3" fillId="0" borderId="136" xfId="4" applyFont="1" applyFill="1" applyBorder="1" applyAlignment="1" applyProtection="1">
      <alignment horizontal="distributed" vertical="center"/>
      <protection locked="0"/>
    </xf>
    <xf numFmtId="0" fontId="0" fillId="0" borderId="177" xfId="0" applyFill="1" applyBorder="1" applyAlignment="1" applyProtection="1">
      <alignment horizontal="distributed" vertical="center"/>
      <protection locked="0"/>
    </xf>
    <xf numFmtId="0" fontId="0" fillId="0" borderId="143" xfId="0" applyFill="1" applyBorder="1" applyAlignment="1" applyProtection="1">
      <alignment horizontal="distributed" vertical="center"/>
      <protection locked="0"/>
    </xf>
    <xf numFmtId="38" fontId="3" fillId="6" borderId="8" xfId="4" applyFont="1" applyFill="1" applyBorder="1" applyAlignment="1" applyProtection="1">
      <protection locked="0"/>
    </xf>
    <xf numFmtId="0" fontId="0" fillId="6" borderId="4" xfId="0" applyFill="1" applyBorder="1" applyAlignment="1" applyProtection="1">
      <protection locked="0"/>
    </xf>
    <xf numFmtId="0" fontId="0" fillId="6" borderId="7" xfId="0" applyFill="1" applyBorder="1" applyAlignment="1" applyProtection="1">
      <protection locked="0"/>
    </xf>
    <xf numFmtId="38" fontId="3" fillId="0" borderId="21" xfId="4" applyFont="1" applyFill="1" applyBorder="1" applyAlignment="1" applyProtection="1">
      <protection locked="0"/>
    </xf>
    <xf numFmtId="38" fontId="3" fillId="0" borderId="8" xfId="4" applyFont="1" applyFill="1" applyBorder="1" applyAlignment="1" applyProtection="1">
      <protection locked="0"/>
    </xf>
    <xf numFmtId="0" fontId="0" fillId="0" borderId="4" xfId="0" applyFill="1" applyBorder="1" applyAlignment="1" applyProtection="1">
      <protection locked="0"/>
    </xf>
    <xf numFmtId="0" fontId="0" fillId="0" borderId="7" xfId="0" applyFill="1" applyBorder="1" applyAlignment="1" applyProtection="1">
      <protection locked="0"/>
    </xf>
    <xf numFmtId="0" fontId="0" fillId="0" borderId="22" xfId="0" applyFill="1" applyBorder="1" applyAlignment="1" applyProtection="1">
      <protection locked="0"/>
    </xf>
    <xf numFmtId="0" fontId="0" fillId="0" borderId="0" xfId="0" applyFill="1" applyBorder="1" applyAlignment="1" applyProtection="1">
      <protection locked="0"/>
    </xf>
    <xf numFmtId="0" fontId="0" fillId="0" borderId="33" xfId="0" applyFill="1" applyBorder="1" applyAlignment="1" applyProtection="1">
      <protection locked="0"/>
    </xf>
    <xf numFmtId="0" fontId="0" fillId="0" borderId="3" xfId="0" applyFill="1" applyBorder="1" applyAlignment="1" applyProtection="1">
      <protection locked="0"/>
    </xf>
    <xf numFmtId="0" fontId="0" fillId="0" borderId="1" xfId="0" applyFill="1" applyBorder="1" applyAlignment="1" applyProtection="1">
      <protection locked="0"/>
    </xf>
    <xf numFmtId="0" fontId="0" fillId="0" borderId="12" xfId="0" applyFill="1" applyBorder="1" applyAlignment="1" applyProtection="1">
      <protection locked="0"/>
    </xf>
    <xf numFmtId="38" fontId="3" fillId="0" borderId="153" xfId="4" applyFont="1" applyFill="1" applyBorder="1" applyAlignment="1" applyProtection="1">
      <protection locked="0"/>
    </xf>
    <xf numFmtId="38" fontId="3" fillId="6" borderId="3" xfId="4" applyFont="1" applyFill="1" applyBorder="1" applyAlignment="1" applyProtection="1">
      <alignment vertical="center"/>
      <protection locked="0"/>
    </xf>
    <xf numFmtId="38" fontId="3" fillId="6" borderId="12" xfId="4" applyFont="1" applyFill="1" applyBorder="1" applyAlignment="1" applyProtection="1">
      <alignment vertical="center"/>
      <protection locked="0"/>
    </xf>
    <xf numFmtId="38" fontId="3" fillId="0" borderId="177" xfId="4" applyFont="1" applyFill="1" applyBorder="1" applyAlignment="1" applyProtection="1">
      <alignment horizontal="distributed" vertical="center"/>
      <protection locked="0"/>
    </xf>
    <xf numFmtId="38" fontId="3" fillId="0" borderId="143" xfId="4" applyFont="1" applyFill="1" applyBorder="1" applyAlignment="1" applyProtection="1">
      <alignment horizontal="distributed" vertical="center"/>
      <protection locked="0"/>
    </xf>
    <xf numFmtId="177" fontId="3" fillId="6" borderId="8" xfId="0" applyNumberFormat="1" applyFont="1" applyFill="1" applyBorder="1" applyAlignment="1" applyProtection="1">
      <protection locked="0"/>
    </xf>
    <xf numFmtId="177" fontId="3" fillId="6" borderId="4" xfId="0" applyNumberFormat="1" applyFont="1" applyFill="1" applyBorder="1" applyAlignment="1" applyProtection="1">
      <protection locked="0"/>
    </xf>
    <xf numFmtId="177" fontId="3" fillId="6" borderId="7" xfId="0" applyNumberFormat="1" applyFont="1" applyFill="1" applyBorder="1" applyAlignment="1" applyProtection="1">
      <protection locked="0"/>
    </xf>
    <xf numFmtId="177" fontId="3" fillId="6" borderId="22" xfId="0" applyNumberFormat="1" applyFont="1" applyFill="1" applyBorder="1" applyAlignment="1" applyProtection="1">
      <protection locked="0"/>
    </xf>
    <xf numFmtId="177" fontId="3" fillId="6" borderId="0" xfId="0" applyNumberFormat="1" applyFont="1" applyFill="1" applyBorder="1" applyAlignment="1" applyProtection="1">
      <protection locked="0"/>
    </xf>
    <xf numFmtId="177" fontId="3" fillId="6" borderId="33" xfId="0" applyNumberFormat="1" applyFont="1" applyFill="1" applyBorder="1" applyAlignment="1" applyProtection="1">
      <protection locked="0"/>
    </xf>
    <xf numFmtId="177" fontId="3" fillId="6" borderId="3" xfId="0" applyNumberFormat="1" applyFont="1" applyFill="1" applyBorder="1" applyAlignment="1" applyProtection="1">
      <protection locked="0"/>
    </xf>
    <xf numFmtId="177" fontId="3" fillId="6" borderId="1" xfId="0" applyNumberFormat="1" applyFont="1" applyFill="1" applyBorder="1" applyAlignment="1" applyProtection="1">
      <protection locked="0"/>
    </xf>
    <xf numFmtId="177" fontId="3" fillId="6" borderId="12" xfId="0" applyNumberFormat="1" applyFont="1" applyFill="1" applyBorder="1" applyAlignment="1" applyProtection="1">
      <protection locked="0"/>
    </xf>
    <xf numFmtId="38" fontId="3" fillId="0" borderId="43" xfId="4" applyFont="1" applyFill="1" applyBorder="1" applyAlignment="1" applyProtection="1">
      <alignment horizontal="distributed"/>
      <protection locked="0"/>
    </xf>
    <xf numFmtId="38" fontId="3" fillId="0" borderId="40" xfId="4" applyFont="1" applyFill="1" applyBorder="1" applyAlignment="1" applyProtection="1">
      <alignment horizontal="distributed"/>
      <protection locked="0"/>
    </xf>
    <xf numFmtId="38" fontId="3" fillId="0" borderId="44" xfId="4" applyFont="1" applyFill="1" applyBorder="1" applyAlignment="1" applyProtection="1">
      <alignment horizontal="distributed"/>
      <protection locked="0"/>
    </xf>
    <xf numFmtId="178" fontId="3" fillId="0" borderId="8" xfId="4" applyNumberFormat="1" applyFont="1" applyFill="1" applyBorder="1" applyAlignment="1" applyProtection="1">
      <protection locked="0"/>
    </xf>
    <xf numFmtId="178" fontId="3" fillId="0" borderId="7" xfId="4" applyNumberFormat="1" applyFont="1" applyFill="1" applyBorder="1" applyAlignment="1" applyProtection="1">
      <protection locked="0"/>
    </xf>
    <xf numFmtId="178" fontId="3" fillId="0" borderId="22" xfId="4" applyNumberFormat="1" applyFont="1" applyFill="1" applyBorder="1" applyAlignment="1" applyProtection="1">
      <protection locked="0"/>
    </xf>
    <xf numFmtId="178" fontId="3" fillId="0" borderId="33" xfId="4" applyNumberFormat="1" applyFont="1" applyFill="1" applyBorder="1" applyAlignment="1" applyProtection="1">
      <protection locked="0"/>
    </xf>
    <xf numFmtId="178" fontId="3" fillId="0" borderId="3" xfId="4" applyNumberFormat="1" applyFont="1" applyFill="1" applyBorder="1" applyAlignment="1" applyProtection="1">
      <protection locked="0"/>
    </xf>
    <xf numFmtId="178" fontId="3" fillId="0" borderId="12" xfId="4" applyNumberFormat="1" applyFont="1" applyFill="1" applyBorder="1" applyAlignment="1" applyProtection="1">
      <protection locked="0"/>
    </xf>
    <xf numFmtId="38" fontId="7" fillId="0" borderId="45" xfId="4" applyFont="1" applyFill="1" applyBorder="1" applyAlignment="1" applyProtection="1">
      <alignment horizontal="distributed" vertical="center" wrapText="1" shrinkToFit="1"/>
      <protection locked="0"/>
    </xf>
    <xf numFmtId="0" fontId="7" fillId="0" borderId="2" xfId="0" applyFont="1" applyFill="1" applyBorder="1" applyAlignment="1" applyProtection="1">
      <alignment horizontal="distributed" vertical="center"/>
      <protection locked="0"/>
    </xf>
    <xf numFmtId="38" fontId="3" fillId="0" borderId="174" xfId="4" applyFont="1" applyFill="1" applyBorder="1" applyAlignment="1" applyProtection="1">
      <alignment horizontal="distributed" vertical="center"/>
      <protection locked="0"/>
    </xf>
    <xf numFmtId="177" fontId="3" fillId="0" borderId="8" xfId="0" applyNumberFormat="1" applyFont="1" applyFill="1" applyBorder="1" applyAlignment="1" applyProtection="1">
      <alignment horizontal="right"/>
      <protection locked="0"/>
    </xf>
    <xf numFmtId="177" fontId="3" fillId="0" borderId="4" xfId="0" applyNumberFormat="1" applyFont="1" applyFill="1" applyBorder="1" applyAlignment="1" applyProtection="1">
      <alignment horizontal="right"/>
      <protection locked="0"/>
    </xf>
    <xf numFmtId="177" fontId="3" fillId="0" borderId="7" xfId="0" applyNumberFormat="1" applyFont="1" applyFill="1" applyBorder="1" applyAlignment="1" applyProtection="1">
      <alignment horizontal="right"/>
      <protection locked="0"/>
    </xf>
    <xf numFmtId="177" fontId="3" fillId="0" borderId="22" xfId="0" applyNumberFormat="1" applyFont="1" applyFill="1" applyBorder="1" applyAlignment="1" applyProtection="1">
      <alignment horizontal="right"/>
      <protection locked="0"/>
    </xf>
    <xf numFmtId="177" fontId="3" fillId="0" borderId="0" xfId="0" applyNumberFormat="1" applyFont="1" applyFill="1" applyBorder="1" applyAlignment="1" applyProtection="1">
      <alignment horizontal="right"/>
      <protection locked="0"/>
    </xf>
    <xf numFmtId="177" fontId="3" fillId="0" borderId="33" xfId="0" applyNumberFormat="1" applyFont="1" applyFill="1" applyBorder="1" applyAlignment="1" applyProtection="1">
      <alignment horizontal="right"/>
      <protection locked="0"/>
    </xf>
    <xf numFmtId="177" fontId="3" fillId="0" borderId="131" xfId="0" applyNumberFormat="1" applyFont="1" applyFill="1" applyBorder="1" applyAlignment="1" applyProtection="1">
      <alignment horizontal="right"/>
      <protection locked="0"/>
    </xf>
    <xf numFmtId="177" fontId="3" fillId="0" borderId="63" xfId="0" applyNumberFormat="1" applyFont="1" applyFill="1" applyBorder="1" applyAlignment="1" applyProtection="1">
      <alignment horizontal="right"/>
      <protection locked="0"/>
    </xf>
    <xf numFmtId="177" fontId="3" fillId="0" borderId="134" xfId="0" applyNumberFormat="1" applyFont="1" applyFill="1" applyBorder="1" applyAlignment="1" applyProtection="1">
      <alignment horizontal="right"/>
      <protection locked="0"/>
    </xf>
    <xf numFmtId="179" fontId="3" fillId="0" borderId="21" xfId="4" applyNumberFormat="1" applyFont="1" applyFill="1" applyBorder="1" applyAlignment="1" applyProtection="1">
      <protection locked="0"/>
    </xf>
    <xf numFmtId="179" fontId="3" fillId="0" borderId="45" xfId="4" applyNumberFormat="1" applyFont="1" applyFill="1" applyBorder="1" applyAlignment="1" applyProtection="1">
      <protection locked="0"/>
    </xf>
    <xf numFmtId="179" fontId="3" fillId="0" borderId="95" xfId="4" applyNumberFormat="1" applyFont="1" applyFill="1" applyBorder="1" applyAlignment="1" applyProtection="1">
      <protection locked="0"/>
    </xf>
    <xf numFmtId="38" fontId="3" fillId="0" borderId="195" xfId="4" applyFont="1" applyFill="1" applyBorder="1" applyAlignment="1" applyProtection="1">
      <alignment horizontal="center"/>
      <protection locked="0"/>
    </xf>
    <xf numFmtId="38" fontId="3" fillId="0" borderId="196" xfId="4" applyFont="1" applyFill="1" applyBorder="1" applyAlignment="1" applyProtection="1">
      <alignment horizontal="center"/>
      <protection locked="0"/>
    </xf>
    <xf numFmtId="38" fontId="3" fillId="0" borderId="197" xfId="4" applyFont="1" applyFill="1" applyBorder="1" applyAlignment="1" applyProtection="1">
      <alignment horizontal="center"/>
      <protection locked="0"/>
    </xf>
    <xf numFmtId="38" fontId="3" fillId="0" borderId="198" xfId="4" applyFont="1" applyFill="1" applyBorder="1" applyAlignment="1" applyProtection="1">
      <alignment horizontal="center"/>
      <protection locked="0"/>
    </xf>
    <xf numFmtId="38" fontId="3" fillId="0" borderId="199" xfId="4" applyFont="1" applyFill="1" applyBorder="1" applyAlignment="1" applyProtection="1">
      <alignment horizontal="center"/>
      <protection locked="0"/>
    </xf>
    <xf numFmtId="38" fontId="3" fillId="0" borderId="200" xfId="4" applyFont="1" applyFill="1" applyBorder="1" applyAlignment="1" applyProtection="1">
      <alignment horizontal="center"/>
      <protection locked="0"/>
    </xf>
    <xf numFmtId="38" fontId="3" fillId="6" borderId="21" xfId="4" applyFont="1" applyFill="1" applyBorder="1" applyAlignment="1" applyProtection="1">
      <protection locked="0"/>
    </xf>
    <xf numFmtId="38" fontId="3" fillId="6" borderId="2" xfId="4" applyFont="1" applyFill="1" applyBorder="1" applyAlignment="1" applyProtection="1">
      <protection locked="0"/>
    </xf>
    <xf numFmtId="38" fontId="3" fillId="0" borderId="3" xfId="4" applyFont="1" applyFill="1" applyBorder="1" applyAlignment="1" applyProtection="1">
      <protection locked="0"/>
    </xf>
    <xf numFmtId="38" fontId="3" fillId="0" borderId="1" xfId="4" applyFont="1" applyFill="1" applyBorder="1" applyAlignment="1" applyProtection="1">
      <protection locked="0"/>
    </xf>
    <xf numFmtId="38" fontId="3" fillId="0" borderId="13" xfId="4" applyFont="1" applyFill="1" applyBorder="1" applyAlignment="1" applyProtection="1">
      <protection locked="0"/>
    </xf>
    <xf numFmtId="38" fontId="3" fillId="0" borderId="12" xfId="4" applyFont="1" applyFill="1" applyBorder="1" applyAlignment="1" applyProtection="1">
      <protection locked="0"/>
    </xf>
    <xf numFmtId="38" fontId="3" fillId="0" borderId="29" xfId="4" applyFont="1" applyFill="1" applyBorder="1" applyAlignment="1" applyProtection="1">
      <protection locked="0"/>
    </xf>
    <xf numFmtId="38" fontId="3" fillId="0" borderId="138" xfId="4" applyFont="1" applyFill="1" applyBorder="1" applyAlignment="1" applyProtection="1">
      <protection locked="0"/>
    </xf>
    <xf numFmtId="38" fontId="3" fillId="6" borderId="29" xfId="4" applyFont="1" applyFill="1" applyBorder="1" applyAlignment="1" applyProtection="1">
      <alignment vertical="center"/>
      <protection locked="0"/>
    </xf>
    <xf numFmtId="38" fontId="7" fillId="0" borderId="8" xfId="4" applyFont="1" applyFill="1" applyBorder="1" applyAlignment="1" applyProtection="1">
      <alignment horizontal="center"/>
      <protection locked="0"/>
    </xf>
    <xf numFmtId="38" fontId="7" fillId="0" borderId="4" xfId="4" applyFont="1" applyFill="1" applyBorder="1" applyAlignment="1" applyProtection="1">
      <alignment horizontal="center"/>
      <protection locked="0"/>
    </xf>
    <xf numFmtId="38" fontId="3" fillId="0" borderId="8" xfId="4" applyFont="1" applyFill="1" applyBorder="1" applyAlignment="1" applyProtection="1">
      <alignment horizontal="center"/>
      <protection locked="0"/>
    </xf>
    <xf numFmtId="38" fontId="3" fillId="0" borderId="4" xfId="4" applyFont="1" applyFill="1" applyBorder="1" applyAlignment="1" applyProtection="1">
      <alignment horizontal="center"/>
      <protection locked="0"/>
    </xf>
    <xf numFmtId="38" fontId="3" fillId="0" borderId="9" xfId="4" applyFont="1" applyFill="1" applyBorder="1" applyAlignment="1" applyProtection="1">
      <alignment horizontal="center"/>
      <protection locked="0"/>
    </xf>
    <xf numFmtId="38" fontId="3" fillId="0" borderId="57" xfId="4" applyFont="1" applyFill="1" applyBorder="1" applyAlignment="1" applyProtection="1">
      <alignment vertical="center"/>
      <protection locked="0"/>
    </xf>
    <xf numFmtId="38" fontId="3" fillId="0" borderId="137" xfId="4" applyFont="1" applyFill="1" applyBorder="1" applyAlignment="1" applyProtection="1">
      <alignment vertical="center"/>
      <protection locked="0"/>
    </xf>
    <xf numFmtId="38" fontId="3" fillId="0" borderId="137" xfId="4" applyFont="1" applyFill="1" applyBorder="1" applyAlignment="1" applyProtection="1">
      <protection locked="0"/>
    </xf>
    <xf numFmtId="38" fontId="3" fillId="0" borderId="194" xfId="4" applyFont="1" applyFill="1" applyBorder="1" applyAlignment="1" applyProtection="1">
      <protection locked="0"/>
    </xf>
    <xf numFmtId="38" fontId="3" fillId="6" borderId="21" xfId="4" applyFont="1" applyFill="1" applyBorder="1" applyAlignment="1" applyProtection="1">
      <alignment vertical="center"/>
      <protection locked="0"/>
    </xf>
    <xf numFmtId="38" fontId="3" fillId="0" borderId="139" xfId="4" applyFont="1" applyFill="1" applyBorder="1" applyAlignment="1" applyProtection="1">
      <protection locked="0"/>
    </xf>
    <xf numFmtId="38" fontId="3" fillId="6" borderId="34" xfId="4" applyFont="1" applyFill="1" applyBorder="1" applyAlignment="1" applyProtection="1">
      <alignment horizontal="center" vertical="center"/>
      <protection locked="0"/>
    </xf>
    <xf numFmtId="38" fontId="3" fillId="6" borderId="39" xfId="4" applyFont="1" applyFill="1" applyBorder="1" applyAlignment="1" applyProtection="1">
      <alignment horizontal="center" vertical="center"/>
      <protection locked="0"/>
    </xf>
    <xf numFmtId="0" fontId="42" fillId="7" borderId="29" xfId="0" applyFont="1" applyFill="1" applyBorder="1" applyAlignment="1">
      <alignment horizontal="center" vertical="center"/>
    </xf>
    <xf numFmtId="0" fontId="42" fillId="0" borderId="34" xfId="0" applyFont="1" applyFill="1" applyBorder="1" applyAlignment="1">
      <alignment vertical="center"/>
    </xf>
    <xf numFmtId="0" fontId="42" fillId="0" borderId="49" xfId="0" applyFont="1" applyFill="1" applyBorder="1" applyAlignment="1">
      <alignment vertical="center"/>
    </xf>
    <xf numFmtId="0" fontId="42" fillId="0" borderId="39" xfId="0" applyFont="1" applyFill="1" applyBorder="1" applyAlignment="1">
      <alignment vertical="center"/>
    </xf>
    <xf numFmtId="0" fontId="42" fillId="0" borderId="34" xfId="0" applyFont="1" applyFill="1" applyBorder="1" applyAlignment="1">
      <alignment horizontal="left" vertical="center"/>
    </xf>
    <xf numFmtId="0" fontId="42" fillId="0" borderId="49" xfId="0" applyFont="1" applyFill="1" applyBorder="1" applyAlignment="1">
      <alignment horizontal="left" vertical="center"/>
    </xf>
    <xf numFmtId="0" fontId="42" fillId="0" borderId="39" xfId="0" applyFont="1" applyFill="1" applyBorder="1" applyAlignment="1">
      <alignment horizontal="left" vertical="center"/>
    </xf>
    <xf numFmtId="0" fontId="42" fillId="7" borderId="8" xfId="0" applyFont="1" applyFill="1" applyBorder="1" applyAlignment="1">
      <alignment horizontal="center" vertical="center"/>
    </xf>
    <xf numFmtId="0" fontId="42" fillId="7" borderId="7" xfId="0" applyFont="1" applyFill="1" applyBorder="1" applyAlignment="1">
      <alignment horizontal="center" vertical="center"/>
    </xf>
    <xf numFmtId="0" fontId="42" fillId="7" borderId="22" xfId="0" applyFont="1" applyFill="1" applyBorder="1" applyAlignment="1">
      <alignment horizontal="center" vertical="center"/>
    </xf>
    <xf numFmtId="0" fontId="42" fillId="7" borderId="33"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12" xfId="0" applyFont="1" applyFill="1" applyBorder="1" applyAlignment="1">
      <alignment horizontal="center" vertical="center"/>
    </xf>
    <xf numFmtId="0" fontId="42" fillId="0" borderId="21" xfId="0" applyFont="1" applyFill="1" applyBorder="1" applyAlignment="1">
      <alignment horizontal="left" vertical="center" wrapText="1"/>
    </xf>
    <xf numFmtId="0" fontId="42" fillId="0" borderId="34" xfId="0" applyFont="1" applyFill="1" applyBorder="1" applyAlignment="1">
      <alignment horizontal="left" vertical="center" wrapText="1"/>
    </xf>
    <xf numFmtId="0" fontId="41" fillId="9" borderId="201" xfId="0" applyFont="1" applyFill="1" applyBorder="1" applyAlignment="1">
      <alignment horizontal="left" vertical="center" wrapText="1"/>
    </xf>
    <xf numFmtId="0" fontId="41" fillId="9" borderId="202" xfId="0" applyFont="1" applyFill="1" applyBorder="1" applyAlignment="1">
      <alignment horizontal="left" vertical="center" wrapText="1"/>
    </xf>
    <xf numFmtId="0" fontId="41" fillId="9" borderId="203" xfId="0" applyFont="1" applyFill="1" applyBorder="1" applyAlignment="1">
      <alignment horizontal="left" vertical="center" wrapText="1"/>
    </xf>
    <xf numFmtId="0" fontId="41" fillId="9" borderId="71" xfId="0" applyFont="1" applyFill="1" applyBorder="1" applyAlignment="1">
      <alignment horizontal="left" vertical="center" wrapText="1"/>
    </xf>
    <xf numFmtId="0" fontId="41" fillId="9" borderId="0" xfId="0" applyFont="1" applyFill="1" applyBorder="1" applyAlignment="1">
      <alignment horizontal="left" vertical="center" wrapText="1"/>
    </xf>
    <xf numFmtId="0" fontId="41" fillId="9" borderId="70" xfId="0" applyFont="1" applyFill="1" applyBorder="1" applyAlignment="1">
      <alignment horizontal="left" vertical="center" wrapText="1"/>
    </xf>
    <xf numFmtId="0" fontId="41" fillId="9" borderId="69" xfId="0" applyFont="1" applyFill="1" applyBorder="1" applyAlignment="1">
      <alignment horizontal="left" vertical="center" wrapText="1"/>
    </xf>
    <xf numFmtId="0" fontId="41" fillId="9" borderId="68" xfId="0" applyFont="1" applyFill="1" applyBorder="1" applyAlignment="1">
      <alignment horizontal="left" vertical="center" wrapText="1"/>
    </xf>
    <xf numFmtId="0" fontId="41" fillId="9" borderId="67"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3" fillId="7" borderId="0" xfId="0" applyFont="1" applyFill="1" applyBorder="1" applyAlignment="1">
      <alignment horizontal="center" vertical="center"/>
    </xf>
    <xf numFmtId="0" fontId="0" fillId="0" borderId="202" xfId="0" applyBorder="1" applyAlignment="1"/>
    <xf numFmtId="0" fontId="0" fillId="0" borderId="203" xfId="0" applyBorder="1" applyAlignment="1"/>
    <xf numFmtId="0" fontId="0" fillId="0" borderId="71" xfId="0" applyBorder="1" applyAlignment="1"/>
    <xf numFmtId="0" fontId="0" fillId="0" borderId="70" xfId="0" applyBorder="1" applyAlignment="1"/>
    <xf numFmtId="0" fontId="0" fillId="0" borderId="69" xfId="0" applyBorder="1" applyAlignment="1"/>
    <xf numFmtId="0" fontId="0" fillId="0" borderId="68" xfId="0" applyBorder="1" applyAlignment="1"/>
    <xf numFmtId="0" fontId="0" fillId="0" borderId="67" xfId="0" applyBorder="1" applyAlignment="1"/>
    <xf numFmtId="0" fontId="42" fillId="7" borderId="0" xfId="0" applyFont="1" applyFill="1" applyAlignment="1" applyProtection="1">
      <alignment horizontal="center" vertical="center"/>
      <protection locked="0"/>
    </xf>
    <xf numFmtId="0" fontId="42" fillId="0" borderId="8" xfId="0" applyFon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7" fillId="0" borderId="34"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center" vertical="center" wrapText="1"/>
      <protection locked="0"/>
    </xf>
    <xf numFmtId="0" fontId="42" fillId="0" borderId="8" xfId="0" applyFont="1" applyFill="1" applyBorder="1" applyAlignment="1" applyProtection="1">
      <alignment vertical="center" wrapText="1"/>
      <protection locked="0"/>
    </xf>
    <xf numFmtId="0" fontId="42" fillId="0" borderId="4" xfId="0" applyFont="1" applyFill="1" applyBorder="1" applyAlignment="1" applyProtection="1">
      <alignment vertical="center" wrapText="1"/>
      <protection locked="0"/>
    </xf>
    <xf numFmtId="0" fontId="42" fillId="0" borderId="7"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12" xfId="0" applyFont="1" applyFill="1" applyBorder="1" applyAlignment="1" applyProtection="1">
      <alignment vertical="center" wrapText="1"/>
      <protection locked="0"/>
    </xf>
    <xf numFmtId="179" fontId="42" fillId="5" borderId="8" xfId="4" applyNumberFormat="1" applyFont="1" applyFill="1" applyBorder="1" applyAlignment="1" applyProtection="1">
      <alignment vertical="center"/>
    </xf>
    <xf numFmtId="179" fontId="42" fillId="5" borderId="4" xfId="4" applyNumberFormat="1" applyFont="1" applyFill="1" applyBorder="1" applyAlignment="1" applyProtection="1">
      <alignment vertical="center"/>
    </xf>
    <xf numFmtId="179" fontId="42" fillId="5" borderId="3" xfId="4" applyNumberFormat="1" applyFont="1" applyFill="1" applyBorder="1" applyAlignment="1" applyProtection="1">
      <alignment vertical="center"/>
    </xf>
    <xf numFmtId="179" fontId="42" fillId="5" borderId="1" xfId="4" applyNumberFormat="1" applyFont="1" applyFill="1" applyBorder="1" applyAlignment="1" applyProtection="1">
      <alignment vertical="center"/>
    </xf>
    <xf numFmtId="38" fontId="42" fillId="0" borderId="7" xfId="4" applyFont="1" applyFill="1" applyBorder="1" applyAlignment="1" applyProtection="1">
      <alignment horizontal="center" vertical="center"/>
      <protection locked="0"/>
    </xf>
    <xf numFmtId="38" fontId="42" fillId="0" borderId="12" xfId="4" applyFont="1" applyFill="1" applyBorder="1" applyAlignment="1" applyProtection="1">
      <alignment horizontal="center" vertical="center"/>
      <protection locked="0"/>
    </xf>
    <xf numFmtId="38" fontId="42" fillId="5" borderId="34" xfId="4" applyFont="1" applyFill="1" applyBorder="1" applyAlignment="1" applyProtection="1">
      <alignment vertical="center"/>
    </xf>
    <xf numFmtId="38" fontId="42" fillId="5" borderId="49" xfId="4" applyFont="1" applyFill="1" applyBorder="1" applyAlignment="1" applyProtection="1">
      <alignment vertical="center"/>
    </xf>
    <xf numFmtId="0" fontId="7" fillId="0" borderId="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42" fillId="0" borderId="34" xfId="0" applyFont="1" applyFill="1" applyBorder="1" applyAlignment="1" applyProtection="1">
      <alignment vertical="center" wrapText="1"/>
      <protection locked="0"/>
    </xf>
    <xf numFmtId="0" fontId="42" fillId="0" borderId="49" xfId="0" applyFont="1" applyFill="1" applyBorder="1" applyAlignment="1" applyProtection="1">
      <alignment vertical="center" wrapText="1"/>
      <protection locked="0"/>
    </xf>
    <xf numFmtId="0" fontId="42" fillId="0" borderId="39" xfId="0" applyFont="1" applyFill="1" applyBorder="1" applyAlignment="1" applyProtection="1">
      <alignment vertical="center" wrapText="1"/>
      <protection locked="0"/>
    </xf>
    <xf numFmtId="0" fontId="42" fillId="0" borderId="4" xfId="0" applyFont="1" applyFill="1" applyBorder="1" applyAlignment="1" applyProtection="1">
      <alignment horizontal="left" vertical="center" wrapText="1"/>
      <protection locked="0"/>
    </xf>
    <xf numFmtId="0" fontId="42" fillId="0" borderId="22"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protection locked="0"/>
    </xf>
    <xf numFmtId="0" fontId="42" fillId="5" borderId="34" xfId="0" applyFont="1" applyFill="1" applyBorder="1" applyAlignment="1" applyProtection="1">
      <alignment horizontal="center" vertical="center"/>
    </xf>
    <xf numFmtId="0" fontId="0" fillId="5" borderId="39" xfId="0" applyFill="1" applyBorder="1" applyAlignment="1" applyProtection="1">
      <alignment horizontal="center" vertical="center"/>
    </xf>
    <xf numFmtId="0" fontId="42" fillId="0" borderId="3"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2" fillId="7" borderId="65" xfId="0" applyFont="1" applyFill="1" applyBorder="1" applyAlignment="1" applyProtection="1">
      <alignment horizontal="center" vertical="center"/>
      <protection locked="0"/>
    </xf>
    <xf numFmtId="0" fontId="42" fillId="0" borderId="4" xfId="0" applyFon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38" fontId="41" fillId="5" borderId="21" xfId="4" applyFont="1" applyFill="1" applyBorder="1" applyAlignment="1" applyProtection="1">
      <alignment horizontal="right" vertical="center"/>
    </xf>
    <xf numFmtId="38" fontId="41" fillId="5" borderId="2" xfId="4" applyFont="1" applyFill="1" applyBorder="1" applyAlignment="1" applyProtection="1">
      <alignment horizontal="right" vertical="center"/>
    </xf>
    <xf numFmtId="38" fontId="42" fillId="9" borderId="206" xfId="4" applyFont="1" applyFill="1" applyBorder="1" applyAlignment="1" applyProtection="1">
      <alignment horizontal="center" vertical="center"/>
      <protection locked="0"/>
    </xf>
    <xf numFmtId="38" fontId="1" fillId="9" borderId="207" xfId="4" applyFont="1" applyFill="1" applyBorder="1" applyAlignment="1" applyProtection="1">
      <alignment horizontal="center" vertical="center"/>
      <protection locked="0"/>
    </xf>
    <xf numFmtId="38" fontId="1" fillId="9" borderId="208" xfId="4" applyFont="1" applyFill="1" applyBorder="1" applyAlignment="1" applyProtection="1">
      <alignment horizontal="center" vertical="center"/>
      <protection locked="0"/>
    </xf>
    <xf numFmtId="0" fontId="42" fillId="7" borderId="204" xfId="0" applyFont="1" applyFill="1" applyBorder="1" applyAlignment="1" applyProtection="1">
      <alignment horizontal="center" vertical="center"/>
      <protection locked="0"/>
    </xf>
    <xf numFmtId="0" fontId="42" fillId="7" borderId="205" xfId="0" applyFont="1" applyFill="1" applyBorder="1" applyAlignment="1" applyProtection="1">
      <alignment horizontal="center" vertical="center"/>
      <protection locked="0"/>
    </xf>
    <xf numFmtId="0" fontId="51" fillId="0" borderId="8" xfId="0" applyFont="1" applyFill="1" applyBorder="1" applyAlignment="1" applyProtection="1">
      <alignment horizontal="left" vertical="center" wrapText="1"/>
      <protection locked="0"/>
    </xf>
    <xf numFmtId="0" fontId="51" fillId="0" borderId="4" xfId="0" applyFont="1" applyFill="1" applyBorder="1" applyAlignment="1" applyProtection="1">
      <alignment horizontal="left" vertical="center" wrapText="1"/>
      <protection locked="0"/>
    </xf>
    <xf numFmtId="0" fontId="51" fillId="0" borderId="7" xfId="0" applyFont="1" applyFill="1" applyBorder="1" applyAlignment="1" applyProtection="1">
      <alignment horizontal="left" vertical="center" wrapText="1"/>
      <protection locked="0"/>
    </xf>
    <xf numFmtId="0" fontId="51" fillId="0" borderId="3" xfId="0" applyFont="1" applyFill="1" applyBorder="1" applyAlignment="1" applyProtection="1">
      <alignment horizontal="left" vertical="center" wrapText="1"/>
      <protection locked="0"/>
    </xf>
    <xf numFmtId="0" fontId="51" fillId="0" borderId="1" xfId="0" applyFont="1" applyFill="1" applyBorder="1" applyAlignment="1" applyProtection="1">
      <alignment horizontal="left" vertical="center" wrapText="1"/>
      <protection locked="0"/>
    </xf>
    <xf numFmtId="0" fontId="51" fillId="0" borderId="12" xfId="0" applyFont="1" applyFill="1" applyBorder="1" applyAlignment="1" applyProtection="1">
      <alignment horizontal="left" vertical="center" wrapText="1"/>
      <protection locked="0"/>
    </xf>
    <xf numFmtId="0" fontId="41" fillId="0" borderId="8" xfId="0" applyFont="1" applyFill="1" applyBorder="1" applyAlignment="1" applyProtection="1">
      <alignment horizontal="center" vertical="center" shrinkToFit="1"/>
      <protection locked="0"/>
    </xf>
    <xf numFmtId="0" fontId="41" fillId="0" borderId="4" xfId="0" applyFont="1" applyFill="1" applyBorder="1" applyAlignment="1" applyProtection="1">
      <alignment horizontal="center" vertical="center" shrinkToFit="1"/>
      <protection locked="0"/>
    </xf>
    <xf numFmtId="0" fontId="41" fillId="0" borderId="3"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0" fillId="5" borderId="8"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 xfId="0" applyFill="1" applyBorder="1" applyAlignment="1" applyProtection="1">
      <alignment horizontal="center" vertical="center"/>
    </xf>
    <xf numFmtId="0" fontId="42" fillId="0" borderId="4" xfId="0" applyFont="1" applyFill="1" applyBorder="1" applyAlignment="1" applyProtection="1">
      <alignment horizontal="left" vertical="center" shrinkToFit="1"/>
      <protection locked="0"/>
    </xf>
    <xf numFmtId="0" fontId="42" fillId="0" borderId="7" xfId="0" applyFont="1" applyFill="1" applyBorder="1" applyAlignment="1" applyProtection="1">
      <alignment horizontal="left" vertical="center" shrinkToFit="1"/>
      <protection locked="0"/>
    </xf>
    <xf numFmtId="0" fontId="42" fillId="0" borderId="1" xfId="0" applyFont="1" applyFill="1" applyBorder="1" applyAlignment="1" applyProtection="1">
      <alignment horizontal="left" vertical="center" shrinkToFit="1"/>
      <protection locked="0"/>
    </xf>
    <xf numFmtId="0" fontId="42" fillId="0" borderId="12"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center" vertical="center"/>
    </xf>
    <xf numFmtId="38" fontId="41" fillId="5" borderId="21" xfId="4" applyFont="1" applyFill="1" applyBorder="1" applyAlignment="1" applyProtection="1">
      <alignment vertical="center"/>
    </xf>
    <xf numFmtId="38" fontId="1" fillId="5" borderId="2" xfId="4" applyFont="1" applyFill="1" applyBorder="1" applyAlignment="1" applyProtection="1">
      <alignment vertical="center"/>
    </xf>
    <xf numFmtId="38" fontId="42" fillId="9" borderId="206" xfId="4" applyFont="1" applyFill="1" applyBorder="1" applyAlignment="1" applyProtection="1">
      <alignment horizontal="center" vertical="center" wrapText="1"/>
      <protection locked="0"/>
    </xf>
    <xf numFmtId="38" fontId="1" fillId="9" borderId="207" xfId="4" applyFont="1" applyFill="1" applyBorder="1" applyAlignment="1" applyProtection="1">
      <alignment horizontal="center" vertical="center" wrapText="1"/>
      <protection locked="0"/>
    </xf>
    <xf numFmtId="38" fontId="1" fillId="9" borderId="208" xfId="4" applyFont="1" applyFill="1" applyBorder="1" applyAlignment="1" applyProtection="1">
      <alignment horizontal="center" vertical="center" wrapText="1"/>
      <protection locked="0"/>
    </xf>
    <xf numFmtId="0" fontId="41" fillId="9" borderId="202" xfId="0" applyFont="1" applyFill="1" applyBorder="1" applyAlignment="1">
      <alignment horizontal="center" vertical="center" wrapText="1"/>
    </xf>
    <xf numFmtId="0" fontId="41" fillId="9" borderId="0" xfId="0" applyFont="1" applyFill="1" applyBorder="1" applyAlignment="1">
      <alignment horizontal="center" vertical="center" wrapText="1"/>
    </xf>
    <xf numFmtId="0" fontId="42" fillId="0" borderId="49" xfId="0"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0" fontId="42" fillId="7" borderId="0" xfId="0" applyFont="1" applyFill="1" applyAlignment="1">
      <alignment horizontal="center" vertical="center"/>
    </xf>
    <xf numFmtId="0" fontId="42" fillId="0" borderId="8" xfId="0" applyFont="1" applyFill="1"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7" fillId="0" borderId="3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42" fillId="0" borderId="8" xfId="0" applyFont="1" applyFill="1" applyBorder="1" applyAlignment="1">
      <alignment vertical="center" wrapText="1"/>
    </xf>
    <xf numFmtId="0" fontId="42" fillId="0" borderId="4" xfId="0" applyFont="1" applyFill="1" applyBorder="1" applyAlignment="1">
      <alignment vertical="center" wrapText="1"/>
    </xf>
    <xf numFmtId="0" fontId="42" fillId="0" borderId="7" xfId="0" applyFont="1" applyFill="1" applyBorder="1" applyAlignment="1">
      <alignment vertical="center" wrapText="1"/>
    </xf>
    <xf numFmtId="0" fontId="42" fillId="0" borderId="3" xfId="0" applyFont="1" applyFill="1" applyBorder="1" applyAlignment="1">
      <alignment vertical="center" wrapText="1"/>
    </xf>
    <xf numFmtId="0" fontId="42" fillId="0" borderId="1" xfId="0" applyFont="1" applyFill="1" applyBorder="1" applyAlignment="1">
      <alignment vertical="center" wrapText="1"/>
    </xf>
    <xf numFmtId="0" fontId="42" fillId="0" borderId="12" xfId="0" applyFont="1" applyFill="1" applyBorder="1" applyAlignment="1">
      <alignment vertical="center" wrapText="1"/>
    </xf>
    <xf numFmtId="179" fontId="42" fillId="5" borderId="8" xfId="4" applyNumberFormat="1" applyFont="1" applyFill="1" applyBorder="1" applyAlignment="1">
      <alignment vertical="center"/>
    </xf>
    <xf numFmtId="179" fontId="42" fillId="5" borderId="4" xfId="4" applyNumberFormat="1" applyFont="1" applyFill="1" applyBorder="1" applyAlignment="1">
      <alignment vertical="center"/>
    </xf>
    <xf numFmtId="179" fontId="42" fillId="5" borderId="3" xfId="4" applyNumberFormat="1" applyFont="1" applyFill="1" applyBorder="1" applyAlignment="1">
      <alignment vertical="center"/>
    </xf>
    <xf numFmtId="179" fontId="42" fillId="5" borderId="1" xfId="4" applyNumberFormat="1" applyFont="1" applyFill="1" applyBorder="1" applyAlignment="1">
      <alignment vertical="center"/>
    </xf>
    <xf numFmtId="38" fontId="42" fillId="0" borderId="7" xfId="4" applyFont="1" applyFill="1" applyBorder="1" applyAlignment="1">
      <alignment horizontal="center" vertical="center"/>
    </xf>
    <xf numFmtId="38" fontId="42" fillId="0" borderId="12" xfId="4" applyFont="1" applyFill="1" applyBorder="1" applyAlignment="1">
      <alignment horizontal="center" vertical="center"/>
    </xf>
    <xf numFmtId="38" fontId="42" fillId="5" borderId="34" xfId="4" applyFont="1" applyFill="1" applyBorder="1" applyAlignment="1">
      <alignment vertical="center"/>
    </xf>
    <xf numFmtId="38" fontId="42" fillId="5" borderId="49" xfId="4" applyFont="1" applyFill="1" applyBorder="1" applyAlignment="1">
      <alignment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2" fillId="0" borderId="34" xfId="0" applyFont="1" applyFill="1" applyBorder="1" applyAlignment="1">
      <alignment vertical="center" wrapText="1"/>
    </xf>
    <xf numFmtId="0" fontId="42" fillId="0" borderId="49" xfId="0" applyFont="1" applyFill="1" applyBorder="1" applyAlignment="1">
      <alignment vertical="center" wrapText="1"/>
    </xf>
    <xf numFmtId="0" fontId="42" fillId="0" borderId="39" xfId="0" applyFont="1" applyFill="1" applyBorder="1" applyAlignment="1">
      <alignment vertical="center" wrapText="1"/>
    </xf>
    <xf numFmtId="0" fontId="42" fillId="0" borderId="4" xfId="0" applyFont="1" applyFill="1" applyBorder="1" applyAlignment="1">
      <alignment horizontal="left" vertical="center" wrapText="1"/>
    </xf>
    <xf numFmtId="0" fontId="42" fillId="0" borderId="22"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5" borderId="34" xfId="0" applyFont="1" applyFill="1" applyBorder="1" applyAlignment="1">
      <alignment horizontal="center" vertical="center"/>
    </xf>
    <xf numFmtId="0" fontId="0" fillId="5" borderId="39" xfId="0" applyFill="1" applyBorder="1" applyAlignment="1">
      <alignment horizontal="center" vertical="center"/>
    </xf>
    <xf numFmtId="0" fontId="42" fillId="0" borderId="3" xfId="0" applyFont="1" applyFill="1" applyBorder="1" applyAlignment="1">
      <alignment horizontal="left" vertical="center"/>
    </xf>
    <xf numFmtId="0" fontId="42" fillId="7" borderId="65" xfId="0" applyFont="1" applyFill="1" applyBorder="1" applyAlignment="1">
      <alignment horizontal="center" vertical="center"/>
    </xf>
    <xf numFmtId="0" fontId="0" fillId="0" borderId="65" xfId="0" applyBorder="1" applyAlignment="1">
      <alignment horizontal="center" vertical="center"/>
    </xf>
    <xf numFmtId="0" fontId="42" fillId="0" borderId="4" xfId="0" applyFont="1" applyFill="1" applyBorder="1" applyAlignment="1">
      <alignment horizontal="left" vertical="center"/>
    </xf>
    <xf numFmtId="38" fontId="41" fillId="5" borderId="21" xfId="4" applyFont="1" applyFill="1" applyBorder="1" applyAlignment="1">
      <alignment horizontal="right" vertical="center"/>
    </xf>
    <xf numFmtId="38" fontId="41" fillId="5" borderId="2" xfId="4" applyFont="1" applyFill="1" applyBorder="1" applyAlignment="1">
      <alignment horizontal="right" vertical="center"/>
    </xf>
    <xf numFmtId="38" fontId="42" fillId="9" borderId="206" xfId="4" applyFont="1" applyFill="1" applyBorder="1" applyAlignment="1">
      <alignment horizontal="center" vertical="center"/>
    </xf>
    <xf numFmtId="38" fontId="1" fillId="9" borderId="207" xfId="4" applyFont="1" applyFill="1" applyBorder="1" applyAlignment="1">
      <alignment horizontal="center" vertical="center"/>
    </xf>
    <xf numFmtId="38" fontId="1" fillId="9" borderId="208" xfId="4" applyFont="1" applyFill="1" applyBorder="1" applyAlignment="1">
      <alignment horizontal="center" vertical="center"/>
    </xf>
    <xf numFmtId="0" fontId="42" fillId="7" borderId="204" xfId="0" applyFont="1" applyFill="1" applyBorder="1" applyAlignment="1">
      <alignment horizontal="center" vertical="center"/>
    </xf>
    <xf numFmtId="0" fontId="42" fillId="7" borderId="205" xfId="0" applyFont="1" applyFill="1" applyBorder="1" applyAlignment="1">
      <alignment horizontal="center" vertical="center"/>
    </xf>
    <xf numFmtId="0" fontId="51" fillId="0" borderId="8" xfId="0" applyFont="1" applyFill="1" applyBorder="1" applyAlignment="1">
      <alignment horizontal="left" vertical="center" wrapText="1"/>
    </xf>
    <xf numFmtId="0" fontId="51" fillId="0" borderId="4" xfId="0" applyFont="1" applyFill="1" applyBorder="1" applyAlignment="1">
      <alignment horizontal="left" vertical="center" wrapText="1"/>
    </xf>
    <xf numFmtId="0" fontId="51" fillId="0" borderId="7" xfId="0" applyFont="1" applyFill="1" applyBorder="1" applyAlignment="1">
      <alignment horizontal="left" vertical="center" wrapText="1"/>
    </xf>
    <xf numFmtId="0" fontId="51" fillId="0" borderId="3" xfId="0" applyFont="1" applyFill="1" applyBorder="1" applyAlignment="1">
      <alignment horizontal="left" vertical="center" wrapText="1"/>
    </xf>
    <xf numFmtId="0" fontId="51" fillId="0" borderId="1" xfId="0" applyFont="1" applyFill="1" applyBorder="1" applyAlignment="1">
      <alignment horizontal="left" vertical="center" wrapText="1"/>
    </xf>
    <xf numFmtId="0" fontId="51" fillId="0" borderId="12" xfId="0" applyFont="1" applyFill="1" applyBorder="1" applyAlignment="1">
      <alignment horizontal="left" vertical="center" wrapText="1"/>
    </xf>
    <xf numFmtId="0" fontId="41" fillId="0" borderId="8" xfId="0" applyFont="1" applyFill="1" applyBorder="1" applyAlignment="1">
      <alignment horizontal="center" vertical="center" shrinkToFit="1"/>
    </xf>
    <xf numFmtId="0" fontId="41" fillId="0" borderId="4"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41" fillId="0" borderId="1" xfId="0" applyFont="1" applyFill="1" applyBorder="1" applyAlignment="1">
      <alignment horizontal="center" vertical="center" shrinkToFit="1"/>
    </xf>
    <xf numFmtId="0" fontId="0" fillId="5" borderId="8" xfId="0" applyFill="1" applyBorder="1" applyAlignment="1">
      <alignment horizontal="center" vertical="center"/>
    </xf>
    <xf numFmtId="0" fontId="0" fillId="5" borderId="7" xfId="0" applyFill="1" applyBorder="1" applyAlignment="1">
      <alignment horizontal="center" vertical="center"/>
    </xf>
    <xf numFmtId="0" fontId="0" fillId="5" borderId="3" xfId="0" applyFill="1" applyBorder="1" applyAlignment="1">
      <alignment horizontal="center" vertical="center"/>
    </xf>
    <xf numFmtId="0" fontId="0" fillId="5" borderId="1" xfId="0" applyFill="1" applyBorder="1" applyAlignment="1">
      <alignment horizontal="center" vertical="center"/>
    </xf>
    <xf numFmtId="0" fontId="42" fillId="0" borderId="4" xfId="0" applyFont="1" applyFill="1" applyBorder="1" applyAlignment="1">
      <alignment horizontal="left" vertical="center" shrinkToFit="1"/>
    </xf>
    <xf numFmtId="0" fontId="42" fillId="0" borderId="7" xfId="0" applyFont="1" applyFill="1" applyBorder="1" applyAlignment="1">
      <alignment horizontal="left" vertical="center" shrinkToFit="1"/>
    </xf>
    <xf numFmtId="0" fontId="42" fillId="0" borderId="1" xfId="0" applyFont="1" applyFill="1" applyBorder="1" applyAlignment="1">
      <alignment horizontal="left" vertical="center" shrinkToFit="1"/>
    </xf>
    <xf numFmtId="0" fontId="42" fillId="0" borderId="12" xfId="0" applyFont="1" applyFill="1" applyBorder="1" applyAlignment="1">
      <alignment horizontal="left" vertical="center" shrinkToFit="1"/>
    </xf>
    <xf numFmtId="0" fontId="42" fillId="5" borderId="8" xfId="0" applyFont="1" applyFill="1" applyBorder="1" applyAlignment="1">
      <alignment horizontal="center" vertical="center"/>
    </xf>
    <xf numFmtId="38" fontId="41" fillId="5" borderId="21" xfId="4" applyFont="1" applyFill="1" applyBorder="1" applyAlignment="1">
      <alignment vertical="center"/>
    </xf>
    <xf numFmtId="38" fontId="1" fillId="5" borderId="2" xfId="4" applyFont="1" applyFill="1" applyBorder="1" applyAlignment="1">
      <alignment vertical="center"/>
    </xf>
    <xf numFmtId="38" fontId="42" fillId="9" borderId="206" xfId="4" applyFont="1" applyFill="1" applyBorder="1" applyAlignment="1">
      <alignment horizontal="center" vertical="center" wrapText="1"/>
    </xf>
    <xf numFmtId="38" fontId="1" fillId="9" borderId="207" xfId="4" applyFont="1" applyFill="1" applyBorder="1" applyAlignment="1">
      <alignment horizontal="center" vertical="center" wrapText="1"/>
    </xf>
    <xf numFmtId="38" fontId="1" fillId="9" borderId="208" xfId="4" applyFont="1" applyFill="1" applyBorder="1" applyAlignment="1">
      <alignment horizontal="center" vertical="center" wrapText="1"/>
    </xf>
    <xf numFmtId="0" fontId="42" fillId="0" borderId="49" xfId="0" applyFont="1" applyFill="1" applyBorder="1" applyAlignment="1">
      <alignment horizontal="left" vertical="center" wrapText="1"/>
    </xf>
    <xf numFmtId="0" fontId="42" fillId="0" borderId="39" xfId="0" applyFont="1" applyFill="1" applyBorder="1" applyAlignment="1">
      <alignment horizontal="left" vertical="center" wrapText="1"/>
    </xf>
    <xf numFmtId="38" fontId="42" fillId="5" borderId="8" xfId="4" applyFont="1" applyFill="1" applyBorder="1" applyAlignment="1">
      <alignment vertical="center"/>
    </xf>
    <xf numFmtId="38" fontId="42" fillId="5" borderId="4" xfId="4" applyFont="1" applyFill="1" applyBorder="1" applyAlignment="1">
      <alignment vertical="center"/>
    </xf>
    <xf numFmtId="38" fontId="42" fillId="5" borderId="3" xfId="4" applyFont="1" applyFill="1" applyBorder="1" applyAlignment="1">
      <alignment vertical="center"/>
    </xf>
    <xf numFmtId="38" fontId="42" fillId="5" borderId="1" xfId="4" applyFont="1" applyFill="1" applyBorder="1" applyAlignment="1">
      <alignment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2" fillId="0" borderId="29" xfId="0" applyFont="1" applyFill="1" applyBorder="1" applyAlignment="1">
      <alignment horizontal="left" vertical="center" shrinkToFit="1"/>
    </xf>
    <xf numFmtId="0" fontId="42" fillId="0" borderId="0" xfId="0" applyFont="1" applyFill="1" applyAlignment="1">
      <alignment vertical="center" wrapText="1"/>
    </xf>
    <xf numFmtId="0" fontId="43" fillId="8" borderId="29"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2" fillId="7" borderId="34" xfId="0" applyFont="1" applyFill="1" applyBorder="1" applyAlignment="1">
      <alignment horizontal="center" vertical="center"/>
    </xf>
    <xf numFmtId="0" fontId="42" fillId="7" borderId="49" xfId="0" applyFont="1" applyFill="1" applyBorder="1" applyAlignment="1">
      <alignment horizontal="center" vertical="center"/>
    </xf>
    <xf numFmtId="0" fontId="42" fillId="7" borderId="39" xfId="0" applyFont="1" applyFill="1" applyBorder="1" applyAlignment="1">
      <alignment horizontal="center" vertical="center"/>
    </xf>
    <xf numFmtId="0" fontId="43" fillId="8" borderId="34" xfId="0" applyFont="1" applyFill="1" applyBorder="1" applyAlignment="1">
      <alignment horizontal="center" vertical="center" wrapText="1"/>
    </xf>
    <xf numFmtId="0" fontId="43" fillId="8" borderId="49" xfId="0" applyFont="1" applyFill="1" applyBorder="1" applyAlignment="1">
      <alignment horizontal="center" vertical="center" wrapText="1"/>
    </xf>
    <xf numFmtId="0" fontId="43" fillId="8" borderId="39" xfId="0" applyFont="1" applyFill="1" applyBorder="1" applyAlignment="1">
      <alignment horizontal="center" vertical="center" wrapText="1"/>
    </xf>
    <xf numFmtId="0" fontId="43" fillId="8" borderId="29" xfId="0" applyFont="1" applyFill="1" applyBorder="1" applyAlignment="1">
      <alignment horizontal="left" vertical="center" wrapText="1"/>
    </xf>
    <xf numFmtId="0" fontId="42" fillId="7" borderId="21" xfId="0" applyFont="1" applyFill="1" applyBorder="1" applyAlignment="1">
      <alignment horizontal="center" vertical="center"/>
    </xf>
    <xf numFmtId="0" fontId="42" fillId="7" borderId="45" xfId="0" applyFont="1" applyFill="1" applyBorder="1" applyAlignment="1">
      <alignment horizontal="center" vertical="center"/>
    </xf>
    <xf numFmtId="0" fontId="42" fillId="7" borderId="2" xfId="0" applyFont="1" applyFill="1" applyBorder="1" applyAlignment="1">
      <alignment horizontal="center"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33"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42" fillId="0" borderId="7"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42" fillId="7" borderId="4" xfId="0" applyFont="1" applyFill="1" applyBorder="1" applyAlignment="1">
      <alignment horizontal="center" vertical="center"/>
    </xf>
    <xf numFmtId="0" fontId="42" fillId="7" borderId="0" xfId="0" applyFont="1" applyFill="1" applyBorder="1" applyAlignment="1">
      <alignment horizontal="center" vertical="center"/>
    </xf>
    <xf numFmtId="0" fontId="42" fillId="7" borderId="1" xfId="0" applyFont="1" applyFill="1" applyBorder="1" applyAlignment="1">
      <alignment horizontal="center" vertical="center"/>
    </xf>
    <xf numFmtId="0" fontId="42" fillId="0" borderId="29" xfId="0" applyFont="1" applyFill="1" applyBorder="1" applyAlignment="1">
      <alignment horizontal="left" vertical="center"/>
    </xf>
    <xf numFmtId="0" fontId="42" fillId="4" borderId="3" xfId="0" applyFont="1" applyFill="1" applyBorder="1" applyAlignment="1">
      <alignment horizontal="left" vertical="top" wrapText="1"/>
    </xf>
    <xf numFmtId="0" fontId="42" fillId="4" borderId="1" xfId="0" applyFont="1" applyFill="1" applyBorder="1" applyAlignment="1">
      <alignment horizontal="left" vertical="top" wrapText="1"/>
    </xf>
    <xf numFmtId="0" fontId="42" fillId="4" borderId="12" xfId="0" applyFont="1" applyFill="1" applyBorder="1" applyAlignment="1">
      <alignment horizontal="left" vertical="top" wrapText="1"/>
    </xf>
    <xf numFmtId="0" fontId="42" fillId="0" borderId="8" xfId="0" applyFont="1" applyFill="1" applyBorder="1" applyAlignment="1">
      <alignment horizontal="center" vertical="center" wrapText="1" shrinkToFit="1"/>
    </xf>
    <xf numFmtId="0" fontId="42" fillId="0" borderId="4" xfId="0" applyFont="1" applyFill="1" applyBorder="1" applyAlignment="1">
      <alignment horizontal="center" vertical="center" wrapText="1" shrinkToFit="1"/>
    </xf>
    <xf numFmtId="0" fontId="42" fillId="0" borderId="7" xfId="0" applyFont="1" applyFill="1" applyBorder="1" applyAlignment="1">
      <alignment horizontal="center" vertical="center" wrapText="1" shrinkToFit="1"/>
    </xf>
    <xf numFmtId="0" fontId="42" fillId="0" borderId="22" xfId="0" applyFont="1" applyFill="1" applyBorder="1" applyAlignment="1">
      <alignment horizontal="center" vertical="center" wrapText="1" shrinkToFit="1"/>
    </xf>
    <xf numFmtId="0" fontId="42" fillId="0" borderId="0" xfId="0" applyFont="1" applyFill="1" applyBorder="1" applyAlignment="1">
      <alignment horizontal="center" vertical="center" wrapText="1" shrinkToFit="1"/>
    </xf>
    <xf numFmtId="0" fontId="42" fillId="0" borderId="33" xfId="0" applyFont="1" applyFill="1" applyBorder="1" applyAlignment="1">
      <alignment horizontal="center" vertical="center" wrapText="1" shrinkToFit="1"/>
    </xf>
    <xf numFmtId="0" fontId="42" fillId="0" borderId="3" xfId="0" applyFont="1" applyFill="1" applyBorder="1" applyAlignment="1">
      <alignment horizontal="center" vertical="center" wrapText="1" shrinkToFit="1"/>
    </xf>
    <xf numFmtId="0" fontId="42" fillId="0" borderId="1" xfId="0" applyFont="1" applyFill="1" applyBorder="1" applyAlignment="1">
      <alignment horizontal="center" vertical="center" wrapText="1" shrinkToFit="1"/>
    </xf>
    <xf numFmtId="0" fontId="42" fillId="0" borderId="12" xfId="0" applyFont="1" applyFill="1" applyBorder="1" applyAlignment="1">
      <alignment horizontal="center" vertical="center" wrapText="1" shrinkToFit="1"/>
    </xf>
    <xf numFmtId="0" fontId="42" fillId="4" borderId="22" xfId="0" applyFont="1" applyFill="1" applyBorder="1" applyAlignment="1">
      <alignment horizontal="left" vertical="center"/>
    </xf>
    <xf numFmtId="0" fontId="42" fillId="4" borderId="0" xfId="0" applyFont="1" applyFill="1" applyBorder="1" applyAlignment="1">
      <alignment horizontal="left" vertical="center"/>
    </xf>
    <xf numFmtId="0" fontId="42" fillId="4" borderId="33" xfId="0" applyFont="1" applyFill="1" applyBorder="1" applyAlignment="1">
      <alignment horizontal="left" vertical="center"/>
    </xf>
    <xf numFmtId="0" fontId="42" fillId="4" borderId="3" xfId="0" applyFont="1" applyFill="1" applyBorder="1" applyAlignment="1">
      <alignment horizontal="left" vertical="center"/>
    </xf>
    <xf numFmtId="0" fontId="42" fillId="4" borderId="1" xfId="0" applyFont="1" applyFill="1" applyBorder="1" applyAlignment="1">
      <alignment horizontal="left" vertical="center"/>
    </xf>
    <xf numFmtId="0" fontId="42" fillId="4" borderId="12" xfId="0" applyFont="1" applyFill="1" applyBorder="1" applyAlignment="1">
      <alignment horizontal="left" vertical="center"/>
    </xf>
    <xf numFmtId="0" fontId="42" fillId="0" borderId="33" xfId="0" applyFont="1" applyFill="1" applyBorder="1" applyAlignment="1">
      <alignment horizontal="left" vertical="center" wrapText="1"/>
    </xf>
    <xf numFmtId="0" fontId="0" fillId="0" borderId="8" xfId="0" applyBorder="1" applyAlignment="1">
      <alignment horizontal="center" vertical="center" wrapText="1"/>
    </xf>
    <xf numFmtId="0" fontId="0" fillId="0" borderId="21" xfId="0" quotePrefix="1" applyBorder="1" applyAlignment="1">
      <alignment horizontal="center" vertical="center" textRotation="255"/>
    </xf>
    <xf numFmtId="0" fontId="0" fillId="0" borderId="45" xfId="0" applyBorder="1" applyAlignment="1">
      <alignment horizontal="center" vertical="center" textRotation="255"/>
    </xf>
    <xf numFmtId="0" fontId="0" fillId="0" borderId="2" xfId="0" applyBorder="1" applyAlignment="1">
      <alignment horizontal="center" vertical="center" textRotation="255"/>
    </xf>
    <xf numFmtId="0" fontId="0" fillId="0" borderId="0" xfId="0" quotePrefix="1" applyBorder="1" applyAlignment="1">
      <alignment horizontal="left" wrapText="1"/>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8"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2"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21"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5" xfId="0" applyBorder="1" applyAlignment="1">
      <alignment horizontal="center" vertical="center" wrapText="1"/>
    </xf>
  </cellXfs>
  <cellStyles count="17">
    <cellStyle name="パーセント" xfId="1" builtinId="5"/>
    <cellStyle name="パーセント 2" xfId="2" xr:uid="{00000000-0005-0000-0000-000001000000}"/>
    <cellStyle name="桁区切り" xfId="3" builtinId="6"/>
    <cellStyle name="桁区切り 2" xfId="4" xr:uid="{00000000-0005-0000-0000-000003000000}"/>
    <cellStyle name="桁区切り 2 2" xfId="5" xr:uid="{00000000-0005-0000-0000-000004000000}"/>
    <cellStyle name="通貨" xfId="6" builtinId="7"/>
    <cellStyle name="通貨 2" xfId="7" xr:uid="{00000000-0005-0000-0000-000006000000}"/>
    <cellStyle name="標準" xfId="0" builtinId="0"/>
    <cellStyle name="標準 2" xfId="8" xr:uid="{00000000-0005-0000-0000-000008000000}"/>
    <cellStyle name="標準 2 2" xfId="9" xr:uid="{00000000-0005-0000-0000-000009000000}"/>
    <cellStyle name="標準 2 3" xfId="10" xr:uid="{00000000-0005-0000-0000-00000A000000}"/>
    <cellStyle name="標準 3" xfId="11" xr:uid="{00000000-0005-0000-0000-00000B000000}"/>
    <cellStyle name="標準 3 2" xfId="12" xr:uid="{00000000-0005-0000-0000-00000C000000}"/>
    <cellStyle name="標準 3 3" xfId="13" xr:uid="{00000000-0005-0000-0000-00000D000000}"/>
    <cellStyle name="標準 4" xfId="14" xr:uid="{00000000-0005-0000-0000-00000E000000}"/>
    <cellStyle name="標準 4 2" xfId="15" xr:uid="{00000000-0005-0000-0000-00000F000000}"/>
    <cellStyle name="標準_実地検査資料(施設)" xfId="16" xr:uid="{00000000-0005-0000-0000-000010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508000</xdr:colOff>
          <xdr:row>4</xdr:row>
          <xdr:rowOff>203200</xdr:rowOff>
        </xdr:from>
        <xdr:to>
          <xdr:col>12</xdr:col>
          <xdr:colOff>19050</xdr:colOff>
          <xdr:row>6</xdr:row>
          <xdr:rowOff>50800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02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203200</xdr:rowOff>
        </xdr:from>
        <xdr:to>
          <xdr:col>3</xdr:col>
          <xdr:colOff>12700</xdr:colOff>
          <xdr:row>6</xdr:row>
          <xdr:rowOff>50800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02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xdr:row>
          <xdr:rowOff>0</xdr:rowOff>
        </xdr:from>
        <xdr:to>
          <xdr:col>3</xdr:col>
          <xdr:colOff>12700</xdr:colOff>
          <xdr:row>7</xdr:row>
          <xdr:rowOff>50800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02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xdr:row>
          <xdr:rowOff>0</xdr:rowOff>
        </xdr:from>
        <xdr:to>
          <xdr:col>3</xdr:col>
          <xdr:colOff>12700</xdr:colOff>
          <xdr:row>8</xdr:row>
          <xdr:rowOff>50800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2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0</xdr:rowOff>
        </xdr:from>
        <xdr:to>
          <xdr:col>3</xdr:col>
          <xdr:colOff>12700</xdr:colOff>
          <xdr:row>9</xdr:row>
          <xdr:rowOff>50800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2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0</xdr:rowOff>
        </xdr:from>
        <xdr:to>
          <xdr:col>3</xdr:col>
          <xdr:colOff>12700</xdr:colOff>
          <xdr:row>10</xdr:row>
          <xdr:rowOff>50800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2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0</xdr:rowOff>
        </xdr:from>
        <xdr:to>
          <xdr:col>3</xdr:col>
          <xdr:colOff>12700</xdr:colOff>
          <xdr:row>11</xdr:row>
          <xdr:rowOff>50800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2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6</xdr:row>
          <xdr:rowOff>0</xdr:rowOff>
        </xdr:from>
        <xdr:to>
          <xdr:col>12</xdr:col>
          <xdr:colOff>19050</xdr:colOff>
          <xdr:row>7</xdr:row>
          <xdr:rowOff>50800</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0200-000008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7</xdr:row>
          <xdr:rowOff>0</xdr:rowOff>
        </xdr:from>
        <xdr:to>
          <xdr:col>12</xdr:col>
          <xdr:colOff>19050</xdr:colOff>
          <xdr:row>8</xdr:row>
          <xdr:rowOff>50800</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0200-000009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8</xdr:row>
          <xdr:rowOff>0</xdr:rowOff>
        </xdr:from>
        <xdr:to>
          <xdr:col>12</xdr:col>
          <xdr:colOff>19050</xdr:colOff>
          <xdr:row>9</xdr:row>
          <xdr:rowOff>50800</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0200-00000A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9</xdr:row>
          <xdr:rowOff>0</xdr:rowOff>
        </xdr:from>
        <xdr:to>
          <xdr:col>12</xdr:col>
          <xdr:colOff>19050</xdr:colOff>
          <xdr:row>10</xdr:row>
          <xdr:rowOff>50800</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0200-00000B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139700</xdr:colOff>
      <xdr:row>23</xdr:row>
      <xdr:rowOff>0</xdr:rowOff>
    </xdr:from>
    <xdr:to>
      <xdr:col>19</xdr:col>
      <xdr:colOff>323850</xdr:colOff>
      <xdr:row>35</xdr:row>
      <xdr:rowOff>0</xdr:rowOff>
    </xdr:to>
    <xdr:sp macro="" textlink="">
      <xdr:nvSpPr>
        <xdr:cNvPr id="272412" name="右中かっこ 1">
          <a:extLst>
            <a:ext uri="{FF2B5EF4-FFF2-40B4-BE49-F238E27FC236}">
              <a16:creationId xmlns:a16="http://schemas.microsoft.com/office/drawing/2014/main" id="{00000000-0008-0000-0200-00001C280400}"/>
            </a:ext>
          </a:extLst>
        </xdr:cNvPr>
        <xdr:cNvSpPr>
          <a:spLocks/>
        </xdr:cNvSpPr>
      </xdr:nvSpPr>
      <xdr:spPr bwMode="auto">
        <a:xfrm>
          <a:off x="8902700" y="4419600"/>
          <a:ext cx="184150" cy="2247900"/>
        </a:xfrm>
        <a:prstGeom prst="rightBrace">
          <a:avLst>
            <a:gd name="adj1" fmla="val 8816"/>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24</xdr:col>
          <xdr:colOff>165100</xdr:colOff>
          <xdr:row>64</xdr:row>
          <xdr:rowOff>19050</xdr:rowOff>
        </xdr:from>
        <xdr:to>
          <xdr:col>26</xdr:col>
          <xdr:colOff>50800</xdr:colOff>
          <xdr:row>65</xdr:row>
          <xdr:rowOff>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1000-000001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165100</xdr:colOff>
          <xdr:row>65</xdr:row>
          <xdr:rowOff>19050</xdr:rowOff>
        </xdr:from>
        <xdr:to>
          <xdr:col>26</xdr:col>
          <xdr:colOff>50800</xdr:colOff>
          <xdr:row>66</xdr:row>
          <xdr:rowOff>19050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1000-000002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95250</xdr:colOff>
          <xdr:row>64</xdr:row>
          <xdr:rowOff>19050</xdr:rowOff>
        </xdr:from>
        <xdr:to>
          <xdr:col>31</xdr:col>
          <xdr:colOff>127000</xdr:colOff>
          <xdr:row>65</xdr:row>
          <xdr:rowOff>0</xdr:rowOff>
        </xdr:to>
        <xdr:sp macro="" textlink="">
          <xdr:nvSpPr>
            <xdr:cNvPr id="307203" name="Check Box 3" hidden="1">
              <a:extLst>
                <a:ext uri="{63B3BB69-23CF-44E3-9099-C40C66FF867C}">
                  <a14:compatExt spid="_x0000_s307203"/>
                </a:ext>
                <a:ext uri="{FF2B5EF4-FFF2-40B4-BE49-F238E27FC236}">
                  <a16:creationId xmlns:a16="http://schemas.microsoft.com/office/drawing/2014/main" id="{00000000-0008-0000-1000-000003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107950</xdr:colOff>
          <xdr:row>65</xdr:row>
          <xdr:rowOff>0</xdr:rowOff>
        </xdr:from>
        <xdr:to>
          <xdr:col>31</xdr:col>
          <xdr:colOff>133350</xdr:colOff>
          <xdr:row>66</xdr:row>
          <xdr:rowOff>0</xdr:rowOff>
        </xdr:to>
        <xdr:sp macro="" textlink="">
          <xdr:nvSpPr>
            <xdr:cNvPr id="307204" name="Check Box 4" hidden="1">
              <a:extLst>
                <a:ext uri="{63B3BB69-23CF-44E3-9099-C40C66FF867C}">
                  <a14:compatExt spid="_x0000_s307204"/>
                </a:ext>
                <a:ext uri="{FF2B5EF4-FFF2-40B4-BE49-F238E27FC236}">
                  <a16:creationId xmlns:a16="http://schemas.microsoft.com/office/drawing/2014/main" id="{00000000-0008-0000-1000-000004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95250</xdr:colOff>
          <xdr:row>35</xdr:row>
          <xdr:rowOff>50800</xdr:rowOff>
        </xdr:from>
        <xdr:to>
          <xdr:col>31</xdr:col>
          <xdr:colOff>114300</xdr:colOff>
          <xdr:row>35</xdr:row>
          <xdr:rowOff>171450</xdr:rowOff>
        </xdr:to>
        <xdr:sp macro="" textlink="">
          <xdr:nvSpPr>
            <xdr:cNvPr id="307216" name="Check Box 16" hidden="1">
              <a:extLst>
                <a:ext uri="{63B3BB69-23CF-44E3-9099-C40C66FF867C}">
                  <a14:compatExt spid="_x0000_s307216"/>
                </a:ext>
                <a:ext uri="{FF2B5EF4-FFF2-40B4-BE49-F238E27FC236}">
                  <a16:creationId xmlns:a16="http://schemas.microsoft.com/office/drawing/2014/main" id="{00000000-0008-0000-1000-000010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114300</xdr:colOff>
          <xdr:row>36</xdr:row>
          <xdr:rowOff>63500</xdr:rowOff>
        </xdr:from>
        <xdr:to>
          <xdr:col>31</xdr:col>
          <xdr:colOff>114300</xdr:colOff>
          <xdr:row>36</xdr:row>
          <xdr:rowOff>190500</xdr:rowOff>
        </xdr:to>
        <xdr:sp macro="" textlink="">
          <xdr:nvSpPr>
            <xdr:cNvPr id="307217" name="Check Box 17" hidden="1">
              <a:extLst>
                <a:ext uri="{63B3BB69-23CF-44E3-9099-C40C66FF867C}">
                  <a14:compatExt spid="_x0000_s307217"/>
                </a:ext>
                <a:ext uri="{FF2B5EF4-FFF2-40B4-BE49-F238E27FC236}">
                  <a16:creationId xmlns:a16="http://schemas.microsoft.com/office/drawing/2014/main" id="{00000000-0008-0000-1000-000011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127000</xdr:colOff>
          <xdr:row>35</xdr:row>
          <xdr:rowOff>76200</xdr:rowOff>
        </xdr:from>
        <xdr:to>
          <xdr:col>26</xdr:col>
          <xdr:colOff>203200</xdr:colOff>
          <xdr:row>35</xdr:row>
          <xdr:rowOff>196850</xdr:rowOff>
        </xdr:to>
        <xdr:sp macro="" textlink="">
          <xdr:nvSpPr>
            <xdr:cNvPr id="307218" name="Check Box 18" hidden="1">
              <a:extLst>
                <a:ext uri="{63B3BB69-23CF-44E3-9099-C40C66FF867C}">
                  <a14:compatExt spid="_x0000_s307218"/>
                </a:ext>
                <a:ext uri="{FF2B5EF4-FFF2-40B4-BE49-F238E27FC236}">
                  <a16:creationId xmlns:a16="http://schemas.microsoft.com/office/drawing/2014/main" id="{00000000-0008-0000-1000-000012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133350</xdr:colOff>
          <xdr:row>36</xdr:row>
          <xdr:rowOff>82550</xdr:rowOff>
        </xdr:from>
        <xdr:to>
          <xdr:col>26</xdr:col>
          <xdr:colOff>209550</xdr:colOff>
          <xdr:row>36</xdr:row>
          <xdr:rowOff>196850</xdr:rowOff>
        </xdr:to>
        <xdr:sp macro="" textlink="">
          <xdr:nvSpPr>
            <xdr:cNvPr id="307219" name="Check Box 19" hidden="1">
              <a:extLst>
                <a:ext uri="{63B3BB69-23CF-44E3-9099-C40C66FF867C}">
                  <a14:compatExt spid="_x0000_s307219"/>
                </a:ext>
                <a:ext uri="{FF2B5EF4-FFF2-40B4-BE49-F238E27FC236}">
                  <a16:creationId xmlns:a16="http://schemas.microsoft.com/office/drawing/2014/main" id="{00000000-0008-0000-1000-000013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37</xdr:row>
          <xdr:rowOff>57150</xdr:rowOff>
        </xdr:from>
        <xdr:to>
          <xdr:col>2</xdr:col>
          <xdr:colOff>184150</xdr:colOff>
          <xdr:row>39</xdr:row>
          <xdr:rowOff>50800</xdr:rowOff>
        </xdr:to>
        <xdr:sp macro="" textlink="">
          <xdr:nvSpPr>
            <xdr:cNvPr id="363521" name="Check Box 1" hidden="1">
              <a:extLst>
                <a:ext uri="{63B3BB69-23CF-44E3-9099-C40C66FF867C}">
                  <a14:compatExt spid="_x0000_s363521"/>
                </a:ext>
                <a:ext uri="{FF2B5EF4-FFF2-40B4-BE49-F238E27FC236}">
                  <a16:creationId xmlns:a16="http://schemas.microsoft.com/office/drawing/2014/main" id="{00000000-0008-0000-1100-000001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50800</xdr:rowOff>
        </xdr:from>
        <xdr:to>
          <xdr:col>5</xdr:col>
          <xdr:colOff>203200</xdr:colOff>
          <xdr:row>39</xdr:row>
          <xdr:rowOff>57150</xdr:rowOff>
        </xdr:to>
        <xdr:sp macro="" textlink="">
          <xdr:nvSpPr>
            <xdr:cNvPr id="363522" name="Check Box 2" hidden="1">
              <a:extLst>
                <a:ext uri="{63B3BB69-23CF-44E3-9099-C40C66FF867C}">
                  <a14:compatExt spid="_x0000_s363522"/>
                </a:ext>
                <a:ext uri="{FF2B5EF4-FFF2-40B4-BE49-F238E27FC236}">
                  <a16:creationId xmlns:a16="http://schemas.microsoft.com/office/drawing/2014/main" id="{00000000-0008-0000-1100-000002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37</xdr:row>
          <xdr:rowOff>50800</xdr:rowOff>
        </xdr:from>
        <xdr:to>
          <xdr:col>12</xdr:col>
          <xdr:colOff>127000</xdr:colOff>
          <xdr:row>39</xdr:row>
          <xdr:rowOff>57150</xdr:rowOff>
        </xdr:to>
        <xdr:sp macro="" textlink="">
          <xdr:nvSpPr>
            <xdr:cNvPr id="363523" name="Check Box 3" hidden="1">
              <a:extLst>
                <a:ext uri="{63B3BB69-23CF-44E3-9099-C40C66FF867C}">
                  <a14:compatExt spid="_x0000_s363523"/>
                </a:ext>
                <a:ext uri="{FF2B5EF4-FFF2-40B4-BE49-F238E27FC236}">
                  <a16:creationId xmlns:a16="http://schemas.microsoft.com/office/drawing/2014/main" id="{00000000-0008-0000-1100-000003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114300</xdr:rowOff>
        </xdr:from>
        <xdr:to>
          <xdr:col>2</xdr:col>
          <xdr:colOff>190500</xdr:colOff>
          <xdr:row>9</xdr:row>
          <xdr:rowOff>76200</xdr:rowOff>
        </xdr:to>
        <xdr:sp macro="" textlink="">
          <xdr:nvSpPr>
            <xdr:cNvPr id="363524" name="Check Box 4" hidden="1">
              <a:extLst>
                <a:ext uri="{63B3BB69-23CF-44E3-9099-C40C66FF867C}">
                  <a14:compatExt spid="_x0000_s363524"/>
                </a:ext>
                <a:ext uri="{FF2B5EF4-FFF2-40B4-BE49-F238E27FC236}">
                  <a16:creationId xmlns:a16="http://schemas.microsoft.com/office/drawing/2014/main" id="{00000000-0008-0000-1100-000004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190500</xdr:colOff>
          <xdr:row>12</xdr:row>
          <xdr:rowOff>95250</xdr:rowOff>
        </xdr:to>
        <xdr:sp macro="" textlink="">
          <xdr:nvSpPr>
            <xdr:cNvPr id="363525" name="Check Box 5" hidden="1">
              <a:extLst>
                <a:ext uri="{63B3BB69-23CF-44E3-9099-C40C66FF867C}">
                  <a14:compatExt spid="_x0000_s363525"/>
                </a:ext>
                <a:ext uri="{FF2B5EF4-FFF2-40B4-BE49-F238E27FC236}">
                  <a16:creationId xmlns:a16="http://schemas.microsoft.com/office/drawing/2014/main" id="{00000000-0008-0000-1100-000005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190500</xdr:colOff>
          <xdr:row>12</xdr:row>
          <xdr:rowOff>95250</xdr:rowOff>
        </xdr:to>
        <xdr:sp macro="" textlink="">
          <xdr:nvSpPr>
            <xdr:cNvPr id="363526" name="Check Box 6" hidden="1">
              <a:extLst>
                <a:ext uri="{63B3BB69-23CF-44E3-9099-C40C66FF867C}">
                  <a14:compatExt spid="_x0000_s363526"/>
                </a:ext>
                <a:ext uri="{FF2B5EF4-FFF2-40B4-BE49-F238E27FC236}">
                  <a16:creationId xmlns:a16="http://schemas.microsoft.com/office/drawing/2014/main" id="{00000000-0008-0000-1100-000006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190500</xdr:colOff>
          <xdr:row>9</xdr:row>
          <xdr:rowOff>95250</xdr:rowOff>
        </xdr:to>
        <xdr:sp macro="" textlink="">
          <xdr:nvSpPr>
            <xdr:cNvPr id="363527" name="Check Box 7" hidden="1">
              <a:extLst>
                <a:ext uri="{63B3BB69-23CF-44E3-9099-C40C66FF867C}">
                  <a14:compatExt spid="_x0000_s363527"/>
                </a:ext>
                <a:ext uri="{FF2B5EF4-FFF2-40B4-BE49-F238E27FC236}">
                  <a16:creationId xmlns:a16="http://schemas.microsoft.com/office/drawing/2014/main" id="{00000000-0008-0000-1100-000007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1</xdr:row>
          <xdr:rowOff>69850</xdr:rowOff>
        </xdr:from>
        <xdr:to>
          <xdr:col>3</xdr:col>
          <xdr:colOff>374650</xdr:colOff>
          <xdr:row>3</xdr:row>
          <xdr:rowOff>19050</xdr:rowOff>
        </xdr:to>
        <xdr:sp macro="" textlink="">
          <xdr:nvSpPr>
            <xdr:cNvPr id="368642" name="Check Box 2" hidden="1">
              <a:extLst>
                <a:ext uri="{63B3BB69-23CF-44E3-9099-C40C66FF867C}">
                  <a14:compatExt spid="_x0000_s368642"/>
                </a:ext>
                <a:ext uri="{FF2B5EF4-FFF2-40B4-BE49-F238E27FC236}">
                  <a16:creationId xmlns:a16="http://schemas.microsoft.com/office/drawing/2014/main" id="{00000000-0008-0000-1200-000002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xdr:row>
          <xdr:rowOff>69850</xdr:rowOff>
        </xdr:from>
        <xdr:to>
          <xdr:col>5</xdr:col>
          <xdr:colOff>107950</xdr:colOff>
          <xdr:row>3</xdr:row>
          <xdr:rowOff>31750</xdr:rowOff>
        </xdr:to>
        <xdr:sp macro="" textlink="">
          <xdr:nvSpPr>
            <xdr:cNvPr id="368643" name="Check Box 3" hidden="1">
              <a:extLst>
                <a:ext uri="{63B3BB69-23CF-44E3-9099-C40C66FF867C}">
                  <a14:compatExt spid="_x0000_s368643"/>
                </a:ext>
                <a:ext uri="{FF2B5EF4-FFF2-40B4-BE49-F238E27FC236}">
                  <a16:creationId xmlns:a16="http://schemas.microsoft.com/office/drawing/2014/main" id="{00000000-0008-0000-1200-000003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xdr:row>
          <xdr:rowOff>69850</xdr:rowOff>
        </xdr:from>
        <xdr:to>
          <xdr:col>11</xdr:col>
          <xdr:colOff>146050</xdr:colOff>
          <xdr:row>3</xdr:row>
          <xdr:rowOff>19050</xdr:rowOff>
        </xdr:to>
        <xdr:sp macro="" textlink="">
          <xdr:nvSpPr>
            <xdr:cNvPr id="368644" name="Check Box 4" hidden="1">
              <a:extLst>
                <a:ext uri="{63B3BB69-23CF-44E3-9099-C40C66FF867C}">
                  <a14:compatExt spid="_x0000_s368644"/>
                </a:ext>
                <a:ext uri="{FF2B5EF4-FFF2-40B4-BE49-F238E27FC236}">
                  <a16:creationId xmlns:a16="http://schemas.microsoft.com/office/drawing/2014/main" id="{00000000-0008-0000-1200-000004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50800</xdr:rowOff>
        </xdr:from>
        <xdr:to>
          <xdr:col>3</xdr:col>
          <xdr:colOff>374650</xdr:colOff>
          <xdr:row>5</xdr:row>
          <xdr:rowOff>12700</xdr:rowOff>
        </xdr:to>
        <xdr:sp macro="" textlink="">
          <xdr:nvSpPr>
            <xdr:cNvPr id="368645" name="Check Box 5" hidden="1">
              <a:extLst>
                <a:ext uri="{63B3BB69-23CF-44E3-9099-C40C66FF867C}">
                  <a14:compatExt spid="_x0000_s368645"/>
                </a:ext>
                <a:ext uri="{FF2B5EF4-FFF2-40B4-BE49-F238E27FC236}">
                  <a16:creationId xmlns:a16="http://schemas.microsoft.com/office/drawing/2014/main" id="{00000000-0008-0000-1200-000005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19</xdr:col>
      <xdr:colOff>163256</xdr:colOff>
      <xdr:row>8</xdr:row>
      <xdr:rowOff>110920</xdr:rowOff>
    </xdr:from>
    <xdr:to>
      <xdr:col>22</xdr:col>
      <xdr:colOff>410906</xdr:colOff>
      <xdr:row>11</xdr:row>
      <xdr:rowOff>129254</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bwMode="auto">
        <a:xfrm>
          <a:off x="7004869" y="2067130"/>
          <a:ext cx="2121924" cy="1032285"/>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印刷範囲指定はＰ８までとして</a:t>
          </a:r>
          <a:endParaRPr kumimoji="1" lang="en-US" altLang="ja-JP" sz="1100"/>
        </a:p>
        <a:p>
          <a:pPr algn="l"/>
          <a:r>
            <a:rPr kumimoji="1" lang="ja-JP" altLang="en-US" sz="1100"/>
            <a:t>　います。適宜、在籍児童数に応</a:t>
          </a:r>
          <a:endParaRPr kumimoji="1" lang="en-US" altLang="ja-JP" sz="1100"/>
        </a:p>
        <a:p>
          <a:pPr algn="l"/>
          <a:r>
            <a:rPr kumimoji="1" lang="ja-JP" altLang="en-US" sz="1100"/>
            <a:t>　じて印刷範囲の変更をしてくださ</a:t>
          </a:r>
          <a:endParaRPr kumimoji="1" lang="en-US" altLang="ja-JP" sz="1100"/>
        </a:p>
        <a:p>
          <a:pPr algn="l"/>
          <a:r>
            <a:rPr kumimoji="1" lang="ja-JP" altLang="en-US" sz="1100"/>
            <a:t>　い。</a:t>
          </a:r>
          <a:endParaRPr kumimoji="1" lang="en-US" altLang="ja-JP" sz="1100"/>
        </a:p>
      </xdr:txBody>
    </xdr:sp>
    <xdr:clientData/>
  </xdr:twoCellAnchor>
  <xdr:twoCellAnchor>
    <xdr:from>
      <xdr:col>19</xdr:col>
      <xdr:colOff>160695</xdr:colOff>
      <xdr:row>5</xdr:row>
      <xdr:rowOff>102420</xdr:rowOff>
    </xdr:from>
    <xdr:to>
      <xdr:col>22</xdr:col>
      <xdr:colOff>408345</xdr:colOff>
      <xdr:row>7</xdr:row>
      <xdr:rowOff>143387</xdr:rowOff>
    </xdr:to>
    <xdr:sp macro="" textlink="">
      <xdr:nvSpPr>
        <xdr:cNvPr id="3" name="角丸四角形 1">
          <a:extLst>
            <a:ext uri="{FF2B5EF4-FFF2-40B4-BE49-F238E27FC236}">
              <a16:creationId xmlns:a16="http://schemas.microsoft.com/office/drawing/2014/main" id="{6AB55B90-BFCA-4172-A235-061311BD61C7}"/>
            </a:ext>
          </a:extLst>
        </xdr:cNvPr>
        <xdr:cNvSpPr/>
      </xdr:nvSpPr>
      <xdr:spPr bwMode="auto">
        <a:xfrm>
          <a:off x="7002308" y="1044678"/>
          <a:ext cx="2121924" cy="716935"/>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生年月日の入力例</a:t>
          </a:r>
          <a:endParaRPr kumimoji="1" lang="en-US" altLang="ja-JP" sz="1100"/>
        </a:p>
        <a:p>
          <a:pPr algn="l"/>
          <a:endParaRPr kumimoji="1" lang="en-US" altLang="ja-JP" sz="6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2026/4/1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25400</xdr:colOff>
      <xdr:row>3</xdr:row>
      <xdr:rowOff>0</xdr:rowOff>
    </xdr:from>
    <xdr:to>
      <xdr:col>9</xdr:col>
      <xdr:colOff>215900</xdr:colOff>
      <xdr:row>3</xdr:row>
      <xdr:rowOff>0</xdr:rowOff>
    </xdr:to>
    <xdr:sp macro="" textlink="">
      <xdr:nvSpPr>
        <xdr:cNvPr id="370705" name="Line 1">
          <a:extLst>
            <a:ext uri="{FF2B5EF4-FFF2-40B4-BE49-F238E27FC236}">
              <a16:creationId xmlns:a16="http://schemas.microsoft.com/office/drawing/2014/main" id="{00000000-0008-0000-1500-000011A80500}"/>
            </a:ext>
          </a:extLst>
        </xdr:cNvPr>
        <xdr:cNvSpPr>
          <a:spLocks noChangeShapeType="1"/>
        </xdr:cNvSpPr>
      </xdr:nvSpPr>
      <xdr:spPr bwMode="auto">
        <a:xfrm flipV="1">
          <a:off x="7219950" y="53975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29</xdr:col>
      <xdr:colOff>0</xdr:colOff>
      <xdr:row>0</xdr:row>
      <xdr:rowOff>0</xdr:rowOff>
    </xdr:from>
    <xdr:to>
      <xdr:col>29</xdr:col>
      <xdr:colOff>0</xdr:colOff>
      <xdr:row>0</xdr:row>
      <xdr:rowOff>0</xdr:rowOff>
    </xdr:to>
    <xdr:sp macro="" textlink="">
      <xdr:nvSpPr>
        <xdr:cNvPr id="258843" name="AutoShape 50">
          <a:extLst>
            <a:ext uri="{FF2B5EF4-FFF2-40B4-BE49-F238E27FC236}">
              <a16:creationId xmlns:a16="http://schemas.microsoft.com/office/drawing/2014/main" id="{00000000-0008-0000-1600-00001BF30300}"/>
            </a:ext>
          </a:extLst>
        </xdr:cNvPr>
        <xdr:cNvSpPr>
          <a:spLocks noChangeArrowheads="1"/>
        </xdr:cNvSpPr>
      </xdr:nvSpPr>
      <xdr:spPr bwMode="auto">
        <a:xfrm>
          <a:off x="53276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4" name="AutoShape 51">
          <a:extLst>
            <a:ext uri="{FF2B5EF4-FFF2-40B4-BE49-F238E27FC236}">
              <a16:creationId xmlns:a16="http://schemas.microsoft.com/office/drawing/2014/main" id="{00000000-0008-0000-1600-00001C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5" name="AutoShape 52">
          <a:extLst>
            <a:ext uri="{FF2B5EF4-FFF2-40B4-BE49-F238E27FC236}">
              <a16:creationId xmlns:a16="http://schemas.microsoft.com/office/drawing/2014/main" id="{00000000-0008-0000-1600-00001D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6" name="AutoShape 53">
          <a:extLst>
            <a:ext uri="{FF2B5EF4-FFF2-40B4-BE49-F238E27FC236}">
              <a16:creationId xmlns:a16="http://schemas.microsoft.com/office/drawing/2014/main" id="{00000000-0008-0000-1600-00001E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7" name="AutoShape 54">
          <a:extLst>
            <a:ext uri="{FF2B5EF4-FFF2-40B4-BE49-F238E27FC236}">
              <a16:creationId xmlns:a16="http://schemas.microsoft.com/office/drawing/2014/main" id="{00000000-0008-0000-1600-00001F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8" name="AutoShape 55">
          <a:extLst>
            <a:ext uri="{FF2B5EF4-FFF2-40B4-BE49-F238E27FC236}">
              <a16:creationId xmlns:a16="http://schemas.microsoft.com/office/drawing/2014/main" id="{00000000-0008-0000-1600-000020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9" name="AutoShape 56">
          <a:extLst>
            <a:ext uri="{FF2B5EF4-FFF2-40B4-BE49-F238E27FC236}">
              <a16:creationId xmlns:a16="http://schemas.microsoft.com/office/drawing/2014/main" id="{00000000-0008-0000-1600-000021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50" name="AutoShape 57">
          <a:extLst>
            <a:ext uri="{FF2B5EF4-FFF2-40B4-BE49-F238E27FC236}">
              <a16:creationId xmlns:a16="http://schemas.microsoft.com/office/drawing/2014/main" id="{00000000-0008-0000-1600-000022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51" name="AutoShape 58">
          <a:extLst>
            <a:ext uri="{FF2B5EF4-FFF2-40B4-BE49-F238E27FC236}">
              <a16:creationId xmlns:a16="http://schemas.microsoft.com/office/drawing/2014/main" id="{00000000-0008-0000-1600-000023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2" name="AutoShape 59">
          <a:extLst>
            <a:ext uri="{FF2B5EF4-FFF2-40B4-BE49-F238E27FC236}">
              <a16:creationId xmlns:a16="http://schemas.microsoft.com/office/drawing/2014/main" id="{00000000-0008-0000-1600-000024F303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3" name="AutoShape 60">
          <a:extLst>
            <a:ext uri="{FF2B5EF4-FFF2-40B4-BE49-F238E27FC236}">
              <a16:creationId xmlns:a16="http://schemas.microsoft.com/office/drawing/2014/main" id="{00000000-0008-0000-1600-000025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4" name="AutoShape 61">
          <a:extLst>
            <a:ext uri="{FF2B5EF4-FFF2-40B4-BE49-F238E27FC236}">
              <a16:creationId xmlns:a16="http://schemas.microsoft.com/office/drawing/2014/main" id="{00000000-0008-0000-1600-000026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5" name="AutoShape 62">
          <a:extLst>
            <a:ext uri="{FF2B5EF4-FFF2-40B4-BE49-F238E27FC236}">
              <a16:creationId xmlns:a16="http://schemas.microsoft.com/office/drawing/2014/main" id="{00000000-0008-0000-1600-000027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6" name="AutoShape 63">
          <a:extLst>
            <a:ext uri="{FF2B5EF4-FFF2-40B4-BE49-F238E27FC236}">
              <a16:creationId xmlns:a16="http://schemas.microsoft.com/office/drawing/2014/main" id="{00000000-0008-0000-1600-000028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7" name="AutoShape 64">
          <a:extLst>
            <a:ext uri="{FF2B5EF4-FFF2-40B4-BE49-F238E27FC236}">
              <a16:creationId xmlns:a16="http://schemas.microsoft.com/office/drawing/2014/main" id="{00000000-0008-0000-1600-000029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8" name="AutoShape 65">
          <a:extLst>
            <a:ext uri="{FF2B5EF4-FFF2-40B4-BE49-F238E27FC236}">
              <a16:creationId xmlns:a16="http://schemas.microsoft.com/office/drawing/2014/main" id="{00000000-0008-0000-1600-00002A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9" name="AutoShape 66">
          <a:extLst>
            <a:ext uri="{FF2B5EF4-FFF2-40B4-BE49-F238E27FC236}">
              <a16:creationId xmlns:a16="http://schemas.microsoft.com/office/drawing/2014/main" id="{00000000-0008-0000-1600-00002B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0" name="AutoShape 67">
          <a:extLst>
            <a:ext uri="{FF2B5EF4-FFF2-40B4-BE49-F238E27FC236}">
              <a16:creationId xmlns:a16="http://schemas.microsoft.com/office/drawing/2014/main" id="{00000000-0008-0000-1600-00002C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1" name="Oval 68">
          <a:extLst>
            <a:ext uri="{FF2B5EF4-FFF2-40B4-BE49-F238E27FC236}">
              <a16:creationId xmlns:a16="http://schemas.microsoft.com/office/drawing/2014/main" id="{00000000-0008-0000-1600-00002D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2" name="Oval 69">
          <a:extLst>
            <a:ext uri="{FF2B5EF4-FFF2-40B4-BE49-F238E27FC236}">
              <a16:creationId xmlns:a16="http://schemas.microsoft.com/office/drawing/2014/main" id="{00000000-0008-0000-1600-00002E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3" name="Oval 70">
          <a:extLst>
            <a:ext uri="{FF2B5EF4-FFF2-40B4-BE49-F238E27FC236}">
              <a16:creationId xmlns:a16="http://schemas.microsoft.com/office/drawing/2014/main" id="{00000000-0008-0000-1600-00002F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4" name="Oval 71">
          <a:extLst>
            <a:ext uri="{FF2B5EF4-FFF2-40B4-BE49-F238E27FC236}">
              <a16:creationId xmlns:a16="http://schemas.microsoft.com/office/drawing/2014/main" id="{00000000-0008-0000-1600-000030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5" name="AutoShape 84">
          <a:extLst>
            <a:ext uri="{FF2B5EF4-FFF2-40B4-BE49-F238E27FC236}">
              <a16:creationId xmlns:a16="http://schemas.microsoft.com/office/drawing/2014/main" id="{00000000-0008-0000-1600-000031F30300}"/>
            </a:ext>
          </a:extLst>
        </xdr:cNvPr>
        <xdr:cNvSpPr>
          <a:spLocks noChangeArrowheads="1"/>
        </xdr:cNvSpPr>
      </xdr:nvSpPr>
      <xdr:spPr bwMode="auto">
        <a:xfrm>
          <a:off x="552450" y="10680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6" name="AutoShape 85">
          <a:extLst>
            <a:ext uri="{FF2B5EF4-FFF2-40B4-BE49-F238E27FC236}">
              <a16:creationId xmlns:a16="http://schemas.microsoft.com/office/drawing/2014/main" id="{00000000-0008-0000-1600-000032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7" name="AutoShape 86">
          <a:extLst>
            <a:ext uri="{FF2B5EF4-FFF2-40B4-BE49-F238E27FC236}">
              <a16:creationId xmlns:a16="http://schemas.microsoft.com/office/drawing/2014/main" id="{00000000-0008-0000-1600-000033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8" name="AutoShape 87">
          <a:extLst>
            <a:ext uri="{FF2B5EF4-FFF2-40B4-BE49-F238E27FC236}">
              <a16:creationId xmlns:a16="http://schemas.microsoft.com/office/drawing/2014/main" id="{00000000-0008-0000-1600-000034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9" name="AutoShape 88">
          <a:extLst>
            <a:ext uri="{FF2B5EF4-FFF2-40B4-BE49-F238E27FC236}">
              <a16:creationId xmlns:a16="http://schemas.microsoft.com/office/drawing/2014/main" id="{00000000-0008-0000-1600-000035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0" name="AutoShape 89">
          <a:extLst>
            <a:ext uri="{FF2B5EF4-FFF2-40B4-BE49-F238E27FC236}">
              <a16:creationId xmlns:a16="http://schemas.microsoft.com/office/drawing/2014/main" id="{00000000-0008-0000-1600-000036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1" name="AutoShape 90">
          <a:extLst>
            <a:ext uri="{FF2B5EF4-FFF2-40B4-BE49-F238E27FC236}">
              <a16:creationId xmlns:a16="http://schemas.microsoft.com/office/drawing/2014/main" id="{00000000-0008-0000-1600-000037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2" name="AutoShape 91">
          <a:extLst>
            <a:ext uri="{FF2B5EF4-FFF2-40B4-BE49-F238E27FC236}">
              <a16:creationId xmlns:a16="http://schemas.microsoft.com/office/drawing/2014/main" id="{00000000-0008-0000-1600-000038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3" name="AutoShape 92">
          <a:extLst>
            <a:ext uri="{FF2B5EF4-FFF2-40B4-BE49-F238E27FC236}">
              <a16:creationId xmlns:a16="http://schemas.microsoft.com/office/drawing/2014/main" id="{00000000-0008-0000-1600-000039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4" name="Oval 93">
          <a:extLst>
            <a:ext uri="{FF2B5EF4-FFF2-40B4-BE49-F238E27FC236}">
              <a16:creationId xmlns:a16="http://schemas.microsoft.com/office/drawing/2014/main" id="{00000000-0008-0000-1600-00003A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5" name="Oval 94">
          <a:extLst>
            <a:ext uri="{FF2B5EF4-FFF2-40B4-BE49-F238E27FC236}">
              <a16:creationId xmlns:a16="http://schemas.microsoft.com/office/drawing/2014/main" id="{00000000-0008-0000-1600-00003B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6" name="Oval 95">
          <a:extLst>
            <a:ext uri="{FF2B5EF4-FFF2-40B4-BE49-F238E27FC236}">
              <a16:creationId xmlns:a16="http://schemas.microsoft.com/office/drawing/2014/main" id="{00000000-0008-0000-1600-00003C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7" name="Oval 96">
          <a:extLst>
            <a:ext uri="{FF2B5EF4-FFF2-40B4-BE49-F238E27FC236}">
              <a16:creationId xmlns:a16="http://schemas.microsoft.com/office/drawing/2014/main" id="{00000000-0008-0000-1600-00003D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8" name="AutoShape 84">
          <a:extLst>
            <a:ext uri="{FF2B5EF4-FFF2-40B4-BE49-F238E27FC236}">
              <a16:creationId xmlns:a16="http://schemas.microsoft.com/office/drawing/2014/main" id="{00000000-0008-0000-1600-00003EF30300}"/>
            </a:ext>
          </a:extLst>
        </xdr:cNvPr>
        <xdr:cNvSpPr>
          <a:spLocks noChangeArrowheads="1"/>
        </xdr:cNvSpPr>
      </xdr:nvSpPr>
      <xdr:spPr bwMode="auto">
        <a:xfrm>
          <a:off x="552450" y="10680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9" name="AutoShape 85">
          <a:extLst>
            <a:ext uri="{FF2B5EF4-FFF2-40B4-BE49-F238E27FC236}">
              <a16:creationId xmlns:a16="http://schemas.microsoft.com/office/drawing/2014/main" id="{00000000-0008-0000-1600-00003F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0" name="AutoShape 86">
          <a:extLst>
            <a:ext uri="{FF2B5EF4-FFF2-40B4-BE49-F238E27FC236}">
              <a16:creationId xmlns:a16="http://schemas.microsoft.com/office/drawing/2014/main" id="{00000000-0008-0000-1600-000040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1" name="AutoShape 87">
          <a:extLst>
            <a:ext uri="{FF2B5EF4-FFF2-40B4-BE49-F238E27FC236}">
              <a16:creationId xmlns:a16="http://schemas.microsoft.com/office/drawing/2014/main" id="{00000000-0008-0000-1600-000041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2" name="AutoShape 88">
          <a:extLst>
            <a:ext uri="{FF2B5EF4-FFF2-40B4-BE49-F238E27FC236}">
              <a16:creationId xmlns:a16="http://schemas.microsoft.com/office/drawing/2014/main" id="{00000000-0008-0000-1600-000042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3" name="AutoShape 89">
          <a:extLst>
            <a:ext uri="{FF2B5EF4-FFF2-40B4-BE49-F238E27FC236}">
              <a16:creationId xmlns:a16="http://schemas.microsoft.com/office/drawing/2014/main" id="{00000000-0008-0000-1600-000043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4" name="AutoShape 90">
          <a:extLst>
            <a:ext uri="{FF2B5EF4-FFF2-40B4-BE49-F238E27FC236}">
              <a16:creationId xmlns:a16="http://schemas.microsoft.com/office/drawing/2014/main" id="{00000000-0008-0000-1600-000044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5" name="AutoShape 91">
          <a:extLst>
            <a:ext uri="{FF2B5EF4-FFF2-40B4-BE49-F238E27FC236}">
              <a16:creationId xmlns:a16="http://schemas.microsoft.com/office/drawing/2014/main" id="{00000000-0008-0000-1600-000045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6" name="AutoShape 92">
          <a:extLst>
            <a:ext uri="{FF2B5EF4-FFF2-40B4-BE49-F238E27FC236}">
              <a16:creationId xmlns:a16="http://schemas.microsoft.com/office/drawing/2014/main" id="{00000000-0008-0000-1600-000046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7" name="Oval 93">
          <a:extLst>
            <a:ext uri="{FF2B5EF4-FFF2-40B4-BE49-F238E27FC236}">
              <a16:creationId xmlns:a16="http://schemas.microsoft.com/office/drawing/2014/main" id="{00000000-0008-0000-1600-000047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8" name="Oval 94">
          <a:extLst>
            <a:ext uri="{FF2B5EF4-FFF2-40B4-BE49-F238E27FC236}">
              <a16:creationId xmlns:a16="http://schemas.microsoft.com/office/drawing/2014/main" id="{00000000-0008-0000-1600-000048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9" name="Oval 95">
          <a:extLst>
            <a:ext uri="{FF2B5EF4-FFF2-40B4-BE49-F238E27FC236}">
              <a16:creationId xmlns:a16="http://schemas.microsoft.com/office/drawing/2014/main" id="{00000000-0008-0000-1600-000049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90" name="Oval 96">
          <a:extLst>
            <a:ext uri="{FF2B5EF4-FFF2-40B4-BE49-F238E27FC236}">
              <a16:creationId xmlns:a16="http://schemas.microsoft.com/office/drawing/2014/main" id="{00000000-0008-0000-1600-00004A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2177" name="AutoShape 50">
          <a:extLst>
            <a:ext uri="{FF2B5EF4-FFF2-40B4-BE49-F238E27FC236}">
              <a16:creationId xmlns:a16="http://schemas.microsoft.com/office/drawing/2014/main" id="{00000000-0008-0000-1700-0000E1D40500}"/>
            </a:ext>
          </a:extLst>
        </xdr:cNvPr>
        <xdr:cNvSpPr>
          <a:spLocks noChangeArrowheads="1"/>
        </xdr:cNvSpPr>
      </xdr:nvSpPr>
      <xdr:spPr bwMode="auto">
        <a:xfrm>
          <a:off x="5327650" y="304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78" name="AutoShape 51">
          <a:extLst>
            <a:ext uri="{FF2B5EF4-FFF2-40B4-BE49-F238E27FC236}">
              <a16:creationId xmlns:a16="http://schemas.microsoft.com/office/drawing/2014/main" id="{00000000-0008-0000-1700-0000E2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79" name="AutoShape 52">
          <a:extLst>
            <a:ext uri="{FF2B5EF4-FFF2-40B4-BE49-F238E27FC236}">
              <a16:creationId xmlns:a16="http://schemas.microsoft.com/office/drawing/2014/main" id="{00000000-0008-0000-1700-0000E3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0" name="AutoShape 53">
          <a:extLst>
            <a:ext uri="{FF2B5EF4-FFF2-40B4-BE49-F238E27FC236}">
              <a16:creationId xmlns:a16="http://schemas.microsoft.com/office/drawing/2014/main" id="{00000000-0008-0000-1700-0000E4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1" name="AutoShape 54">
          <a:extLst>
            <a:ext uri="{FF2B5EF4-FFF2-40B4-BE49-F238E27FC236}">
              <a16:creationId xmlns:a16="http://schemas.microsoft.com/office/drawing/2014/main" id="{00000000-0008-0000-1700-0000E5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2" name="AutoShape 55">
          <a:extLst>
            <a:ext uri="{FF2B5EF4-FFF2-40B4-BE49-F238E27FC236}">
              <a16:creationId xmlns:a16="http://schemas.microsoft.com/office/drawing/2014/main" id="{00000000-0008-0000-1700-0000E6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3" name="AutoShape 56">
          <a:extLst>
            <a:ext uri="{FF2B5EF4-FFF2-40B4-BE49-F238E27FC236}">
              <a16:creationId xmlns:a16="http://schemas.microsoft.com/office/drawing/2014/main" id="{00000000-0008-0000-1700-0000E7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4" name="AutoShape 57">
          <a:extLst>
            <a:ext uri="{FF2B5EF4-FFF2-40B4-BE49-F238E27FC236}">
              <a16:creationId xmlns:a16="http://schemas.microsoft.com/office/drawing/2014/main" id="{00000000-0008-0000-1700-0000E8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5" name="AutoShape 58">
          <a:extLst>
            <a:ext uri="{FF2B5EF4-FFF2-40B4-BE49-F238E27FC236}">
              <a16:creationId xmlns:a16="http://schemas.microsoft.com/office/drawing/2014/main" id="{00000000-0008-0000-1700-0000E9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6" name="AutoShape 59">
          <a:extLst>
            <a:ext uri="{FF2B5EF4-FFF2-40B4-BE49-F238E27FC236}">
              <a16:creationId xmlns:a16="http://schemas.microsoft.com/office/drawing/2014/main" id="{00000000-0008-0000-1700-0000EAD40500}"/>
            </a:ext>
          </a:extLst>
        </xdr:cNvPr>
        <xdr:cNvSpPr>
          <a:spLocks noChangeArrowheads="1"/>
        </xdr:cNvSpPr>
      </xdr:nvSpPr>
      <xdr:spPr bwMode="auto">
        <a:xfrm>
          <a:off x="552450" y="304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7" name="AutoShape 60">
          <a:extLst>
            <a:ext uri="{FF2B5EF4-FFF2-40B4-BE49-F238E27FC236}">
              <a16:creationId xmlns:a16="http://schemas.microsoft.com/office/drawing/2014/main" id="{00000000-0008-0000-1700-0000EB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8" name="AutoShape 61">
          <a:extLst>
            <a:ext uri="{FF2B5EF4-FFF2-40B4-BE49-F238E27FC236}">
              <a16:creationId xmlns:a16="http://schemas.microsoft.com/office/drawing/2014/main" id="{00000000-0008-0000-1700-0000EC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9" name="AutoShape 62">
          <a:extLst>
            <a:ext uri="{FF2B5EF4-FFF2-40B4-BE49-F238E27FC236}">
              <a16:creationId xmlns:a16="http://schemas.microsoft.com/office/drawing/2014/main" id="{00000000-0008-0000-1700-0000ED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0" name="AutoShape 63">
          <a:extLst>
            <a:ext uri="{FF2B5EF4-FFF2-40B4-BE49-F238E27FC236}">
              <a16:creationId xmlns:a16="http://schemas.microsoft.com/office/drawing/2014/main" id="{00000000-0008-0000-1700-0000EE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1" name="AutoShape 64">
          <a:extLst>
            <a:ext uri="{FF2B5EF4-FFF2-40B4-BE49-F238E27FC236}">
              <a16:creationId xmlns:a16="http://schemas.microsoft.com/office/drawing/2014/main" id="{00000000-0008-0000-1700-0000EF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2" name="AutoShape 65">
          <a:extLst>
            <a:ext uri="{FF2B5EF4-FFF2-40B4-BE49-F238E27FC236}">
              <a16:creationId xmlns:a16="http://schemas.microsoft.com/office/drawing/2014/main" id="{00000000-0008-0000-1700-0000F0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3" name="AutoShape 66">
          <a:extLst>
            <a:ext uri="{FF2B5EF4-FFF2-40B4-BE49-F238E27FC236}">
              <a16:creationId xmlns:a16="http://schemas.microsoft.com/office/drawing/2014/main" id="{00000000-0008-0000-1700-0000F1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4" name="AutoShape 67">
          <a:extLst>
            <a:ext uri="{FF2B5EF4-FFF2-40B4-BE49-F238E27FC236}">
              <a16:creationId xmlns:a16="http://schemas.microsoft.com/office/drawing/2014/main" id="{00000000-0008-0000-1700-0000F2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5" name="Oval 68">
          <a:extLst>
            <a:ext uri="{FF2B5EF4-FFF2-40B4-BE49-F238E27FC236}">
              <a16:creationId xmlns:a16="http://schemas.microsoft.com/office/drawing/2014/main" id="{00000000-0008-0000-1700-0000F3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6" name="Oval 69">
          <a:extLst>
            <a:ext uri="{FF2B5EF4-FFF2-40B4-BE49-F238E27FC236}">
              <a16:creationId xmlns:a16="http://schemas.microsoft.com/office/drawing/2014/main" id="{00000000-0008-0000-1700-0000F4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7" name="Oval 70">
          <a:extLst>
            <a:ext uri="{FF2B5EF4-FFF2-40B4-BE49-F238E27FC236}">
              <a16:creationId xmlns:a16="http://schemas.microsoft.com/office/drawing/2014/main" id="{00000000-0008-0000-1700-0000F5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8" name="Oval 71">
          <a:extLst>
            <a:ext uri="{FF2B5EF4-FFF2-40B4-BE49-F238E27FC236}">
              <a16:creationId xmlns:a16="http://schemas.microsoft.com/office/drawing/2014/main" id="{00000000-0008-0000-1700-0000F6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199" name="AutoShape 84">
          <a:extLst>
            <a:ext uri="{FF2B5EF4-FFF2-40B4-BE49-F238E27FC236}">
              <a16:creationId xmlns:a16="http://schemas.microsoft.com/office/drawing/2014/main" id="{00000000-0008-0000-1700-0000F7D4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0" name="AutoShape 85">
          <a:extLst>
            <a:ext uri="{FF2B5EF4-FFF2-40B4-BE49-F238E27FC236}">
              <a16:creationId xmlns:a16="http://schemas.microsoft.com/office/drawing/2014/main" id="{00000000-0008-0000-1700-0000F8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1" name="AutoShape 86">
          <a:extLst>
            <a:ext uri="{FF2B5EF4-FFF2-40B4-BE49-F238E27FC236}">
              <a16:creationId xmlns:a16="http://schemas.microsoft.com/office/drawing/2014/main" id="{00000000-0008-0000-1700-0000F9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2" name="AutoShape 87">
          <a:extLst>
            <a:ext uri="{FF2B5EF4-FFF2-40B4-BE49-F238E27FC236}">
              <a16:creationId xmlns:a16="http://schemas.microsoft.com/office/drawing/2014/main" id="{00000000-0008-0000-1700-0000FA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3" name="AutoShape 88">
          <a:extLst>
            <a:ext uri="{FF2B5EF4-FFF2-40B4-BE49-F238E27FC236}">
              <a16:creationId xmlns:a16="http://schemas.microsoft.com/office/drawing/2014/main" id="{00000000-0008-0000-1700-0000FB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4" name="AutoShape 89">
          <a:extLst>
            <a:ext uri="{FF2B5EF4-FFF2-40B4-BE49-F238E27FC236}">
              <a16:creationId xmlns:a16="http://schemas.microsoft.com/office/drawing/2014/main" id="{00000000-0008-0000-1700-0000FC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5" name="AutoShape 90">
          <a:extLst>
            <a:ext uri="{FF2B5EF4-FFF2-40B4-BE49-F238E27FC236}">
              <a16:creationId xmlns:a16="http://schemas.microsoft.com/office/drawing/2014/main" id="{00000000-0008-0000-1700-0000FD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6" name="AutoShape 91">
          <a:extLst>
            <a:ext uri="{FF2B5EF4-FFF2-40B4-BE49-F238E27FC236}">
              <a16:creationId xmlns:a16="http://schemas.microsoft.com/office/drawing/2014/main" id="{00000000-0008-0000-1700-0000FE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7" name="AutoShape 92">
          <a:extLst>
            <a:ext uri="{FF2B5EF4-FFF2-40B4-BE49-F238E27FC236}">
              <a16:creationId xmlns:a16="http://schemas.microsoft.com/office/drawing/2014/main" id="{00000000-0008-0000-1700-0000FF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8" name="Oval 93">
          <a:extLst>
            <a:ext uri="{FF2B5EF4-FFF2-40B4-BE49-F238E27FC236}">
              <a16:creationId xmlns:a16="http://schemas.microsoft.com/office/drawing/2014/main" id="{00000000-0008-0000-1700-000000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9" name="Oval 94">
          <a:extLst>
            <a:ext uri="{FF2B5EF4-FFF2-40B4-BE49-F238E27FC236}">
              <a16:creationId xmlns:a16="http://schemas.microsoft.com/office/drawing/2014/main" id="{00000000-0008-0000-1700-000001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0" name="Oval 95">
          <a:extLst>
            <a:ext uri="{FF2B5EF4-FFF2-40B4-BE49-F238E27FC236}">
              <a16:creationId xmlns:a16="http://schemas.microsoft.com/office/drawing/2014/main" id="{00000000-0008-0000-1700-000002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1" name="Oval 96">
          <a:extLst>
            <a:ext uri="{FF2B5EF4-FFF2-40B4-BE49-F238E27FC236}">
              <a16:creationId xmlns:a16="http://schemas.microsoft.com/office/drawing/2014/main" id="{00000000-0008-0000-1700-000003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2" name="AutoShape 84">
          <a:extLst>
            <a:ext uri="{FF2B5EF4-FFF2-40B4-BE49-F238E27FC236}">
              <a16:creationId xmlns:a16="http://schemas.microsoft.com/office/drawing/2014/main" id="{00000000-0008-0000-1700-000004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3" name="AutoShape 85">
          <a:extLst>
            <a:ext uri="{FF2B5EF4-FFF2-40B4-BE49-F238E27FC236}">
              <a16:creationId xmlns:a16="http://schemas.microsoft.com/office/drawing/2014/main" id="{00000000-0008-0000-1700-00000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4" name="AutoShape 86">
          <a:extLst>
            <a:ext uri="{FF2B5EF4-FFF2-40B4-BE49-F238E27FC236}">
              <a16:creationId xmlns:a16="http://schemas.microsoft.com/office/drawing/2014/main" id="{00000000-0008-0000-1700-00000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5" name="AutoShape 87">
          <a:extLst>
            <a:ext uri="{FF2B5EF4-FFF2-40B4-BE49-F238E27FC236}">
              <a16:creationId xmlns:a16="http://schemas.microsoft.com/office/drawing/2014/main" id="{00000000-0008-0000-1700-000007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6" name="AutoShape 88">
          <a:extLst>
            <a:ext uri="{FF2B5EF4-FFF2-40B4-BE49-F238E27FC236}">
              <a16:creationId xmlns:a16="http://schemas.microsoft.com/office/drawing/2014/main" id="{00000000-0008-0000-1700-000008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7" name="AutoShape 89">
          <a:extLst>
            <a:ext uri="{FF2B5EF4-FFF2-40B4-BE49-F238E27FC236}">
              <a16:creationId xmlns:a16="http://schemas.microsoft.com/office/drawing/2014/main" id="{00000000-0008-0000-1700-000009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8" name="AutoShape 90">
          <a:extLst>
            <a:ext uri="{FF2B5EF4-FFF2-40B4-BE49-F238E27FC236}">
              <a16:creationId xmlns:a16="http://schemas.microsoft.com/office/drawing/2014/main" id="{00000000-0008-0000-1700-00000A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9" name="AutoShape 91">
          <a:extLst>
            <a:ext uri="{FF2B5EF4-FFF2-40B4-BE49-F238E27FC236}">
              <a16:creationId xmlns:a16="http://schemas.microsoft.com/office/drawing/2014/main" id="{00000000-0008-0000-1700-00000B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0" name="AutoShape 92">
          <a:extLst>
            <a:ext uri="{FF2B5EF4-FFF2-40B4-BE49-F238E27FC236}">
              <a16:creationId xmlns:a16="http://schemas.microsoft.com/office/drawing/2014/main" id="{00000000-0008-0000-1700-00000C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1" name="Oval 93">
          <a:extLst>
            <a:ext uri="{FF2B5EF4-FFF2-40B4-BE49-F238E27FC236}">
              <a16:creationId xmlns:a16="http://schemas.microsoft.com/office/drawing/2014/main" id="{00000000-0008-0000-1700-00000D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2" name="Oval 94">
          <a:extLst>
            <a:ext uri="{FF2B5EF4-FFF2-40B4-BE49-F238E27FC236}">
              <a16:creationId xmlns:a16="http://schemas.microsoft.com/office/drawing/2014/main" id="{00000000-0008-0000-1700-00000E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3" name="Oval 95">
          <a:extLst>
            <a:ext uri="{FF2B5EF4-FFF2-40B4-BE49-F238E27FC236}">
              <a16:creationId xmlns:a16="http://schemas.microsoft.com/office/drawing/2014/main" id="{00000000-0008-0000-1700-00000F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4" name="Oval 96">
          <a:extLst>
            <a:ext uri="{FF2B5EF4-FFF2-40B4-BE49-F238E27FC236}">
              <a16:creationId xmlns:a16="http://schemas.microsoft.com/office/drawing/2014/main" id="{00000000-0008-0000-1700-000010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5" name="AutoShape 84">
          <a:extLst>
            <a:ext uri="{FF2B5EF4-FFF2-40B4-BE49-F238E27FC236}">
              <a16:creationId xmlns:a16="http://schemas.microsoft.com/office/drawing/2014/main" id="{00000000-0008-0000-1700-000011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6" name="AutoShape 85">
          <a:extLst>
            <a:ext uri="{FF2B5EF4-FFF2-40B4-BE49-F238E27FC236}">
              <a16:creationId xmlns:a16="http://schemas.microsoft.com/office/drawing/2014/main" id="{00000000-0008-0000-1700-000012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7" name="AutoShape 86">
          <a:extLst>
            <a:ext uri="{FF2B5EF4-FFF2-40B4-BE49-F238E27FC236}">
              <a16:creationId xmlns:a16="http://schemas.microsoft.com/office/drawing/2014/main" id="{00000000-0008-0000-1700-000013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8" name="AutoShape 87">
          <a:extLst>
            <a:ext uri="{FF2B5EF4-FFF2-40B4-BE49-F238E27FC236}">
              <a16:creationId xmlns:a16="http://schemas.microsoft.com/office/drawing/2014/main" id="{00000000-0008-0000-1700-000014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9" name="AutoShape 88">
          <a:extLst>
            <a:ext uri="{FF2B5EF4-FFF2-40B4-BE49-F238E27FC236}">
              <a16:creationId xmlns:a16="http://schemas.microsoft.com/office/drawing/2014/main" id="{00000000-0008-0000-1700-00001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0" name="AutoShape 89">
          <a:extLst>
            <a:ext uri="{FF2B5EF4-FFF2-40B4-BE49-F238E27FC236}">
              <a16:creationId xmlns:a16="http://schemas.microsoft.com/office/drawing/2014/main" id="{00000000-0008-0000-1700-00001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1" name="AutoShape 90">
          <a:extLst>
            <a:ext uri="{FF2B5EF4-FFF2-40B4-BE49-F238E27FC236}">
              <a16:creationId xmlns:a16="http://schemas.microsoft.com/office/drawing/2014/main" id="{00000000-0008-0000-1700-000017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2" name="AutoShape 91">
          <a:extLst>
            <a:ext uri="{FF2B5EF4-FFF2-40B4-BE49-F238E27FC236}">
              <a16:creationId xmlns:a16="http://schemas.microsoft.com/office/drawing/2014/main" id="{00000000-0008-0000-1700-000018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3" name="AutoShape 92">
          <a:extLst>
            <a:ext uri="{FF2B5EF4-FFF2-40B4-BE49-F238E27FC236}">
              <a16:creationId xmlns:a16="http://schemas.microsoft.com/office/drawing/2014/main" id="{00000000-0008-0000-1700-000019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4" name="Oval 93">
          <a:extLst>
            <a:ext uri="{FF2B5EF4-FFF2-40B4-BE49-F238E27FC236}">
              <a16:creationId xmlns:a16="http://schemas.microsoft.com/office/drawing/2014/main" id="{00000000-0008-0000-1700-00001A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5" name="Oval 94">
          <a:extLst>
            <a:ext uri="{FF2B5EF4-FFF2-40B4-BE49-F238E27FC236}">
              <a16:creationId xmlns:a16="http://schemas.microsoft.com/office/drawing/2014/main" id="{00000000-0008-0000-1700-00001B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6" name="Oval 95">
          <a:extLst>
            <a:ext uri="{FF2B5EF4-FFF2-40B4-BE49-F238E27FC236}">
              <a16:creationId xmlns:a16="http://schemas.microsoft.com/office/drawing/2014/main" id="{00000000-0008-0000-1700-00001C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7" name="Oval 96">
          <a:extLst>
            <a:ext uri="{FF2B5EF4-FFF2-40B4-BE49-F238E27FC236}">
              <a16:creationId xmlns:a16="http://schemas.microsoft.com/office/drawing/2014/main" id="{00000000-0008-0000-1700-00001D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8" name="AutoShape 84">
          <a:extLst>
            <a:ext uri="{FF2B5EF4-FFF2-40B4-BE49-F238E27FC236}">
              <a16:creationId xmlns:a16="http://schemas.microsoft.com/office/drawing/2014/main" id="{00000000-0008-0000-1700-00001E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9" name="AutoShape 85">
          <a:extLst>
            <a:ext uri="{FF2B5EF4-FFF2-40B4-BE49-F238E27FC236}">
              <a16:creationId xmlns:a16="http://schemas.microsoft.com/office/drawing/2014/main" id="{00000000-0008-0000-1700-00001F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0" name="AutoShape 86">
          <a:extLst>
            <a:ext uri="{FF2B5EF4-FFF2-40B4-BE49-F238E27FC236}">
              <a16:creationId xmlns:a16="http://schemas.microsoft.com/office/drawing/2014/main" id="{00000000-0008-0000-1700-000020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1" name="AutoShape 87">
          <a:extLst>
            <a:ext uri="{FF2B5EF4-FFF2-40B4-BE49-F238E27FC236}">
              <a16:creationId xmlns:a16="http://schemas.microsoft.com/office/drawing/2014/main" id="{00000000-0008-0000-1700-000021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2" name="AutoShape 88">
          <a:extLst>
            <a:ext uri="{FF2B5EF4-FFF2-40B4-BE49-F238E27FC236}">
              <a16:creationId xmlns:a16="http://schemas.microsoft.com/office/drawing/2014/main" id="{00000000-0008-0000-1700-000022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3" name="AutoShape 89">
          <a:extLst>
            <a:ext uri="{FF2B5EF4-FFF2-40B4-BE49-F238E27FC236}">
              <a16:creationId xmlns:a16="http://schemas.microsoft.com/office/drawing/2014/main" id="{00000000-0008-0000-1700-000023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4" name="AutoShape 90">
          <a:extLst>
            <a:ext uri="{FF2B5EF4-FFF2-40B4-BE49-F238E27FC236}">
              <a16:creationId xmlns:a16="http://schemas.microsoft.com/office/drawing/2014/main" id="{00000000-0008-0000-1700-000024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5" name="AutoShape 91">
          <a:extLst>
            <a:ext uri="{FF2B5EF4-FFF2-40B4-BE49-F238E27FC236}">
              <a16:creationId xmlns:a16="http://schemas.microsoft.com/office/drawing/2014/main" id="{00000000-0008-0000-1700-00002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6" name="AutoShape 92">
          <a:extLst>
            <a:ext uri="{FF2B5EF4-FFF2-40B4-BE49-F238E27FC236}">
              <a16:creationId xmlns:a16="http://schemas.microsoft.com/office/drawing/2014/main" id="{00000000-0008-0000-1700-00002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7" name="Oval 93">
          <a:extLst>
            <a:ext uri="{FF2B5EF4-FFF2-40B4-BE49-F238E27FC236}">
              <a16:creationId xmlns:a16="http://schemas.microsoft.com/office/drawing/2014/main" id="{00000000-0008-0000-1700-000027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8" name="Oval 94">
          <a:extLst>
            <a:ext uri="{FF2B5EF4-FFF2-40B4-BE49-F238E27FC236}">
              <a16:creationId xmlns:a16="http://schemas.microsoft.com/office/drawing/2014/main" id="{00000000-0008-0000-1700-000028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9" name="Oval 95">
          <a:extLst>
            <a:ext uri="{FF2B5EF4-FFF2-40B4-BE49-F238E27FC236}">
              <a16:creationId xmlns:a16="http://schemas.microsoft.com/office/drawing/2014/main" id="{00000000-0008-0000-1700-000029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50" name="Oval 96">
          <a:extLst>
            <a:ext uri="{FF2B5EF4-FFF2-40B4-BE49-F238E27FC236}">
              <a16:creationId xmlns:a16="http://schemas.microsoft.com/office/drawing/2014/main" id="{00000000-0008-0000-1700-00002A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sp macro="" textlink="">
      <xdr:nvSpPr>
        <xdr:cNvPr id="382251" name="直線コネクタ 2">
          <a:extLst>
            <a:ext uri="{FF2B5EF4-FFF2-40B4-BE49-F238E27FC236}">
              <a16:creationId xmlns:a16="http://schemas.microsoft.com/office/drawing/2014/main" id="{00000000-0008-0000-1700-00002BD50500}"/>
            </a:ext>
          </a:extLst>
        </xdr:cNvPr>
        <xdr:cNvSpPr>
          <a:spLocks noChangeShapeType="1"/>
        </xdr:cNvSpPr>
      </xdr:nvSpPr>
      <xdr:spPr bwMode="auto">
        <a:xfrm flipV="1">
          <a:off x="6718300" y="89535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1256" name="AutoShape 50">
          <a:extLst>
            <a:ext uri="{FF2B5EF4-FFF2-40B4-BE49-F238E27FC236}">
              <a16:creationId xmlns:a16="http://schemas.microsoft.com/office/drawing/2014/main" id="{00000000-0008-0000-1800-000048D10500}"/>
            </a:ext>
          </a:extLst>
        </xdr:cNvPr>
        <xdr:cNvSpPr>
          <a:spLocks noChangeArrowheads="1"/>
        </xdr:cNvSpPr>
      </xdr:nvSpPr>
      <xdr:spPr bwMode="auto">
        <a:xfrm>
          <a:off x="53276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7" name="AutoShape 51">
          <a:extLst>
            <a:ext uri="{FF2B5EF4-FFF2-40B4-BE49-F238E27FC236}">
              <a16:creationId xmlns:a16="http://schemas.microsoft.com/office/drawing/2014/main" id="{00000000-0008-0000-1800-000049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8" name="AutoShape 52">
          <a:extLst>
            <a:ext uri="{FF2B5EF4-FFF2-40B4-BE49-F238E27FC236}">
              <a16:creationId xmlns:a16="http://schemas.microsoft.com/office/drawing/2014/main" id="{00000000-0008-0000-1800-00004A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9" name="AutoShape 53">
          <a:extLst>
            <a:ext uri="{FF2B5EF4-FFF2-40B4-BE49-F238E27FC236}">
              <a16:creationId xmlns:a16="http://schemas.microsoft.com/office/drawing/2014/main" id="{00000000-0008-0000-1800-00004B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0" name="AutoShape 54">
          <a:extLst>
            <a:ext uri="{FF2B5EF4-FFF2-40B4-BE49-F238E27FC236}">
              <a16:creationId xmlns:a16="http://schemas.microsoft.com/office/drawing/2014/main" id="{00000000-0008-0000-1800-00004C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1" name="AutoShape 55">
          <a:extLst>
            <a:ext uri="{FF2B5EF4-FFF2-40B4-BE49-F238E27FC236}">
              <a16:creationId xmlns:a16="http://schemas.microsoft.com/office/drawing/2014/main" id="{00000000-0008-0000-1800-00004D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2" name="AutoShape 56">
          <a:extLst>
            <a:ext uri="{FF2B5EF4-FFF2-40B4-BE49-F238E27FC236}">
              <a16:creationId xmlns:a16="http://schemas.microsoft.com/office/drawing/2014/main" id="{00000000-0008-0000-1800-00004E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3" name="AutoShape 57">
          <a:extLst>
            <a:ext uri="{FF2B5EF4-FFF2-40B4-BE49-F238E27FC236}">
              <a16:creationId xmlns:a16="http://schemas.microsoft.com/office/drawing/2014/main" id="{00000000-0008-0000-1800-00004F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4" name="AutoShape 58">
          <a:extLst>
            <a:ext uri="{FF2B5EF4-FFF2-40B4-BE49-F238E27FC236}">
              <a16:creationId xmlns:a16="http://schemas.microsoft.com/office/drawing/2014/main" id="{00000000-0008-0000-1800-000050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5" name="AutoShape 59">
          <a:extLst>
            <a:ext uri="{FF2B5EF4-FFF2-40B4-BE49-F238E27FC236}">
              <a16:creationId xmlns:a16="http://schemas.microsoft.com/office/drawing/2014/main" id="{00000000-0008-0000-1800-000051D10500}"/>
            </a:ext>
          </a:extLst>
        </xdr:cNvPr>
        <xdr:cNvSpPr>
          <a:spLocks noChangeArrowheads="1"/>
        </xdr:cNvSpPr>
      </xdr:nvSpPr>
      <xdr:spPr bwMode="auto">
        <a:xfrm>
          <a:off x="5524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6" name="AutoShape 60">
          <a:extLst>
            <a:ext uri="{FF2B5EF4-FFF2-40B4-BE49-F238E27FC236}">
              <a16:creationId xmlns:a16="http://schemas.microsoft.com/office/drawing/2014/main" id="{00000000-0008-0000-1800-000052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7" name="AutoShape 61">
          <a:extLst>
            <a:ext uri="{FF2B5EF4-FFF2-40B4-BE49-F238E27FC236}">
              <a16:creationId xmlns:a16="http://schemas.microsoft.com/office/drawing/2014/main" id="{00000000-0008-0000-1800-000053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8" name="AutoShape 62">
          <a:extLst>
            <a:ext uri="{FF2B5EF4-FFF2-40B4-BE49-F238E27FC236}">
              <a16:creationId xmlns:a16="http://schemas.microsoft.com/office/drawing/2014/main" id="{00000000-0008-0000-1800-000054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9" name="AutoShape 63">
          <a:extLst>
            <a:ext uri="{FF2B5EF4-FFF2-40B4-BE49-F238E27FC236}">
              <a16:creationId xmlns:a16="http://schemas.microsoft.com/office/drawing/2014/main" id="{00000000-0008-0000-1800-000055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0" name="AutoShape 64">
          <a:extLst>
            <a:ext uri="{FF2B5EF4-FFF2-40B4-BE49-F238E27FC236}">
              <a16:creationId xmlns:a16="http://schemas.microsoft.com/office/drawing/2014/main" id="{00000000-0008-0000-1800-000056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1" name="AutoShape 65">
          <a:extLst>
            <a:ext uri="{FF2B5EF4-FFF2-40B4-BE49-F238E27FC236}">
              <a16:creationId xmlns:a16="http://schemas.microsoft.com/office/drawing/2014/main" id="{00000000-0008-0000-1800-000057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2" name="AutoShape 66">
          <a:extLst>
            <a:ext uri="{FF2B5EF4-FFF2-40B4-BE49-F238E27FC236}">
              <a16:creationId xmlns:a16="http://schemas.microsoft.com/office/drawing/2014/main" id="{00000000-0008-0000-1800-000058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3" name="AutoShape 67">
          <a:extLst>
            <a:ext uri="{FF2B5EF4-FFF2-40B4-BE49-F238E27FC236}">
              <a16:creationId xmlns:a16="http://schemas.microsoft.com/office/drawing/2014/main" id="{00000000-0008-0000-1800-000059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4" name="Oval 68">
          <a:extLst>
            <a:ext uri="{FF2B5EF4-FFF2-40B4-BE49-F238E27FC236}">
              <a16:creationId xmlns:a16="http://schemas.microsoft.com/office/drawing/2014/main" id="{00000000-0008-0000-1800-00005A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5" name="Oval 69">
          <a:extLst>
            <a:ext uri="{FF2B5EF4-FFF2-40B4-BE49-F238E27FC236}">
              <a16:creationId xmlns:a16="http://schemas.microsoft.com/office/drawing/2014/main" id="{00000000-0008-0000-1800-00005B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6" name="Oval 70">
          <a:extLst>
            <a:ext uri="{FF2B5EF4-FFF2-40B4-BE49-F238E27FC236}">
              <a16:creationId xmlns:a16="http://schemas.microsoft.com/office/drawing/2014/main" id="{00000000-0008-0000-1800-00005C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7" name="Oval 71">
          <a:extLst>
            <a:ext uri="{FF2B5EF4-FFF2-40B4-BE49-F238E27FC236}">
              <a16:creationId xmlns:a16="http://schemas.microsoft.com/office/drawing/2014/main" id="{00000000-0008-0000-1800-00005D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78" name="AutoShape 84">
          <a:extLst>
            <a:ext uri="{FF2B5EF4-FFF2-40B4-BE49-F238E27FC236}">
              <a16:creationId xmlns:a16="http://schemas.microsoft.com/office/drawing/2014/main" id="{00000000-0008-0000-1800-00005E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79" name="AutoShape 85">
          <a:extLst>
            <a:ext uri="{FF2B5EF4-FFF2-40B4-BE49-F238E27FC236}">
              <a16:creationId xmlns:a16="http://schemas.microsoft.com/office/drawing/2014/main" id="{00000000-0008-0000-1800-00005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0" name="AutoShape 86">
          <a:extLst>
            <a:ext uri="{FF2B5EF4-FFF2-40B4-BE49-F238E27FC236}">
              <a16:creationId xmlns:a16="http://schemas.microsoft.com/office/drawing/2014/main" id="{00000000-0008-0000-1800-00006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1" name="AutoShape 87">
          <a:extLst>
            <a:ext uri="{FF2B5EF4-FFF2-40B4-BE49-F238E27FC236}">
              <a16:creationId xmlns:a16="http://schemas.microsoft.com/office/drawing/2014/main" id="{00000000-0008-0000-1800-000061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2" name="AutoShape 88">
          <a:extLst>
            <a:ext uri="{FF2B5EF4-FFF2-40B4-BE49-F238E27FC236}">
              <a16:creationId xmlns:a16="http://schemas.microsoft.com/office/drawing/2014/main" id="{00000000-0008-0000-1800-000062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3" name="AutoShape 89">
          <a:extLst>
            <a:ext uri="{FF2B5EF4-FFF2-40B4-BE49-F238E27FC236}">
              <a16:creationId xmlns:a16="http://schemas.microsoft.com/office/drawing/2014/main" id="{00000000-0008-0000-1800-000063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4" name="AutoShape 90">
          <a:extLst>
            <a:ext uri="{FF2B5EF4-FFF2-40B4-BE49-F238E27FC236}">
              <a16:creationId xmlns:a16="http://schemas.microsoft.com/office/drawing/2014/main" id="{00000000-0008-0000-1800-000064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5" name="AutoShape 91">
          <a:extLst>
            <a:ext uri="{FF2B5EF4-FFF2-40B4-BE49-F238E27FC236}">
              <a16:creationId xmlns:a16="http://schemas.microsoft.com/office/drawing/2014/main" id="{00000000-0008-0000-1800-000065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6" name="AutoShape 92">
          <a:extLst>
            <a:ext uri="{FF2B5EF4-FFF2-40B4-BE49-F238E27FC236}">
              <a16:creationId xmlns:a16="http://schemas.microsoft.com/office/drawing/2014/main" id="{00000000-0008-0000-1800-000066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7" name="Oval 93">
          <a:extLst>
            <a:ext uri="{FF2B5EF4-FFF2-40B4-BE49-F238E27FC236}">
              <a16:creationId xmlns:a16="http://schemas.microsoft.com/office/drawing/2014/main" id="{00000000-0008-0000-1800-000067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8" name="Oval 94">
          <a:extLst>
            <a:ext uri="{FF2B5EF4-FFF2-40B4-BE49-F238E27FC236}">
              <a16:creationId xmlns:a16="http://schemas.microsoft.com/office/drawing/2014/main" id="{00000000-0008-0000-1800-000068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9" name="Oval 95">
          <a:extLst>
            <a:ext uri="{FF2B5EF4-FFF2-40B4-BE49-F238E27FC236}">
              <a16:creationId xmlns:a16="http://schemas.microsoft.com/office/drawing/2014/main" id="{00000000-0008-0000-1800-000069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0" name="Oval 96">
          <a:extLst>
            <a:ext uri="{FF2B5EF4-FFF2-40B4-BE49-F238E27FC236}">
              <a16:creationId xmlns:a16="http://schemas.microsoft.com/office/drawing/2014/main" id="{00000000-0008-0000-1800-00006A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1" name="AutoShape 84">
          <a:extLst>
            <a:ext uri="{FF2B5EF4-FFF2-40B4-BE49-F238E27FC236}">
              <a16:creationId xmlns:a16="http://schemas.microsoft.com/office/drawing/2014/main" id="{00000000-0008-0000-1800-00006B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2" name="AutoShape 85">
          <a:extLst>
            <a:ext uri="{FF2B5EF4-FFF2-40B4-BE49-F238E27FC236}">
              <a16:creationId xmlns:a16="http://schemas.microsoft.com/office/drawing/2014/main" id="{00000000-0008-0000-1800-00006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3" name="AutoShape 86">
          <a:extLst>
            <a:ext uri="{FF2B5EF4-FFF2-40B4-BE49-F238E27FC236}">
              <a16:creationId xmlns:a16="http://schemas.microsoft.com/office/drawing/2014/main" id="{00000000-0008-0000-1800-00006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4" name="AutoShape 87">
          <a:extLst>
            <a:ext uri="{FF2B5EF4-FFF2-40B4-BE49-F238E27FC236}">
              <a16:creationId xmlns:a16="http://schemas.microsoft.com/office/drawing/2014/main" id="{00000000-0008-0000-1800-00006E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5" name="AutoShape 88">
          <a:extLst>
            <a:ext uri="{FF2B5EF4-FFF2-40B4-BE49-F238E27FC236}">
              <a16:creationId xmlns:a16="http://schemas.microsoft.com/office/drawing/2014/main" id="{00000000-0008-0000-1800-00006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6" name="AutoShape 89">
          <a:extLst>
            <a:ext uri="{FF2B5EF4-FFF2-40B4-BE49-F238E27FC236}">
              <a16:creationId xmlns:a16="http://schemas.microsoft.com/office/drawing/2014/main" id="{00000000-0008-0000-1800-00007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7" name="AutoShape 90">
          <a:extLst>
            <a:ext uri="{FF2B5EF4-FFF2-40B4-BE49-F238E27FC236}">
              <a16:creationId xmlns:a16="http://schemas.microsoft.com/office/drawing/2014/main" id="{00000000-0008-0000-1800-000071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8" name="AutoShape 91">
          <a:extLst>
            <a:ext uri="{FF2B5EF4-FFF2-40B4-BE49-F238E27FC236}">
              <a16:creationId xmlns:a16="http://schemas.microsoft.com/office/drawing/2014/main" id="{00000000-0008-0000-1800-000072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9" name="AutoShape 92">
          <a:extLst>
            <a:ext uri="{FF2B5EF4-FFF2-40B4-BE49-F238E27FC236}">
              <a16:creationId xmlns:a16="http://schemas.microsoft.com/office/drawing/2014/main" id="{00000000-0008-0000-1800-000073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0" name="Oval 93">
          <a:extLst>
            <a:ext uri="{FF2B5EF4-FFF2-40B4-BE49-F238E27FC236}">
              <a16:creationId xmlns:a16="http://schemas.microsoft.com/office/drawing/2014/main" id="{00000000-0008-0000-1800-000074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1" name="Oval 94">
          <a:extLst>
            <a:ext uri="{FF2B5EF4-FFF2-40B4-BE49-F238E27FC236}">
              <a16:creationId xmlns:a16="http://schemas.microsoft.com/office/drawing/2014/main" id="{00000000-0008-0000-1800-000075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2" name="Oval 95">
          <a:extLst>
            <a:ext uri="{FF2B5EF4-FFF2-40B4-BE49-F238E27FC236}">
              <a16:creationId xmlns:a16="http://schemas.microsoft.com/office/drawing/2014/main" id="{00000000-0008-0000-1800-000076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3" name="Oval 96">
          <a:extLst>
            <a:ext uri="{FF2B5EF4-FFF2-40B4-BE49-F238E27FC236}">
              <a16:creationId xmlns:a16="http://schemas.microsoft.com/office/drawing/2014/main" id="{00000000-0008-0000-1800-000077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4" name="AutoShape 84">
          <a:extLst>
            <a:ext uri="{FF2B5EF4-FFF2-40B4-BE49-F238E27FC236}">
              <a16:creationId xmlns:a16="http://schemas.microsoft.com/office/drawing/2014/main" id="{00000000-0008-0000-1800-000078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5" name="AutoShape 85">
          <a:extLst>
            <a:ext uri="{FF2B5EF4-FFF2-40B4-BE49-F238E27FC236}">
              <a16:creationId xmlns:a16="http://schemas.microsoft.com/office/drawing/2014/main" id="{00000000-0008-0000-1800-000079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6" name="AutoShape 86">
          <a:extLst>
            <a:ext uri="{FF2B5EF4-FFF2-40B4-BE49-F238E27FC236}">
              <a16:creationId xmlns:a16="http://schemas.microsoft.com/office/drawing/2014/main" id="{00000000-0008-0000-1800-00007A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7" name="AutoShape 87">
          <a:extLst>
            <a:ext uri="{FF2B5EF4-FFF2-40B4-BE49-F238E27FC236}">
              <a16:creationId xmlns:a16="http://schemas.microsoft.com/office/drawing/2014/main" id="{00000000-0008-0000-1800-00007B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8" name="AutoShape 88">
          <a:extLst>
            <a:ext uri="{FF2B5EF4-FFF2-40B4-BE49-F238E27FC236}">
              <a16:creationId xmlns:a16="http://schemas.microsoft.com/office/drawing/2014/main" id="{00000000-0008-0000-1800-00007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9" name="AutoShape 89">
          <a:extLst>
            <a:ext uri="{FF2B5EF4-FFF2-40B4-BE49-F238E27FC236}">
              <a16:creationId xmlns:a16="http://schemas.microsoft.com/office/drawing/2014/main" id="{00000000-0008-0000-1800-00007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0" name="AutoShape 90">
          <a:extLst>
            <a:ext uri="{FF2B5EF4-FFF2-40B4-BE49-F238E27FC236}">
              <a16:creationId xmlns:a16="http://schemas.microsoft.com/office/drawing/2014/main" id="{00000000-0008-0000-1800-00007E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1" name="AutoShape 91">
          <a:extLst>
            <a:ext uri="{FF2B5EF4-FFF2-40B4-BE49-F238E27FC236}">
              <a16:creationId xmlns:a16="http://schemas.microsoft.com/office/drawing/2014/main" id="{00000000-0008-0000-1800-00007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2" name="AutoShape 92">
          <a:extLst>
            <a:ext uri="{FF2B5EF4-FFF2-40B4-BE49-F238E27FC236}">
              <a16:creationId xmlns:a16="http://schemas.microsoft.com/office/drawing/2014/main" id="{00000000-0008-0000-1800-00008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3" name="Oval 93">
          <a:extLst>
            <a:ext uri="{FF2B5EF4-FFF2-40B4-BE49-F238E27FC236}">
              <a16:creationId xmlns:a16="http://schemas.microsoft.com/office/drawing/2014/main" id="{00000000-0008-0000-1800-000081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4" name="Oval 94">
          <a:extLst>
            <a:ext uri="{FF2B5EF4-FFF2-40B4-BE49-F238E27FC236}">
              <a16:creationId xmlns:a16="http://schemas.microsoft.com/office/drawing/2014/main" id="{00000000-0008-0000-1800-000082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5" name="Oval 95">
          <a:extLst>
            <a:ext uri="{FF2B5EF4-FFF2-40B4-BE49-F238E27FC236}">
              <a16:creationId xmlns:a16="http://schemas.microsoft.com/office/drawing/2014/main" id="{00000000-0008-0000-1800-000083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6" name="Oval 96">
          <a:extLst>
            <a:ext uri="{FF2B5EF4-FFF2-40B4-BE49-F238E27FC236}">
              <a16:creationId xmlns:a16="http://schemas.microsoft.com/office/drawing/2014/main" id="{00000000-0008-0000-1800-000084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7" name="AutoShape 84">
          <a:extLst>
            <a:ext uri="{FF2B5EF4-FFF2-40B4-BE49-F238E27FC236}">
              <a16:creationId xmlns:a16="http://schemas.microsoft.com/office/drawing/2014/main" id="{00000000-0008-0000-1800-000085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8" name="AutoShape 85">
          <a:extLst>
            <a:ext uri="{FF2B5EF4-FFF2-40B4-BE49-F238E27FC236}">
              <a16:creationId xmlns:a16="http://schemas.microsoft.com/office/drawing/2014/main" id="{00000000-0008-0000-1800-000086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9" name="AutoShape 86">
          <a:extLst>
            <a:ext uri="{FF2B5EF4-FFF2-40B4-BE49-F238E27FC236}">
              <a16:creationId xmlns:a16="http://schemas.microsoft.com/office/drawing/2014/main" id="{00000000-0008-0000-1800-000087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0" name="AutoShape 87">
          <a:extLst>
            <a:ext uri="{FF2B5EF4-FFF2-40B4-BE49-F238E27FC236}">
              <a16:creationId xmlns:a16="http://schemas.microsoft.com/office/drawing/2014/main" id="{00000000-0008-0000-1800-000088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1" name="AutoShape 88">
          <a:extLst>
            <a:ext uri="{FF2B5EF4-FFF2-40B4-BE49-F238E27FC236}">
              <a16:creationId xmlns:a16="http://schemas.microsoft.com/office/drawing/2014/main" id="{00000000-0008-0000-1800-000089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2" name="AutoShape 89">
          <a:extLst>
            <a:ext uri="{FF2B5EF4-FFF2-40B4-BE49-F238E27FC236}">
              <a16:creationId xmlns:a16="http://schemas.microsoft.com/office/drawing/2014/main" id="{00000000-0008-0000-1800-00008A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3" name="AutoShape 90">
          <a:extLst>
            <a:ext uri="{FF2B5EF4-FFF2-40B4-BE49-F238E27FC236}">
              <a16:creationId xmlns:a16="http://schemas.microsoft.com/office/drawing/2014/main" id="{00000000-0008-0000-1800-00008B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4" name="AutoShape 91">
          <a:extLst>
            <a:ext uri="{FF2B5EF4-FFF2-40B4-BE49-F238E27FC236}">
              <a16:creationId xmlns:a16="http://schemas.microsoft.com/office/drawing/2014/main" id="{00000000-0008-0000-1800-00008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5" name="AutoShape 92">
          <a:extLst>
            <a:ext uri="{FF2B5EF4-FFF2-40B4-BE49-F238E27FC236}">
              <a16:creationId xmlns:a16="http://schemas.microsoft.com/office/drawing/2014/main" id="{00000000-0008-0000-1800-00008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6" name="Oval 93">
          <a:extLst>
            <a:ext uri="{FF2B5EF4-FFF2-40B4-BE49-F238E27FC236}">
              <a16:creationId xmlns:a16="http://schemas.microsoft.com/office/drawing/2014/main" id="{00000000-0008-0000-1800-00008E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7" name="Oval 94">
          <a:extLst>
            <a:ext uri="{FF2B5EF4-FFF2-40B4-BE49-F238E27FC236}">
              <a16:creationId xmlns:a16="http://schemas.microsoft.com/office/drawing/2014/main" id="{00000000-0008-0000-1800-00008F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8" name="Oval 95">
          <a:extLst>
            <a:ext uri="{FF2B5EF4-FFF2-40B4-BE49-F238E27FC236}">
              <a16:creationId xmlns:a16="http://schemas.microsoft.com/office/drawing/2014/main" id="{00000000-0008-0000-1800-000090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9" name="Oval 96">
          <a:extLst>
            <a:ext uri="{FF2B5EF4-FFF2-40B4-BE49-F238E27FC236}">
              <a16:creationId xmlns:a16="http://schemas.microsoft.com/office/drawing/2014/main" id="{00000000-0008-0000-1800-000091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sp macro="" textlink="">
      <xdr:nvSpPr>
        <xdr:cNvPr id="381330" name="直線コネクタ 2">
          <a:extLst>
            <a:ext uri="{FF2B5EF4-FFF2-40B4-BE49-F238E27FC236}">
              <a16:creationId xmlns:a16="http://schemas.microsoft.com/office/drawing/2014/main" id="{00000000-0008-0000-1800-000092D10500}"/>
            </a:ext>
          </a:extLst>
        </xdr:cNvPr>
        <xdr:cNvSpPr>
          <a:spLocks noChangeShapeType="1"/>
        </xdr:cNvSpPr>
      </xdr:nvSpPr>
      <xdr:spPr bwMode="auto">
        <a:xfrm flipV="1">
          <a:off x="6718300" y="88265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1" name="AutoShape 50">
          <a:extLst>
            <a:ext uri="{FF2B5EF4-FFF2-40B4-BE49-F238E27FC236}">
              <a16:creationId xmlns:a16="http://schemas.microsoft.com/office/drawing/2014/main" id="{00000000-0008-0000-1800-000093D10500}"/>
            </a:ext>
          </a:extLst>
        </xdr:cNvPr>
        <xdr:cNvSpPr>
          <a:spLocks noChangeArrowheads="1"/>
        </xdr:cNvSpPr>
      </xdr:nvSpPr>
      <xdr:spPr bwMode="auto">
        <a:xfrm>
          <a:off x="49593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2" name="AutoShape 51">
          <a:extLst>
            <a:ext uri="{FF2B5EF4-FFF2-40B4-BE49-F238E27FC236}">
              <a16:creationId xmlns:a16="http://schemas.microsoft.com/office/drawing/2014/main" id="{00000000-0008-0000-1800-000094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3" name="AutoShape 52">
          <a:extLst>
            <a:ext uri="{FF2B5EF4-FFF2-40B4-BE49-F238E27FC236}">
              <a16:creationId xmlns:a16="http://schemas.microsoft.com/office/drawing/2014/main" id="{00000000-0008-0000-1800-000095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4" name="AutoShape 53">
          <a:extLst>
            <a:ext uri="{FF2B5EF4-FFF2-40B4-BE49-F238E27FC236}">
              <a16:creationId xmlns:a16="http://schemas.microsoft.com/office/drawing/2014/main" id="{00000000-0008-0000-1800-000096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5" name="AutoShape 54">
          <a:extLst>
            <a:ext uri="{FF2B5EF4-FFF2-40B4-BE49-F238E27FC236}">
              <a16:creationId xmlns:a16="http://schemas.microsoft.com/office/drawing/2014/main" id="{00000000-0008-0000-1800-000097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6" name="AutoShape 55">
          <a:extLst>
            <a:ext uri="{FF2B5EF4-FFF2-40B4-BE49-F238E27FC236}">
              <a16:creationId xmlns:a16="http://schemas.microsoft.com/office/drawing/2014/main" id="{00000000-0008-0000-1800-000098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7" name="AutoShape 56">
          <a:extLst>
            <a:ext uri="{FF2B5EF4-FFF2-40B4-BE49-F238E27FC236}">
              <a16:creationId xmlns:a16="http://schemas.microsoft.com/office/drawing/2014/main" id="{00000000-0008-0000-1800-000099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8" name="AutoShape 57">
          <a:extLst>
            <a:ext uri="{FF2B5EF4-FFF2-40B4-BE49-F238E27FC236}">
              <a16:creationId xmlns:a16="http://schemas.microsoft.com/office/drawing/2014/main" id="{00000000-0008-0000-1800-00009A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9" name="AutoShape 58">
          <a:extLst>
            <a:ext uri="{FF2B5EF4-FFF2-40B4-BE49-F238E27FC236}">
              <a16:creationId xmlns:a16="http://schemas.microsoft.com/office/drawing/2014/main" id="{00000000-0008-0000-1800-00009B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3181" name="AutoShape 50">
          <a:extLst>
            <a:ext uri="{FF2B5EF4-FFF2-40B4-BE49-F238E27FC236}">
              <a16:creationId xmlns:a16="http://schemas.microsoft.com/office/drawing/2014/main" id="{00000000-0008-0000-1900-0000CDD80500}"/>
            </a:ext>
          </a:extLst>
        </xdr:cNvPr>
        <xdr:cNvSpPr>
          <a:spLocks noChangeArrowheads="1"/>
        </xdr:cNvSpPr>
      </xdr:nvSpPr>
      <xdr:spPr bwMode="auto">
        <a:xfrm>
          <a:off x="53276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2" name="AutoShape 51">
          <a:extLst>
            <a:ext uri="{FF2B5EF4-FFF2-40B4-BE49-F238E27FC236}">
              <a16:creationId xmlns:a16="http://schemas.microsoft.com/office/drawing/2014/main" id="{00000000-0008-0000-1900-0000CE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3" name="AutoShape 52">
          <a:extLst>
            <a:ext uri="{FF2B5EF4-FFF2-40B4-BE49-F238E27FC236}">
              <a16:creationId xmlns:a16="http://schemas.microsoft.com/office/drawing/2014/main" id="{00000000-0008-0000-1900-0000CF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4" name="AutoShape 53">
          <a:extLst>
            <a:ext uri="{FF2B5EF4-FFF2-40B4-BE49-F238E27FC236}">
              <a16:creationId xmlns:a16="http://schemas.microsoft.com/office/drawing/2014/main" id="{00000000-0008-0000-1900-0000D0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5" name="AutoShape 54">
          <a:extLst>
            <a:ext uri="{FF2B5EF4-FFF2-40B4-BE49-F238E27FC236}">
              <a16:creationId xmlns:a16="http://schemas.microsoft.com/office/drawing/2014/main" id="{00000000-0008-0000-1900-0000D1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6" name="AutoShape 55">
          <a:extLst>
            <a:ext uri="{FF2B5EF4-FFF2-40B4-BE49-F238E27FC236}">
              <a16:creationId xmlns:a16="http://schemas.microsoft.com/office/drawing/2014/main" id="{00000000-0008-0000-1900-0000D2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7" name="AutoShape 56">
          <a:extLst>
            <a:ext uri="{FF2B5EF4-FFF2-40B4-BE49-F238E27FC236}">
              <a16:creationId xmlns:a16="http://schemas.microsoft.com/office/drawing/2014/main" id="{00000000-0008-0000-1900-0000D3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8" name="AutoShape 57">
          <a:extLst>
            <a:ext uri="{FF2B5EF4-FFF2-40B4-BE49-F238E27FC236}">
              <a16:creationId xmlns:a16="http://schemas.microsoft.com/office/drawing/2014/main" id="{00000000-0008-0000-1900-0000D4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9" name="AutoShape 58">
          <a:extLst>
            <a:ext uri="{FF2B5EF4-FFF2-40B4-BE49-F238E27FC236}">
              <a16:creationId xmlns:a16="http://schemas.microsoft.com/office/drawing/2014/main" id="{00000000-0008-0000-1900-0000D5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0" name="AutoShape 59">
          <a:extLst>
            <a:ext uri="{FF2B5EF4-FFF2-40B4-BE49-F238E27FC236}">
              <a16:creationId xmlns:a16="http://schemas.microsoft.com/office/drawing/2014/main" id="{00000000-0008-0000-1900-0000D6D80500}"/>
            </a:ext>
          </a:extLst>
        </xdr:cNvPr>
        <xdr:cNvSpPr>
          <a:spLocks noChangeArrowheads="1"/>
        </xdr:cNvSpPr>
      </xdr:nvSpPr>
      <xdr:spPr bwMode="auto">
        <a:xfrm>
          <a:off x="5524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1" name="AutoShape 60">
          <a:extLst>
            <a:ext uri="{FF2B5EF4-FFF2-40B4-BE49-F238E27FC236}">
              <a16:creationId xmlns:a16="http://schemas.microsoft.com/office/drawing/2014/main" id="{00000000-0008-0000-1900-0000D7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2" name="AutoShape 61">
          <a:extLst>
            <a:ext uri="{FF2B5EF4-FFF2-40B4-BE49-F238E27FC236}">
              <a16:creationId xmlns:a16="http://schemas.microsoft.com/office/drawing/2014/main" id="{00000000-0008-0000-1900-0000D8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3" name="AutoShape 62">
          <a:extLst>
            <a:ext uri="{FF2B5EF4-FFF2-40B4-BE49-F238E27FC236}">
              <a16:creationId xmlns:a16="http://schemas.microsoft.com/office/drawing/2014/main" id="{00000000-0008-0000-1900-0000D9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4" name="AutoShape 63">
          <a:extLst>
            <a:ext uri="{FF2B5EF4-FFF2-40B4-BE49-F238E27FC236}">
              <a16:creationId xmlns:a16="http://schemas.microsoft.com/office/drawing/2014/main" id="{00000000-0008-0000-1900-0000DA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5" name="AutoShape 64">
          <a:extLst>
            <a:ext uri="{FF2B5EF4-FFF2-40B4-BE49-F238E27FC236}">
              <a16:creationId xmlns:a16="http://schemas.microsoft.com/office/drawing/2014/main" id="{00000000-0008-0000-1900-0000DB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6" name="AutoShape 65">
          <a:extLst>
            <a:ext uri="{FF2B5EF4-FFF2-40B4-BE49-F238E27FC236}">
              <a16:creationId xmlns:a16="http://schemas.microsoft.com/office/drawing/2014/main" id="{00000000-0008-0000-1900-0000DC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7" name="AutoShape 66">
          <a:extLst>
            <a:ext uri="{FF2B5EF4-FFF2-40B4-BE49-F238E27FC236}">
              <a16:creationId xmlns:a16="http://schemas.microsoft.com/office/drawing/2014/main" id="{00000000-0008-0000-1900-0000DD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8" name="AutoShape 67">
          <a:extLst>
            <a:ext uri="{FF2B5EF4-FFF2-40B4-BE49-F238E27FC236}">
              <a16:creationId xmlns:a16="http://schemas.microsoft.com/office/drawing/2014/main" id="{00000000-0008-0000-1900-0000DE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9" name="Oval 68">
          <a:extLst>
            <a:ext uri="{FF2B5EF4-FFF2-40B4-BE49-F238E27FC236}">
              <a16:creationId xmlns:a16="http://schemas.microsoft.com/office/drawing/2014/main" id="{00000000-0008-0000-1900-0000DF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0" name="Oval 69">
          <a:extLst>
            <a:ext uri="{FF2B5EF4-FFF2-40B4-BE49-F238E27FC236}">
              <a16:creationId xmlns:a16="http://schemas.microsoft.com/office/drawing/2014/main" id="{00000000-0008-0000-1900-0000E0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1" name="Oval 70">
          <a:extLst>
            <a:ext uri="{FF2B5EF4-FFF2-40B4-BE49-F238E27FC236}">
              <a16:creationId xmlns:a16="http://schemas.microsoft.com/office/drawing/2014/main" id="{00000000-0008-0000-1900-0000E1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2" name="Oval 71">
          <a:extLst>
            <a:ext uri="{FF2B5EF4-FFF2-40B4-BE49-F238E27FC236}">
              <a16:creationId xmlns:a16="http://schemas.microsoft.com/office/drawing/2014/main" id="{00000000-0008-0000-1900-0000E2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3" name="AutoShape 84">
          <a:extLst>
            <a:ext uri="{FF2B5EF4-FFF2-40B4-BE49-F238E27FC236}">
              <a16:creationId xmlns:a16="http://schemas.microsoft.com/office/drawing/2014/main" id="{00000000-0008-0000-1900-0000E3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4" name="AutoShape 85">
          <a:extLst>
            <a:ext uri="{FF2B5EF4-FFF2-40B4-BE49-F238E27FC236}">
              <a16:creationId xmlns:a16="http://schemas.microsoft.com/office/drawing/2014/main" id="{00000000-0008-0000-1900-0000E4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5" name="AutoShape 86">
          <a:extLst>
            <a:ext uri="{FF2B5EF4-FFF2-40B4-BE49-F238E27FC236}">
              <a16:creationId xmlns:a16="http://schemas.microsoft.com/office/drawing/2014/main" id="{00000000-0008-0000-1900-0000E5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6" name="AutoShape 87">
          <a:extLst>
            <a:ext uri="{FF2B5EF4-FFF2-40B4-BE49-F238E27FC236}">
              <a16:creationId xmlns:a16="http://schemas.microsoft.com/office/drawing/2014/main" id="{00000000-0008-0000-1900-0000E6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7" name="AutoShape 88">
          <a:extLst>
            <a:ext uri="{FF2B5EF4-FFF2-40B4-BE49-F238E27FC236}">
              <a16:creationId xmlns:a16="http://schemas.microsoft.com/office/drawing/2014/main" id="{00000000-0008-0000-1900-0000E7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8" name="AutoShape 89">
          <a:extLst>
            <a:ext uri="{FF2B5EF4-FFF2-40B4-BE49-F238E27FC236}">
              <a16:creationId xmlns:a16="http://schemas.microsoft.com/office/drawing/2014/main" id="{00000000-0008-0000-1900-0000E8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9" name="AutoShape 90">
          <a:extLst>
            <a:ext uri="{FF2B5EF4-FFF2-40B4-BE49-F238E27FC236}">
              <a16:creationId xmlns:a16="http://schemas.microsoft.com/office/drawing/2014/main" id="{00000000-0008-0000-1900-0000E9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0" name="AutoShape 91">
          <a:extLst>
            <a:ext uri="{FF2B5EF4-FFF2-40B4-BE49-F238E27FC236}">
              <a16:creationId xmlns:a16="http://schemas.microsoft.com/office/drawing/2014/main" id="{00000000-0008-0000-1900-0000EA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1" name="AutoShape 92">
          <a:extLst>
            <a:ext uri="{FF2B5EF4-FFF2-40B4-BE49-F238E27FC236}">
              <a16:creationId xmlns:a16="http://schemas.microsoft.com/office/drawing/2014/main" id="{00000000-0008-0000-1900-0000EB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2" name="Oval 93">
          <a:extLst>
            <a:ext uri="{FF2B5EF4-FFF2-40B4-BE49-F238E27FC236}">
              <a16:creationId xmlns:a16="http://schemas.microsoft.com/office/drawing/2014/main" id="{00000000-0008-0000-1900-0000EC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3" name="Oval 94">
          <a:extLst>
            <a:ext uri="{FF2B5EF4-FFF2-40B4-BE49-F238E27FC236}">
              <a16:creationId xmlns:a16="http://schemas.microsoft.com/office/drawing/2014/main" id="{00000000-0008-0000-1900-0000ED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4" name="Oval 95">
          <a:extLst>
            <a:ext uri="{FF2B5EF4-FFF2-40B4-BE49-F238E27FC236}">
              <a16:creationId xmlns:a16="http://schemas.microsoft.com/office/drawing/2014/main" id="{00000000-0008-0000-1900-0000EE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5" name="Oval 96">
          <a:extLst>
            <a:ext uri="{FF2B5EF4-FFF2-40B4-BE49-F238E27FC236}">
              <a16:creationId xmlns:a16="http://schemas.microsoft.com/office/drawing/2014/main" id="{00000000-0008-0000-1900-0000EF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6" name="AutoShape 84">
          <a:extLst>
            <a:ext uri="{FF2B5EF4-FFF2-40B4-BE49-F238E27FC236}">
              <a16:creationId xmlns:a16="http://schemas.microsoft.com/office/drawing/2014/main" id="{00000000-0008-0000-1900-0000F0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7" name="AutoShape 85">
          <a:extLst>
            <a:ext uri="{FF2B5EF4-FFF2-40B4-BE49-F238E27FC236}">
              <a16:creationId xmlns:a16="http://schemas.microsoft.com/office/drawing/2014/main" id="{00000000-0008-0000-1900-0000F1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8" name="AutoShape 86">
          <a:extLst>
            <a:ext uri="{FF2B5EF4-FFF2-40B4-BE49-F238E27FC236}">
              <a16:creationId xmlns:a16="http://schemas.microsoft.com/office/drawing/2014/main" id="{00000000-0008-0000-1900-0000F2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9" name="AutoShape 87">
          <a:extLst>
            <a:ext uri="{FF2B5EF4-FFF2-40B4-BE49-F238E27FC236}">
              <a16:creationId xmlns:a16="http://schemas.microsoft.com/office/drawing/2014/main" id="{00000000-0008-0000-1900-0000F3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0" name="AutoShape 88">
          <a:extLst>
            <a:ext uri="{FF2B5EF4-FFF2-40B4-BE49-F238E27FC236}">
              <a16:creationId xmlns:a16="http://schemas.microsoft.com/office/drawing/2014/main" id="{00000000-0008-0000-1900-0000F4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1" name="AutoShape 89">
          <a:extLst>
            <a:ext uri="{FF2B5EF4-FFF2-40B4-BE49-F238E27FC236}">
              <a16:creationId xmlns:a16="http://schemas.microsoft.com/office/drawing/2014/main" id="{00000000-0008-0000-1900-0000F5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2" name="AutoShape 90">
          <a:extLst>
            <a:ext uri="{FF2B5EF4-FFF2-40B4-BE49-F238E27FC236}">
              <a16:creationId xmlns:a16="http://schemas.microsoft.com/office/drawing/2014/main" id="{00000000-0008-0000-1900-0000F6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3" name="AutoShape 91">
          <a:extLst>
            <a:ext uri="{FF2B5EF4-FFF2-40B4-BE49-F238E27FC236}">
              <a16:creationId xmlns:a16="http://schemas.microsoft.com/office/drawing/2014/main" id="{00000000-0008-0000-1900-0000F7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4" name="AutoShape 92">
          <a:extLst>
            <a:ext uri="{FF2B5EF4-FFF2-40B4-BE49-F238E27FC236}">
              <a16:creationId xmlns:a16="http://schemas.microsoft.com/office/drawing/2014/main" id="{00000000-0008-0000-1900-0000F8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5" name="Oval 93">
          <a:extLst>
            <a:ext uri="{FF2B5EF4-FFF2-40B4-BE49-F238E27FC236}">
              <a16:creationId xmlns:a16="http://schemas.microsoft.com/office/drawing/2014/main" id="{00000000-0008-0000-1900-0000F9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6" name="Oval 94">
          <a:extLst>
            <a:ext uri="{FF2B5EF4-FFF2-40B4-BE49-F238E27FC236}">
              <a16:creationId xmlns:a16="http://schemas.microsoft.com/office/drawing/2014/main" id="{00000000-0008-0000-1900-0000FA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7" name="Oval 95">
          <a:extLst>
            <a:ext uri="{FF2B5EF4-FFF2-40B4-BE49-F238E27FC236}">
              <a16:creationId xmlns:a16="http://schemas.microsoft.com/office/drawing/2014/main" id="{00000000-0008-0000-1900-0000FB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8" name="Oval 96">
          <a:extLst>
            <a:ext uri="{FF2B5EF4-FFF2-40B4-BE49-F238E27FC236}">
              <a16:creationId xmlns:a16="http://schemas.microsoft.com/office/drawing/2014/main" id="{00000000-0008-0000-1900-0000FC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9" name="AutoShape 84">
          <a:extLst>
            <a:ext uri="{FF2B5EF4-FFF2-40B4-BE49-F238E27FC236}">
              <a16:creationId xmlns:a16="http://schemas.microsoft.com/office/drawing/2014/main" id="{00000000-0008-0000-1900-0000FD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0" name="AutoShape 85">
          <a:extLst>
            <a:ext uri="{FF2B5EF4-FFF2-40B4-BE49-F238E27FC236}">
              <a16:creationId xmlns:a16="http://schemas.microsoft.com/office/drawing/2014/main" id="{00000000-0008-0000-1900-0000FE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1" name="AutoShape 86">
          <a:extLst>
            <a:ext uri="{FF2B5EF4-FFF2-40B4-BE49-F238E27FC236}">
              <a16:creationId xmlns:a16="http://schemas.microsoft.com/office/drawing/2014/main" id="{00000000-0008-0000-1900-0000FF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2" name="AutoShape 87">
          <a:extLst>
            <a:ext uri="{FF2B5EF4-FFF2-40B4-BE49-F238E27FC236}">
              <a16:creationId xmlns:a16="http://schemas.microsoft.com/office/drawing/2014/main" id="{00000000-0008-0000-1900-000000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3" name="AutoShape 88">
          <a:extLst>
            <a:ext uri="{FF2B5EF4-FFF2-40B4-BE49-F238E27FC236}">
              <a16:creationId xmlns:a16="http://schemas.microsoft.com/office/drawing/2014/main" id="{00000000-0008-0000-1900-000001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4" name="AutoShape 89">
          <a:extLst>
            <a:ext uri="{FF2B5EF4-FFF2-40B4-BE49-F238E27FC236}">
              <a16:creationId xmlns:a16="http://schemas.microsoft.com/office/drawing/2014/main" id="{00000000-0008-0000-1900-000002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5" name="AutoShape 90">
          <a:extLst>
            <a:ext uri="{FF2B5EF4-FFF2-40B4-BE49-F238E27FC236}">
              <a16:creationId xmlns:a16="http://schemas.microsoft.com/office/drawing/2014/main" id="{00000000-0008-0000-1900-000003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6" name="AutoShape 91">
          <a:extLst>
            <a:ext uri="{FF2B5EF4-FFF2-40B4-BE49-F238E27FC236}">
              <a16:creationId xmlns:a16="http://schemas.microsoft.com/office/drawing/2014/main" id="{00000000-0008-0000-1900-000004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7" name="AutoShape 92">
          <a:extLst>
            <a:ext uri="{FF2B5EF4-FFF2-40B4-BE49-F238E27FC236}">
              <a16:creationId xmlns:a16="http://schemas.microsoft.com/office/drawing/2014/main" id="{00000000-0008-0000-1900-000005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8" name="Oval 93">
          <a:extLst>
            <a:ext uri="{FF2B5EF4-FFF2-40B4-BE49-F238E27FC236}">
              <a16:creationId xmlns:a16="http://schemas.microsoft.com/office/drawing/2014/main" id="{00000000-0008-0000-1900-000006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9" name="Oval 94">
          <a:extLst>
            <a:ext uri="{FF2B5EF4-FFF2-40B4-BE49-F238E27FC236}">
              <a16:creationId xmlns:a16="http://schemas.microsoft.com/office/drawing/2014/main" id="{00000000-0008-0000-1900-000007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0" name="Oval 95">
          <a:extLst>
            <a:ext uri="{FF2B5EF4-FFF2-40B4-BE49-F238E27FC236}">
              <a16:creationId xmlns:a16="http://schemas.microsoft.com/office/drawing/2014/main" id="{00000000-0008-0000-1900-000008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1" name="Oval 96">
          <a:extLst>
            <a:ext uri="{FF2B5EF4-FFF2-40B4-BE49-F238E27FC236}">
              <a16:creationId xmlns:a16="http://schemas.microsoft.com/office/drawing/2014/main" id="{00000000-0008-0000-1900-000009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2" name="AutoShape 84">
          <a:extLst>
            <a:ext uri="{FF2B5EF4-FFF2-40B4-BE49-F238E27FC236}">
              <a16:creationId xmlns:a16="http://schemas.microsoft.com/office/drawing/2014/main" id="{00000000-0008-0000-1900-00000AD9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3" name="AutoShape 85">
          <a:extLst>
            <a:ext uri="{FF2B5EF4-FFF2-40B4-BE49-F238E27FC236}">
              <a16:creationId xmlns:a16="http://schemas.microsoft.com/office/drawing/2014/main" id="{00000000-0008-0000-1900-00000B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4" name="AutoShape 86">
          <a:extLst>
            <a:ext uri="{FF2B5EF4-FFF2-40B4-BE49-F238E27FC236}">
              <a16:creationId xmlns:a16="http://schemas.microsoft.com/office/drawing/2014/main" id="{00000000-0008-0000-1900-00000C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5" name="AutoShape 87">
          <a:extLst>
            <a:ext uri="{FF2B5EF4-FFF2-40B4-BE49-F238E27FC236}">
              <a16:creationId xmlns:a16="http://schemas.microsoft.com/office/drawing/2014/main" id="{00000000-0008-0000-1900-00000D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6" name="AutoShape 88">
          <a:extLst>
            <a:ext uri="{FF2B5EF4-FFF2-40B4-BE49-F238E27FC236}">
              <a16:creationId xmlns:a16="http://schemas.microsoft.com/office/drawing/2014/main" id="{00000000-0008-0000-1900-00000E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7" name="AutoShape 89">
          <a:extLst>
            <a:ext uri="{FF2B5EF4-FFF2-40B4-BE49-F238E27FC236}">
              <a16:creationId xmlns:a16="http://schemas.microsoft.com/office/drawing/2014/main" id="{00000000-0008-0000-1900-00000F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8" name="AutoShape 90">
          <a:extLst>
            <a:ext uri="{FF2B5EF4-FFF2-40B4-BE49-F238E27FC236}">
              <a16:creationId xmlns:a16="http://schemas.microsoft.com/office/drawing/2014/main" id="{00000000-0008-0000-1900-000010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9" name="AutoShape 91">
          <a:extLst>
            <a:ext uri="{FF2B5EF4-FFF2-40B4-BE49-F238E27FC236}">
              <a16:creationId xmlns:a16="http://schemas.microsoft.com/office/drawing/2014/main" id="{00000000-0008-0000-1900-000011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0" name="AutoShape 92">
          <a:extLst>
            <a:ext uri="{FF2B5EF4-FFF2-40B4-BE49-F238E27FC236}">
              <a16:creationId xmlns:a16="http://schemas.microsoft.com/office/drawing/2014/main" id="{00000000-0008-0000-1900-000012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1" name="Oval 93">
          <a:extLst>
            <a:ext uri="{FF2B5EF4-FFF2-40B4-BE49-F238E27FC236}">
              <a16:creationId xmlns:a16="http://schemas.microsoft.com/office/drawing/2014/main" id="{00000000-0008-0000-1900-000013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2" name="Oval 94">
          <a:extLst>
            <a:ext uri="{FF2B5EF4-FFF2-40B4-BE49-F238E27FC236}">
              <a16:creationId xmlns:a16="http://schemas.microsoft.com/office/drawing/2014/main" id="{00000000-0008-0000-1900-000014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3" name="Oval 95">
          <a:extLst>
            <a:ext uri="{FF2B5EF4-FFF2-40B4-BE49-F238E27FC236}">
              <a16:creationId xmlns:a16="http://schemas.microsoft.com/office/drawing/2014/main" id="{00000000-0008-0000-1900-000015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4" name="Oval 96">
          <a:extLst>
            <a:ext uri="{FF2B5EF4-FFF2-40B4-BE49-F238E27FC236}">
              <a16:creationId xmlns:a16="http://schemas.microsoft.com/office/drawing/2014/main" id="{00000000-0008-0000-1900-000016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cxnSp macro="">
      <xdr:nvCxnSpPr>
        <xdr:cNvPr id="383255" name="直線コネクタ 2">
          <a:extLst>
            <a:ext uri="{FF2B5EF4-FFF2-40B4-BE49-F238E27FC236}">
              <a16:creationId xmlns:a16="http://schemas.microsoft.com/office/drawing/2014/main" id="{00000000-0008-0000-1900-000017D90500}"/>
            </a:ext>
          </a:extLst>
        </xdr:cNvPr>
        <xdr:cNvCxnSpPr>
          <a:cxnSpLocks noChangeShapeType="1"/>
        </xdr:cNvCxnSpPr>
      </xdr:nvCxnSpPr>
      <xdr:spPr bwMode="auto">
        <a:xfrm flipV="1">
          <a:off x="6718300" y="80010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101599</xdr:colOff>
      <xdr:row>35</xdr:row>
      <xdr:rowOff>117475</xdr:rowOff>
    </xdr:from>
    <xdr:to>
      <xdr:col>64</xdr:col>
      <xdr:colOff>177799</xdr:colOff>
      <xdr:row>40</xdr:row>
      <xdr:rowOff>95264</xdr:rowOff>
    </xdr:to>
    <xdr:sp macro="" textlink="">
      <xdr:nvSpPr>
        <xdr:cNvPr id="77" name="テキスト ボックス 76">
          <a:extLst>
            <a:ext uri="{FF2B5EF4-FFF2-40B4-BE49-F238E27FC236}">
              <a16:creationId xmlns:a16="http://schemas.microsoft.com/office/drawing/2014/main" id="{00000000-0008-0000-1900-00004D000000}"/>
            </a:ext>
          </a:extLst>
        </xdr:cNvPr>
        <xdr:cNvSpPr txBox="1"/>
      </xdr:nvSpPr>
      <xdr:spPr>
        <a:xfrm>
          <a:off x="8334374" y="9953625"/>
          <a:ext cx="6067425" cy="15906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t>○　雇児</a:t>
          </a:r>
          <a:r>
            <a:rPr kumimoji="1" lang="en-US" altLang="ja-JP" sz="1000"/>
            <a:t>0903</a:t>
          </a:r>
          <a:r>
            <a:rPr kumimoji="1" lang="ja-JP" altLang="en-US" sz="1000"/>
            <a:t>第</a:t>
          </a:r>
          <a:r>
            <a:rPr kumimoji="1" lang="en-US" altLang="ja-JP" sz="1000"/>
            <a:t>6</a:t>
          </a:r>
          <a:r>
            <a:rPr kumimoji="1" lang="ja-JP" altLang="en-US" sz="1000"/>
            <a:t>号通知の１</a:t>
          </a:r>
          <a:r>
            <a:rPr kumimoji="1" lang="en-US" altLang="ja-JP" sz="1000"/>
            <a:t>(3)</a:t>
          </a:r>
          <a:r>
            <a:rPr kumimoji="1" lang="ja-JP" altLang="en-US" sz="1000"/>
            <a:t>に関して、人件費積立預金、修繕費積立預金及び備品等購入積立預金については、単年度繰入額及び累積限度額ともに制限を設けていない。ただし、これらの額が合理的な　範囲を著しく逸脱しているような例外的場合においては、まず運営主体内部で適正化が行われるよう行政として注意喚起するなどの行為は妨げられないものと解すべきである。なお、単年度の積立支出及び当期資金収支差額の合計額が当該施設に係る経理区分の経常収入の５％を上回る場合は、（都道府県は）収支計算分析表の提出を求め，「</a:t>
          </a:r>
          <a:r>
            <a:rPr kumimoji="1" lang="en-US" altLang="ja-JP" sz="1000"/>
            <a:t>1</a:t>
          </a:r>
          <a:r>
            <a:rPr kumimoji="1" lang="ja-JP" altLang="en-US" sz="1000"/>
            <a:t>　委託費の使途範囲」から「</a:t>
          </a:r>
          <a:r>
            <a:rPr kumimoji="1" lang="en-US" altLang="ja-JP" sz="1000"/>
            <a:t>4</a:t>
          </a:r>
          <a:r>
            <a:rPr kumimoji="1" lang="ja-JP" altLang="en-US" sz="1000"/>
            <a:t>　委託費の管理・運用」までに示された事項の遵守状況を確認する。（雇児</a:t>
          </a:r>
          <a:r>
            <a:rPr kumimoji="1" lang="en-US" altLang="ja-JP" sz="1000"/>
            <a:t>0903</a:t>
          </a:r>
          <a:r>
            <a:rPr kumimoji="1" lang="ja-JP" altLang="en-US" sz="1000"/>
            <a:t>第</a:t>
          </a:r>
          <a:r>
            <a:rPr kumimoji="1" lang="en-US" altLang="ja-JP" sz="1000"/>
            <a:t>6</a:t>
          </a:r>
          <a:r>
            <a:rPr kumimoji="1" lang="ja-JP" altLang="en-US" sz="1000"/>
            <a:t>号通知の</a:t>
          </a:r>
          <a:r>
            <a:rPr kumimoji="1" lang="en-US" altLang="ja-JP" sz="1000"/>
            <a:t>5(2)</a:t>
          </a:r>
          <a:r>
            <a:rPr kumimoji="1" lang="ja-JP" altLang="en-US" sz="1000"/>
            <a:t>）</a:t>
          </a:r>
          <a:endParaRPr kumimoji="1" lang="en-US" altLang="ja-JP" sz="1000"/>
        </a:p>
        <a:p>
          <a:pPr>
            <a:lnSpc>
              <a:spcPts val="800"/>
            </a:lnSpc>
          </a:pPr>
          <a:endParaRPr kumimoji="1" lang="ja-JP" altLang="en-US" sz="1000"/>
        </a:p>
        <a:p>
          <a:pPr>
            <a:lnSpc>
              <a:spcPts val="800"/>
            </a:lnSpc>
          </a:pPr>
          <a:endParaRPr kumimoji="1" lang="ja-JP" altLang="en-US" sz="1000"/>
        </a:p>
        <a:p>
          <a:pPr>
            <a:lnSpc>
              <a:spcPts val="700"/>
            </a:lnSpc>
          </a:pPr>
          <a:r>
            <a:rPr kumimoji="1" lang="ja-JP" altLang="en-US" sz="1000"/>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0</xdr:colOff>
      <xdr:row>0</xdr:row>
      <xdr:rowOff>0</xdr:rowOff>
    </xdr:from>
    <xdr:to>
      <xdr:col>29</xdr:col>
      <xdr:colOff>0</xdr:colOff>
      <xdr:row>0</xdr:row>
      <xdr:rowOff>0</xdr:rowOff>
    </xdr:to>
    <xdr:sp macro="" textlink="">
      <xdr:nvSpPr>
        <xdr:cNvPr id="262939" name="AutoShape 50">
          <a:extLst>
            <a:ext uri="{FF2B5EF4-FFF2-40B4-BE49-F238E27FC236}">
              <a16:creationId xmlns:a16="http://schemas.microsoft.com/office/drawing/2014/main" id="{00000000-0008-0000-1A00-00001B030400}"/>
            </a:ext>
          </a:extLst>
        </xdr:cNvPr>
        <xdr:cNvSpPr>
          <a:spLocks noChangeArrowheads="1"/>
        </xdr:cNvSpPr>
      </xdr:nvSpPr>
      <xdr:spPr bwMode="auto">
        <a:xfrm>
          <a:off x="53276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0" name="AutoShape 51">
          <a:extLst>
            <a:ext uri="{FF2B5EF4-FFF2-40B4-BE49-F238E27FC236}">
              <a16:creationId xmlns:a16="http://schemas.microsoft.com/office/drawing/2014/main" id="{00000000-0008-0000-1A00-00001C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1" name="AutoShape 52">
          <a:extLst>
            <a:ext uri="{FF2B5EF4-FFF2-40B4-BE49-F238E27FC236}">
              <a16:creationId xmlns:a16="http://schemas.microsoft.com/office/drawing/2014/main" id="{00000000-0008-0000-1A00-00001D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2" name="AutoShape 53">
          <a:extLst>
            <a:ext uri="{FF2B5EF4-FFF2-40B4-BE49-F238E27FC236}">
              <a16:creationId xmlns:a16="http://schemas.microsoft.com/office/drawing/2014/main" id="{00000000-0008-0000-1A00-00001E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3" name="AutoShape 54">
          <a:extLst>
            <a:ext uri="{FF2B5EF4-FFF2-40B4-BE49-F238E27FC236}">
              <a16:creationId xmlns:a16="http://schemas.microsoft.com/office/drawing/2014/main" id="{00000000-0008-0000-1A00-00001F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4" name="AutoShape 55">
          <a:extLst>
            <a:ext uri="{FF2B5EF4-FFF2-40B4-BE49-F238E27FC236}">
              <a16:creationId xmlns:a16="http://schemas.microsoft.com/office/drawing/2014/main" id="{00000000-0008-0000-1A00-000020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5" name="AutoShape 56">
          <a:extLst>
            <a:ext uri="{FF2B5EF4-FFF2-40B4-BE49-F238E27FC236}">
              <a16:creationId xmlns:a16="http://schemas.microsoft.com/office/drawing/2014/main" id="{00000000-0008-0000-1A00-000021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6" name="AutoShape 57">
          <a:extLst>
            <a:ext uri="{FF2B5EF4-FFF2-40B4-BE49-F238E27FC236}">
              <a16:creationId xmlns:a16="http://schemas.microsoft.com/office/drawing/2014/main" id="{00000000-0008-0000-1A00-000022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7" name="AutoShape 58">
          <a:extLst>
            <a:ext uri="{FF2B5EF4-FFF2-40B4-BE49-F238E27FC236}">
              <a16:creationId xmlns:a16="http://schemas.microsoft.com/office/drawing/2014/main" id="{00000000-0008-0000-1A00-000023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48" name="AutoShape 59">
          <a:extLst>
            <a:ext uri="{FF2B5EF4-FFF2-40B4-BE49-F238E27FC236}">
              <a16:creationId xmlns:a16="http://schemas.microsoft.com/office/drawing/2014/main" id="{00000000-0008-0000-1A00-000024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49" name="AutoShape 60">
          <a:extLst>
            <a:ext uri="{FF2B5EF4-FFF2-40B4-BE49-F238E27FC236}">
              <a16:creationId xmlns:a16="http://schemas.microsoft.com/office/drawing/2014/main" id="{00000000-0008-0000-1A00-00002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0" name="AutoShape 61">
          <a:extLst>
            <a:ext uri="{FF2B5EF4-FFF2-40B4-BE49-F238E27FC236}">
              <a16:creationId xmlns:a16="http://schemas.microsoft.com/office/drawing/2014/main" id="{00000000-0008-0000-1A00-00002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1" name="AutoShape 62">
          <a:extLst>
            <a:ext uri="{FF2B5EF4-FFF2-40B4-BE49-F238E27FC236}">
              <a16:creationId xmlns:a16="http://schemas.microsoft.com/office/drawing/2014/main" id="{00000000-0008-0000-1A00-000027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2" name="AutoShape 63">
          <a:extLst>
            <a:ext uri="{FF2B5EF4-FFF2-40B4-BE49-F238E27FC236}">
              <a16:creationId xmlns:a16="http://schemas.microsoft.com/office/drawing/2014/main" id="{00000000-0008-0000-1A00-000028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3" name="AutoShape 64">
          <a:extLst>
            <a:ext uri="{FF2B5EF4-FFF2-40B4-BE49-F238E27FC236}">
              <a16:creationId xmlns:a16="http://schemas.microsoft.com/office/drawing/2014/main" id="{00000000-0008-0000-1A00-000029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4" name="AutoShape 65">
          <a:extLst>
            <a:ext uri="{FF2B5EF4-FFF2-40B4-BE49-F238E27FC236}">
              <a16:creationId xmlns:a16="http://schemas.microsoft.com/office/drawing/2014/main" id="{00000000-0008-0000-1A00-00002A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5" name="AutoShape 66">
          <a:extLst>
            <a:ext uri="{FF2B5EF4-FFF2-40B4-BE49-F238E27FC236}">
              <a16:creationId xmlns:a16="http://schemas.microsoft.com/office/drawing/2014/main" id="{00000000-0008-0000-1A00-00002B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6" name="AutoShape 67">
          <a:extLst>
            <a:ext uri="{FF2B5EF4-FFF2-40B4-BE49-F238E27FC236}">
              <a16:creationId xmlns:a16="http://schemas.microsoft.com/office/drawing/2014/main" id="{00000000-0008-0000-1A00-00002C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7" name="Oval 68">
          <a:extLst>
            <a:ext uri="{FF2B5EF4-FFF2-40B4-BE49-F238E27FC236}">
              <a16:creationId xmlns:a16="http://schemas.microsoft.com/office/drawing/2014/main" id="{00000000-0008-0000-1A00-00002D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8" name="Oval 69">
          <a:extLst>
            <a:ext uri="{FF2B5EF4-FFF2-40B4-BE49-F238E27FC236}">
              <a16:creationId xmlns:a16="http://schemas.microsoft.com/office/drawing/2014/main" id="{00000000-0008-0000-1A00-00002E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9" name="Oval 70">
          <a:extLst>
            <a:ext uri="{FF2B5EF4-FFF2-40B4-BE49-F238E27FC236}">
              <a16:creationId xmlns:a16="http://schemas.microsoft.com/office/drawing/2014/main" id="{00000000-0008-0000-1A00-00002F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0" name="Oval 71">
          <a:extLst>
            <a:ext uri="{FF2B5EF4-FFF2-40B4-BE49-F238E27FC236}">
              <a16:creationId xmlns:a16="http://schemas.microsoft.com/office/drawing/2014/main" id="{00000000-0008-0000-1A00-000030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1" name="AutoShape 84">
          <a:extLst>
            <a:ext uri="{FF2B5EF4-FFF2-40B4-BE49-F238E27FC236}">
              <a16:creationId xmlns:a16="http://schemas.microsoft.com/office/drawing/2014/main" id="{00000000-0008-0000-1A00-000031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2" name="AutoShape 85">
          <a:extLst>
            <a:ext uri="{FF2B5EF4-FFF2-40B4-BE49-F238E27FC236}">
              <a16:creationId xmlns:a16="http://schemas.microsoft.com/office/drawing/2014/main" id="{00000000-0008-0000-1A00-000032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3" name="AutoShape 86">
          <a:extLst>
            <a:ext uri="{FF2B5EF4-FFF2-40B4-BE49-F238E27FC236}">
              <a16:creationId xmlns:a16="http://schemas.microsoft.com/office/drawing/2014/main" id="{00000000-0008-0000-1A00-000033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4" name="AutoShape 87">
          <a:extLst>
            <a:ext uri="{FF2B5EF4-FFF2-40B4-BE49-F238E27FC236}">
              <a16:creationId xmlns:a16="http://schemas.microsoft.com/office/drawing/2014/main" id="{00000000-0008-0000-1A00-000034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5" name="AutoShape 88">
          <a:extLst>
            <a:ext uri="{FF2B5EF4-FFF2-40B4-BE49-F238E27FC236}">
              <a16:creationId xmlns:a16="http://schemas.microsoft.com/office/drawing/2014/main" id="{00000000-0008-0000-1A00-00003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6" name="AutoShape 89">
          <a:extLst>
            <a:ext uri="{FF2B5EF4-FFF2-40B4-BE49-F238E27FC236}">
              <a16:creationId xmlns:a16="http://schemas.microsoft.com/office/drawing/2014/main" id="{00000000-0008-0000-1A00-00003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7" name="AutoShape 90">
          <a:extLst>
            <a:ext uri="{FF2B5EF4-FFF2-40B4-BE49-F238E27FC236}">
              <a16:creationId xmlns:a16="http://schemas.microsoft.com/office/drawing/2014/main" id="{00000000-0008-0000-1A00-000037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8" name="AutoShape 91">
          <a:extLst>
            <a:ext uri="{FF2B5EF4-FFF2-40B4-BE49-F238E27FC236}">
              <a16:creationId xmlns:a16="http://schemas.microsoft.com/office/drawing/2014/main" id="{00000000-0008-0000-1A00-000038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9" name="AutoShape 92">
          <a:extLst>
            <a:ext uri="{FF2B5EF4-FFF2-40B4-BE49-F238E27FC236}">
              <a16:creationId xmlns:a16="http://schemas.microsoft.com/office/drawing/2014/main" id="{00000000-0008-0000-1A00-000039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0" name="Oval 93">
          <a:extLst>
            <a:ext uri="{FF2B5EF4-FFF2-40B4-BE49-F238E27FC236}">
              <a16:creationId xmlns:a16="http://schemas.microsoft.com/office/drawing/2014/main" id="{00000000-0008-0000-1A00-00003A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1" name="Oval 94">
          <a:extLst>
            <a:ext uri="{FF2B5EF4-FFF2-40B4-BE49-F238E27FC236}">
              <a16:creationId xmlns:a16="http://schemas.microsoft.com/office/drawing/2014/main" id="{00000000-0008-0000-1A00-00003B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2" name="Oval 95">
          <a:extLst>
            <a:ext uri="{FF2B5EF4-FFF2-40B4-BE49-F238E27FC236}">
              <a16:creationId xmlns:a16="http://schemas.microsoft.com/office/drawing/2014/main" id="{00000000-0008-0000-1A00-00003C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3" name="Oval 96">
          <a:extLst>
            <a:ext uri="{FF2B5EF4-FFF2-40B4-BE49-F238E27FC236}">
              <a16:creationId xmlns:a16="http://schemas.microsoft.com/office/drawing/2014/main" id="{00000000-0008-0000-1A00-00003D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4" name="AutoShape 84">
          <a:extLst>
            <a:ext uri="{FF2B5EF4-FFF2-40B4-BE49-F238E27FC236}">
              <a16:creationId xmlns:a16="http://schemas.microsoft.com/office/drawing/2014/main" id="{00000000-0008-0000-1A00-00003E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5" name="AutoShape 85">
          <a:extLst>
            <a:ext uri="{FF2B5EF4-FFF2-40B4-BE49-F238E27FC236}">
              <a16:creationId xmlns:a16="http://schemas.microsoft.com/office/drawing/2014/main" id="{00000000-0008-0000-1A00-00003F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6" name="AutoShape 86">
          <a:extLst>
            <a:ext uri="{FF2B5EF4-FFF2-40B4-BE49-F238E27FC236}">
              <a16:creationId xmlns:a16="http://schemas.microsoft.com/office/drawing/2014/main" id="{00000000-0008-0000-1A00-000040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7" name="AutoShape 87">
          <a:extLst>
            <a:ext uri="{FF2B5EF4-FFF2-40B4-BE49-F238E27FC236}">
              <a16:creationId xmlns:a16="http://schemas.microsoft.com/office/drawing/2014/main" id="{00000000-0008-0000-1A00-000041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8" name="AutoShape 88">
          <a:extLst>
            <a:ext uri="{FF2B5EF4-FFF2-40B4-BE49-F238E27FC236}">
              <a16:creationId xmlns:a16="http://schemas.microsoft.com/office/drawing/2014/main" id="{00000000-0008-0000-1A00-000042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9" name="AutoShape 89">
          <a:extLst>
            <a:ext uri="{FF2B5EF4-FFF2-40B4-BE49-F238E27FC236}">
              <a16:creationId xmlns:a16="http://schemas.microsoft.com/office/drawing/2014/main" id="{00000000-0008-0000-1A00-000043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0" name="AutoShape 90">
          <a:extLst>
            <a:ext uri="{FF2B5EF4-FFF2-40B4-BE49-F238E27FC236}">
              <a16:creationId xmlns:a16="http://schemas.microsoft.com/office/drawing/2014/main" id="{00000000-0008-0000-1A00-000044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1" name="AutoShape 91">
          <a:extLst>
            <a:ext uri="{FF2B5EF4-FFF2-40B4-BE49-F238E27FC236}">
              <a16:creationId xmlns:a16="http://schemas.microsoft.com/office/drawing/2014/main" id="{00000000-0008-0000-1A00-00004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2" name="AutoShape 92">
          <a:extLst>
            <a:ext uri="{FF2B5EF4-FFF2-40B4-BE49-F238E27FC236}">
              <a16:creationId xmlns:a16="http://schemas.microsoft.com/office/drawing/2014/main" id="{00000000-0008-0000-1A00-00004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3" name="Oval 93">
          <a:extLst>
            <a:ext uri="{FF2B5EF4-FFF2-40B4-BE49-F238E27FC236}">
              <a16:creationId xmlns:a16="http://schemas.microsoft.com/office/drawing/2014/main" id="{00000000-0008-0000-1A00-000047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4" name="Oval 94">
          <a:extLst>
            <a:ext uri="{FF2B5EF4-FFF2-40B4-BE49-F238E27FC236}">
              <a16:creationId xmlns:a16="http://schemas.microsoft.com/office/drawing/2014/main" id="{00000000-0008-0000-1A00-000048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5" name="Oval 95">
          <a:extLst>
            <a:ext uri="{FF2B5EF4-FFF2-40B4-BE49-F238E27FC236}">
              <a16:creationId xmlns:a16="http://schemas.microsoft.com/office/drawing/2014/main" id="{00000000-0008-0000-1A00-000049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6" name="Oval 96">
          <a:extLst>
            <a:ext uri="{FF2B5EF4-FFF2-40B4-BE49-F238E27FC236}">
              <a16:creationId xmlns:a16="http://schemas.microsoft.com/office/drawing/2014/main" id="{00000000-0008-0000-1A00-00004A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254000</xdr:colOff>
      <xdr:row>3</xdr:row>
      <xdr:rowOff>120650</xdr:rowOff>
    </xdr:from>
    <xdr:to>
      <xdr:col>34</xdr:col>
      <xdr:colOff>361950</xdr:colOff>
      <xdr:row>26</xdr:row>
      <xdr:rowOff>215900</xdr:rowOff>
    </xdr:to>
    <xdr:sp macro="" textlink="">
      <xdr:nvSpPr>
        <xdr:cNvPr id="273426" name="右中かっこ 1">
          <a:extLst>
            <a:ext uri="{FF2B5EF4-FFF2-40B4-BE49-F238E27FC236}">
              <a16:creationId xmlns:a16="http://schemas.microsoft.com/office/drawing/2014/main" id="{00000000-0008-0000-0300-0000122C0400}"/>
            </a:ext>
          </a:extLst>
        </xdr:cNvPr>
        <xdr:cNvSpPr>
          <a:spLocks/>
        </xdr:cNvSpPr>
      </xdr:nvSpPr>
      <xdr:spPr bwMode="auto">
        <a:xfrm>
          <a:off x="9378950" y="730250"/>
          <a:ext cx="107950" cy="4159250"/>
        </a:xfrm>
        <a:prstGeom prst="rightBrace">
          <a:avLst>
            <a:gd name="adj1" fmla="val 9454"/>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29</xdr:col>
      <xdr:colOff>0</xdr:colOff>
      <xdr:row>16</xdr:row>
      <xdr:rowOff>0</xdr:rowOff>
    </xdr:from>
    <xdr:to>
      <xdr:col>29</xdr:col>
      <xdr:colOff>0</xdr:colOff>
      <xdr:row>16</xdr:row>
      <xdr:rowOff>0</xdr:rowOff>
    </xdr:to>
    <xdr:sp macro="" textlink="">
      <xdr:nvSpPr>
        <xdr:cNvPr id="263948" name="AutoShape 50">
          <a:extLst>
            <a:ext uri="{FF2B5EF4-FFF2-40B4-BE49-F238E27FC236}">
              <a16:creationId xmlns:a16="http://schemas.microsoft.com/office/drawing/2014/main" id="{00000000-0008-0000-1B00-00000C070400}"/>
            </a:ext>
          </a:extLst>
        </xdr:cNvPr>
        <xdr:cNvSpPr>
          <a:spLocks noChangeArrowheads="1"/>
        </xdr:cNvSpPr>
      </xdr:nvSpPr>
      <xdr:spPr bwMode="auto">
        <a:xfrm>
          <a:off x="53276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49" name="AutoShape 51">
          <a:extLst>
            <a:ext uri="{FF2B5EF4-FFF2-40B4-BE49-F238E27FC236}">
              <a16:creationId xmlns:a16="http://schemas.microsoft.com/office/drawing/2014/main" id="{00000000-0008-0000-1B00-00000D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0" name="AutoShape 52">
          <a:extLst>
            <a:ext uri="{FF2B5EF4-FFF2-40B4-BE49-F238E27FC236}">
              <a16:creationId xmlns:a16="http://schemas.microsoft.com/office/drawing/2014/main" id="{00000000-0008-0000-1B00-00000E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1" name="AutoShape 53">
          <a:extLst>
            <a:ext uri="{FF2B5EF4-FFF2-40B4-BE49-F238E27FC236}">
              <a16:creationId xmlns:a16="http://schemas.microsoft.com/office/drawing/2014/main" id="{00000000-0008-0000-1B00-00000F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2" name="AutoShape 54">
          <a:extLst>
            <a:ext uri="{FF2B5EF4-FFF2-40B4-BE49-F238E27FC236}">
              <a16:creationId xmlns:a16="http://schemas.microsoft.com/office/drawing/2014/main" id="{00000000-0008-0000-1B00-000010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3" name="AutoShape 55">
          <a:extLst>
            <a:ext uri="{FF2B5EF4-FFF2-40B4-BE49-F238E27FC236}">
              <a16:creationId xmlns:a16="http://schemas.microsoft.com/office/drawing/2014/main" id="{00000000-0008-0000-1B00-000011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4" name="AutoShape 56">
          <a:extLst>
            <a:ext uri="{FF2B5EF4-FFF2-40B4-BE49-F238E27FC236}">
              <a16:creationId xmlns:a16="http://schemas.microsoft.com/office/drawing/2014/main" id="{00000000-0008-0000-1B00-000012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5" name="AutoShape 57">
          <a:extLst>
            <a:ext uri="{FF2B5EF4-FFF2-40B4-BE49-F238E27FC236}">
              <a16:creationId xmlns:a16="http://schemas.microsoft.com/office/drawing/2014/main" id="{00000000-0008-0000-1B00-000013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6" name="AutoShape 58">
          <a:extLst>
            <a:ext uri="{FF2B5EF4-FFF2-40B4-BE49-F238E27FC236}">
              <a16:creationId xmlns:a16="http://schemas.microsoft.com/office/drawing/2014/main" id="{00000000-0008-0000-1B00-000014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7" name="AutoShape 59">
          <a:extLst>
            <a:ext uri="{FF2B5EF4-FFF2-40B4-BE49-F238E27FC236}">
              <a16:creationId xmlns:a16="http://schemas.microsoft.com/office/drawing/2014/main" id="{00000000-0008-0000-1B00-000015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8" name="AutoShape 60">
          <a:extLst>
            <a:ext uri="{FF2B5EF4-FFF2-40B4-BE49-F238E27FC236}">
              <a16:creationId xmlns:a16="http://schemas.microsoft.com/office/drawing/2014/main" id="{00000000-0008-0000-1B00-00001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9" name="AutoShape 61">
          <a:extLst>
            <a:ext uri="{FF2B5EF4-FFF2-40B4-BE49-F238E27FC236}">
              <a16:creationId xmlns:a16="http://schemas.microsoft.com/office/drawing/2014/main" id="{00000000-0008-0000-1B00-00001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0" name="AutoShape 62">
          <a:extLst>
            <a:ext uri="{FF2B5EF4-FFF2-40B4-BE49-F238E27FC236}">
              <a16:creationId xmlns:a16="http://schemas.microsoft.com/office/drawing/2014/main" id="{00000000-0008-0000-1B00-000018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1" name="AutoShape 63">
          <a:extLst>
            <a:ext uri="{FF2B5EF4-FFF2-40B4-BE49-F238E27FC236}">
              <a16:creationId xmlns:a16="http://schemas.microsoft.com/office/drawing/2014/main" id="{00000000-0008-0000-1B00-000019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2" name="AutoShape 64">
          <a:extLst>
            <a:ext uri="{FF2B5EF4-FFF2-40B4-BE49-F238E27FC236}">
              <a16:creationId xmlns:a16="http://schemas.microsoft.com/office/drawing/2014/main" id="{00000000-0008-0000-1B00-00001A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3" name="AutoShape 65">
          <a:extLst>
            <a:ext uri="{FF2B5EF4-FFF2-40B4-BE49-F238E27FC236}">
              <a16:creationId xmlns:a16="http://schemas.microsoft.com/office/drawing/2014/main" id="{00000000-0008-0000-1B00-00001B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4" name="AutoShape 66">
          <a:extLst>
            <a:ext uri="{FF2B5EF4-FFF2-40B4-BE49-F238E27FC236}">
              <a16:creationId xmlns:a16="http://schemas.microsoft.com/office/drawing/2014/main" id="{00000000-0008-0000-1B00-00001C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5" name="AutoShape 67">
          <a:extLst>
            <a:ext uri="{FF2B5EF4-FFF2-40B4-BE49-F238E27FC236}">
              <a16:creationId xmlns:a16="http://schemas.microsoft.com/office/drawing/2014/main" id="{00000000-0008-0000-1B00-00001D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6" name="Oval 68">
          <a:extLst>
            <a:ext uri="{FF2B5EF4-FFF2-40B4-BE49-F238E27FC236}">
              <a16:creationId xmlns:a16="http://schemas.microsoft.com/office/drawing/2014/main" id="{00000000-0008-0000-1B00-00001E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7" name="Oval 69">
          <a:extLst>
            <a:ext uri="{FF2B5EF4-FFF2-40B4-BE49-F238E27FC236}">
              <a16:creationId xmlns:a16="http://schemas.microsoft.com/office/drawing/2014/main" id="{00000000-0008-0000-1B00-00001F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8" name="Oval 70">
          <a:extLst>
            <a:ext uri="{FF2B5EF4-FFF2-40B4-BE49-F238E27FC236}">
              <a16:creationId xmlns:a16="http://schemas.microsoft.com/office/drawing/2014/main" id="{00000000-0008-0000-1B00-000020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9" name="Oval 71">
          <a:extLst>
            <a:ext uri="{FF2B5EF4-FFF2-40B4-BE49-F238E27FC236}">
              <a16:creationId xmlns:a16="http://schemas.microsoft.com/office/drawing/2014/main" id="{00000000-0008-0000-1B00-000021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0" name="AutoShape 84">
          <a:extLst>
            <a:ext uri="{FF2B5EF4-FFF2-40B4-BE49-F238E27FC236}">
              <a16:creationId xmlns:a16="http://schemas.microsoft.com/office/drawing/2014/main" id="{00000000-0008-0000-1B00-000022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1" name="AutoShape 85">
          <a:extLst>
            <a:ext uri="{FF2B5EF4-FFF2-40B4-BE49-F238E27FC236}">
              <a16:creationId xmlns:a16="http://schemas.microsoft.com/office/drawing/2014/main" id="{00000000-0008-0000-1B00-000023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2" name="AutoShape 86">
          <a:extLst>
            <a:ext uri="{FF2B5EF4-FFF2-40B4-BE49-F238E27FC236}">
              <a16:creationId xmlns:a16="http://schemas.microsoft.com/office/drawing/2014/main" id="{00000000-0008-0000-1B00-000024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3" name="AutoShape 87">
          <a:extLst>
            <a:ext uri="{FF2B5EF4-FFF2-40B4-BE49-F238E27FC236}">
              <a16:creationId xmlns:a16="http://schemas.microsoft.com/office/drawing/2014/main" id="{00000000-0008-0000-1B00-000025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4" name="AutoShape 88">
          <a:extLst>
            <a:ext uri="{FF2B5EF4-FFF2-40B4-BE49-F238E27FC236}">
              <a16:creationId xmlns:a16="http://schemas.microsoft.com/office/drawing/2014/main" id="{00000000-0008-0000-1B00-00002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5" name="AutoShape 89">
          <a:extLst>
            <a:ext uri="{FF2B5EF4-FFF2-40B4-BE49-F238E27FC236}">
              <a16:creationId xmlns:a16="http://schemas.microsoft.com/office/drawing/2014/main" id="{00000000-0008-0000-1B00-00002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6" name="AutoShape 90">
          <a:extLst>
            <a:ext uri="{FF2B5EF4-FFF2-40B4-BE49-F238E27FC236}">
              <a16:creationId xmlns:a16="http://schemas.microsoft.com/office/drawing/2014/main" id="{00000000-0008-0000-1B00-000028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7" name="AutoShape 91">
          <a:extLst>
            <a:ext uri="{FF2B5EF4-FFF2-40B4-BE49-F238E27FC236}">
              <a16:creationId xmlns:a16="http://schemas.microsoft.com/office/drawing/2014/main" id="{00000000-0008-0000-1B00-000029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8" name="AutoShape 92">
          <a:extLst>
            <a:ext uri="{FF2B5EF4-FFF2-40B4-BE49-F238E27FC236}">
              <a16:creationId xmlns:a16="http://schemas.microsoft.com/office/drawing/2014/main" id="{00000000-0008-0000-1B00-00002A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9" name="Oval 93">
          <a:extLst>
            <a:ext uri="{FF2B5EF4-FFF2-40B4-BE49-F238E27FC236}">
              <a16:creationId xmlns:a16="http://schemas.microsoft.com/office/drawing/2014/main" id="{00000000-0008-0000-1B00-00002B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0" name="Oval 94">
          <a:extLst>
            <a:ext uri="{FF2B5EF4-FFF2-40B4-BE49-F238E27FC236}">
              <a16:creationId xmlns:a16="http://schemas.microsoft.com/office/drawing/2014/main" id="{00000000-0008-0000-1B00-00002C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1" name="Oval 95">
          <a:extLst>
            <a:ext uri="{FF2B5EF4-FFF2-40B4-BE49-F238E27FC236}">
              <a16:creationId xmlns:a16="http://schemas.microsoft.com/office/drawing/2014/main" id="{00000000-0008-0000-1B00-00002D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2" name="Oval 96">
          <a:extLst>
            <a:ext uri="{FF2B5EF4-FFF2-40B4-BE49-F238E27FC236}">
              <a16:creationId xmlns:a16="http://schemas.microsoft.com/office/drawing/2014/main" id="{00000000-0008-0000-1B00-00002E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3" name="AutoShape 84">
          <a:extLst>
            <a:ext uri="{FF2B5EF4-FFF2-40B4-BE49-F238E27FC236}">
              <a16:creationId xmlns:a16="http://schemas.microsoft.com/office/drawing/2014/main" id="{00000000-0008-0000-1B00-00002F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4" name="AutoShape 85">
          <a:extLst>
            <a:ext uri="{FF2B5EF4-FFF2-40B4-BE49-F238E27FC236}">
              <a16:creationId xmlns:a16="http://schemas.microsoft.com/office/drawing/2014/main" id="{00000000-0008-0000-1B00-000030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5" name="AutoShape 86">
          <a:extLst>
            <a:ext uri="{FF2B5EF4-FFF2-40B4-BE49-F238E27FC236}">
              <a16:creationId xmlns:a16="http://schemas.microsoft.com/office/drawing/2014/main" id="{00000000-0008-0000-1B00-000031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6" name="AutoShape 87">
          <a:extLst>
            <a:ext uri="{FF2B5EF4-FFF2-40B4-BE49-F238E27FC236}">
              <a16:creationId xmlns:a16="http://schemas.microsoft.com/office/drawing/2014/main" id="{00000000-0008-0000-1B00-000032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7" name="AutoShape 88">
          <a:extLst>
            <a:ext uri="{FF2B5EF4-FFF2-40B4-BE49-F238E27FC236}">
              <a16:creationId xmlns:a16="http://schemas.microsoft.com/office/drawing/2014/main" id="{00000000-0008-0000-1B00-000033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8" name="AutoShape 89">
          <a:extLst>
            <a:ext uri="{FF2B5EF4-FFF2-40B4-BE49-F238E27FC236}">
              <a16:creationId xmlns:a16="http://schemas.microsoft.com/office/drawing/2014/main" id="{00000000-0008-0000-1B00-000034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9" name="AutoShape 90">
          <a:extLst>
            <a:ext uri="{FF2B5EF4-FFF2-40B4-BE49-F238E27FC236}">
              <a16:creationId xmlns:a16="http://schemas.microsoft.com/office/drawing/2014/main" id="{00000000-0008-0000-1B00-000035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0" name="AutoShape 91">
          <a:extLst>
            <a:ext uri="{FF2B5EF4-FFF2-40B4-BE49-F238E27FC236}">
              <a16:creationId xmlns:a16="http://schemas.microsoft.com/office/drawing/2014/main" id="{00000000-0008-0000-1B00-00003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1" name="AutoShape 92">
          <a:extLst>
            <a:ext uri="{FF2B5EF4-FFF2-40B4-BE49-F238E27FC236}">
              <a16:creationId xmlns:a16="http://schemas.microsoft.com/office/drawing/2014/main" id="{00000000-0008-0000-1B00-00003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2" name="Oval 93">
          <a:extLst>
            <a:ext uri="{FF2B5EF4-FFF2-40B4-BE49-F238E27FC236}">
              <a16:creationId xmlns:a16="http://schemas.microsoft.com/office/drawing/2014/main" id="{00000000-0008-0000-1B00-000038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3" name="Oval 94">
          <a:extLst>
            <a:ext uri="{FF2B5EF4-FFF2-40B4-BE49-F238E27FC236}">
              <a16:creationId xmlns:a16="http://schemas.microsoft.com/office/drawing/2014/main" id="{00000000-0008-0000-1B00-000039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4" name="Oval 95">
          <a:extLst>
            <a:ext uri="{FF2B5EF4-FFF2-40B4-BE49-F238E27FC236}">
              <a16:creationId xmlns:a16="http://schemas.microsoft.com/office/drawing/2014/main" id="{00000000-0008-0000-1B00-00003A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5" name="Oval 96">
          <a:extLst>
            <a:ext uri="{FF2B5EF4-FFF2-40B4-BE49-F238E27FC236}">
              <a16:creationId xmlns:a16="http://schemas.microsoft.com/office/drawing/2014/main" id="{00000000-0008-0000-1B00-00003B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120650</xdr:colOff>
      <xdr:row>1</xdr:row>
      <xdr:rowOff>139700</xdr:rowOff>
    </xdr:from>
    <xdr:to>
      <xdr:col>14</xdr:col>
      <xdr:colOff>120650</xdr:colOff>
      <xdr:row>5</xdr:row>
      <xdr:rowOff>50800</xdr:rowOff>
    </xdr:to>
    <xdr:sp macro="" textlink="">
      <xdr:nvSpPr>
        <xdr:cNvPr id="377921" name="Line 2">
          <a:extLst>
            <a:ext uri="{FF2B5EF4-FFF2-40B4-BE49-F238E27FC236}">
              <a16:creationId xmlns:a16="http://schemas.microsoft.com/office/drawing/2014/main" id="{00000000-0008-0000-1C00-000041C40500}"/>
            </a:ext>
          </a:extLst>
        </xdr:cNvPr>
        <xdr:cNvSpPr>
          <a:spLocks noChangeShapeType="1"/>
        </xdr:cNvSpPr>
      </xdr:nvSpPr>
      <xdr:spPr bwMode="auto">
        <a:xfrm>
          <a:off x="8870950" y="355600"/>
          <a:ext cx="0" cy="1123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xdr:row>
      <xdr:rowOff>139700</xdr:rowOff>
    </xdr:from>
    <xdr:to>
      <xdr:col>14</xdr:col>
      <xdr:colOff>120650</xdr:colOff>
      <xdr:row>3</xdr:row>
      <xdr:rowOff>19050</xdr:rowOff>
    </xdr:to>
    <xdr:sp macro="" textlink="">
      <xdr:nvSpPr>
        <xdr:cNvPr id="377922" name="Line 3">
          <a:extLst>
            <a:ext uri="{FF2B5EF4-FFF2-40B4-BE49-F238E27FC236}">
              <a16:creationId xmlns:a16="http://schemas.microsoft.com/office/drawing/2014/main" id="{00000000-0008-0000-1C00-000042C40500}"/>
            </a:ext>
          </a:extLst>
        </xdr:cNvPr>
        <xdr:cNvSpPr>
          <a:spLocks noChangeShapeType="1"/>
        </xdr:cNvSpPr>
      </xdr:nvSpPr>
      <xdr:spPr bwMode="auto">
        <a:xfrm flipH="1">
          <a:off x="8769350" y="355600"/>
          <a:ext cx="101600" cy="241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6350</xdr:colOff>
      <xdr:row>3</xdr:row>
      <xdr:rowOff>12700</xdr:rowOff>
    </xdr:from>
    <xdr:to>
      <xdr:col>14</xdr:col>
      <xdr:colOff>209550</xdr:colOff>
      <xdr:row>3</xdr:row>
      <xdr:rowOff>12700</xdr:rowOff>
    </xdr:to>
    <xdr:sp macro="" textlink="">
      <xdr:nvSpPr>
        <xdr:cNvPr id="377923" name="Line 4">
          <a:extLst>
            <a:ext uri="{FF2B5EF4-FFF2-40B4-BE49-F238E27FC236}">
              <a16:creationId xmlns:a16="http://schemas.microsoft.com/office/drawing/2014/main" id="{00000000-0008-0000-1C00-000043C40500}"/>
            </a:ext>
          </a:extLst>
        </xdr:cNvPr>
        <xdr:cNvSpPr>
          <a:spLocks noChangeShapeType="1"/>
        </xdr:cNvSpPr>
      </xdr:nvSpPr>
      <xdr:spPr bwMode="auto">
        <a:xfrm>
          <a:off x="8756650" y="590550"/>
          <a:ext cx="203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6350</xdr:colOff>
      <xdr:row>3</xdr:row>
      <xdr:rowOff>412750</xdr:rowOff>
    </xdr:from>
    <xdr:to>
      <xdr:col>14</xdr:col>
      <xdr:colOff>241300</xdr:colOff>
      <xdr:row>3</xdr:row>
      <xdr:rowOff>412750</xdr:rowOff>
    </xdr:to>
    <xdr:sp macro="" textlink="">
      <xdr:nvSpPr>
        <xdr:cNvPr id="377924" name="Line 5">
          <a:extLst>
            <a:ext uri="{FF2B5EF4-FFF2-40B4-BE49-F238E27FC236}">
              <a16:creationId xmlns:a16="http://schemas.microsoft.com/office/drawing/2014/main" id="{00000000-0008-0000-1C00-000044C40500}"/>
            </a:ext>
          </a:extLst>
        </xdr:cNvPr>
        <xdr:cNvSpPr>
          <a:spLocks noChangeShapeType="1"/>
        </xdr:cNvSpPr>
      </xdr:nvSpPr>
      <xdr:spPr bwMode="auto">
        <a:xfrm>
          <a:off x="8756650" y="990600"/>
          <a:ext cx="234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50800</xdr:colOff>
      <xdr:row>22</xdr:row>
      <xdr:rowOff>57150</xdr:rowOff>
    </xdr:from>
    <xdr:to>
      <xdr:col>5</xdr:col>
      <xdr:colOff>1282700</xdr:colOff>
      <xdr:row>22</xdr:row>
      <xdr:rowOff>273050</xdr:rowOff>
    </xdr:to>
    <xdr:sp macro="" textlink="">
      <xdr:nvSpPr>
        <xdr:cNvPr id="274449" name="AutoShape 3">
          <a:extLst>
            <a:ext uri="{FF2B5EF4-FFF2-40B4-BE49-F238E27FC236}">
              <a16:creationId xmlns:a16="http://schemas.microsoft.com/office/drawing/2014/main" id="{00000000-0008-0000-0400-000011300400}"/>
            </a:ext>
          </a:extLst>
        </xdr:cNvPr>
        <xdr:cNvSpPr>
          <a:spLocks noChangeArrowheads="1"/>
        </xdr:cNvSpPr>
      </xdr:nvSpPr>
      <xdr:spPr bwMode="auto">
        <a:xfrm>
          <a:off x="1644650" y="5753100"/>
          <a:ext cx="1231900" cy="215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139700</xdr:colOff>
      <xdr:row>14</xdr:row>
      <xdr:rowOff>44450</xdr:rowOff>
    </xdr:from>
    <xdr:to>
      <xdr:col>18</xdr:col>
      <xdr:colOff>234950</xdr:colOff>
      <xdr:row>15</xdr:row>
      <xdr:rowOff>127000</xdr:rowOff>
    </xdr:to>
    <xdr:sp macro="" textlink="">
      <xdr:nvSpPr>
        <xdr:cNvPr id="275521" name="AutoShape 5">
          <a:extLst>
            <a:ext uri="{FF2B5EF4-FFF2-40B4-BE49-F238E27FC236}">
              <a16:creationId xmlns:a16="http://schemas.microsoft.com/office/drawing/2014/main" id="{00000000-0008-0000-0500-000041340400}"/>
            </a:ext>
          </a:extLst>
        </xdr:cNvPr>
        <xdr:cNvSpPr>
          <a:spLocks noChangeArrowheads="1"/>
        </xdr:cNvSpPr>
      </xdr:nvSpPr>
      <xdr:spPr bwMode="auto">
        <a:xfrm>
          <a:off x="3994150" y="2343150"/>
          <a:ext cx="857250" cy="241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114300</xdr:colOff>
      <xdr:row>19</xdr:row>
      <xdr:rowOff>6350</xdr:rowOff>
    </xdr:from>
    <xdr:to>
      <xdr:col>10</xdr:col>
      <xdr:colOff>25400</xdr:colOff>
      <xdr:row>20</xdr:row>
      <xdr:rowOff>133350</xdr:rowOff>
    </xdr:to>
    <xdr:sp macro="" textlink="">
      <xdr:nvSpPr>
        <xdr:cNvPr id="275522" name="AutoShape 3">
          <a:extLst>
            <a:ext uri="{FF2B5EF4-FFF2-40B4-BE49-F238E27FC236}">
              <a16:creationId xmlns:a16="http://schemas.microsoft.com/office/drawing/2014/main" id="{00000000-0008-0000-0500-000042340400}"/>
            </a:ext>
          </a:extLst>
        </xdr:cNvPr>
        <xdr:cNvSpPr>
          <a:spLocks noChangeArrowheads="1"/>
        </xdr:cNvSpPr>
      </xdr:nvSpPr>
      <xdr:spPr bwMode="auto">
        <a:xfrm>
          <a:off x="2139950" y="3098800"/>
          <a:ext cx="5842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273050</xdr:colOff>
      <xdr:row>8</xdr:row>
      <xdr:rowOff>44450</xdr:rowOff>
    </xdr:from>
    <xdr:to>
      <xdr:col>35</xdr:col>
      <xdr:colOff>501650</xdr:colOff>
      <xdr:row>26</xdr:row>
      <xdr:rowOff>31750</xdr:rowOff>
    </xdr:to>
    <xdr:sp macro="" textlink="">
      <xdr:nvSpPr>
        <xdr:cNvPr id="275523" name="右中かっこ 6">
          <a:extLst>
            <a:ext uri="{FF2B5EF4-FFF2-40B4-BE49-F238E27FC236}">
              <a16:creationId xmlns:a16="http://schemas.microsoft.com/office/drawing/2014/main" id="{00000000-0008-0000-0500-000043340400}"/>
            </a:ext>
          </a:extLst>
        </xdr:cNvPr>
        <xdr:cNvSpPr>
          <a:spLocks/>
        </xdr:cNvSpPr>
      </xdr:nvSpPr>
      <xdr:spPr bwMode="auto">
        <a:xfrm>
          <a:off x="9645650" y="1390650"/>
          <a:ext cx="228600" cy="2844800"/>
        </a:xfrm>
        <a:prstGeom prst="rightBrace">
          <a:avLst>
            <a:gd name="adj1" fmla="val 8354"/>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165100</xdr:colOff>
      <xdr:row>18</xdr:row>
      <xdr:rowOff>152400</xdr:rowOff>
    </xdr:from>
    <xdr:to>
      <xdr:col>18</xdr:col>
      <xdr:colOff>234950</xdr:colOff>
      <xdr:row>20</xdr:row>
      <xdr:rowOff>152400</xdr:rowOff>
    </xdr:to>
    <xdr:sp macro="" textlink="">
      <xdr:nvSpPr>
        <xdr:cNvPr id="275524" name="AutoShape 5">
          <a:extLst>
            <a:ext uri="{FF2B5EF4-FFF2-40B4-BE49-F238E27FC236}">
              <a16:creationId xmlns:a16="http://schemas.microsoft.com/office/drawing/2014/main" id="{00000000-0008-0000-0500-000044340400}"/>
            </a:ext>
          </a:extLst>
        </xdr:cNvPr>
        <xdr:cNvSpPr>
          <a:spLocks noChangeArrowheads="1"/>
        </xdr:cNvSpPr>
      </xdr:nvSpPr>
      <xdr:spPr bwMode="auto">
        <a:xfrm>
          <a:off x="4019550" y="3086100"/>
          <a:ext cx="831850" cy="317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469900</xdr:colOff>
      <xdr:row>52</xdr:row>
      <xdr:rowOff>19050</xdr:rowOff>
    </xdr:from>
    <xdr:to>
      <xdr:col>32</xdr:col>
      <xdr:colOff>520700</xdr:colOff>
      <xdr:row>54</xdr:row>
      <xdr:rowOff>88900</xdr:rowOff>
    </xdr:to>
    <xdr:sp macro="" textlink="">
      <xdr:nvSpPr>
        <xdr:cNvPr id="224910" name="AutoShape 2">
          <a:extLst>
            <a:ext uri="{FF2B5EF4-FFF2-40B4-BE49-F238E27FC236}">
              <a16:creationId xmlns:a16="http://schemas.microsoft.com/office/drawing/2014/main" id="{00000000-0008-0000-0800-00008E6E0300}"/>
            </a:ext>
          </a:extLst>
        </xdr:cNvPr>
        <xdr:cNvSpPr>
          <a:spLocks/>
        </xdr:cNvSpPr>
      </xdr:nvSpPr>
      <xdr:spPr bwMode="auto">
        <a:xfrm>
          <a:off x="6750050" y="7950200"/>
          <a:ext cx="50800" cy="381000"/>
        </a:xfrm>
        <a:prstGeom prst="leftBracket">
          <a:avLst>
            <a:gd name="adj" fmla="val 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25400</xdr:colOff>
      <xdr:row>52</xdr:row>
      <xdr:rowOff>57150</xdr:rowOff>
    </xdr:from>
    <xdr:to>
      <xdr:col>43</xdr:col>
      <xdr:colOff>76200</xdr:colOff>
      <xdr:row>54</xdr:row>
      <xdr:rowOff>101600</xdr:rowOff>
    </xdr:to>
    <xdr:sp macro="" textlink="">
      <xdr:nvSpPr>
        <xdr:cNvPr id="224911" name="AutoShape 3">
          <a:extLst>
            <a:ext uri="{FF2B5EF4-FFF2-40B4-BE49-F238E27FC236}">
              <a16:creationId xmlns:a16="http://schemas.microsoft.com/office/drawing/2014/main" id="{00000000-0008-0000-0800-00008F6E0300}"/>
            </a:ext>
          </a:extLst>
        </xdr:cNvPr>
        <xdr:cNvSpPr>
          <a:spLocks/>
        </xdr:cNvSpPr>
      </xdr:nvSpPr>
      <xdr:spPr bwMode="auto">
        <a:xfrm>
          <a:off x="9950450" y="7988300"/>
          <a:ext cx="50800" cy="355600"/>
        </a:xfrm>
        <a:prstGeom prst="rightBracket">
          <a:avLst>
            <a:gd name="adj" fmla="val 31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101600</xdr:colOff>
      <xdr:row>53</xdr:row>
      <xdr:rowOff>19050</xdr:rowOff>
    </xdr:from>
    <xdr:to>
      <xdr:col>32</xdr:col>
      <xdr:colOff>406400</xdr:colOff>
      <xdr:row>53</xdr:row>
      <xdr:rowOff>19050</xdr:rowOff>
    </xdr:to>
    <xdr:sp macro="" textlink="">
      <xdr:nvSpPr>
        <xdr:cNvPr id="224912" name="Line 6">
          <a:extLst>
            <a:ext uri="{FF2B5EF4-FFF2-40B4-BE49-F238E27FC236}">
              <a16:creationId xmlns:a16="http://schemas.microsoft.com/office/drawing/2014/main" id="{00000000-0008-0000-0800-0000906E0300}"/>
            </a:ext>
          </a:extLst>
        </xdr:cNvPr>
        <xdr:cNvSpPr>
          <a:spLocks noChangeShapeType="1"/>
        </xdr:cNvSpPr>
      </xdr:nvSpPr>
      <xdr:spPr bwMode="auto">
        <a:xfrm flipH="1" flipV="1">
          <a:off x="6381750" y="810895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95250</xdr:colOff>
      <xdr:row>38</xdr:row>
      <xdr:rowOff>95250</xdr:rowOff>
    </xdr:from>
    <xdr:to>
      <xdr:col>32</xdr:col>
      <xdr:colOff>101600</xdr:colOff>
      <xdr:row>53</xdr:row>
      <xdr:rowOff>31750</xdr:rowOff>
    </xdr:to>
    <xdr:sp macro="" textlink="">
      <xdr:nvSpPr>
        <xdr:cNvPr id="224913" name="Line 7">
          <a:extLst>
            <a:ext uri="{FF2B5EF4-FFF2-40B4-BE49-F238E27FC236}">
              <a16:creationId xmlns:a16="http://schemas.microsoft.com/office/drawing/2014/main" id="{00000000-0008-0000-0800-0000916E0300}"/>
            </a:ext>
          </a:extLst>
        </xdr:cNvPr>
        <xdr:cNvSpPr>
          <a:spLocks noChangeShapeType="1"/>
        </xdr:cNvSpPr>
      </xdr:nvSpPr>
      <xdr:spPr bwMode="auto">
        <a:xfrm flipH="1" flipV="1">
          <a:off x="6375400" y="5791200"/>
          <a:ext cx="6350" cy="2330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120650</xdr:colOff>
      <xdr:row>47</xdr:row>
      <xdr:rowOff>95250</xdr:rowOff>
    </xdr:from>
    <xdr:to>
      <xdr:col>32</xdr:col>
      <xdr:colOff>571500</xdr:colOff>
      <xdr:row>47</xdr:row>
      <xdr:rowOff>101600</xdr:rowOff>
    </xdr:to>
    <xdr:sp macro="" textlink="">
      <xdr:nvSpPr>
        <xdr:cNvPr id="224914" name="Line 9">
          <a:extLst>
            <a:ext uri="{FF2B5EF4-FFF2-40B4-BE49-F238E27FC236}">
              <a16:creationId xmlns:a16="http://schemas.microsoft.com/office/drawing/2014/main" id="{00000000-0008-0000-0800-0000926E0300}"/>
            </a:ext>
          </a:extLst>
        </xdr:cNvPr>
        <xdr:cNvSpPr>
          <a:spLocks noChangeShapeType="1"/>
        </xdr:cNvSpPr>
      </xdr:nvSpPr>
      <xdr:spPr bwMode="auto">
        <a:xfrm flipV="1">
          <a:off x="6400800" y="7232650"/>
          <a:ext cx="4508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88900</xdr:colOff>
      <xdr:row>38</xdr:row>
      <xdr:rowOff>76200</xdr:rowOff>
    </xdr:from>
    <xdr:to>
      <xdr:col>32</xdr:col>
      <xdr:colOff>584200</xdr:colOff>
      <xdr:row>38</xdr:row>
      <xdr:rowOff>76200</xdr:rowOff>
    </xdr:to>
    <xdr:sp macro="" textlink="">
      <xdr:nvSpPr>
        <xdr:cNvPr id="224915" name="Line 8">
          <a:extLst>
            <a:ext uri="{FF2B5EF4-FFF2-40B4-BE49-F238E27FC236}">
              <a16:creationId xmlns:a16="http://schemas.microsoft.com/office/drawing/2014/main" id="{00000000-0008-0000-0800-0000936E0300}"/>
            </a:ext>
          </a:extLst>
        </xdr:cNvPr>
        <xdr:cNvSpPr>
          <a:spLocks noChangeShapeType="1"/>
        </xdr:cNvSpPr>
      </xdr:nvSpPr>
      <xdr:spPr bwMode="auto">
        <a:xfrm>
          <a:off x="6369050" y="5772150"/>
          <a:ext cx="495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17</xdr:row>
          <xdr:rowOff>146050</xdr:rowOff>
        </xdr:from>
        <xdr:to>
          <xdr:col>3</xdr:col>
          <xdr:colOff>19050</xdr:colOff>
          <xdr:row>19</xdr:row>
          <xdr:rowOff>38100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9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17</xdr:row>
          <xdr:rowOff>146050</xdr:rowOff>
        </xdr:from>
        <xdr:to>
          <xdr:col>10</xdr:col>
          <xdr:colOff>241300</xdr:colOff>
          <xdr:row>19</xdr:row>
          <xdr:rowOff>38100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9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146050</xdr:rowOff>
        </xdr:from>
        <xdr:to>
          <xdr:col>3</xdr:col>
          <xdr:colOff>19050</xdr:colOff>
          <xdr:row>20</xdr:row>
          <xdr:rowOff>38100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9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146050</xdr:rowOff>
        </xdr:from>
        <xdr:to>
          <xdr:col>3</xdr:col>
          <xdr:colOff>19050</xdr:colOff>
          <xdr:row>21</xdr:row>
          <xdr:rowOff>38100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9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146050</xdr:rowOff>
        </xdr:from>
        <xdr:to>
          <xdr:col>3</xdr:col>
          <xdr:colOff>19050</xdr:colOff>
          <xdr:row>22</xdr:row>
          <xdr:rowOff>38100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9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146050</xdr:rowOff>
        </xdr:from>
        <xdr:to>
          <xdr:col>3</xdr:col>
          <xdr:colOff>19050</xdr:colOff>
          <xdr:row>23</xdr:row>
          <xdr:rowOff>38100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9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146050</xdr:rowOff>
        </xdr:from>
        <xdr:to>
          <xdr:col>3</xdr:col>
          <xdr:colOff>19050</xdr:colOff>
          <xdr:row>24</xdr:row>
          <xdr:rowOff>38100</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9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18</xdr:row>
          <xdr:rowOff>146050</xdr:rowOff>
        </xdr:from>
        <xdr:to>
          <xdr:col>10</xdr:col>
          <xdr:colOff>241300</xdr:colOff>
          <xdr:row>20</xdr:row>
          <xdr:rowOff>38100</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9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xdr:row>
          <xdr:rowOff>146050</xdr:rowOff>
        </xdr:from>
        <xdr:to>
          <xdr:col>10</xdr:col>
          <xdr:colOff>241300</xdr:colOff>
          <xdr:row>21</xdr:row>
          <xdr:rowOff>38100</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9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146050</xdr:rowOff>
        </xdr:from>
        <xdr:to>
          <xdr:col>10</xdr:col>
          <xdr:colOff>241300</xdr:colOff>
          <xdr:row>22</xdr:row>
          <xdr:rowOff>38100</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9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146050</xdr:rowOff>
        </xdr:from>
        <xdr:to>
          <xdr:col>10</xdr:col>
          <xdr:colOff>241300</xdr:colOff>
          <xdr:row>23</xdr:row>
          <xdr:rowOff>38100</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9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22</xdr:row>
          <xdr:rowOff>146050</xdr:rowOff>
        </xdr:from>
        <xdr:to>
          <xdr:col>10</xdr:col>
          <xdr:colOff>241300</xdr:colOff>
          <xdr:row>24</xdr:row>
          <xdr:rowOff>38100</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9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25400</xdr:colOff>
      <xdr:row>32</xdr:row>
      <xdr:rowOff>139700</xdr:rowOff>
    </xdr:from>
    <xdr:to>
      <xdr:col>18</xdr:col>
      <xdr:colOff>44450</xdr:colOff>
      <xdr:row>35</xdr:row>
      <xdr:rowOff>25400</xdr:rowOff>
    </xdr:to>
    <xdr:sp macro="" textlink="">
      <xdr:nvSpPr>
        <xdr:cNvPr id="51269" name="大かっこ 5">
          <a:extLst>
            <a:ext uri="{FF2B5EF4-FFF2-40B4-BE49-F238E27FC236}">
              <a16:creationId xmlns:a16="http://schemas.microsoft.com/office/drawing/2014/main" id="{00000000-0008-0000-0900-000045C80000}"/>
            </a:ext>
          </a:extLst>
        </xdr:cNvPr>
        <xdr:cNvSpPr>
          <a:spLocks noChangeArrowheads="1"/>
        </xdr:cNvSpPr>
      </xdr:nvSpPr>
      <xdr:spPr bwMode="auto">
        <a:xfrm>
          <a:off x="488950" y="5429250"/>
          <a:ext cx="3854450" cy="3810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25400</xdr:colOff>
      <xdr:row>38</xdr:row>
      <xdr:rowOff>28575</xdr:rowOff>
    </xdr:from>
    <xdr:to>
      <xdr:col>18</xdr:col>
      <xdr:colOff>76200</xdr:colOff>
      <xdr:row>39</xdr:row>
      <xdr:rowOff>117475</xdr:rowOff>
    </xdr:to>
    <xdr:sp macro="" textlink="">
      <xdr:nvSpPr>
        <xdr:cNvPr id="51270" name="大かっこ 5">
          <a:extLst>
            <a:ext uri="{FF2B5EF4-FFF2-40B4-BE49-F238E27FC236}">
              <a16:creationId xmlns:a16="http://schemas.microsoft.com/office/drawing/2014/main" id="{00000000-0008-0000-0900-000046C80000}"/>
            </a:ext>
          </a:extLst>
        </xdr:cNvPr>
        <xdr:cNvSpPr>
          <a:spLocks noChangeArrowheads="1"/>
        </xdr:cNvSpPr>
      </xdr:nvSpPr>
      <xdr:spPr bwMode="auto">
        <a:xfrm>
          <a:off x="530225" y="6534150"/>
          <a:ext cx="4251325" cy="4318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476250</xdr:colOff>
      <xdr:row>53</xdr:row>
      <xdr:rowOff>0</xdr:rowOff>
    </xdr:from>
    <xdr:to>
      <xdr:col>15</xdr:col>
      <xdr:colOff>355600</xdr:colOff>
      <xdr:row>57</xdr:row>
      <xdr:rowOff>76200</xdr:rowOff>
    </xdr:to>
    <xdr:sp macro="" textlink="">
      <xdr:nvSpPr>
        <xdr:cNvPr id="52654" name="大かっこ 1">
          <a:extLst>
            <a:ext uri="{FF2B5EF4-FFF2-40B4-BE49-F238E27FC236}">
              <a16:creationId xmlns:a16="http://schemas.microsoft.com/office/drawing/2014/main" id="{00000000-0008-0000-0A00-0000AECD0000}"/>
            </a:ext>
          </a:extLst>
        </xdr:cNvPr>
        <xdr:cNvSpPr>
          <a:spLocks noChangeArrowheads="1"/>
        </xdr:cNvSpPr>
      </xdr:nvSpPr>
      <xdr:spPr bwMode="auto">
        <a:xfrm>
          <a:off x="3448050" y="5486400"/>
          <a:ext cx="1168400" cy="4572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20</xdr:col>
          <xdr:colOff>222250</xdr:colOff>
          <xdr:row>11</xdr:row>
          <xdr:rowOff>0</xdr:rowOff>
        </xdr:to>
        <xdr:sp macro="" textlink="">
          <xdr:nvSpPr>
            <xdr:cNvPr id="52631" name="Check Box 407" hidden="1">
              <a:extLst>
                <a:ext uri="{63B3BB69-23CF-44E3-9099-C40C66FF867C}">
                  <a14:compatExt spid="_x0000_s52631"/>
                </a:ext>
                <a:ext uri="{FF2B5EF4-FFF2-40B4-BE49-F238E27FC236}">
                  <a16:creationId xmlns:a16="http://schemas.microsoft.com/office/drawing/2014/main" id="{00000000-0008-0000-0A00-00009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20</xdr:col>
          <xdr:colOff>222250</xdr:colOff>
          <xdr:row>13</xdr:row>
          <xdr:rowOff>12700</xdr:rowOff>
        </xdr:to>
        <xdr:sp macro="" textlink="">
          <xdr:nvSpPr>
            <xdr:cNvPr id="52632" name="Check Box 408" hidden="1">
              <a:extLst>
                <a:ext uri="{63B3BB69-23CF-44E3-9099-C40C66FF867C}">
                  <a14:compatExt spid="_x0000_s52632"/>
                </a:ext>
                <a:ext uri="{FF2B5EF4-FFF2-40B4-BE49-F238E27FC236}">
                  <a16:creationId xmlns:a16="http://schemas.microsoft.com/office/drawing/2014/main" id="{00000000-0008-0000-0A00-00009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0</xdr:rowOff>
        </xdr:from>
        <xdr:to>
          <xdr:col>20</xdr:col>
          <xdr:colOff>222250</xdr:colOff>
          <xdr:row>15</xdr:row>
          <xdr:rowOff>12700</xdr:rowOff>
        </xdr:to>
        <xdr:sp macro="" textlink="">
          <xdr:nvSpPr>
            <xdr:cNvPr id="52633" name="Check Box 409" hidden="1">
              <a:extLst>
                <a:ext uri="{63B3BB69-23CF-44E3-9099-C40C66FF867C}">
                  <a14:compatExt spid="_x0000_s52633"/>
                </a:ext>
                <a:ext uri="{FF2B5EF4-FFF2-40B4-BE49-F238E27FC236}">
                  <a16:creationId xmlns:a16="http://schemas.microsoft.com/office/drawing/2014/main" id="{00000000-0008-0000-0A00-00009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xdr:row>
          <xdr:rowOff>0</xdr:rowOff>
        </xdr:from>
        <xdr:to>
          <xdr:col>20</xdr:col>
          <xdr:colOff>222250</xdr:colOff>
          <xdr:row>17</xdr:row>
          <xdr:rowOff>12700</xdr:rowOff>
        </xdr:to>
        <xdr:sp macro="" textlink="">
          <xdr:nvSpPr>
            <xdr:cNvPr id="52634" name="Check Box 410" hidden="1">
              <a:extLst>
                <a:ext uri="{63B3BB69-23CF-44E3-9099-C40C66FF867C}">
                  <a14:compatExt spid="_x0000_s52634"/>
                </a:ext>
                <a:ext uri="{FF2B5EF4-FFF2-40B4-BE49-F238E27FC236}">
                  <a16:creationId xmlns:a16="http://schemas.microsoft.com/office/drawing/2014/main" id="{00000000-0008-0000-0A00-00009A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0</xdr:rowOff>
        </xdr:from>
        <xdr:to>
          <xdr:col>20</xdr:col>
          <xdr:colOff>222250</xdr:colOff>
          <xdr:row>19</xdr:row>
          <xdr:rowOff>12700</xdr:rowOff>
        </xdr:to>
        <xdr:sp macro="" textlink="">
          <xdr:nvSpPr>
            <xdr:cNvPr id="52635" name="Check Box 411" hidden="1">
              <a:extLst>
                <a:ext uri="{63B3BB69-23CF-44E3-9099-C40C66FF867C}">
                  <a14:compatExt spid="_x0000_s52635"/>
                </a:ext>
                <a:ext uri="{FF2B5EF4-FFF2-40B4-BE49-F238E27FC236}">
                  <a16:creationId xmlns:a16="http://schemas.microsoft.com/office/drawing/2014/main" id="{00000000-0008-0000-0A00-00009B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xdr:row>
          <xdr:rowOff>0</xdr:rowOff>
        </xdr:from>
        <xdr:to>
          <xdr:col>20</xdr:col>
          <xdr:colOff>222250</xdr:colOff>
          <xdr:row>21</xdr:row>
          <xdr:rowOff>12700</xdr:rowOff>
        </xdr:to>
        <xdr:sp macro="" textlink="">
          <xdr:nvSpPr>
            <xdr:cNvPr id="52636" name="Check Box 412" hidden="1">
              <a:extLst>
                <a:ext uri="{63B3BB69-23CF-44E3-9099-C40C66FF867C}">
                  <a14:compatExt spid="_x0000_s52636"/>
                </a:ext>
                <a:ext uri="{FF2B5EF4-FFF2-40B4-BE49-F238E27FC236}">
                  <a16:creationId xmlns:a16="http://schemas.microsoft.com/office/drawing/2014/main" id="{00000000-0008-0000-0A00-00009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20</xdr:col>
          <xdr:colOff>222250</xdr:colOff>
          <xdr:row>23</xdr:row>
          <xdr:rowOff>12700</xdr:rowOff>
        </xdr:to>
        <xdr:sp macro="" textlink="">
          <xdr:nvSpPr>
            <xdr:cNvPr id="52637" name="Check Box 413" hidden="1">
              <a:extLst>
                <a:ext uri="{63B3BB69-23CF-44E3-9099-C40C66FF867C}">
                  <a14:compatExt spid="_x0000_s52637"/>
                </a:ext>
                <a:ext uri="{FF2B5EF4-FFF2-40B4-BE49-F238E27FC236}">
                  <a16:creationId xmlns:a16="http://schemas.microsoft.com/office/drawing/2014/main" id="{00000000-0008-0000-0A00-00009D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xdr:colOff>
          <xdr:row>37</xdr:row>
          <xdr:rowOff>0</xdr:rowOff>
        </xdr:from>
        <xdr:to>
          <xdr:col>24</xdr:col>
          <xdr:colOff>222250</xdr:colOff>
          <xdr:row>38</xdr:row>
          <xdr:rowOff>88900</xdr:rowOff>
        </xdr:to>
        <xdr:sp macro="" textlink="">
          <xdr:nvSpPr>
            <xdr:cNvPr id="303105" name="Check Box 1" hidden="1">
              <a:extLst>
                <a:ext uri="{63B3BB69-23CF-44E3-9099-C40C66FF867C}">
                  <a14:compatExt spid="_x0000_s303105"/>
                </a:ext>
                <a:ext uri="{FF2B5EF4-FFF2-40B4-BE49-F238E27FC236}">
                  <a16:creationId xmlns:a16="http://schemas.microsoft.com/office/drawing/2014/main" id="{00000000-0008-0000-0B00-000001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40</xdr:row>
          <xdr:rowOff>0</xdr:rowOff>
        </xdr:from>
        <xdr:to>
          <xdr:col>24</xdr:col>
          <xdr:colOff>222250</xdr:colOff>
          <xdr:row>41</xdr:row>
          <xdr:rowOff>88900</xdr:rowOff>
        </xdr:to>
        <xdr:sp macro="" textlink="">
          <xdr:nvSpPr>
            <xdr:cNvPr id="303106" name="Check Box 2" hidden="1">
              <a:extLst>
                <a:ext uri="{63B3BB69-23CF-44E3-9099-C40C66FF867C}">
                  <a14:compatExt spid="_x0000_s303106"/>
                </a:ext>
                <a:ext uri="{FF2B5EF4-FFF2-40B4-BE49-F238E27FC236}">
                  <a16:creationId xmlns:a16="http://schemas.microsoft.com/office/drawing/2014/main" id="{00000000-0008-0000-0B00-00000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46</xdr:row>
          <xdr:rowOff>0</xdr:rowOff>
        </xdr:from>
        <xdr:to>
          <xdr:col>24</xdr:col>
          <xdr:colOff>222250</xdr:colOff>
          <xdr:row>47</xdr:row>
          <xdr:rowOff>88900</xdr:rowOff>
        </xdr:to>
        <xdr:sp macro="" textlink="">
          <xdr:nvSpPr>
            <xdr:cNvPr id="303107" name="Check Box 3" hidden="1">
              <a:extLst>
                <a:ext uri="{63B3BB69-23CF-44E3-9099-C40C66FF867C}">
                  <a14:compatExt spid="_x0000_s303107"/>
                </a:ext>
                <a:ext uri="{FF2B5EF4-FFF2-40B4-BE49-F238E27FC236}">
                  <a16:creationId xmlns:a16="http://schemas.microsoft.com/office/drawing/2014/main" id="{00000000-0008-0000-0B00-000003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51</xdr:row>
          <xdr:rowOff>25400</xdr:rowOff>
        </xdr:from>
        <xdr:to>
          <xdr:col>24</xdr:col>
          <xdr:colOff>241300</xdr:colOff>
          <xdr:row>52</xdr:row>
          <xdr:rowOff>101600</xdr:rowOff>
        </xdr:to>
        <xdr:sp macro="" textlink="">
          <xdr:nvSpPr>
            <xdr:cNvPr id="303108" name="Check Box 4" hidden="1">
              <a:extLst>
                <a:ext uri="{63B3BB69-23CF-44E3-9099-C40C66FF867C}">
                  <a14:compatExt spid="_x0000_s303108"/>
                </a:ext>
                <a:ext uri="{FF2B5EF4-FFF2-40B4-BE49-F238E27FC236}">
                  <a16:creationId xmlns:a16="http://schemas.microsoft.com/office/drawing/2014/main" id="{00000000-0008-0000-0B00-00000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0</xdr:rowOff>
        </xdr:from>
        <xdr:to>
          <xdr:col>24</xdr:col>
          <xdr:colOff>222250</xdr:colOff>
          <xdr:row>24</xdr:row>
          <xdr:rowOff>88900</xdr:rowOff>
        </xdr:to>
        <xdr:sp macro="" textlink="">
          <xdr:nvSpPr>
            <xdr:cNvPr id="303112" name="Check Box 8" hidden="1">
              <a:extLst>
                <a:ext uri="{63B3BB69-23CF-44E3-9099-C40C66FF867C}">
                  <a14:compatExt spid="_x0000_s303112"/>
                </a:ext>
                <a:ext uri="{FF2B5EF4-FFF2-40B4-BE49-F238E27FC236}">
                  <a16:creationId xmlns:a16="http://schemas.microsoft.com/office/drawing/2014/main" id="{00000000-0008-0000-0B00-000008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xdr:row>
          <xdr:rowOff>0</xdr:rowOff>
        </xdr:from>
        <xdr:to>
          <xdr:col>24</xdr:col>
          <xdr:colOff>222250</xdr:colOff>
          <xdr:row>27</xdr:row>
          <xdr:rowOff>88900</xdr:rowOff>
        </xdr:to>
        <xdr:sp macro="" textlink="">
          <xdr:nvSpPr>
            <xdr:cNvPr id="303113" name="Check Box 9" hidden="1">
              <a:extLst>
                <a:ext uri="{63B3BB69-23CF-44E3-9099-C40C66FF867C}">
                  <a14:compatExt spid="_x0000_s303113"/>
                </a:ext>
                <a:ext uri="{FF2B5EF4-FFF2-40B4-BE49-F238E27FC236}">
                  <a16:creationId xmlns:a16="http://schemas.microsoft.com/office/drawing/2014/main" id="{00000000-0008-0000-0B00-000009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0</xdr:rowOff>
        </xdr:from>
        <xdr:to>
          <xdr:col>24</xdr:col>
          <xdr:colOff>222250</xdr:colOff>
          <xdr:row>30</xdr:row>
          <xdr:rowOff>88900</xdr:rowOff>
        </xdr:to>
        <xdr:sp macro="" textlink="">
          <xdr:nvSpPr>
            <xdr:cNvPr id="303114" name="Check Box 10" hidden="1">
              <a:extLst>
                <a:ext uri="{63B3BB69-23CF-44E3-9099-C40C66FF867C}">
                  <a14:compatExt spid="_x0000_s303114"/>
                </a:ext>
                <a:ext uri="{FF2B5EF4-FFF2-40B4-BE49-F238E27FC236}">
                  <a16:creationId xmlns:a16="http://schemas.microsoft.com/office/drawing/2014/main" id="{00000000-0008-0000-0B00-00000A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247650</xdr:colOff>
      <xdr:row>14</xdr:row>
      <xdr:rowOff>50800</xdr:rowOff>
    </xdr:from>
    <xdr:to>
      <xdr:col>32</xdr:col>
      <xdr:colOff>196850</xdr:colOff>
      <xdr:row>17</xdr:row>
      <xdr:rowOff>31750</xdr:rowOff>
    </xdr:to>
    <xdr:sp macro="" textlink="">
      <xdr:nvSpPr>
        <xdr:cNvPr id="303293" name="大かっこ 2">
          <a:extLst>
            <a:ext uri="{FF2B5EF4-FFF2-40B4-BE49-F238E27FC236}">
              <a16:creationId xmlns:a16="http://schemas.microsoft.com/office/drawing/2014/main" id="{00000000-0008-0000-0B00-0000BDA00400}"/>
            </a:ext>
          </a:extLst>
        </xdr:cNvPr>
        <xdr:cNvSpPr>
          <a:spLocks noChangeArrowheads="1"/>
        </xdr:cNvSpPr>
      </xdr:nvSpPr>
      <xdr:spPr bwMode="auto">
        <a:xfrm>
          <a:off x="5645150" y="1454150"/>
          <a:ext cx="3511550" cy="2667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50800</xdr:colOff>
          <xdr:row>4</xdr:row>
          <xdr:rowOff>57150</xdr:rowOff>
        </xdr:from>
        <xdr:to>
          <xdr:col>25</xdr:col>
          <xdr:colOff>450850</xdr:colOff>
          <xdr:row>7</xdr:row>
          <xdr:rowOff>12700</xdr:rowOff>
        </xdr:to>
        <xdr:sp macro="" textlink="">
          <xdr:nvSpPr>
            <xdr:cNvPr id="303266" name="Check Box 162" hidden="1">
              <a:extLst>
                <a:ext uri="{63B3BB69-23CF-44E3-9099-C40C66FF867C}">
                  <a14:compatExt spid="_x0000_s303266"/>
                </a:ext>
                <a:ext uri="{FF2B5EF4-FFF2-40B4-BE49-F238E27FC236}">
                  <a16:creationId xmlns:a16="http://schemas.microsoft.com/office/drawing/2014/main" id="{00000000-0008-0000-0B00-0000A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6</xdr:row>
          <xdr:rowOff>69850</xdr:rowOff>
        </xdr:from>
        <xdr:to>
          <xdr:col>25</xdr:col>
          <xdr:colOff>450850</xdr:colOff>
          <xdr:row>9</xdr:row>
          <xdr:rowOff>19050</xdr:rowOff>
        </xdr:to>
        <xdr:sp macro="" textlink="">
          <xdr:nvSpPr>
            <xdr:cNvPr id="303267" name="Check Box 163" hidden="1">
              <a:extLst>
                <a:ext uri="{63B3BB69-23CF-44E3-9099-C40C66FF867C}">
                  <a14:compatExt spid="_x0000_s303267"/>
                </a:ext>
                <a:ext uri="{FF2B5EF4-FFF2-40B4-BE49-F238E27FC236}">
                  <a16:creationId xmlns:a16="http://schemas.microsoft.com/office/drawing/2014/main" id="{00000000-0008-0000-0B00-0000A3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69850</xdr:rowOff>
        </xdr:from>
        <xdr:to>
          <xdr:col>25</xdr:col>
          <xdr:colOff>450850</xdr:colOff>
          <xdr:row>11</xdr:row>
          <xdr:rowOff>12700</xdr:rowOff>
        </xdr:to>
        <xdr:sp macro="" textlink="">
          <xdr:nvSpPr>
            <xdr:cNvPr id="303268" name="Check Box 164" hidden="1">
              <a:extLst>
                <a:ext uri="{63B3BB69-23CF-44E3-9099-C40C66FF867C}">
                  <a14:compatExt spid="_x0000_s303268"/>
                </a:ext>
                <a:ext uri="{FF2B5EF4-FFF2-40B4-BE49-F238E27FC236}">
                  <a16:creationId xmlns:a16="http://schemas.microsoft.com/office/drawing/2014/main" id="{00000000-0008-0000-0B00-0000A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xdr:row>
          <xdr:rowOff>57150</xdr:rowOff>
        </xdr:from>
        <xdr:to>
          <xdr:col>25</xdr:col>
          <xdr:colOff>450850</xdr:colOff>
          <xdr:row>7</xdr:row>
          <xdr:rowOff>12700</xdr:rowOff>
        </xdr:to>
        <xdr:sp macro="" textlink="">
          <xdr:nvSpPr>
            <xdr:cNvPr id="303269" name="Check Box 165" hidden="1">
              <a:extLst>
                <a:ext uri="{63B3BB69-23CF-44E3-9099-C40C66FF867C}">
                  <a14:compatExt spid="_x0000_s303269"/>
                </a:ext>
                <a:ext uri="{FF2B5EF4-FFF2-40B4-BE49-F238E27FC236}">
                  <a16:creationId xmlns:a16="http://schemas.microsoft.com/office/drawing/2014/main" id="{00000000-0008-0000-0B00-0000A5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6</xdr:row>
          <xdr:rowOff>69850</xdr:rowOff>
        </xdr:from>
        <xdr:to>
          <xdr:col>25</xdr:col>
          <xdr:colOff>450850</xdr:colOff>
          <xdr:row>9</xdr:row>
          <xdr:rowOff>19050</xdr:rowOff>
        </xdr:to>
        <xdr:sp macro="" textlink="">
          <xdr:nvSpPr>
            <xdr:cNvPr id="303270" name="Check Box 166" hidden="1">
              <a:extLst>
                <a:ext uri="{63B3BB69-23CF-44E3-9099-C40C66FF867C}">
                  <a14:compatExt spid="_x0000_s303270"/>
                </a:ext>
                <a:ext uri="{FF2B5EF4-FFF2-40B4-BE49-F238E27FC236}">
                  <a16:creationId xmlns:a16="http://schemas.microsoft.com/office/drawing/2014/main" id="{00000000-0008-0000-0B00-0000A6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69850</xdr:rowOff>
        </xdr:from>
        <xdr:to>
          <xdr:col>25</xdr:col>
          <xdr:colOff>450850</xdr:colOff>
          <xdr:row>11</xdr:row>
          <xdr:rowOff>12700</xdr:rowOff>
        </xdr:to>
        <xdr:sp macro="" textlink="">
          <xdr:nvSpPr>
            <xdr:cNvPr id="303271" name="Check Box 167" hidden="1">
              <a:extLst>
                <a:ext uri="{63B3BB69-23CF-44E3-9099-C40C66FF867C}">
                  <a14:compatExt spid="_x0000_s303271"/>
                </a:ext>
                <a:ext uri="{FF2B5EF4-FFF2-40B4-BE49-F238E27FC236}">
                  <a16:creationId xmlns:a16="http://schemas.microsoft.com/office/drawing/2014/main" id="{00000000-0008-0000-0B00-0000A7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58</xdr:row>
          <xdr:rowOff>19050</xdr:rowOff>
        </xdr:from>
        <xdr:to>
          <xdr:col>24</xdr:col>
          <xdr:colOff>228600</xdr:colOff>
          <xdr:row>60</xdr:row>
          <xdr:rowOff>12700</xdr:rowOff>
        </xdr:to>
        <xdr:sp macro="" textlink="">
          <xdr:nvSpPr>
            <xdr:cNvPr id="303272" name="Check Box 168" hidden="1">
              <a:extLst>
                <a:ext uri="{63B3BB69-23CF-44E3-9099-C40C66FF867C}">
                  <a14:compatExt spid="_x0000_s303272"/>
                </a:ext>
                <a:ext uri="{FF2B5EF4-FFF2-40B4-BE49-F238E27FC236}">
                  <a16:creationId xmlns:a16="http://schemas.microsoft.com/office/drawing/2014/main" id="{00000000-0008-0000-0B00-0000A8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67</xdr:row>
          <xdr:rowOff>38100</xdr:rowOff>
        </xdr:from>
        <xdr:to>
          <xdr:col>24</xdr:col>
          <xdr:colOff>241300</xdr:colOff>
          <xdr:row>69</xdr:row>
          <xdr:rowOff>31750</xdr:rowOff>
        </xdr:to>
        <xdr:sp macro="" textlink="">
          <xdr:nvSpPr>
            <xdr:cNvPr id="303274" name="Check Box 170" hidden="1">
              <a:extLst>
                <a:ext uri="{63B3BB69-23CF-44E3-9099-C40C66FF867C}">
                  <a14:compatExt spid="_x0000_s303274"/>
                </a:ext>
                <a:ext uri="{FF2B5EF4-FFF2-40B4-BE49-F238E27FC236}">
                  <a16:creationId xmlns:a16="http://schemas.microsoft.com/office/drawing/2014/main" id="{00000000-0008-0000-0B00-0000AA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56</xdr:row>
          <xdr:rowOff>0</xdr:rowOff>
        </xdr:from>
        <xdr:to>
          <xdr:col>27</xdr:col>
          <xdr:colOff>12700</xdr:colOff>
          <xdr:row>57</xdr:row>
          <xdr:rowOff>88900</xdr:rowOff>
        </xdr:to>
        <xdr:sp macro="" textlink="">
          <xdr:nvSpPr>
            <xdr:cNvPr id="303275" name="Check Box 171" hidden="1">
              <a:extLst>
                <a:ext uri="{63B3BB69-23CF-44E3-9099-C40C66FF867C}">
                  <a14:compatExt spid="_x0000_s303275"/>
                </a:ext>
                <a:ext uri="{FF2B5EF4-FFF2-40B4-BE49-F238E27FC236}">
                  <a16:creationId xmlns:a16="http://schemas.microsoft.com/office/drawing/2014/main" id="{00000000-0008-0000-0B00-0000AB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400050</xdr:colOff>
          <xdr:row>56</xdr:row>
          <xdr:rowOff>0</xdr:rowOff>
        </xdr:from>
        <xdr:to>
          <xdr:col>29</xdr:col>
          <xdr:colOff>590550</xdr:colOff>
          <xdr:row>57</xdr:row>
          <xdr:rowOff>88900</xdr:rowOff>
        </xdr:to>
        <xdr:sp macro="" textlink="">
          <xdr:nvSpPr>
            <xdr:cNvPr id="303276" name="Check Box 172" hidden="1">
              <a:extLst>
                <a:ext uri="{63B3BB69-23CF-44E3-9099-C40C66FF867C}">
                  <a14:compatExt spid="_x0000_s303276"/>
                </a:ext>
                <a:ext uri="{FF2B5EF4-FFF2-40B4-BE49-F238E27FC236}">
                  <a16:creationId xmlns:a16="http://schemas.microsoft.com/office/drawing/2014/main" id="{00000000-0008-0000-0B00-0000AC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61</xdr:row>
          <xdr:rowOff>19050</xdr:rowOff>
        </xdr:from>
        <xdr:to>
          <xdr:col>24</xdr:col>
          <xdr:colOff>298450</xdr:colOff>
          <xdr:row>63</xdr:row>
          <xdr:rowOff>12700</xdr:rowOff>
        </xdr:to>
        <xdr:sp macro="" textlink="">
          <xdr:nvSpPr>
            <xdr:cNvPr id="303278" name="Check Box 174" hidden="1">
              <a:extLst>
                <a:ext uri="{63B3BB69-23CF-44E3-9099-C40C66FF867C}">
                  <a14:compatExt spid="_x0000_s303278"/>
                </a:ext>
                <a:ext uri="{FF2B5EF4-FFF2-40B4-BE49-F238E27FC236}">
                  <a16:creationId xmlns:a16="http://schemas.microsoft.com/office/drawing/2014/main" id="{00000000-0008-0000-0B00-0000AE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609600</xdr:colOff>
          <xdr:row>36</xdr:row>
          <xdr:rowOff>88900</xdr:rowOff>
        </xdr:from>
        <xdr:to>
          <xdr:col>28</xdr:col>
          <xdr:colOff>215900</xdr:colOff>
          <xdr:row>39</xdr:row>
          <xdr:rowOff>12700</xdr:rowOff>
        </xdr:to>
        <xdr:sp macro="" textlink="">
          <xdr:nvSpPr>
            <xdr:cNvPr id="303282" name="Check Box 178" hidden="1">
              <a:extLst>
                <a:ext uri="{63B3BB69-23CF-44E3-9099-C40C66FF867C}">
                  <a14:compatExt spid="_x0000_s303282"/>
                </a:ext>
                <a:ext uri="{FF2B5EF4-FFF2-40B4-BE49-F238E27FC236}">
                  <a16:creationId xmlns:a16="http://schemas.microsoft.com/office/drawing/2014/main" id="{00000000-0008-0000-0B00-0000B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603250</xdr:colOff>
          <xdr:row>46</xdr:row>
          <xdr:rowOff>19050</xdr:rowOff>
        </xdr:from>
        <xdr:to>
          <xdr:col>28</xdr:col>
          <xdr:colOff>222250</xdr:colOff>
          <xdr:row>47</xdr:row>
          <xdr:rowOff>69850</xdr:rowOff>
        </xdr:to>
        <xdr:sp macro="" textlink="">
          <xdr:nvSpPr>
            <xdr:cNvPr id="303284" name="Check Box 180" hidden="1">
              <a:extLst>
                <a:ext uri="{63B3BB69-23CF-44E3-9099-C40C66FF867C}">
                  <a14:compatExt spid="_x0000_s303284"/>
                </a:ext>
                <a:ext uri="{FF2B5EF4-FFF2-40B4-BE49-F238E27FC236}">
                  <a16:creationId xmlns:a16="http://schemas.microsoft.com/office/drawing/2014/main" id="{00000000-0008-0000-0B00-0000B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xdr:row>
          <xdr:rowOff>88900</xdr:rowOff>
        </xdr:from>
        <xdr:to>
          <xdr:col>28</xdr:col>
          <xdr:colOff>222250</xdr:colOff>
          <xdr:row>42</xdr:row>
          <xdr:rowOff>12700</xdr:rowOff>
        </xdr:to>
        <xdr:sp macro="" textlink="">
          <xdr:nvSpPr>
            <xdr:cNvPr id="303285" name="Check Box 181" hidden="1">
              <a:extLst>
                <a:ext uri="{63B3BB69-23CF-44E3-9099-C40C66FF867C}">
                  <a14:compatExt spid="_x0000_s303285"/>
                </a:ext>
                <a:ext uri="{FF2B5EF4-FFF2-40B4-BE49-F238E27FC236}">
                  <a16:creationId xmlns:a16="http://schemas.microsoft.com/office/drawing/2014/main" id="{00000000-0008-0000-0B00-0000B5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171450</xdr:rowOff>
        </xdr:from>
        <xdr:to>
          <xdr:col>2</xdr:col>
          <xdr:colOff>228600</xdr:colOff>
          <xdr:row>27</xdr:row>
          <xdr:rowOff>0</xdr:rowOff>
        </xdr:to>
        <xdr:sp macro="" textlink="">
          <xdr:nvSpPr>
            <xdr:cNvPr id="362497" name="Check Box 1" hidden="1">
              <a:extLst>
                <a:ext uri="{63B3BB69-23CF-44E3-9099-C40C66FF867C}">
                  <a14:compatExt spid="_x0000_s362497"/>
                </a:ext>
                <a:ext uri="{FF2B5EF4-FFF2-40B4-BE49-F238E27FC236}">
                  <a16:creationId xmlns:a16="http://schemas.microsoft.com/office/drawing/2014/main" id="{00000000-0008-0000-0F00-000001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171450</xdr:rowOff>
        </xdr:from>
        <xdr:to>
          <xdr:col>2</xdr:col>
          <xdr:colOff>247650</xdr:colOff>
          <xdr:row>27</xdr:row>
          <xdr:rowOff>203200</xdr:rowOff>
        </xdr:to>
        <xdr:sp macro="" textlink="">
          <xdr:nvSpPr>
            <xdr:cNvPr id="362498" name="Check Box 2" hidden="1">
              <a:extLst>
                <a:ext uri="{63B3BB69-23CF-44E3-9099-C40C66FF867C}">
                  <a14:compatExt spid="_x0000_s362498"/>
                </a:ext>
                <a:ext uri="{FF2B5EF4-FFF2-40B4-BE49-F238E27FC236}">
                  <a16:creationId xmlns:a16="http://schemas.microsoft.com/office/drawing/2014/main" id="{00000000-0008-0000-0F00-000002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0</xdr:rowOff>
        </xdr:from>
        <xdr:to>
          <xdr:col>4</xdr:col>
          <xdr:colOff>304800</xdr:colOff>
          <xdr:row>27</xdr:row>
          <xdr:rowOff>31750</xdr:rowOff>
        </xdr:to>
        <xdr:sp macro="" textlink="">
          <xdr:nvSpPr>
            <xdr:cNvPr id="362499" name="Check Box 3" hidden="1">
              <a:extLst>
                <a:ext uri="{63B3BB69-23CF-44E3-9099-C40C66FF867C}">
                  <a14:compatExt spid="_x0000_s362499"/>
                </a:ext>
                <a:ext uri="{FF2B5EF4-FFF2-40B4-BE49-F238E27FC236}">
                  <a16:creationId xmlns:a16="http://schemas.microsoft.com/office/drawing/2014/main" id="{00000000-0008-0000-0F00-000003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4</xdr:col>
          <xdr:colOff>304800</xdr:colOff>
          <xdr:row>28</xdr:row>
          <xdr:rowOff>0</xdr:rowOff>
        </xdr:to>
        <xdr:sp macro="" textlink="">
          <xdr:nvSpPr>
            <xdr:cNvPr id="362502" name="Check Box 6" hidden="1">
              <a:extLst>
                <a:ext uri="{63B3BB69-23CF-44E3-9099-C40C66FF867C}">
                  <a14:compatExt spid="_x0000_s362502"/>
                </a:ext>
                <a:ext uri="{FF2B5EF4-FFF2-40B4-BE49-F238E27FC236}">
                  <a16:creationId xmlns:a16="http://schemas.microsoft.com/office/drawing/2014/main" id="{00000000-0008-0000-0F00-000006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0</xdr:rowOff>
        </xdr:from>
        <xdr:to>
          <xdr:col>11</xdr:col>
          <xdr:colOff>127000</xdr:colOff>
          <xdr:row>27</xdr:row>
          <xdr:rowOff>31750</xdr:rowOff>
        </xdr:to>
        <xdr:sp macro="" textlink="">
          <xdr:nvSpPr>
            <xdr:cNvPr id="362503" name="Check Box 7" hidden="1">
              <a:extLst>
                <a:ext uri="{63B3BB69-23CF-44E3-9099-C40C66FF867C}">
                  <a14:compatExt spid="_x0000_s362503"/>
                </a:ext>
                <a:ext uri="{FF2B5EF4-FFF2-40B4-BE49-F238E27FC236}">
                  <a16:creationId xmlns:a16="http://schemas.microsoft.com/office/drawing/2014/main" id="{00000000-0008-0000-0F00-000007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0</xdr:rowOff>
        </xdr:from>
        <xdr:to>
          <xdr:col>11</xdr:col>
          <xdr:colOff>127000</xdr:colOff>
          <xdr:row>28</xdr:row>
          <xdr:rowOff>0</xdr:rowOff>
        </xdr:to>
        <xdr:sp macro="" textlink="">
          <xdr:nvSpPr>
            <xdr:cNvPr id="362504" name="Check Box 8" hidden="1">
              <a:extLst>
                <a:ext uri="{63B3BB69-23CF-44E3-9099-C40C66FF867C}">
                  <a14:compatExt spid="_x0000_s362504"/>
                </a:ext>
                <a:ext uri="{FF2B5EF4-FFF2-40B4-BE49-F238E27FC236}">
                  <a16:creationId xmlns:a16="http://schemas.microsoft.com/office/drawing/2014/main" id="{00000000-0008-0000-0F00-000008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171450</xdr:rowOff>
        </xdr:from>
        <xdr:to>
          <xdr:col>2</xdr:col>
          <xdr:colOff>228600</xdr:colOff>
          <xdr:row>33</xdr:row>
          <xdr:rowOff>184150</xdr:rowOff>
        </xdr:to>
        <xdr:sp macro="" textlink="">
          <xdr:nvSpPr>
            <xdr:cNvPr id="362505" name="Check Box 9" hidden="1">
              <a:extLst>
                <a:ext uri="{63B3BB69-23CF-44E3-9099-C40C66FF867C}">
                  <a14:compatExt spid="_x0000_s362505"/>
                </a:ext>
                <a:ext uri="{FF2B5EF4-FFF2-40B4-BE49-F238E27FC236}">
                  <a16:creationId xmlns:a16="http://schemas.microsoft.com/office/drawing/2014/main" id="{00000000-0008-0000-0F00-000009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4</xdr:col>
          <xdr:colOff>304800</xdr:colOff>
          <xdr:row>34</xdr:row>
          <xdr:rowOff>19050</xdr:rowOff>
        </xdr:to>
        <xdr:sp macro="" textlink="">
          <xdr:nvSpPr>
            <xdr:cNvPr id="362506" name="Check Box 10" hidden="1">
              <a:extLst>
                <a:ext uri="{63B3BB69-23CF-44E3-9099-C40C66FF867C}">
                  <a14:compatExt spid="_x0000_s362506"/>
                </a:ext>
                <a:ext uri="{FF2B5EF4-FFF2-40B4-BE49-F238E27FC236}">
                  <a16:creationId xmlns:a16="http://schemas.microsoft.com/office/drawing/2014/main" id="{00000000-0008-0000-0F00-00000A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25</xdr:row>
          <xdr:rowOff>0</xdr:rowOff>
        </xdr:from>
        <xdr:to>
          <xdr:col>22</xdr:col>
          <xdr:colOff>31750</xdr:colOff>
          <xdr:row>26</xdr:row>
          <xdr:rowOff>31750</xdr:rowOff>
        </xdr:to>
        <xdr:sp macro="" textlink="">
          <xdr:nvSpPr>
            <xdr:cNvPr id="362508" name="Check Box 12" hidden="1">
              <a:extLst>
                <a:ext uri="{63B3BB69-23CF-44E3-9099-C40C66FF867C}">
                  <a14:compatExt spid="_x0000_s362508"/>
                </a:ext>
                <a:ext uri="{FF2B5EF4-FFF2-40B4-BE49-F238E27FC236}">
                  <a16:creationId xmlns:a16="http://schemas.microsoft.com/office/drawing/2014/main" id="{00000000-0008-0000-0F00-00000C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25</xdr:row>
          <xdr:rowOff>203200</xdr:rowOff>
        </xdr:from>
        <xdr:to>
          <xdr:col>22</xdr:col>
          <xdr:colOff>31750</xdr:colOff>
          <xdr:row>27</xdr:row>
          <xdr:rowOff>31750</xdr:rowOff>
        </xdr:to>
        <xdr:sp macro="" textlink="">
          <xdr:nvSpPr>
            <xdr:cNvPr id="362509" name="Check Box 13" hidden="1">
              <a:extLst>
                <a:ext uri="{63B3BB69-23CF-44E3-9099-C40C66FF867C}">
                  <a14:compatExt spid="_x0000_s362509"/>
                </a:ext>
                <a:ext uri="{FF2B5EF4-FFF2-40B4-BE49-F238E27FC236}">
                  <a16:creationId xmlns:a16="http://schemas.microsoft.com/office/drawing/2014/main" id="{00000000-0008-0000-0F00-00000D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4</xdr:col>
          <xdr:colOff>304800</xdr:colOff>
          <xdr:row>28</xdr:row>
          <xdr:rowOff>0</xdr:rowOff>
        </xdr:to>
        <xdr:sp macro="" textlink="">
          <xdr:nvSpPr>
            <xdr:cNvPr id="362510" name="Check Box 14" hidden="1">
              <a:extLst>
                <a:ext uri="{63B3BB69-23CF-44E3-9099-C40C66FF867C}">
                  <a14:compatExt spid="_x0000_s362510"/>
                </a:ext>
                <a:ext uri="{FF2B5EF4-FFF2-40B4-BE49-F238E27FC236}">
                  <a16:creationId xmlns:a16="http://schemas.microsoft.com/office/drawing/2014/main" id="{00000000-0008-0000-0F00-00000E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0</xdr:rowOff>
        </xdr:from>
        <xdr:to>
          <xdr:col>4</xdr:col>
          <xdr:colOff>304800</xdr:colOff>
          <xdr:row>29</xdr:row>
          <xdr:rowOff>31750</xdr:rowOff>
        </xdr:to>
        <xdr:sp macro="" textlink="">
          <xdr:nvSpPr>
            <xdr:cNvPr id="362511" name="Check Box 15" hidden="1">
              <a:extLst>
                <a:ext uri="{63B3BB69-23CF-44E3-9099-C40C66FF867C}">
                  <a14:compatExt spid="_x0000_s362511"/>
                </a:ext>
                <a:ext uri="{FF2B5EF4-FFF2-40B4-BE49-F238E27FC236}">
                  <a16:creationId xmlns:a16="http://schemas.microsoft.com/office/drawing/2014/main" id="{00000000-0008-0000-0F00-00000F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0</xdr:rowOff>
        </xdr:from>
        <xdr:to>
          <xdr:col>11</xdr:col>
          <xdr:colOff>127000</xdr:colOff>
          <xdr:row>29</xdr:row>
          <xdr:rowOff>31750</xdr:rowOff>
        </xdr:to>
        <xdr:sp macro="" textlink="">
          <xdr:nvSpPr>
            <xdr:cNvPr id="362512" name="Check Box 16" hidden="1">
              <a:extLst>
                <a:ext uri="{63B3BB69-23CF-44E3-9099-C40C66FF867C}">
                  <a14:compatExt spid="_x0000_s362512"/>
                </a:ext>
                <a:ext uri="{FF2B5EF4-FFF2-40B4-BE49-F238E27FC236}">
                  <a16:creationId xmlns:a16="http://schemas.microsoft.com/office/drawing/2014/main" id="{00000000-0008-0000-0F00-000010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22</xdr:row>
          <xdr:rowOff>152400</xdr:rowOff>
        </xdr:from>
        <xdr:to>
          <xdr:col>4</xdr:col>
          <xdr:colOff>165100</xdr:colOff>
          <xdr:row>24</xdr:row>
          <xdr:rowOff>12700</xdr:rowOff>
        </xdr:to>
        <xdr:sp macro="" textlink="">
          <xdr:nvSpPr>
            <xdr:cNvPr id="362514" name="Check Box 18" hidden="1">
              <a:extLst>
                <a:ext uri="{63B3BB69-23CF-44E3-9099-C40C66FF867C}">
                  <a14:compatExt spid="_x0000_s362514"/>
                </a:ext>
                <a:ext uri="{FF2B5EF4-FFF2-40B4-BE49-F238E27FC236}">
                  <a16:creationId xmlns:a16="http://schemas.microsoft.com/office/drawing/2014/main" id="{00000000-0008-0000-0F00-000012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165100</xdr:rowOff>
        </xdr:from>
        <xdr:to>
          <xdr:col>9</xdr:col>
          <xdr:colOff>165100</xdr:colOff>
          <xdr:row>24</xdr:row>
          <xdr:rowOff>0</xdr:rowOff>
        </xdr:to>
        <xdr:sp macro="" textlink="">
          <xdr:nvSpPr>
            <xdr:cNvPr id="362515" name="Check Box 19" hidden="1">
              <a:extLst>
                <a:ext uri="{63B3BB69-23CF-44E3-9099-C40C66FF867C}">
                  <a14:compatExt spid="_x0000_s362515"/>
                </a:ext>
                <a:ext uri="{FF2B5EF4-FFF2-40B4-BE49-F238E27FC236}">
                  <a16:creationId xmlns:a16="http://schemas.microsoft.com/office/drawing/2014/main" id="{00000000-0008-0000-0F00-000013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22</xdr:row>
          <xdr:rowOff>171450</xdr:rowOff>
        </xdr:from>
        <xdr:to>
          <xdr:col>13</xdr:col>
          <xdr:colOff>171450</xdr:colOff>
          <xdr:row>24</xdr:row>
          <xdr:rowOff>12700</xdr:rowOff>
        </xdr:to>
        <xdr:sp macro="" textlink="">
          <xdr:nvSpPr>
            <xdr:cNvPr id="362516" name="Check Box 20" hidden="1">
              <a:extLst>
                <a:ext uri="{63B3BB69-23CF-44E3-9099-C40C66FF867C}">
                  <a14:compatExt spid="_x0000_s362516"/>
                </a:ext>
                <a:ext uri="{FF2B5EF4-FFF2-40B4-BE49-F238E27FC236}">
                  <a16:creationId xmlns:a16="http://schemas.microsoft.com/office/drawing/2014/main" id="{00000000-0008-0000-0F00-000014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22</xdr:row>
          <xdr:rowOff>165100</xdr:rowOff>
        </xdr:from>
        <xdr:to>
          <xdr:col>17</xdr:col>
          <xdr:colOff>146050</xdr:colOff>
          <xdr:row>24</xdr:row>
          <xdr:rowOff>0</xdr:rowOff>
        </xdr:to>
        <xdr:sp macro="" textlink="">
          <xdr:nvSpPr>
            <xdr:cNvPr id="362517" name="Check Box 21" hidden="1">
              <a:extLst>
                <a:ext uri="{63B3BB69-23CF-44E3-9099-C40C66FF867C}">
                  <a14:compatExt spid="_x0000_s362517"/>
                </a:ext>
                <a:ext uri="{FF2B5EF4-FFF2-40B4-BE49-F238E27FC236}">
                  <a16:creationId xmlns:a16="http://schemas.microsoft.com/office/drawing/2014/main" id="{00000000-0008-0000-0F00-000015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155510</xdr:colOff>
      <xdr:row>33</xdr:row>
      <xdr:rowOff>19438</xdr:rowOff>
    </xdr:from>
    <xdr:to>
      <xdr:col>38</xdr:col>
      <xdr:colOff>104775</xdr:colOff>
      <xdr:row>35</xdr:row>
      <xdr:rowOff>190499</xdr:rowOff>
    </xdr:to>
    <xdr:sp macro="" textlink="">
      <xdr:nvSpPr>
        <xdr:cNvPr id="2" name="大かっこ 1">
          <a:extLst>
            <a:ext uri="{FF2B5EF4-FFF2-40B4-BE49-F238E27FC236}">
              <a16:creationId xmlns:a16="http://schemas.microsoft.com/office/drawing/2014/main" id="{CC6F7AA3-ABC0-FD5B-BBF5-F12E0054EF97}"/>
            </a:ext>
          </a:extLst>
        </xdr:cNvPr>
        <xdr:cNvSpPr/>
      </xdr:nvSpPr>
      <xdr:spPr bwMode="auto">
        <a:xfrm>
          <a:off x="5851460" y="6144013"/>
          <a:ext cx="4102165" cy="571111"/>
        </a:xfrm>
        <a:prstGeom prst="bracketPair">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6.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15.bin"/><Relationship Id="rId16" Type="http://schemas.openxmlformats.org/officeDocument/2006/relationships/ctrlProp" Target="../ctrlProps/ctrlProp23.xml"/><Relationship Id="rId1" Type="http://schemas.openxmlformats.org/officeDocument/2006/relationships/printerSettings" Target="../printerSettings/printerSettings1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drawing" Target="../drawings/drawing7.xml"/><Relationship Id="rId7" Type="http://schemas.openxmlformats.org/officeDocument/2006/relationships/ctrlProp" Target="../ctrlProps/ctrlProp26.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vmlDrawing" Target="../drawings/vmlDrawing4.vml"/><Relationship Id="rId9"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5.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8.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18.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9.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vmlDrawing" Target="../drawings/vmlDrawing7.vml"/><Relationship Id="rId7" Type="http://schemas.openxmlformats.org/officeDocument/2006/relationships/ctrlProp" Target="../ctrlProps/ctrlProp72.xml"/><Relationship Id="rId2" Type="http://schemas.openxmlformats.org/officeDocument/2006/relationships/drawing" Target="../drawings/drawing10.xml"/><Relationship Id="rId1" Type="http://schemas.openxmlformats.org/officeDocument/2006/relationships/printerSettings" Target="../printerSettings/printerSettings23.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0" Type="http://schemas.openxmlformats.org/officeDocument/2006/relationships/ctrlProp" Target="../ctrlProps/ctrlProp75.xml"/><Relationship Id="rId4" Type="http://schemas.openxmlformats.org/officeDocument/2006/relationships/ctrlProp" Target="../ctrlProps/ctrlProp69.xml"/><Relationship Id="rId9" Type="http://schemas.openxmlformats.org/officeDocument/2006/relationships/ctrlProp" Target="../ctrlProps/ctrlProp7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8.vml"/><Relationship Id="rId7" Type="http://schemas.openxmlformats.org/officeDocument/2006/relationships/ctrlProp" Target="../ctrlProps/ctrlProp80.xml"/><Relationship Id="rId2" Type="http://schemas.openxmlformats.org/officeDocument/2006/relationships/drawing" Target="../drawings/drawing11.xml"/><Relationship Id="rId1" Type="http://schemas.openxmlformats.org/officeDocument/2006/relationships/printerSettings" Target="../printerSettings/printerSettings24.bin"/><Relationship Id="rId6" Type="http://schemas.openxmlformats.org/officeDocument/2006/relationships/ctrlProp" Target="../ctrlProps/ctrlProp79.xml"/><Relationship Id="rId5" Type="http://schemas.openxmlformats.org/officeDocument/2006/relationships/ctrlProp" Target="../ctrlProps/ctrlProp7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87.xml"/><Relationship Id="rId2" Type="http://schemas.openxmlformats.org/officeDocument/2006/relationships/drawing" Target="../drawings/drawing12.xml"/><Relationship Id="rId1" Type="http://schemas.openxmlformats.org/officeDocument/2006/relationships/printerSettings" Target="../printerSettings/printerSettings25.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27.bin"/><Relationship Id="rId4" Type="http://schemas.openxmlformats.org/officeDocument/2006/relationships/comments" Target="../comments3.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29.bin"/><Relationship Id="rId4"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30.bin"/><Relationship Id="rId4"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31.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32.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33.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34.bin"/><Relationship Id="rId4" Type="http://schemas.openxmlformats.org/officeDocument/2006/relationships/comments" Target="../comments9.x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G40"/>
  <sheetViews>
    <sheetView showGridLines="0" tabSelected="1" zoomScale="115" zoomScaleNormal="115" zoomScaleSheetLayoutView="75" workbookViewId="0"/>
  </sheetViews>
  <sheetFormatPr defaultColWidth="9" defaultRowHeight="13" outlineLevelCol="1"/>
  <cols>
    <col min="1" max="1" width="9.08984375" style="161" customWidth="1"/>
    <col min="2" max="2" width="6.7265625" style="161" customWidth="1"/>
    <col min="3" max="14" width="3.7265625" style="161" customWidth="1"/>
    <col min="15" max="16" width="6.90625" style="161" customWidth="1"/>
    <col min="17" max="17" width="10" style="161" customWidth="1"/>
    <col min="18" max="29" width="3.90625" style="161" customWidth="1"/>
    <col min="30" max="30" width="9" style="161"/>
    <col min="31" max="31" width="24.36328125" style="161" hidden="1" customWidth="1" outlineLevel="1"/>
    <col min="32" max="32" width="9" style="161" hidden="1" customWidth="1" outlineLevel="1"/>
    <col min="33" max="33" width="9" style="161" collapsed="1"/>
    <col min="34" max="16384" width="9" style="161"/>
  </cols>
  <sheetData>
    <row r="1" spans="1:32">
      <c r="A1" s="838"/>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row>
    <row r="2" spans="1:32" ht="21.75" customHeight="1">
      <c r="A2" s="838"/>
      <c r="B2" s="838"/>
      <c r="C2" s="838"/>
      <c r="D2" s="838"/>
      <c r="E2" s="838"/>
      <c r="F2" s="838"/>
      <c r="G2" s="838"/>
      <c r="H2" s="1322" t="str">
        <f>+AF9</f>
        <v>＿＿年度</v>
      </c>
      <c r="I2" s="1322"/>
      <c r="J2" s="1322"/>
      <c r="K2" s="1322"/>
      <c r="L2" s="1322"/>
      <c r="M2" s="1322"/>
      <c r="N2" s="1322"/>
      <c r="O2" s="1322"/>
      <c r="P2" s="1322"/>
      <c r="Q2" s="1322"/>
      <c r="R2" s="1322"/>
      <c r="S2" s="1322"/>
      <c r="T2" s="1322"/>
      <c r="U2" s="1322"/>
      <c r="V2" s="1322"/>
      <c r="W2" s="1322"/>
      <c r="X2" s="838"/>
      <c r="Y2" s="838"/>
      <c r="Z2" s="838"/>
      <c r="AA2" s="838"/>
      <c r="AB2" s="838"/>
      <c r="AC2" s="838"/>
    </row>
    <row r="3" spans="1:32" ht="22.5" customHeight="1">
      <c r="A3" s="838"/>
      <c r="B3" s="838"/>
      <c r="C3" s="838"/>
      <c r="D3" s="838"/>
      <c r="E3" s="838"/>
      <c r="F3" s="838"/>
      <c r="G3" s="838"/>
      <c r="H3" s="1327" t="s">
        <v>165</v>
      </c>
      <c r="I3" s="1327"/>
      <c r="J3" s="1327"/>
      <c r="K3" s="1327"/>
      <c r="L3" s="1327"/>
      <c r="M3" s="1327"/>
      <c r="N3" s="1327"/>
      <c r="O3" s="1327"/>
      <c r="P3" s="1327"/>
      <c r="Q3" s="1327"/>
      <c r="R3" s="1327"/>
      <c r="S3" s="1327"/>
      <c r="T3" s="1327"/>
      <c r="U3" s="1327"/>
      <c r="V3" s="1327"/>
      <c r="W3" s="1327"/>
      <c r="X3" s="838"/>
      <c r="Y3" s="838"/>
      <c r="Z3" s="838"/>
      <c r="AA3" s="838"/>
      <c r="AB3" s="838"/>
      <c r="AC3" s="838"/>
    </row>
    <row r="4" spans="1:32">
      <c r="A4" s="838"/>
      <c r="B4" s="838"/>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row>
    <row r="5" spans="1:32" s="148" customFormat="1" ht="11.25" customHeight="1">
      <c r="A5" s="1353" t="s">
        <v>375</v>
      </c>
      <c r="B5" s="1354"/>
      <c r="C5" s="839"/>
      <c r="D5" s="839"/>
      <c r="E5" s="839"/>
      <c r="F5" s="839"/>
      <c r="G5" s="839"/>
      <c r="H5" s="1340"/>
      <c r="I5" s="1340"/>
      <c r="J5" s="1340"/>
      <c r="K5" s="1340"/>
      <c r="L5" s="1340"/>
      <c r="M5" s="1340"/>
      <c r="N5" s="1340"/>
      <c r="O5" s="1340"/>
      <c r="P5" s="1340"/>
      <c r="Q5" s="1340"/>
      <c r="R5" s="1340"/>
      <c r="S5" s="1340"/>
      <c r="T5" s="1340"/>
      <c r="U5" s="1340"/>
      <c r="V5" s="1340"/>
      <c r="W5" s="1340"/>
      <c r="X5" s="1340"/>
      <c r="Y5" s="1340"/>
      <c r="Z5" s="1340"/>
      <c r="AA5" s="1340"/>
      <c r="AB5" s="1340"/>
      <c r="AC5" s="1341"/>
    </row>
    <row r="6" spans="1:32" s="148" customFormat="1" ht="26.25" customHeight="1">
      <c r="A6" s="1344"/>
      <c r="B6" s="1345"/>
      <c r="C6" s="1328"/>
      <c r="D6" s="1329"/>
      <c r="E6" s="1329"/>
      <c r="F6" s="1329"/>
      <c r="G6" s="1329"/>
      <c r="H6" s="1329"/>
      <c r="I6" s="1329"/>
      <c r="J6" s="1329"/>
      <c r="K6" s="1329"/>
      <c r="L6" s="1329"/>
      <c r="M6" s="1329"/>
      <c r="N6" s="1329"/>
      <c r="O6" s="1329"/>
      <c r="P6" s="1329"/>
      <c r="Q6" s="1329"/>
      <c r="R6" s="1329"/>
      <c r="S6" s="1329"/>
      <c r="T6" s="1329"/>
      <c r="U6" s="1329"/>
      <c r="V6" s="1329"/>
      <c r="W6" s="1329"/>
      <c r="X6" s="1329"/>
      <c r="Y6" s="1329"/>
      <c r="Z6" s="1329"/>
      <c r="AA6" s="1329"/>
      <c r="AB6" s="1329"/>
      <c r="AC6" s="1330"/>
      <c r="AE6" s="148" t="str">
        <f>IF(ISERROR(EDATE($R$8,-15)),"",TEXT(EDATE($R$8,-15),"ggge"&amp;"年"))</f>
        <v/>
      </c>
      <c r="AF6" s="148" t="str">
        <f>IF(ISERROR(EDATE($R$8,-3)),"",TEXT(EDATE($R$8,-3),"ggge"&amp;"年"))</f>
        <v/>
      </c>
    </row>
    <row r="7" spans="1:32" s="148" customFormat="1" ht="10.5" customHeight="1">
      <c r="A7" s="1355"/>
      <c r="B7" s="1356"/>
      <c r="C7" s="840"/>
      <c r="D7" s="840"/>
      <c r="E7" s="840"/>
      <c r="F7" s="840"/>
      <c r="G7" s="840"/>
      <c r="H7" s="841"/>
      <c r="I7" s="841"/>
      <c r="J7" s="841"/>
      <c r="K7" s="841"/>
      <c r="L7" s="841"/>
      <c r="M7" s="841"/>
      <c r="N7" s="841"/>
      <c r="O7" s="841"/>
      <c r="P7" s="841"/>
      <c r="Q7" s="841"/>
      <c r="R7" s="841"/>
      <c r="S7" s="841"/>
      <c r="T7" s="841"/>
      <c r="U7" s="840"/>
      <c r="V7" s="840"/>
      <c r="W7" s="841"/>
      <c r="X7" s="841"/>
      <c r="Y7" s="841"/>
      <c r="Z7" s="841"/>
      <c r="AA7" s="841"/>
      <c r="AB7" s="841"/>
      <c r="AC7" s="842"/>
    </row>
    <row r="8" spans="1:32" s="148" customFormat="1" ht="10.5" customHeight="1">
      <c r="A8" s="1353" t="s">
        <v>166</v>
      </c>
      <c r="B8" s="1354"/>
      <c r="C8" s="839"/>
      <c r="D8" s="839"/>
      <c r="E8" s="839"/>
      <c r="F8" s="839"/>
      <c r="G8" s="839"/>
      <c r="H8" s="843"/>
      <c r="I8" s="843"/>
      <c r="J8" s="843"/>
      <c r="K8" s="843"/>
      <c r="L8" s="843"/>
      <c r="M8" s="843"/>
      <c r="N8" s="843"/>
      <c r="O8" s="844"/>
      <c r="P8" s="843"/>
      <c r="Q8" s="845"/>
      <c r="R8" s="1331"/>
      <c r="S8" s="1332"/>
      <c r="T8" s="1332"/>
      <c r="U8" s="1332"/>
      <c r="V8" s="1332"/>
      <c r="W8" s="1332"/>
      <c r="X8" s="1332"/>
      <c r="Y8" s="1332"/>
      <c r="Z8" s="1332"/>
      <c r="AA8" s="1332"/>
      <c r="AB8" s="1332"/>
      <c r="AC8" s="1333"/>
    </row>
    <row r="9" spans="1:32" s="148" customFormat="1" ht="26.25" customHeight="1">
      <c r="A9" s="1344"/>
      <c r="B9" s="1345"/>
      <c r="C9" s="846"/>
      <c r="D9" s="846"/>
      <c r="E9" s="846"/>
      <c r="F9" s="846"/>
      <c r="G9" s="846"/>
      <c r="H9" s="847"/>
      <c r="I9" s="1326"/>
      <c r="J9" s="1326"/>
      <c r="K9" s="847" t="s">
        <v>137</v>
      </c>
      <c r="L9" s="847"/>
      <c r="M9" s="847"/>
      <c r="N9" s="847"/>
      <c r="O9" s="1323" t="s">
        <v>167</v>
      </c>
      <c r="P9" s="1324"/>
      <c r="Q9" s="1325"/>
      <c r="R9" s="1334"/>
      <c r="S9" s="1335"/>
      <c r="T9" s="1335"/>
      <c r="U9" s="1335"/>
      <c r="V9" s="1335"/>
      <c r="W9" s="1335"/>
      <c r="X9" s="1335"/>
      <c r="Y9" s="1335"/>
      <c r="Z9" s="1335"/>
      <c r="AA9" s="1335"/>
      <c r="AB9" s="1335"/>
      <c r="AC9" s="1336"/>
      <c r="AD9" s="1312" t="s">
        <v>1261</v>
      </c>
      <c r="AE9" s="148" t="str">
        <f>IF(ISERROR(EDATE($R$8,-15)),"＿＿年度",TEXT(EDATE($R$8,-15),"ggge"&amp;"年度"))</f>
        <v>＿＿年度</v>
      </c>
      <c r="AF9" s="148" t="str">
        <f>IF(ISERROR(EDATE($R$8,-3)),"＿＿年度",TEXT(EDATE($R$8,-3),"ggge"&amp;"年度"))</f>
        <v>＿＿年度</v>
      </c>
    </row>
    <row r="10" spans="1:32" s="148" customFormat="1" ht="11.25" customHeight="1">
      <c r="A10" s="1355"/>
      <c r="B10" s="1356"/>
      <c r="C10" s="840"/>
      <c r="D10" s="840"/>
      <c r="E10" s="840"/>
      <c r="F10" s="840"/>
      <c r="G10" s="840"/>
      <c r="H10" s="848"/>
      <c r="I10" s="848"/>
      <c r="J10" s="848"/>
      <c r="K10" s="848"/>
      <c r="L10" s="848"/>
      <c r="M10" s="848"/>
      <c r="N10" s="848"/>
      <c r="O10" s="849"/>
      <c r="P10" s="850"/>
      <c r="Q10" s="851"/>
      <c r="R10" s="1337"/>
      <c r="S10" s="1338"/>
      <c r="T10" s="1338"/>
      <c r="U10" s="1338"/>
      <c r="V10" s="1338"/>
      <c r="W10" s="1338"/>
      <c r="X10" s="1338"/>
      <c r="Y10" s="1338"/>
      <c r="Z10" s="1338"/>
      <c r="AA10" s="1338"/>
      <c r="AB10" s="1338"/>
      <c r="AC10" s="1339"/>
    </row>
    <row r="11" spans="1:32" s="148" customFormat="1" ht="12" customHeight="1">
      <c r="A11" s="1353" t="s">
        <v>168</v>
      </c>
      <c r="B11" s="1354"/>
      <c r="C11" s="1376"/>
      <c r="D11" s="1377"/>
      <c r="E11" s="1377"/>
      <c r="F11" s="1377"/>
      <c r="G11" s="1377"/>
      <c r="H11" s="1377"/>
      <c r="I11" s="1377"/>
      <c r="J11" s="1377"/>
      <c r="K11" s="1377"/>
      <c r="L11" s="1377"/>
      <c r="M11" s="1377"/>
      <c r="N11" s="1378"/>
      <c r="O11" s="1357" t="s">
        <v>531</v>
      </c>
      <c r="P11" s="1358"/>
      <c r="Q11" s="1359"/>
      <c r="R11" s="1313" t="str">
        <f>IF(ISERROR(EOMONTH(R8,-3)+1),"",EOMONTH(R8,-3)+1)</f>
        <v/>
      </c>
      <c r="S11" s="1314"/>
      <c r="T11" s="1314"/>
      <c r="U11" s="1314"/>
      <c r="V11" s="1314"/>
      <c r="W11" s="1314"/>
      <c r="X11" s="1314"/>
      <c r="Y11" s="1314"/>
      <c r="Z11" s="1314"/>
      <c r="AA11" s="1314"/>
      <c r="AB11" s="1314"/>
      <c r="AC11" s="1315"/>
    </row>
    <row r="12" spans="1:32" s="148" customFormat="1" ht="26.25" customHeight="1">
      <c r="A12" s="1344"/>
      <c r="B12" s="1345"/>
      <c r="C12" s="1379"/>
      <c r="D12" s="1380"/>
      <c r="E12" s="1380"/>
      <c r="F12" s="1380"/>
      <c r="G12" s="1380"/>
      <c r="H12" s="1380"/>
      <c r="I12" s="1380"/>
      <c r="J12" s="1380"/>
      <c r="K12" s="1380"/>
      <c r="L12" s="1380"/>
      <c r="M12" s="1380"/>
      <c r="N12" s="1381"/>
      <c r="O12" s="1360"/>
      <c r="P12" s="1361"/>
      <c r="Q12" s="1362"/>
      <c r="R12" s="1316"/>
      <c r="S12" s="1317"/>
      <c r="T12" s="1317"/>
      <c r="U12" s="1317"/>
      <c r="V12" s="1317"/>
      <c r="W12" s="1317"/>
      <c r="X12" s="1317"/>
      <c r="Y12" s="1317"/>
      <c r="Z12" s="1317"/>
      <c r="AA12" s="1317"/>
      <c r="AB12" s="1317"/>
      <c r="AC12" s="1318"/>
      <c r="AE12" s="718" t="str">
        <f>+IF(ISBLANK($R$8),"検査実施日の前々月１日",TEXT($R$11,"ggge年m月d日"))</f>
        <v>検査実施日の前々月１日</v>
      </c>
      <c r="AF12" s="718" t="str">
        <f>+IF(ISBLANK($R$8),"検査実施日の前々月",TEXT($R$11,"ggge年m月"))</f>
        <v>検査実施日の前々月</v>
      </c>
    </row>
    <row r="13" spans="1:32" s="148" customFormat="1" ht="11.25" customHeight="1">
      <c r="A13" s="1355"/>
      <c r="B13" s="1356"/>
      <c r="C13" s="1382"/>
      <c r="D13" s="1383"/>
      <c r="E13" s="1383"/>
      <c r="F13" s="1383"/>
      <c r="G13" s="1383"/>
      <c r="H13" s="1383"/>
      <c r="I13" s="1383"/>
      <c r="J13" s="1383"/>
      <c r="K13" s="1383"/>
      <c r="L13" s="1383"/>
      <c r="M13" s="1383"/>
      <c r="N13" s="1384"/>
      <c r="O13" s="1363"/>
      <c r="P13" s="1364"/>
      <c r="Q13" s="1365"/>
      <c r="R13" s="1319"/>
      <c r="S13" s="1320"/>
      <c r="T13" s="1320"/>
      <c r="U13" s="1320"/>
      <c r="V13" s="1320"/>
      <c r="W13" s="1320"/>
      <c r="X13" s="1320"/>
      <c r="Y13" s="1320"/>
      <c r="Z13" s="1320"/>
      <c r="AA13" s="1320"/>
      <c r="AB13" s="1320"/>
      <c r="AC13" s="1321"/>
    </row>
    <row r="14" spans="1:32" s="148" customFormat="1" ht="11.25" customHeight="1">
      <c r="A14" s="852"/>
      <c r="B14" s="853"/>
      <c r="C14" s="839"/>
      <c r="D14" s="839"/>
      <c r="E14" s="839"/>
      <c r="F14" s="839"/>
      <c r="G14" s="839"/>
      <c r="H14" s="854"/>
      <c r="I14" s="854"/>
      <c r="J14" s="854"/>
      <c r="K14" s="854"/>
      <c r="L14" s="854"/>
      <c r="M14" s="854"/>
      <c r="N14" s="855"/>
      <c r="O14" s="856"/>
      <c r="P14" s="857"/>
      <c r="Q14" s="858"/>
      <c r="R14" s="1376"/>
      <c r="S14" s="1377"/>
      <c r="T14" s="1377"/>
      <c r="U14" s="1377"/>
      <c r="V14" s="1377"/>
      <c r="W14" s="1377"/>
      <c r="X14" s="1377"/>
      <c r="Y14" s="1377"/>
      <c r="Z14" s="1377"/>
      <c r="AA14" s="1377"/>
      <c r="AB14" s="1377"/>
      <c r="AC14" s="1378"/>
    </row>
    <row r="15" spans="1:32" s="148" customFormat="1" ht="26.25" customHeight="1">
      <c r="A15" s="1344" t="s">
        <v>169</v>
      </c>
      <c r="B15" s="1345"/>
      <c r="C15" s="1344"/>
      <c r="D15" s="1351"/>
      <c r="E15" s="1351"/>
      <c r="F15" s="1351"/>
      <c r="G15" s="1351"/>
      <c r="H15" s="1351"/>
      <c r="I15" s="1351"/>
      <c r="J15" s="1351"/>
      <c r="K15" s="1351"/>
      <c r="L15" s="1351"/>
      <c r="M15" s="1351"/>
      <c r="N15" s="1352"/>
      <c r="O15" s="1343" t="s">
        <v>170</v>
      </c>
      <c r="P15" s="1343"/>
      <c r="Q15" s="1343"/>
      <c r="R15" s="1379"/>
      <c r="S15" s="1380"/>
      <c r="T15" s="1380"/>
      <c r="U15" s="1380"/>
      <c r="V15" s="1380"/>
      <c r="W15" s="1380"/>
      <c r="X15" s="1380"/>
      <c r="Y15" s="1380"/>
      <c r="Z15" s="1380"/>
      <c r="AA15" s="1380"/>
      <c r="AB15" s="1380"/>
      <c r="AC15" s="1381"/>
    </row>
    <row r="16" spans="1:32" s="148" customFormat="1" ht="11.25" customHeight="1">
      <c r="A16" s="859"/>
      <c r="B16" s="860"/>
      <c r="C16" s="846"/>
      <c r="D16" s="846"/>
      <c r="E16" s="846"/>
      <c r="F16" s="846"/>
      <c r="G16" s="846"/>
      <c r="H16" s="861"/>
      <c r="I16" s="861"/>
      <c r="J16" s="861"/>
      <c r="K16" s="861"/>
      <c r="L16" s="861"/>
      <c r="M16" s="861"/>
      <c r="N16" s="861"/>
      <c r="O16" s="849"/>
      <c r="P16" s="850"/>
      <c r="Q16" s="851"/>
      <c r="R16" s="1382"/>
      <c r="S16" s="1383"/>
      <c r="T16" s="1383"/>
      <c r="U16" s="1383"/>
      <c r="V16" s="1383"/>
      <c r="W16" s="1383"/>
      <c r="X16" s="1383"/>
      <c r="Y16" s="1383"/>
      <c r="Z16" s="1383"/>
      <c r="AA16" s="1383"/>
      <c r="AB16" s="1383"/>
      <c r="AC16" s="1384"/>
    </row>
    <row r="17" spans="1:29" s="148" customFormat="1" ht="9.75" customHeight="1">
      <c r="A17" s="852"/>
      <c r="B17" s="853"/>
      <c r="C17" s="839"/>
      <c r="D17" s="839"/>
      <c r="E17" s="839"/>
      <c r="F17" s="839"/>
      <c r="G17" s="839"/>
      <c r="H17" s="843"/>
      <c r="I17" s="843"/>
      <c r="J17" s="843"/>
      <c r="K17" s="843"/>
      <c r="L17" s="843"/>
      <c r="M17" s="843"/>
      <c r="N17" s="843"/>
      <c r="O17" s="857"/>
      <c r="P17" s="857"/>
      <c r="Q17" s="857"/>
      <c r="R17" s="857"/>
      <c r="S17" s="857"/>
      <c r="T17" s="857"/>
      <c r="U17" s="839"/>
      <c r="V17" s="839"/>
      <c r="W17" s="862"/>
      <c r="X17" s="854"/>
      <c r="Y17" s="854"/>
      <c r="Z17" s="854"/>
      <c r="AA17" s="854"/>
      <c r="AB17" s="854"/>
      <c r="AC17" s="855"/>
    </row>
    <row r="18" spans="1:29" s="162" customFormat="1" ht="14">
      <c r="A18" s="863"/>
      <c r="B18" s="864"/>
      <c r="C18" s="865"/>
      <c r="D18" s="865" t="s">
        <v>423</v>
      </c>
      <c r="E18" s="1367"/>
      <c r="F18" s="1368"/>
      <c r="G18" s="866" t="s">
        <v>424</v>
      </c>
      <c r="H18" s="1367"/>
      <c r="I18" s="1368"/>
      <c r="J18" s="1368"/>
      <c r="K18" s="1342"/>
      <c r="L18" s="1342"/>
      <c r="M18" s="867"/>
      <c r="N18" s="865"/>
      <c r="O18" s="865"/>
      <c r="P18" s="865"/>
      <c r="Q18" s="865"/>
      <c r="R18" s="865"/>
      <c r="S18" s="865"/>
      <c r="T18" s="865"/>
      <c r="U18" s="865"/>
      <c r="V18" s="865"/>
      <c r="W18" s="865"/>
      <c r="X18" s="865"/>
      <c r="Y18" s="865"/>
      <c r="Z18" s="865"/>
      <c r="AA18" s="865"/>
      <c r="AB18" s="865"/>
      <c r="AC18" s="864"/>
    </row>
    <row r="19" spans="1:29" s="162" customFormat="1" ht="9" customHeight="1">
      <c r="A19" s="863"/>
      <c r="B19" s="864"/>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4"/>
    </row>
    <row r="20" spans="1:29" s="162" customFormat="1" ht="15.75" customHeight="1">
      <c r="A20" s="1373" t="s">
        <v>1138</v>
      </c>
      <c r="B20" s="1385"/>
      <c r="C20" s="868"/>
      <c r="D20" s="868"/>
      <c r="E20" s="868"/>
      <c r="F20" s="1369" t="s">
        <v>171</v>
      </c>
      <c r="G20" s="1369"/>
      <c r="H20" s="1369"/>
      <c r="I20" s="1369"/>
      <c r="J20" s="1369"/>
      <c r="K20" s="1369"/>
      <c r="L20" s="1369"/>
      <c r="M20" s="1369"/>
      <c r="N20" s="1369"/>
      <c r="O20" s="1369"/>
      <c r="P20" s="1369"/>
      <c r="Q20" s="1369"/>
      <c r="R20" s="1369"/>
      <c r="S20" s="1369"/>
      <c r="T20" s="1369"/>
      <c r="U20" s="1369"/>
      <c r="V20" s="1369"/>
      <c r="W20" s="1369"/>
      <c r="X20" s="1369"/>
      <c r="Y20" s="1369"/>
      <c r="Z20" s="1369"/>
      <c r="AA20" s="1369"/>
      <c r="AB20" s="1369"/>
      <c r="AC20" s="1370"/>
    </row>
    <row r="21" spans="1:29" s="162" customFormat="1" ht="15.75" customHeight="1">
      <c r="A21" s="1373"/>
      <c r="B21" s="1385"/>
      <c r="C21" s="1373" t="s">
        <v>1139</v>
      </c>
      <c r="D21" s="1374"/>
      <c r="E21" s="1374"/>
      <c r="F21" s="1371"/>
      <c r="G21" s="1371"/>
      <c r="H21" s="1371"/>
      <c r="I21" s="1371"/>
      <c r="J21" s="1371"/>
      <c r="K21" s="1371"/>
      <c r="L21" s="1371"/>
      <c r="M21" s="1371"/>
      <c r="N21" s="1371"/>
      <c r="O21" s="1371"/>
      <c r="P21" s="1371"/>
      <c r="Q21" s="1371"/>
      <c r="R21" s="1371"/>
      <c r="S21" s="1371"/>
      <c r="T21" s="1371"/>
      <c r="U21" s="1371"/>
      <c r="V21" s="1371"/>
      <c r="W21" s="1371"/>
      <c r="X21" s="1371"/>
      <c r="Y21" s="1371"/>
      <c r="Z21" s="1371"/>
      <c r="AA21" s="1371"/>
      <c r="AB21" s="1371"/>
      <c r="AC21" s="1372"/>
    </row>
    <row r="22" spans="1:29" s="162" customFormat="1" ht="9" customHeight="1">
      <c r="A22" s="869"/>
      <c r="B22" s="870"/>
      <c r="C22" s="1373"/>
      <c r="D22" s="1374"/>
      <c r="E22" s="1374"/>
      <c r="F22" s="865"/>
      <c r="G22" s="865"/>
      <c r="H22" s="867"/>
      <c r="I22" s="867"/>
      <c r="J22" s="867"/>
      <c r="K22" s="867"/>
      <c r="L22" s="867"/>
      <c r="M22" s="867"/>
      <c r="N22" s="867"/>
      <c r="O22" s="867"/>
      <c r="P22" s="867"/>
      <c r="Q22" s="867"/>
      <c r="R22" s="867"/>
      <c r="S22" s="867"/>
      <c r="T22" s="867"/>
      <c r="U22" s="865"/>
      <c r="V22" s="865"/>
      <c r="W22" s="867"/>
      <c r="X22" s="867"/>
      <c r="Y22" s="867"/>
      <c r="Z22" s="867"/>
      <c r="AA22" s="867"/>
      <c r="AB22" s="867"/>
      <c r="AC22" s="871"/>
    </row>
    <row r="23" spans="1:29" s="162" customFormat="1" ht="18" customHeight="1">
      <c r="A23" s="863"/>
      <c r="B23" s="864"/>
      <c r="C23" s="865"/>
      <c r="D23" s="846" t="s">
        <v>426</v>
      </c>
      <c r="E23" s="846"/>
      <c r="F23" s="1392"/>
      <c r="G23" s="1393"/>
      <c r="H23" s="872" t="s">
        <v>52</v>
      </c>
      <c r="I23" s="1368"/>
      <c r="J23" s="1368"/>
      <c r="K23" s="873" t="s">
        <v>53</v>
      </c>
      <c r="L23" s="1367"/>
      <c r="M23" s="1368"/>
      <c r="N23" s="1368"/>
      <c r="O23" s="1346" t="s">
        <v>1018</v>
      </c>
      <c r="P23" s="1347"/>
      <c r="Q23" s="1347"/>
      <c r="R23" s="1348"/>
      <c r="S23" s="1349"/>
      <c r="T23" s="1349"/>
      <c r="U23" s="1349"/>
      <c r="V23" s="1349"/>
      <c r="W23" s="1349"/>
      <c r="X23" s="1349"/>
      <c r="Y23" s="1349"/>
      <c r="Z23" s="1349"/>
      <c r="AA23" s="1349"/>
      <c r="AB23" s="1349"/>
      <c r="AC23" s="1350"/>
    </row>
    <row r="24" spans="1:29" s="162" customFormat="1" ht="18" customHeight="1">
      <c r="A24" s="863"/>
      <c r="B24" s="864"/>
      <c r="C24" s="865"/>
      <c r="D24" s="846" t="s">
        <v>425</v>
      </c>
      <c r="E24" s="846"/>
      <c r="F24" s="1394"/>
      <c r="G24" s="1395"/>
      <c r="H24" s="874" t="s">
        <v>52</v>
      </c>
      <c r="I24" s="1386"/>
      <c r="J24" s="1386"/>
      <c r="K24" s="875" t="s">
        <v>53</v>
      </c>
      <c r="L24" s="1396"/>
      <c r="M24" s="1386"/>
      <c r="N24" s="1386"/>
      <c r="O24" s="876"/>
      <c r="P24" s="876"/>
      <c r="Q24" s="865"/>
      <c r="R24" s="865"/>
      <c r="S24" s="865"/>
      <c r="T24" s="865"/>
      <c r="U24" s="865"/>
      <c r="V24" s="865"/>
      <c r="W24" s="865"/>
      <c r="X24" s="865"/>
      <c r="Y24" s="865"/>
      <c r="Z24" s="865"/>
      <c r="AA24" s="865"/>
      <c r="AB24" s="865"/>
      <c r="AC24" s="864"/>
    </row>
    <row r="25" spans="1:29" s="162" customFormat="1" ht="7.5" customHeight="1">
      <c r="A25" s="877"/>
      <c r="B25" s="878"/>
      <c r="C25" s="879"/>
      <c r="D25" s="87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8"/>
    </row>
    <row r="26" spans="1:29">
      <c r="A26" s="838"/>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row>
    <row r="27" spans="1:29" ht="11.25" customHeight="1">
      <c r="A27" s="1094" t="s">
        <v>1119</v>
      </c>
      <c r="B27" s="1094"/>
      <c r="C27" s="1094"/>
      <c r="D27" s="1094"/>
      <c r="E27" s="1094"/>
      <c r="F27" s="1094"/>
      <c r="G27" s="1094"/>
      <c r="H27" s="1094"/>
      <c r="I27" s="1094"/>
      <c r="J27" s="1094"/>
      <c r="K27" s="1094"/>
      <c r="L27" s="1094"/>
      <c r="M27" s="1094"/>
      <c r="N27" s="1094"/>
      <c r="O27" s="1094"/>
      <c r="P27" s="1121"/>
      <c r="Q27" s="838"/>
      <c r="R27" s="838"/>
      <c r="S27" s="838"/>
      <c r="T27" s="838"/>
      <c r="U27" s="838"/>
      <c r="V27" s="838"/>
      <c r="W27" s="838"/>
      <c r="X27" s="838"/>
      <c r="Y27" s="838"/>
      <c r="Z27" s="838"/>
      <c r="AA27" s="838"/>
      <c r="AB27" s="838"/>
      <c r="AC27" s="838"/>
    </row>
    <row r="28" spans="1:29" ht="14">
      <c r="A28" s="1094" t="s">
        <v>1259</v>
      </c>
      <c r="B28" s="1094"/>
      <c r="C28" s="1094"/>
      <c r="D28" s="1094"/>
      <c r="E28" s="1094"/>
      <c r="F28" s="1094"/>
      <c r="G28" s="1094"/>
      <c r="H28" s="1094"/>
      <c r="I28" s="1094"/>
      <c r="J28" s="1094"/>
      <c r="K28" s="1094"/>
      <c r="L28" s="1094"/>
      <c r="M28" s="1094"/>
      <c r="N28" s="1094"/>
      <c r="O28" s="1094"/>
      <c r="P28" s="1095"/>
      <c r="Q28" s="880"/>
      <c r="R28" s="881"/>
      <c r="S28" s="881"/>
      <c r="T28" s="882"/>
      <c r="U28" s="846"/>
      <c r="V28" s="867"/>
      <c r="W28" s="867"/>
      <c r="X28" s="867"/>
      <c r="Y28" s="867"/>
      <c r="Z28" s="867"/>
      <c r="AA28" s="867"/>
      <c r="AB28" s="867"/>
      <c r="AC28" s="883"/>
    </row>
    <row r="29" spans="1:29" ht="14.15" customHeight="1">
      <c r="A29" s="1122" t="s">
        <v>1260</v>
      </c>
      <c r="B29" s="1122"/>
      <c r="C29" s="1122"/>
      <c r="D29" s="1122"/>
      <c r="E29" s="1122"/>
      <c r="F29" s="1122"/>
      <c r="G29" s="1122"/>
      <c r="H29" s="1122"/>
      <c r="I29" s="1122"/>
      <c r="J29" s="1122"/>
      <c r="K29" s="1122"/>
      <c r="L29" s="1123"/>
      <c r="M29" s="1123"/>
      <c r="N29" s="1123"/>
      <c r="O29" s="1123"/>
      <c r="P29" s="1124"/>
      <c r="Q29" s="880"/>
      <c r="R29" s="881"/>
      <c r="S29" s="881"/>
      <c r="T29" s="882"/>
      <c r="U29" s="846"/>
      <c r="V29" s="867"/>
      <c r="W29" s="867"/>
      <c r="X29" s="867"/>
      <c r="Y29" s="867"/>
      <c r="Z29" s="867"/>
      <c r="AA29" s="867"/>
      <c r="AB29" s="867"/>
      <c r="AC29" s="883"/>
    </row>
    <row r="30" spans="1:29" ht="43.5" customHeight="1">
      <c r="A30" s="1397" t="s">
        <v>1258</v>
      </c>
      <c r="B30" s="1397"/>
      <c r="C30" s="1397"/>
      <c r="D30" s="1397"/>
      <c r="E30" s="1397"/>
      <c r="F30" s="1397"/>
      <c r="G30" s="1397"/>
      <c r="H30" s="1397"/>
      <c r="I30" s="1397"/>
      <c r="J30" s="1397"/>
      <c r="K30" s="1397"/>
      <c r="L30" s="1397"/>
      <c r="M30" s="1397"/>
      <c r="N30" s="1397"/>
      <c r="O30" s="1397"/>
      <c r="P30" s="1397"/>
      <c r="Q30" s="838"/>
      <c r="R30" s="1390" t="s">
        <v>463</v>
      </c>
      <c r="S30" s="1391"/>
      <c r="T30" s="1388"/>
      <c r="U30" s="1389"/>
      <c r="V30" s="865" t="s">
        <v>56</v>
      </c>
      <c r="W30" s="1387"/>
      <c r="X30" s="1351"/>
      <c r="Y30" s="865" t="s">
        <v>62</v>
      </c>
      <c r="Z30" s="1387"/>
      <c r="AA30" s="1351"/>
      <c r="AB30" s="865" t="s">
        <v>106</v>
      </c>
      <c r="AC30" s="838"/>
    </row>
    <row r="31" spans="1:29" ht="14">
      <c r="A31" s="1125" t="s">
        <v>1171</v>
      </c>
      <c r="B31" s="1094"/>
      <c r="C31" s="1094"/>
      <c r="D31" s="1094"/>
      <c r="E31" s="1094"/>
      <c r="F31" s="1094"/>
      <c r="G31" s="1094"/>
      <c r="H31" s="1094"/>
      <c r="I31" s="1094"/>
      <c r="J31" s="1094"/>
      <c r="K31" s="1094"/>
      <c r="L31" s="1094"/>
      <c r="M31" s="1094"/>
      <c r="N31" s="1094"/>
      <c r="O31" s="1094"/>
      <c r="P31" s="1095"/>
      <c r="Q31" s="881"/>
      <c r="R31" s="881"/>
      <c r="S31" s="881"/>
      <c r="T31" s="882"/>
      <c r="U31" s="846"/>
      <c r="V31" s="865"/>
      <c r="W31" s="865"/>
      <c r="X31" s="865"/>
      <c r="Y31" s="865"/>
      <c r="Z31" s="865"/>
      <c r="AA31" s="865"/>
      <c r="AB31" s="865"/>
      <c r="AC31" s="838"/>
    </row>
    <row r="32" spans="1:29" ht="14">
      <c r="A32" s="1125" t="s">
        <v>1172</v>
      </c>
      <c r="B32" s="1095"/>
      <c r="C32" s="1095"/>
      <c r="D32" s="1095"/>
      <c r="E32" s="1095"/>
      <c r="F32" s="1095"/>
      <c r="G32" s="1095"/>
      <c r="H32" s="1095"/>
      <c r="I32" s="1095"/>
      <c r="J32" s="1095"/>
      <c r="K32" s="1095"/>
      <c r="L32" s="1095"/>
      <c r="M32" s="1095"/>
      <c r="N32" s="1095"/>
      <c r="O32" s="1095"/>
      <c r="P32" s="1096" t="s">
        <v>172</v>
      </c>
      <c r="Q32" s="1375"/>
      <c r="R32" s="1375"/>
      <c r="S32" s="1375"/>
      <c r="T32" s="1375"/>
      <c r="U32" s="1375"/>
      <c r="V32" s="1375"/>
      <c r="W32" s="1375"/>
      <c r="X32" s="1375"/>
      <c r="Y32" s="1375"/>
      <c r="Z32" s="1375"/>
      <c r="AA32" s="1375"/>
      <c r="AB32" s="1375"/>
      <c r="AC32" s="884"/>
    </row>
    <row r="33" spans="1:29">
      <c r="A33" s="1120"/>
      <c r="B33" s="838"/>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row>
    <row r="35" spans="1:29">
      <c r="A35" s="835"/>
      <c r="B35" s="836"/>
      <c r="C35" s="836"/>
      <c r="D35" s="836"/>
      <c r="E35" s="836"/>
      <c r="F35" s="836"/>
      <c r="G35" s="836"/>
      <c r="H35" s="836"/>
      <c r="I35" s="836"/>
      <c r="J35" s="836"/>
      <c r="K35" s="837"/>
    </row>
    <row r="36" spans="1:29">
      <c r="A36" s="1366"/>
      <c r="B36" s="1366"/>
      <c r="C36" s="1366"/>
      <c r="D36" s="1366"/>
      <c r="E36" s="1366"/>
      <c r="F36" s="1366"/>
      <c r="G36" s="1366"/>
      <c r="H36" s="1366"/>
      <c r="I36" s="1366"/>
      <c r="J36" s="1366"/>
      <c r="K36" s="1366"/>
    </row>
    <row r="37" spans="1:29">
      <c r="A37" s="1366"/>
      <c r="B37" s="1366"/>
      <c r="C37" s="1366"/>
      <c r="D37" s="1366"/>
      <c r="E37" s="1366"/>
      <c r="F37" s="1366"/>
      <c r="G37" s="1366"/>
      <c r="H37" s="1366"/>
      <c r="I37" s="1366"/>
      <c r="J37" s="1366"/>
      <c r="K37" s="1366"/>
    </row>
    <row r="38" spans="1:29">
      <c r="A38" s="1366"/>
      <c r="B38" s="1366"/>
      <c r="C38" s="1366"/>
      <c r="D38" s="1366"/>
      <c r="E38" s="1366"/>
      <c r="F38" s="1366"/>
      <c r="G38" s="1366"/>
      <c r="H38" s="1366"/>
      <c r="I38" s="1366"/>
      <c r="J38" s="1366"/>
      <c r="K38" s="1366"/>
    </row>
    <row r="39" spans="1:29">
      <c r="A39" s="835"/>
      <c r="B39" s="837"/>
      <c r="C39" s="837"/>
      <c r="D39" s="837"/>
      <c r="E39" s="837"/>
      <c r="F39" s="837"/>
      <c r="G39" s="837"/>
      <c r="H39" s="837"/>
      <c r="I39" s="837"/>
      <c r="J39" s="837"/>
      <c r="K39" s="837"/>
    </row>
    <row r="40" spans="1:29">
      <c r="A40" s="836"/>
      <c r="B40" s="837"/>
      <c r="C40" s="837"/>
      <c r="D40" s="837"/>
      <c r="E40" s="837"/>
      <c r="F40" s="837"/>
      <c r="G40" s="837"/>
      <c r="H40" s="837"/>
      <c r="I40" s="837"/>
      <c r="J40" s="837"/>
      <c r="K40" s="837"/>
    </row>
  </sheetData>
  <sheetProtection algorithmName="SHA-512" hashValue="BrPV2rg5El6qqDBhl4/5nl3Ivr6nmoQW+osePtOW0N0LSJRsXhBY5cMIV+BALSXR+6JhCOeFTzQh7vKJTS8yGA==" saltValue="H1pN0/KObNi45Vbd7f3DHw==" spinCount="100000" sheet="1" formatCells="0" formatColumns="0" formatRows="0"/>
  <customSheetViews>
    <customSheetView guid="{9B4E31BC-71FB-41F0-8B8E-2BBB750341B5}" showPageBreaks="1" printArea="1" view="pageBreakPreview">
      <selection activeCell="D20" sqref="D20:U20"/>
      <pageMargins left="0.78740157480314965" right="0.78740157480314965" top="0.98425196850393704" bottom="0.98425196850393704" header="0.51181102362204722" footer="0.51181102362204722"/>
      <printOptions horizontalCentered="1"/>
      <pageSetup paperSize="9" orientation="landscape" r:id="rId1"/>
      <headerFooter alignWithMargins="0"/>
    </customSheetView>
  </customSheetViews>
  <mergeCells count="39">
    <mergeCell ref="Z30:AA30"/>
    <mergeCell ref="W30:X30"/>
    <mergeCell ref="T30:U30"/>
    <mergeCell ref="R30:S30"/>
    <mergeCell ref="F23:G23"/>
    <mergeCell ref="F24:G24"/>
    <mergeCell ref="I23:J23"/>
    <mergeCell ref="L24:N24"/>
    <mergeCell ref="A30:P30"/>
    <mergeCell ref="A5:B7"/>
    <mergeCell ref="A8:B10"/>
    <mergeCell ref="A11:B13"/>
    <mergeCell ref="O11:Q13"/>
    <mergeCell ref="A37:K38"/>
    <mergeCell ref="E18:F18"/>
    <mergeCell ref="H18:J18"/>
    <mergeCell ref="A36:K36"/>
    <mergeCell ref="F20:AC21"/>
    <mergeCell ref="C21:E22"/>
    <mergeCell ref="Q32:AB32"/>
    <mergeCell ref="R14:AC16"/>
    <mergeCell ref="C11:N13"/>
    <mergeCell ref="A20:B21"/>
    <mergeCell ref="L23:N23"/>
    <mergeCell ref="I24:J24"/>
    <mergeCell ref="K18:L18"/>
    <mergeCell ref="O15:Q15"/>
    <mergeCell ref="A15:B15"/>
    <mergeCell ref="O23:Q23"/>
    <mergeCell ref="R23:AC23"/>
    <mergeCell ref="C15:N15"/>
    <mergeCell ref="R11:AC13"/>
    <mergeCell ref="H2:W2"/>
    <mergeCell ref="O9:Q9"/>
    <mergeCell ref="I9:J9"/>
    <mergeCell ref="H3:W3"/>
    <mergeCell ref="C6:AC6"/>
    <mergeCell ref="R8:AC10"/>
    <mergeCell ref="H5:AC5"/>
  </mergeCells>
  <phoneticPr fontId="2"/>
  <dataValidations xWindow="665" yWindow="416" count="3">
    <dataValidation type="date" allowBlank="1" showInputMessage="1" showErrorMessage="1" error="記入例）2021/4/1　又は R3.4.1" sqref="R8:AC10 R14:AC16 C11:N13" xr:uid="{00000000-0002-0000-0000-000000000000}">
      <formula1>92</formula1>
      <formula2>109665</formula2>
    </dataValidation>
    <dataValidation allowBlank="1" showInputMessage="1" showErrorMessage="1" promptTitle="（直接入力禁止）" prompt="上の「検査実施年月日」のセルに日付を入力してください。_x000a_このセルは計算式により自動的に表示されます。_x000a_（計算式を消去しないでください）" sqref="R11:AC13" xr:uid="{00000000-0002-0000-0000-000001000000}"/>
    <dataValidation allowBlank="1" showErrorMessage="1" promptTitle="（直接入力禁止）" prompt="下の「検査実施年月日」のセルに日付を入力してください。_x000a_このセルは計算式により自動的に表示されます。_x000a_（計算式を消去しないでください）" sqref="H2:W2" xr:uid="{00000000-0002-0000-0000-000002000000}"/>
  </dataValidations>
  <pageMargins left="0.78740157480314965" right="0.78740157480314965" top="0.98425196850393704" bottom="0.98425196850393704" header="0.51181102362204722" footer="0.51181102362204722"/>
  <pageSetup paperSize="9" scale="93" orientation="landscape"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Y40"/>
  <sheetViews>
    <sheetView view="pageBreakPreview" zoomScaleNormal="100" zoomScaleSheetLayoutView="100" workbookViewId="0"/>
  </sheetViews>
  <sheetFormatPr defaultColWidth="9" defaultRowHeight="13"/>
  <cols>
    <col min="1" max="1" width="2.6328125" style="185" customWidth="1"/>
    <col min="2" max="2" width="4" style="185" customWidth="1"/>
    <col min="3" max="6" width="3.36328125" style="185" customWidth="1"/>
    <col min="7" max="7" width="1.6328125" style="185" customWidth="1"/>
    <col min="8" max="8" width="4.90625" style="185" customWidth="1"/>
    <col min="9" max="9" width="3.36328125" style="185" customWidth="1"/>
    <col min="10" max="10" width="3.08984375" style="185" customWidth="1"/>
    <col min="11" max="13" width="3.7265625" style="185" customWidth="1"/>
    <col min="14" max="15" width="3.08984375" style="185" customWidth="1"/>
    <col min="16" max="16" width="3.90625" style="202" customWidth="1"/>
    <col min="17" max="17" width="3.453125" style="185" customWidth="1"/>
    <col min="18" max="19" width="3.7265625" style="185" customWidth="1"/>
    <col min="20" max="21" width="2.7265625" style="185" customWidth="1"/>
    <col min="22" max="23" width="3.08984375" style="185" customWidth="1"/>
    <col min="24" max="25" width="1.6328125" style="185" customWidth="1"/>
    <col min="26" max="32" width="3.08984375" style="185" customWidth="1"/>
    <col min="33" max="33" width="1.90625" style="185" customWidth="1"/>
    <col min="34" max="34" width="4.36328125" style="185" customWidth="1"/>
    <col min="35" max="42" width="3.08984375" style="185" customWidth="1"/>
    <col min="43" max="43" width="3.36328125" style="185" customWidth="1"/>
    <col min="44" max="16384" width="9" style="185"/>
  </cols>
  <sheetData>
    <row r="1" spans="1:42">
      <c r="A1" s="185" t="s">
        <v>1005</v>
      </c>
      <c r="U1" s="189" t="s">
        <v>1131</v>
      </c>
      <c r="V1" s="599"/>
      <c r="W1" s="599"/>
      <c r="X1" s="599"/>
      <c r="Y1" s="599"/>
      <c r="Z1" s="599"/>
      <c r="AA1" s="599"/>
      <c r="AB1" s="599"/>
      <c r="AC1" s="599"/>
      <c r="AD1" s="599"/>
      <c r="AE1" s="599"/>
      <c r="AF1" s="599"/>
      <c r="AG1" s="189" t="s">
        <v>52</v>
      </c>
      <c r="AH1" s="2152" t="s">
        <v>656</v>
      </c>
      <c r="AI1" s="2152"/>
      <c r="AJ1" s="2152"/>
      <c r="AK1" s="189" t="s">
        <v>53</v>
      </c>
    </row>
    <row r="2" spans="1:42">
      <c r="A2" s="189"/>
      <c r="B2" s="189" t="s">
        <v>412</v>
      </c>
      <c r="V2" s="599" t="s">
        <v>1168</v>
      </c>
      <c r="W2" s="1104"/>
      <c r="X2" s="1104"/>
      <c r="Y2" s="1104"/>
      <c r="Z2" s="1104"/>
      <c r="AA2" s="1104"/>
      <c r="AB2" s="1104"/>
      <c r="AC2" s="1104"/>
      <c r="AD2" s="1104"/>
      <c r="AE2" s="1104"/>
      <c r="AF2" s="1104"/>
      <c r="AG2" s="189" t="s">
        <v>52</v>
      </c>
      <c r="AH2" s="2152" t="s">
        <v>656</v>
      </c>
      <c r="AI2" s="2152"/>
      <c r="AJ2" s="2152"/>
      <c r="AK2" s="189" t="s">
        <v>53</v>
      </c>
    </row>
    <row r="3" spans="1:42">
      <c r="A3" s="150"/>
      <c r="B3" s="149" t="s">
        <v>59</v>
      </c>
      <c r="C3" s="150" t="s">
        <v>257</v>
      </c>
      <c r="D3" s="150"/>
      <c r="E3" s="150"/>
      <c r="F3" s="150"/>
      <c r="G3" s="150"/>
      <c r="H3" s="150"/>
      <c r="I3" s="150"/>
      <c r="J3" s="150"/>
      <c r="K3" s="150"/>
      <c r="L3" s="150"/>
      <c r="M3" s="150"/>
      <c r="N3" s="150"/>
      <c r="O3" s="150"/>
      <c r="P3" s="158"/>
      <c r="Q3" s="150"/>
      <c r="R3" s="150"/>
      <c r="S3" s="150"/>
    </row>
    <row r="4" spans="1:42" ht="13.5" customHeight="1">
      <c r="A4" s="150"/>
      <c r="B4" s="150"/>
      <c r="C4" s="2135" t="s">
        <v>1081</v>
      </c>
      <c r="D4" s="2135"/>
      <c r="E4" s="2135"/>
      <c r="F4" s="2135"/>
      <c r="G4" s="782"/>
      <c r="H4" s="783" t="s">
        <v>52</v>
      </c>
      <c r="I4" s="2134" t="s">
        <v>1080</v>
      </c>
      <c r="J4" s="2134"/>
      <c r="K4" s="2134"/>
      <c r="L4" s="165"/>
      <c r="M4" s="299" t="s">
        <v>56</v>
      </c>
      <c r="N4" s="165"/>
      <c r="O4" s="163" t="s">
        <v>62</v>
      </c>
      <c r="P4" s="165"/>
      <c r="Q4" s="163" t="s">
        <v>337</v>
      </c>
      <c r="R4" s="298"/>
      <c r="S4" s="298"/>
      <c r="T4" s="211" t="s">
        <v>1006</v>
      </c>
      <c r="U4" s="211"/>
      <c r="V4" s="211"/>
      <c r="W4" s="211"/>
      <c r="X4" s="211"/>
      <c r="Y4" s="211"/>
      <c r="Z4" s="211"/>
    </row>
    <row r="5" spans="1:42">
      <c r="A5" s="150"/>
      <c r="B5" s="149" t="s">
        <v>58</v>
      </c>
      <c r="C5" s="298" t="s">
        <v>259</v>
      </c>
      <c r="D5" s="298"/>
      <c r="E5" s="298"/>
      <c r="F5" s="298"/>
      <c r="G5" s="298"/>
      <c r="H5" s="298"/>
      <c r="I5" s="298"/>
      <c r="J5" s="299"/>
      <c r="K5" s="298"/>
      <c r="L5" s="163"/>
      <c r="M5" s="298"/>
      <c r="N5" s="163"/>
      <c r="O5" s="299"/>
      <c r="P5" s="299"/>
      <c r="Q5" s="298"/>
      <c r="R5" s="298"/>
      <c r="S5" s="298"/>
      <c r="U5" s="186" t="s">
        <v>403</v>
      </c>
      <c r="Y5" s="188"/>
    </row>
    <row r="6" spans="1:42">
      <c r="A6" s="150"/>
      <c r="B6" s="150"/>
      <c r="C6" s="2135" t="s">
        <v>1081</v>
      </c>
      <c r="D6" s="2135"/>
      <c r="E6" s="2135"/>
      <c r="F6" s="2135"/>
      <c r="G6" s="782"/>
      <c r="H6" s="783" t="s">
        <v>52</v>
      </c>
      <c r="I6" s="2136" t="s">
        <v>1150</v>
      </c>
      <c r="J6" s="2136"/>
      <c r="K6" s="2136"/>
      <c r="L6" s="165"/>
      <c r="M6" s="299" t="s">
        <v>56</v>
      </c>
      <c r="N6" s="165"/>
      <c r="O6" s="163" t="s">
        <v>62</v>
      </c>
      <c r="P6" s="165"/>
      <c r="Q6" s="163" t="s">
        <v>337</v>
      </c>
      <c r="R6" s="298"/>
      <c r="S6" s="298"/>
      <c r="T6" s="189"/>
      <c r="V6" s="2156" t="s">
        <v>343</v>
      </c>
      <c r="W6" s="2157"/>
      <c r="X6" s="2157"/>
      <c r="Y6" s="2157"/>
      <c r="Z6" s="266"/>
      <c r="AA6" s="149" t="s">
        <v>52</v>
      </c>
      <c r="AB6" s="2152" t="s">
        <v>1077</v>
      </c>
      <c r="AC6" s="2152"/>
      <c r="AD6" s="2152"/>
      <c r="AE6" s="2152"/>
      <c r="AF6" s="2152"/>
      <c r="AG6" s="157" t="s">
        <v>340</v>
      </c>
      <c r="AH6" s="157"/>
      <c r="AI6" s="150" t="s">
        <v>345</v>
      </c>
    </row>
    <row r="7" spans="1:42">
      <c r="B7" s="149" t="s">
        <v>60</v>
      </c>
      <c r="C7" s="298" t="s">
        <v>258</v>
      </c>
      <c r="D7" s="298"/>
      <c r="E7" s="298"/>
      <c r="F7" s="298"/>
      <c r="G7" s="298"/>
      <c r="H7" s="298"/>
      <c r="I7" s="298"/>
      <c r="J7" s="299"/>
      <c r="K7" s="298"/>
      <c r="L7" s="163"/>
      <c r="M7" s="298"/>
      <c r="N7" s="300"/>
      <c r="O7" s="299"/>
      <c r="P7" s="299"/>
      <c r="Q7" s="298"/>
      <c r="R7" s="298"/>
      <c r="S7" s="298"/>
      <c r="T7" s="189"/>
      <c r="U7" s="203"/>
      <c r="V7" s="203"/>
    </row>
    <row r="8" spans="1:42">
      <c r="A8" s="150"/>
      <c r="B8" s="150"/>
      <c r="C8" s="2135" t="s">
        <v>1081</v>
      </c>
      <c r="D8" s="2135"/>
      <c r="E8" s="2135"/>
      <c r="F8" s="2135"/>
      <c r="G8" s="782"/>
      <c r="H8" s="783" t="s">
        <v>52</v>
      </c>
      <c r="I8" s="2134" t="s">
        <v>1080</v>
      </c>
      <c r="J8" s="2134"/>
      <c r="K8" s="2134"/>
      <c r="L8" s="165"/>
      <c r="M8" s="299" t="s">
        <v>56</v>
      </c>
      <c r="N8" s="165"/>
      <c r="O8" s="163" t="s">
        <v>62</v>
      </c>
      <c r="P8" s="165"/>
      <c r="Q8" s="163" t="s">
        <v>337</v>
      </c>
      <c r="R8" s="298"/>
      <c r="S8" s="298"/>
      <c r="U8" s="189" t="s">
        <v>404</v>
      </c>
    </row>
    <row r="9" spans="1:42">
      <c r="A9" s="150"/>
      <c r="B9" s="149" t="s">
        <v>260</v>
      </c>
      <c r="C9" s="298" t="s">
        <v>261</v>
      </c>
      <c r="D9" s="298"/>
      <c r="E9" s="298"/>
      <c r="F9" s="298"/>
      <c r="G9" s="298"/>
      <c r="H9" s="298"/>
      <c r="I9" s="298"/>
      <c r="J9" s="299"/>
      <c r="K9" s="298"/>
      <c r="L9" s="163"/>
      <c r="M9" s="298"/>
      <c r="N9" s="300"/>
      <c r="O9" s="299"/>
      <c r="P9" s="299"/>
      <c r="Q9" s="298"/>
      <c r="R9" s="298"/>
      <c r="S9" s="298"/>
      <c r="Y9" s="185" t="s">
        <v>52</v>
      </c>
      <c r="Z9" s="2153" t="s">
        <v>656</v>
      </c>
      <c r="AA9" s="2153"/>
      <c r="AB9" s="2153"/>
      <c r="AC9" s="185" t="s">
        <v>53</v>
      </c>
      <c r="AD9" s="188"/>
      <c r="AF9" s="1104"/>
      <c r="AJ9" s="150"/>
    </row>
    <row r="10" spans="1:42">
      <c r="A10" s="150"/>
      <c r="B10" s="1103"/>
      <c r="C10" s="2154" t="s">
        <v>656</v>
      </c>
      <c r="D10" s="2154"/>
      <c r="E10" s="2154"/>
      <c r="F10" s="2154"/>
      <c r="G10" s="1103"/>
      <c r="H10" s="149" t="s">
        <v>52</v>
      </c>
      <c r="I10" s="2155" t="s">
        <v>1080</v>
      </c>
      <c r="J10" s="2155"/>
      <c r="K10" s="2155"/>
      <c r="L10" s="157"/>
      <c r="M10" s="1112" t="s">
        <v>56</v>
      </c>
      <c r="N10" s="157"/>
      <c r="O10" s="1111" t="s">
        <v>62</v>
      </c>
      <c r="P10" s="157"/>
      <c r="Q10" s="1111" t="s">
        <v>337</v>
      </c>
      <c r="R10" s="298"/>
      <c r="S10" s="298"/>
      <c r="W10" s="188"/>
      <c r="AK10" s="189"/>
      <c r="AL10" s="189"/>
    </row>
    <row r="11" spans="1:42">
      <c r="A11" s="150"/>
      <c r="B11" s="150"/>
      <c r="C11" s="298"/>
      <c r="D11" s="298"/>
      <c r="E11" s="298"/>
      <c r="F11" s="298"/>
      <c r="G11" s="298"/>
      <c r="H11" s="298"/>
      <c r="I11" s="298"/>
      <c r="J11" s="298"/>
      <c r="K11" s="298"/>
      <c r="L11" s="298"/>
      <c r="M11" s="298"/>
      <c r="N11" s="298"/>
      <c r="O11" s="298"/>
      <c r="P11" s="299"/>
      <c r="Q11" s="298"/>
      <c r="R11" s="298"/>
      <c r="S11" s="298"/>
      <c r="U11" s="186" t="s">
        <v>466</v>
      </c>
      <c r="V11" s="81"/>
      <c r="W11" s="81"/>
      <c r="X11" s="81"/>
      <c r="Y11" s="81"/>
    </row>
    <row r="12" spans="1:42">
      <c r="A12" s="150"/>
      <c r="B12" s="189" t="s">
        <v>262</v>
      </c>
      <c r="C12" s="301"/>
      <c r="D12" s="301"/>
      <c r="E12" s="301"/>
      <c r="F12" s="301"/>
      <c r="G12" s="301"/>
      <c r="H12" s="301"/>
      <c r="I12" s="301"/>
      <c r="J12" s="301"/>
      <c r="K12" s="301"/>
      <c r="L12" s="301"/>
      <c r="M12" s="205"/>
      <c r="N12" s="301"/>
      <c r="O12" s="301"/>
      <c r="P12" s="302"/>
      <c r="Q12" s="301"/>
      <c r="R12" s="301"/>
      <c r="S12" s="301"/>
      <c r="V12" s="2145" t="s">
        <v>277</v>
      </c>
      <c r="W12" s="2146"/>
      <c r="X12" s="2146"/>
      <c r="Y12" s="2147"/>
      <c r="Z12" s="2145" t="s">
        <v>71</v>
      </c>
      <c r="AA12" s="2146"/>
      <c r="AB12" s="2146"/>
      <c r="AC12" s="2146"/>
      <c r="AD12" s="2146"/>
      <c r="AE12" s="2146"/>
      <c r="AF12" s="2146"/>
      <c r="AG12" s="2146"/>
      <c r="AH12" s="2147"/>
      <c r="AI12" s="2145" t="s">
        <v>278</v>
      </c>
      <c r="AJ12" s="2146"/>
      <c r="AK12" s="2146"/>
      <c r="AL12" s="2146"/>
      <c r="AM12" s="2147"/>
      <c r="AN12" s="2145" t="s">
        <v>279</v>
      </c>
      <c r="AO12" s="2146"/>
      <c r="AP12" s="2147"/>
    </row>
    <row r="13" spans="1:42">
      <c r="A13" s="150"/>
      <c r="B13" s="149" t="s">
        <v>384</v>
      </c>
      <c r="C13" s="2138" t="s">
        <v>263</v>
      </c>
      <c r="D13" s="2138"/>
      <c r="E13" s="2138"/>
      <c r="F13" s="2138"/>
      <c r="G13" s="298" t="s">
        <v>52</v>
      </c>
      <c r="H13" s="298" t="s">
        <v>266</v>
      </c>
      <c r="I13" s="165"/>
      <c r="J13" s="298" t="s">
        <v>948</v>
      </c>
      <c r="K13" s="2137" t="s">
        <v>267</v>
      </c>
      <c r="L13" s="2137"/>
      <c r="M13" s="297"/>
      <c r="N13" s="298" t="s">
        <v>264</v>
      </c>
      <c r="O13" s="2137"/>
      <c r="P13" s="2137"/>
      <c r="Q13" s="165"/>
      <c r="R13" s="298"/>
      <c r="S13" s="298"/>
      <c r="V13" s="2148"/>
      <c r="W13" s="2149"/>
      <c r="X13" s="2149"/>
      <c r="Y13" s="2150"/>
      <c r="Z13" s="2148"/>
      <c r="AA13" s="2149"/>
      <c r="AB13" s="2149"/>
      <c r="AC13" s="2149"/>
      <c r="AD13" s="2149"/>
      <c r="AE13" s="2149"/>
      <c r="AF13" s="2149"/>
      <c r="AG13" s="2149"/>
      <c r="AH13" s="2150"/>
      <c r="AI13" s="2148"/>
      <c r="AJ13" s="2149"/>
      <c r="AK13" s="2149"/>
      <c r="AL13" s="2149"/>
      <c r="AM13" s="2150"/>
      <c r="AN13" s="2148"/>
      <c r="AO13" s="2149"/>
      <c r="AP13" s="2150"/>
    </row>
    <row r="14" spans="1:42">
      <c r="A14" s="150"/>
      <c r="B14" s="149" t="s">
        <v>382</v>
      </c>
      <c r="C14" s="2138" t="s">
        <v>265</v>
      </c>
      <c r="D14" s="2138"/>
      <c r="E14" s="2138"/>
      <c r="F14" s="2138"/>
      <c r="G14" s="298" t="s">
        <v>52</v>
      </c>
      <c r="H14" s="298" t="s">
        <v>266</v>
      </c>
      <c r="I14" s="165"/>
      <c r="J14" s="298" t="s">
        <v>948</v>
      </c>
      <c r="K14" s="2137" t="s">
        <v>267</v>
      </c>
      <c r="L14" s="2137"/>
      <c r="M14" s="297"/>
      <c r="N14" s="298" t="s">
        <v>264</v>
      </c>
      <c r="O14" s="2137"/>
      <c r="P14" s="2137"/>
      <c r="Q14" s="165"/>
      <c r="R14" s="298"/>
      <c r="S14" s="298"/>
      <c r="U14" s="81"/>
      <c r="V14" s="2139"/>
      <c r="W14" s="2140"/>
      <c r="X14" s="2140"/>
      <c r="Y14" s="2141"/>
      <c r="Z14" s="2142"/>
      <c r="AA14" s="2143"/>
      <c r="AB14" s="2143"/>
      <c r="AC14" s="2143"/>
      <c r="AD14" s="2143"/>
      <c r="AE14" s="2143"/>
      <c r="AF14" s="2143"/>
      <c r="AG14" s="2143"/>
      <c r="AH14" s="2144"/>
      <c r="AI14" s="2142"/>
      <c r="AJ14" s="2143"/>
      <c r="AK14" s="2143"/>
      <c r="AL14" s="2143"/>
      <c r="AM14" s="2144"/>
      <c r="AN14" s="2139"/>
      <c r="AO14" s="2140"/>
      <c r="AP14" s="2141"/>
    </row>
    <row r="15" spans="1:42">
      <c r="A15" s="150"/>
      <c r="B15" s="149" t="s">
        <v>383</v>
      </c>
      <c r="C15" s="2138" t="s">
        <v>344</v>
      </c>
      <c r="D15" s="2138"/>
      <c r="E15" s="2138"/>
      <c r="F15" s="2138"/>
      <c r="G15" s="298" t="s">
        <v>52</v>
      </c>
      <c r="H15" s="298" t="s">
        <v>266</v>
      </c>
      <c r="I15" s="165"/>
      <c r="J15" s="298" t="s">
        <v>948</v>
      </c>
      <c r="K15" s="2137" t="s">
        <v>267</v>
      </c>
      <c r="L15" s="2137"/>
      <c r="M15" s="165"/>
      <c r="N15" s="298" t="s">
        <v>264</v>
      </c>
      <c r="O15" s="297"/>
      <c r="P15" s="299"/>
      <c r="Q15" s="298"/>
      <c r="R15" s="298"/>
      <c r="S15" s="298"/>
      <c r="U15" s="81"/>
      <c r="V15" s="2139"/>
      <c r="W15" s="2140"/>
      <c r="X15" s="2140"/>
      <c r="Y15" s="2141"/>
      <c r="Z15" s="2142"/>
      <c r="AA15" s="2143"/>
      <c r="AB15" s="2143"/>
      <c r="AC15" s="2143"/>
      <c r="AD15" s="2143"/>
      <c r="AE15" s="2143"/>
      <c r="AF15" s="2143"/>
      <c r="AG15" s="2143"/>
      <c r="AH15" s="2144"/>
      <c r="AI15" s="2142"/>
      <c r="AJ15" s="2143"/>
      <c r="AK15" s="2143"/>
      <c r="AL15" s="2143"/>
      <c r="AM15" s="2144"/>
      <c r="AN15" s="2139"/>
      <c r="AO15" s="2140"/>
      <c r="AP15" s="2141"/>
    </row>
    <row r="16" spans="1:42">
      <c r="A16" s="150"/>
      <c r="B16" s="149"/>
      <c r="C16" s="2138"/>
      <c r="D16" s="2138"/>
      <c r="E16" s="2138"/>
      <c r="F16" s="2138"/>
      <c r="G16" s="298"/>
      <c r="H16" s="298"/>
      <c r="I16" s="165"/>
      <c r="J16" s="298"/>
      <c r="K16" s="2137"/>
      <c r="L16" s="2137"/>
      <c r="M16" s="165"/>
      <c r="N16" s="298"/>
      <c r="O16" s="297"/>
      <c r="P16" s="299"/>
      <c r="Q16" s="298"/>
      <c r="R16" s="298"/>
      <c r="S16" s="298"/>
      <c r="U16" s="205"/>
      <c r="V16" s="2139"/>
      <c r="W16" s="2140"/>
      <c r="X16" s="2140"/>
      <c r="Y16" s="2141"/>
      <c r="Z16" s="2142"/>
      <c r="AA16" s="2143"/>
      <c r="AB16" s="2143"/>
      <c r="AC16" s="2143"/>
      <c r="AD16" s="2143"/>
      <c r="AE16" s="2143"/>
      <c r="AF16" s="2143"/>
      <c r="AG16" s="2143"/>
      <c r="AH16" s="2144"/>
      <c r="AI16" s="2142"/>
      <c r="AJ16" s="2143"/>
      <c r="AK16" s="2143"/>
      <c r="AL16" s="2143"/>
      <c r="AM16" s="2144"/>
      <c r="AN16" s="2139"/>
      <c r="AO16" s="2140"/>
      <c r="AP16" s="2141"/>
    </row>
    <row r="17" spans="1:51">
      <c r="A17" s="150"/>
      <c r="B17" s="150"/>
      <c r="C17" s="298"/>
      <c r="D17" s="298"/>
      <c r="E17" s="298"/>
      <c r="F17" s="298"/>
      <c r="G17" s="298"/>
      <c r="H17" s="298"/>
      <c r="I17" s="298"/>
      <c r="J17" s="298"/>
      <c r="K17" s="298"/>
      <c r="L17" s="298"/>
      <c r="M17" s="298"/>
      <c r="N17" s="298"/>
      <c r="O17" s="298"/>
      <c r="P17" s="299"/>
      <c r="Q17" s="298"/>
      <c r="R17" s="298"/>
      <c r="S17" s="298"/>
      <c r="U17" s="205"/>
      <c r="V17" s="2139"/>
      <c r="W17" s="2140"/>
      <c r="X17" s="2140"/>
      <c r="Y17" s="2141"/>
      <c r="Z17" s="2142"/>
      <c r="AA17" s="2143"/>
      <c r="AB17" s="2143"/>
      <c r="AC17" s="2143"/>
      <c r="AD17" s="2143"/>
      <c r="AE17" s="2143"/>
      <c r="AF17" s="2143"/>
      <c r="AG17" s="2143"/>
      <c r="AH17" s="2144"/>
      <c r="AI17" s="2142"/>
      <c r="AJ17" s="2143"/>
      <c r="AK17" s="2143"/>
      <c r="AL17" s="2143"/>
      <c r="AM17" s="2144"/>
      <c r="AN17" s="2139"/>
      <c r="AO17" s="2140"/>
      <c r="AP17" s="2141"/>
      <c r="AR17" s="1147"/>
      <c r="AS17" s="1147"/>
      <c r="AT17" s="1147"/>
      <c r="AU17" s="1147"/>
      <c r="AV17" s="1147"/>
      <c r="AW17" s="2132" t="s">
        <v>656</v>
      </c>
      <c r="AX17" s="2132"/>
      <c r="AY17" s="2132"/>
    </row>
    <row r="18" spans="1:51">
      <c r="A18" s="150"/>
      <c r="B18" s="189" t="s">
        <v>346</v>
      </c>
      <c r="C18" s="301"/>
      <c r="D18" s="301"/>
      <c r="E18" s="301"/>
      <c r="F18" s="301"/>
      <c r="G18" s="301"/>
      <c r="H18" s="301"/>
      <c r="I18" s="301"/>
      <c r="J18" s="301"/>
      <c r="K18" s="301"/>
      <c r="L18" s="301"/>
      <c r="M18" s="301"/>
      <c r="N18" s="301"/>
      <c r="O18" s="301"/>
      <c r="P18" s="302"/>
      <c r="Q18" s="301"/>
      <c r="R18" s="301"/>
      <c r="S18" s="301"/>
      <c r="T18" s="150"/>
      <c r="U18" s="205"/>
      <c r="V18" s="2139"/>
      <c r="W18" s="2140"/>
      <c r="X18" s="2140"/>
      <c r="Y18" s="2141"/>
      <c r="Z18" s="2142"/>
      <c r="AA18" s="2143"/>
      <c r="AB18" s="2143"/>
      <c r="AC18" s="2143"/>
      <c r="AD18" s="2143"/>
      <c r="AE18" s="2143"/>
      <c r="AF18" s="2143"/>
      <c r="AG18" s="2143"/>
      <c r="AH18" s="2144"/>
      <c r="AI18" s="2142"/>
      <c r="AJ18" s="2143"/>
      <c r="AK18" s="2143"/>
      <c r="AL18" s="2143"/>
      <c r="AM18" s="2144"/>
      <c r="AN18" s="2139"/>
      <c r="AO18" s="2140"/>
      <c r="AP18" s="2141"/>
    </row>
    <row r="19" spans="1:51">
      <c r="A19" s="150"/>
      <c r="B19" s="76"/>
      <c r="C19" s="297"/>
      <c r="D19" s="298" t="s">
        <v>268</v>
      </c>
      <c r="F19" s="298"/>
      <c r="G19" s="297"/>
      <c r="H19" s="298"/>
      <c r="I19" s="298"/>
      <c r="J19" s="298"/>
      <c r="K19" s="297"/>
      <c r="L19" s="298" t="s">
        <v>270</v>
      </c>
      <c r="M19" s="297"/>
      <c r="N19" s="297"/>
      <c r="O19" s="298"/>
      <c r="P19" s="299"/>
      <c r="Q19" s="298"/>
      <c r="R19" s="298"/>
      <c r="S19" s="298"/>
      <c r="T19" s="150"/>
      <c r="U19" s="205"/>
      <c r="V19" s="2139"/>
      <c r="W19" s="2140"/>
      <c r="X19" s="2140"/>
      <c r="Y19" s="2141"/>
      <c r="Z19" s="2142"/>
      <c r="AA19" s="2143"/>
      <c r="AB19" s="2143"/>
      <c r="AC19" s="2143"/>
      <c r="AD19" s="2143"/>
      <c r="AE19" s="2143"/>
      <c r="AF19" s="2143"/>
      <c r="AG19" s="2143"/>
      <c r="AH19" s="2144"/>
      <c r="AI19" s="2142"/>
      <c r="AJ19" s="2143"/>
      <c r="AK19" s="2143"/>
      <c r="AL19" s="2143"/>
      <c r="AM19" s="2144"/>
      <c r="AN19" s="2139"/>
      <c r="AO19" s="2140"/>
      <c r="AP19" s="2141"/>
    </row>
    <row r="20" spans="1:51">
      <c r="A20" s="150"/>
      <c r="B20" s="76"/>
      <c r="C20" s="297"/>
      <c r="D20" s="298" t="s">
        <v>949</v>
      </c>
      <c r="F20" s="298"/>
      <c r="G20" s="297"/>
      <c r="H20" s="298"/>
      <c r="I20" s="298"/>
      <c r="J20" s="298"/>
      <c r="K20" s="297"/>
      <c r="L20" s="298" t="s">
        <v>269</v>
      </c>
      <c r="M20" s="297"/>
      <c r="N20" s="297"/>
      <c r="O20" s="298"/>
      <c r="P20" s="299"/>
      <c r="Q20" s="298"/>
      <c r="R20" s="298"/>
      <c r="S20" s="298"/>
      <c r="T20" s="150"/>
      <c r="U20" s="205"/>
    </row>
    <row r="21" spans="1:51">
      <c r="A21" s="150"/>
      <c r="B21" s="76"/>
      <c r="C21" s="297"/>
      <c r="D21" s="298" t="s">
        <v>271</v>
      </c>
      <c r="F21" s="298"/>
      <c r="G21" s="297"/>
      <c r="H21" s="298"/>
      <c r="I21" s="298"/>
      <c r="J21" s="298"/>
      <c r="K21" s="297"/>
      <c r="L21" s="298" t="s">
        <v>272</v>
      </c>
      <c r="M21" s="297"/>
      <c r="N21" s="297"/>
      <c r="O21" s="298"/>
      <c r="P21" s="299"/>
      <c r="Q21" s="298"/>
      <c r="R21" s="298"/>
      <c r="S21" s="298"/>
      <c r="T21" s="205"/>
    </row>
    <row r="22" spans="1:51">
      <c r="A22" s="150"/>
      <c r="B22" s="76"/>
      <c r="C22" s="297"/>
      <c r="D22" s="298" t="s">
        <v>274</v>
      </c>
      <c r="F22" s="298"/>
      <c r="G22" s="297"/>
      <c r="H22" s="298"/>
      <c r="I22" s="298"/>
      <c r="J22" s="298"/>
      <c r="K22" s="297"/>
      <c r="L22" s="298" t="s">
        <v>57</v>
      </c>
      <c r="M22" s="297"/>
      <c r="N22" s="297"/>
      <c r="O22" s="298"/>
      <c r="P22" s="299"/>
      <c r="Q22" s="298"/>
      <c r="R22" s="298"/>
      <c r="S22" s="298"/>
      <c r="T22" s="150"/>
      <c r="U22" s="186" t="s">
        <v>467</v>
      </c>
      <c r="V22" s="205"/>
      <c r="W22" s="205"/>
    </row>
    <row r="23" spans="1:51">
      <c r="A23" s="150"/>
      <c r="B23" s="76"/>
      <c r="C23" s="297"/>
      <c r="D23" s="298" t="s">
        <v>273</v>
      </c>
      <c r="F23" s="298"/>
      <c r="G23" s="297"/>
      <c r="H23" s="298"/>
      <c r="I23" s="298"/>
      <c r="J23" s="298"/>
      <c r="K23" s="297"/>
      <c r="L23" s="298" t="s">
        <v>74</v>
      </c>
      <c r="M23" s="297"/>
      <c r="N23" s="297"/>
      <c r="O23" s="298"/>
      <c r="P23" s="299"/>
      <c r="Q23" s="298"/>
      <c r="R23" s="298"/>
      <c r="S23" s="298"/>
      <c r="T23" s="150"/>
      <c r="U23" s="205"/>
      <c r="V23" s="2145" t="s">
        <v>277</v>
      </c>
      <c r="W23" s="2146"/>
      <c r="X23" s="2146"/>
      <c r="Y23" s="2147"/>
      <c r="Z23" s="2145" t="s">
        <v>71</v>
      </c>
      <c r="AA23" s="2146"/>
      <c r="AB23" s="2146"/>
      <c r="AC23" s="2146"/>
      <c r="AD23" s="2146"/>
      <c r="AE23" s="2146"/>
      <c r="AF23" s="2146"/>
      <c r="AG23" s="2146"/>
      <c r="AH23" s="2147"/>
      <c r="AI23" s="2145" t="s">
        <v>280</v>
      </c>
      <c r="AJ23" s="2146"/>
      <c r="AK23" s="2146"/>
      <c r="AL23" s="2146"/>
      <c r="AM23" s="2146"/>
      <c r="AN23" s="2158" t="s">
        <v>279</v>
      </c>
      <c r="AO23" s="2158"/>
      <c r="AP23" s="2158"/>
    </row>
    <row r="24" spans="1:51">
      <c r="A24" s="150"/>
      <c r="B24" s="76"/>
      <c r="C24" s="297"/>
      <c r="D24" s="298" t="s">
        <v>275</v>
      </c>
      <c r="F24" s="298"/>
      <c r="G24" s="297"/>
      <c r="H24" s="298"/>
      <c r="I24" s="298"/>
      <c r="J24" s="298"/>
      <c r="K24" s="297"/>
      <c r="L24" s="298" t="s">
        <v>75</v>
      </c>
      <c r="M24" s="297"/>
      <c r="N24" s="297"/>
      <c r="O24" s="298"/>
      <c r="P24" s="299"/>
      <c r="Q24" s="298"/>
      <c r="R24" s="298"/>
      <c r="S24" s="298"/>
      <c r="T24" s="150"/>
      <c r="U24" s="205"/>
      <c r="V24" s="2148"/>
      <c r="W24" s="2149"/>
      <c r="X24" s="2149"/>
      <c r="Y24" s="2150"/>
      <c r="Z24" s="2148"/>
      <c r="AA24" s="2149"/>
      <c r="AB24" s="2149"/>
      <c r="AC24" s="2149"/>
      <c r="AD24" s="2149"/>
      <c r="AE24" s="2149"/>
      <c r="AF24" s="2149"/>
      <c r="AG24" s="2149"/>
      <c r="AH24" s="2150"/>
      <c r="AI24" s="2148"/>
      <c r="AJ24" s="2149"/>
      <c r="AK24" s="2149"/>
      <c r="AL24" s="2149"/>
      <c r="AM24" s="2149"/>
      <c r="AN24" s="2158"/>
      <c r="AO24" s="2158"/>
      <c r="AP24" s="2158"/>
    </row>
    <row r="25" spans="1:51">
      <c r="A25" s="150"/>
      <c r="B25" s="76"/>
      <c r="C25" s="298"/>
      <c r="D25" s="298"/>
      <c r="E25" s="298"/>
      <c r="F25" s="298"/>
      <c r="G25" s="298"/>
      <c r="H25" s="298"/>
      <c r="I25" s="298"/>
      <c r="J25" s="298"/>
      <c r="K25" s="298"/>
      <c r="L25" s="298"/>
      <c r="M25" s="298"/>
      <c r="N25" s="298"/>
      <c r="O25" s="298"/>
      <c r="P25" s="299"/>
      <c r="Q25" s="298"/>
      <c r="R25" s="298"/>
      <c r="S25" s="298"/>
      <c r="T25" s="150"/>
      <c r="U25" s="205"/>
      <c r="V25" s="2139"/>
      <c r="W25" s="2140"/>
      <c r="X25" s="2140"/>
      <c r="Y25" s="2141"/>
      <c r="Z25" s="2142"/>
      <c r="AA25" s="2143"/>
      <c r="AB25" s="2143"/>
      <c r="AC25" s="2143"/>
      <c r="AD25" s="2143"/>
      <c r="AE25" s="2143"/>
      <c r="AF25" s="2143"/>
      <c r="AG25" s="2143"/>
      <c r="AH25" s="2144"/>
      <c r="AI25" s="2142"/>
      <c r="AJ25" s="2143"/>
      <c r="AK25" s="2143"/>
      <c r="AL25" s="2143"/>
      <c r="AM25" s="2144"/>
      <c r="AN25" s="2139"/>
      <c r="AO25" s="2140"/>
      <c r="AP25" s="2141"/>
    </row>
    <row r="26" spans="1:51">
      <c r="A26" s="150"/>
      <c r="B26" s="189" t="s">
        <v>950</v>
      </c>
      <c r="C26" s="301"/>
      <c r="D26" s="301"/>
      <c r="E26" s="301"/>
      <c r="F26" s="301"/>
      <c r="G26" s="301"/>
      <c r="H26" s="301"/>
      <c r="I26" s="301"/>
      <c r="J26" s="301"/>
      <c r="K26" s="301"/>
      <c r="L26" s="301"/>
      <c r="M26" s="301"/>
      <c r="N26" s="301"/>
      <c r="O26" s="301"/>
      <c r="P26" s="302"/>
      <c r="Q26" s="301"/>
      <c r="R26" s="301"/>
      <c r="S26" s="301"/>
      <c r="T26" s="150"/>
      <c r="U26" s="205"/>
      <c r="V26" s="2139"/>
      <c r="W26" s="2140"/>
      <c r="X26" s="2140"/>
      <c r="Y26" s="2141"/>
      <c r="Z26" s="2142"/>
      <c r="AA26" s="2143"/>
      <c r="AB26" s="2143"/>
      <c r="AC26" s="2143"/>
      <c r="AD26" s="2143"/>
      <c r="AE26" s="2143"/>
      <c r="AF26" s="2143"/>
      <c r="AG26" s="2143"/>
      <c r="AH26" s="2144"/>
      <c r="AI26" s="2142"/>
      <c r="AJ26" s="2143"/>
      <c r="AK26" s="2143"/>
      <c r="AL26" s="2143"/>
      <c r="AM26" s="2144"/>
      <c r="AN26" s="2139"/>
      <c r="AO26" s="2140"/>
      <c r="AP26" s="2141"/>
    </row>
    <row r="27" spans="1:51">
      <c r="A27" s="150"/>
      <c r="B27" s="149" t="s">
        <v>59</v>
      </c>
      <c r="C27" s="298" t="s">
        <v>276</v>
      </c>
      <c r="D27" s="298"/>
      <c r="E27" s="298"/>
      <c r="F27" s="298"/>
      <c r="G27" s="298"/>
      <c r="H27" s="298"/>
      <c r="I27" s="298"/>
      <c r="J27" s="298"/>
      <c r="K27" s="307" t="s">
        <v>951</v>
      </c>
      <c r="L27" s="298"/>
      <c r="M27" s="298"/>
      <c r="N27" s="298"/>
      <c r="O27" s="298"/>
      <c r="P27" s="299"/>
      <c r="Q27" s="298"/>
      <c r="R27" s="298"/>
      <c r="S27" s="298"/>
      <c r="T27" s="150"/>
      <c r="U27" s="205"/>
      <c r="V27" s="2139"/>
      <c r="W27" s="2140"/>
      <c r="X27" s="2140"/>
      <c r="Y27" s="2141"/>
      <c r="Z27" s="2142"/>
      <c r="AA27" s="2143"/>
      <c r="AB27" s="2143"/>
      <c r="AC27" s="2143"/>
      <c r="AD27" s="2143"/>
      <c r="AE27" s="2143"/>
      <c r="AF27" s="2143"/>
      <c r="AG27" s="2143"/>
      <c r="AH27" s="2144"/>
      <c r="AI27" s="2142"/>
      <c r="AJ27" s="2143"/>
      <c r="AK27" s="2143"/>
      <c r="AL27" s="2143"/>
      <c r="AM27" s="2144"/>
      <c r="AN27" s="2139"/>
      <c r="AO27" s="2140"/>
      <c r="AP27" s="2141"/>
    </row>
    <row r="28" spans="1:51">
      <c r="A28" s="150"/>
      <c r="B28" s="150"/>
      <c r="C28" s="303" t="s">
        <v>9</v>
      </c>
      <c r="D28" s="304"/>
      <c r="E28" s="304"/>
      <c r="F28" s="304"/>
      <c r="G28" s="304"/>
      <c r="H28" s="304"/>
      <c r="I28" s="304"/>
      <c r="J28" s="304"/>
      <c r="K28" s="290" t="s">
        <v>355</v>
      </c>
      <c r="L28" s="297"/>
      <c r="M28" s="2151" t="s">
        <v>1078</v>
      </c>
      <c r="N28" s="2151"/>
      <c r="O28" s="163"/>
      <c r="P28" s="780" t="s">
        <v>56</v>
      </c>
      <c r="Q28" s="163"/>
      <c r="R28" s="780" t="s">
        <v>62</v>
      </c>
      <c r="S28" s="298"/>
      <c r="T28" s="150" t="s">
        <v>1079</v>
      </c>
      <c r="U28" s="205"/>
      <c r="V28" s="2139"/>
      <c r="W28" s="2140"/>
      <c r="X28" s="2140"/>
      <c r="Y28" s="2141"/>
      <c r="Z28" s="2142"/>
      <c r="AA28" s="2143"/>
      <c r="AB28" s="2143"/>
      <c r="AC28" s="2143"/>
      <c r="AD28" s="2143"/>
      <c r="AE28" s="2143"/>
      <c r="AF28" s="2143"/>
      <c r="AG28" s="2143"/>
      <c r="AH28" s="2144"/>
      <c r="AI28" s="2142"/>
      <c r="AJ28" s="2143"/>
      <c r="AK28" s="2143"/>
      <c r="AL28" s="2143"/>
      <c r="AM28" s="2144"/>
      <c r="AN28" s="2139"/>
      <c r="AO28" s="2140"/>
      <c r="AP28" s="2141"/>
    </row>
    <row r="29" spans="1:51">
      <c r="A29" s="150"/>
      <c r="B29" s="150"/>
      <c r="C29" s="305" t="s">
        <v>9</v>
      </c>
      <c r="D29" s="306"/>
      <c r="E29" s="306"/>
      <c r="F29" s="306"/>
      <c r="G29" s="306"/>
      <c r="H29" s="306"/>
      <c r="I29" s="306"/>
      <c r="J29" s="306"/>
      <c r="K29" s="290" t="s">
        <v>355</v>
      </c>
      <c r="L29" s="297"/>
      <c r="M29" s="2151" t="s">
        <v>1078</v>
      </c>
      <c r="N29" s="2151"/>
      <c r="O29" s="163"/>
      <c r="P29" s="780" t="s">
        <v>56</v>
      </c>
      <c r="Q29" s="163"/>
      <c r="R29" s="780" t="s">
        <v>62</v>
      </c>
      <c r="S29" s="298"/>
      <c r="T29" s="150" t="s">
        <v>1079</v>
      </c>
      <c r="U29" s="205"/>
      <c r="V29" s="2139"/>
      <c r="W29" s="2140"/>
      <c r="X29" s="2140"/>
      <c r="Y29" s="2141"/>
      <c r="Z29" s="2142"/>
      <c r="AA29" s="2143"/>
      <c r="AB29" s="2143"/>
      <c r="AC29" s="2143"/>
      <c r="AD29" s="2143"/>
      <c r="AE29" s="2143"/>
      <c r="AF29" s="2143"/>
      <c r="AG29" s="2143"/>
      <c r="AH29" s="2144"/>
      <c r="AI29" s="2142"/>
      <c r="AJ29" s="2143"/>
      <c r="AK29" s="2143"/>
      <c r="AL29" s="2143"/>
      <c r="AM29" s="2144"/>
      <c r="AN29" s="2139"/>
      <c r="AO29" s="2140"/>
      <c r="AP29" s="2141"/>
    </row>
    <row r="30" spans="1:51">
      <c r="A30" s="150"/>
      <c r="B30" s="150"/>
      <c r="C30" s="305" t="s">
        <v>9</v>
      </c>
      <c r="D30" s="306"/>
      <c r="E30" s="306"/>
      <c r="F30" s="306"/>
      <c r="G30" s="306"/>
      <c r="H30" s="306"/>
      <c r="I30" s="306"/>
      <c r="J30" s="306"/>
      <c r="K30" s="290" t="s">
        <v>355</v>
      </c>
      <c r="L30" s="297"/>
      <c r="M30" s="2151" t="s">
        <v>1078</v>
      </c>
      <c r="N30" s="2151"/>
      <c r="O30" s="163"/>
      <c r="P30" s="780" t="s">
        <v>56</v>
      </c>
      <c r="Q30" s="163"/>
      <c r="R30" s="780" t="s">
        <v>62</v>
      </c>
      <c r="S30" s="298"/>
      <c r="T30" s="150" t="s">
        <v>1079</v>
      </c>
      <c r="U30" s="205"/>
      <c r="V30" s="2139"/>
      <c r="W30" s="2140"/>
      <c r="X30" s="2140"/>
      <c r="Y30" s="2141"/>
      <c r="Z30" s="2142"/>
      <c r="AA30" s="2143"/>
      <c r="AB30" s="2143"/>
      <c r="AC30" s="2143"/>
      <c r="AD30" s="2143"/>
      <c r="AE30" s="2143"/>
      <c r="AF30" s="2143"/>
      <c r="AG30" s="2143"/>
      <c r="AH30" s="2144"/>
      <c r="AI30" s="2142"/>
      <c r="AJ30" s="2143"/>
      <c r="AK30" s="2143"/>
      <c r="AL30" s="2143"/>
      <c r="AM30" s="2144"/>
      <c r="AN30" s="2139"/>
      <c r="AO30" s="2140"/>
      <c r="AP30" s="2141"/>
    </row>
    <row r="31" spans="1:51">
      <c r="A31" s="205"/>
      <c r="B31" s="150"/>
      <c r="C31" s="298"/>
      <c r="D31" s="298"/>
      <c r="E31" s="298"/>
      <c r="F31" s="298"/>
      <c r="G31" s="298"/>
      <c r="H31" s="298"/>
      <c r="I31" s="298"/>
      <c r="J31" s="298"/>
      <c r="K31" s="298"/>
      <c r="L31" s="298"/>
      <c r="M31" s="298"/>
      <c r="N31" s="298"/>
      <c r="O31" s="298"/>
      <c r="P31" s="299"/>
      <c r="Q31" s="298"/>
      <c r="R31" s="298"/>
      <c r="S31" s="298"/>
      <c r="U31" s="205"/>
      <c r="V31" s="2139"/>
      <c r="W31" s="2140"/>
      <c r="X31" s="2140"/>
      <c r="Y31" s="2141"/>
      <c r="Z31" s="2142"/>
      <c r="AA31" s="2143"/>
      <c r="AB31" s="2143"/>
      <c r="AC31" s="2143"/>
      <c r="AD31" s="2143"/>
      <c r="AE31" s="2143"/>
      <c r="AF31" s="2143"/>
      <c r="AG31" s="2143"/>
      <c r="AH31" s="2144"/>
      <c r="AI31" s="2142"/>
      <c r="AJ31" s="2143"/>
      <c r="AK31" s="2143"/>
      <c r="AL31" s="2143"/>
      <c r="AM31" s="2144"/>
      <c r="AN31" s="2139"/>
      <c r="AO31" s="2140"/>
      <c r="AP31" s="2141"/>
    </row>
    <row r="32" spans="1:51">
      <c r="B32" s="189" t="s">
        <v>414</v>
      </c>
      <c r="C32" s="297"/>
      <c r="D32" s="297"/>
      <c r="F32" s="307" t="s">
        <v>1151</v>
      </c>
      <c r="G32" s="297"/>
      <c r="H32" s="297"/>
      <c r="I32" s="297"/>
      <c r="J32" s="297"/>
      <c r="K32" s="297"/>
      <c r="L32" s="297"/>
      <c r="M32" s="297"/>
      <c r="N32" s="297"/>
      <c r="O32" s="297"/>
      <c r="P32" s="308"/>
      <c r="Q32" s="297"/>
      <c r="R32" s="297"/>
      <c r="S32" s="297"/>
      <c r="U32" s="205"/>
      <c r="V32" s="2139"/>
      <c r="W32" s="2140"/>
      <c r="X32" s="2140"/>
      <c r="Y32" s="2141"/>
      <c r="Z32" s="2142"/>
      <c r="AA32" s="2143"/>
      <c r="AB32" s="2143"/>
      <c r="AC32" s="2143"/>
      <c r="AD32" s="2143"/>
      <c r="AE32" s="2143"/>
      <c r="AF32" s="2143"/>
      <c r="AG32" s="2143"/>
      <c r="AH32" s="2144"/>
      <c r="AI32" s="2142"/>
      <c r="AJ32" s="2143"/>
      <c r="AK32" s="2143"/>
      <c r="AL32" s="2143"/>
      <c r="AM32" s="2144"/>
      <c r="AN32" s="2139"/>
      <c r="AO32" s="2140"/>
      <c r="AP32" s="2141"/>
    </row>
    <row r="33" spans="1:42">
      <c r="C33" s="298" t="s">
        <v>413</v>
      </c>
      <c r="D33" s="298"/>
      <c r="E33" s="297"/>
      <c r="F33" s="297"/>
      <c r="G33" s="297"/>
      <c r="H33" s="297"/>
      <c r="I33" s="297"/>
      <c r="J33" s="297"/>
      <c r="K33" s="297"/>
      <c r="L33" s="297"/>
      <c r="M33" s="297"/>
      <c r="N33" s="297"/>
      <c r="O33" s="297"/>
      <c r="P33" s="308"/>
      <c r="Q33" s="297"/>
      <c r="R33" s="297"/>
      <c r="S33" s="297"/>
      <c r="U33" s="205"/>
      <c r="V33" s="2139"/>
      <c r="W33" s="2140"/>
      <c r="X33" s="2140"/>
      <c r="Y33" s="2141"/>
      <c r="Z33" s="2142"/>
      <c r="AA33" s="2143"/>
      <c r="AB33" s="2143"/>
      <c r="AC33" s="2143"/>
      <c r="AD33" s="2143"/>
      <c r="AE33" s="2143"/>
      <c r="AF33" s="2143"/>
      <c r="AG33" s="2143"/>
      <c r="AH33" s="2144"/>
      <c r="AI33" s="2142"/>
      <c r="AJ33" s="2143"/>
      <c r="AK33" s="2143"/>
      <c r="AL33" s="2143"/>
      <c r="AM33" s="2144"/>
      <c r="AN33" s="2139"/>
      <c r="AO33" s="2140"/>
      <c r="AP33" s="2141"/>
    </row>
    <row r="34" spans="1:42">
      <c r="C34" s="297"/>
      <c r="D34" s="297"/>
      <c r="E34" s="297"/>
      <c r="F34" s="297"/>
      <c r="G34" s="297"/>
      <c r="H34" s="297"/>
      <c r="I34" s="297"/>
      <c r="J34" s="297"/>
      <c r="K34" s="297"/>
      <c r="L34" s="297"/>
      <c r="M34" s="297"/>
      <c r="N34" s="297"/>
      <c r="O34" s="297"/>
      <c r="P34" s="308"/>
      <c r="Q34" s="297"/>
      <c r="R34" s="297"/>
      <c r="S34" s="297"/>
      <c r="T34" s="150"/>
      <c r="U34" s="205"/>
      <c r="V34" s="2139"/>
      <c r="W34" s="2140"/>
      <c r="X34" s="2140"/>
      <c r="Y34" s="2141"/>
      <c r="Z34" s="2142"/>
      <c r="AA34" s="2143"/>
      <c r="AB34" s="2143"/>
      <c r="AC34" s="2143"/>
      <c r="AD34" s="2143"/>
      <c r="AE34" s="2143"/>
      <c r="AF34" s="2143"/>
      <c r="AG34" s="2143"/>
      <c r="AH34" s="2144"/>
      <c r="AI34" s="2142"/>
      <c r="AJ34" s="2143"/>
      <c r="AK34" s="2143"/>
      <c r="AL34" s="2143"/>
      <c r="AM34" s="2144"/>
      <c r="AN34" s="2139"/>
      <c r="AO34" s="2140"/>
      <c r="AP34" s="2141"/>
    </row>
    <row r="35" spans="1:42">
      <c r="C35" s="297"/>
      <c r="D35" s="297"/>
      <c r="E35" s="297"/>
      <c r="F35" s="297"/>
      <c r="G35" s="297"/>
      <c r="H35" s="297"/>
      <c r="I35" s="297"/>
      <c r="J35" s="297"/>
      <c r="K35" s="297"/>
      <c r="L35" s="297"/>
      <c r="M35" s="297"/>
      <c r="N35" s="297"/>
      <c r="O35" s="297"/>
      <c r="P35" s="308"/>
      <c r="Q35" s="297"/>
      <c r="R35" s="297"/>
      <c r="S35" s="297"/>
      <c r="U35" s="205"/>
      <c r="V35" s="2139"/>
      <c r="W35" s="2140"/>
      <c r="X35" s="2140"/>
      <c r="Y35" s="2141"/>
      <c r="Z35" s="2142"/>
      <c r="AA35" s="2143"/>
      <c r="AB35" s="2143"/>
      <c r="AC35" s="2143"/>
      <c r="AD35" s="2143"/>
      <c r="AE35" s="2143"/>
      <c r="AF35" s="2143"/>
      <c r="AG35" s="2143"/>
      <c r="AH35" s="2144"/>
      <c r="AI35" s="2142"/>
      <c r="AJ35" s="2143"/>
      <c r="AK35" s="2143"/>
      <c r="AL35" s="2143"/>
      <c r="AM35" s="2144"/>
      <c r="AN35" s="2139"/>
      <c r="AO35" s="2140"/>
      <c r="AP35" s="2141"/>
    </row>
    <row r="36" spans="1:42" ht="12.75" customHeight="1">
      <c r="C36" s="297"/>
      <c r="D36" s="297"/>
      <c r="E36" s="297"/>
      <c r="F36" s="297"/>
      <c r="G36" s="297"/>
      <c r="H36" s="297"/>
      <c r="I36" s="297"/>
      <c r="J36" s="297"/>
      <c r="K36" s="297"/>
      <c r="L36" s="297"/>
      <c r="M36" s="297"/>
      <c r="N36" s="297"/>
      <c r="O36" s="297"/>
      <c r="P36" s="308"/>
      <c r="Q36" s="297"/>
      <c r="R36" s="297"/>
      <c r="S36" s="297"/>
      <c r="V36" s="2139"/>
      <c r="W36" s="2140"/>
      <c r="X36" s="2140"/>
      <c r="Y36" s="2141"/>
      <c r="Z36" s="2142"/>
      <c r="AA36" s="2143"/>
      <c r="AB36" s="2143"/>
      <c r="AC36" s="2143"/>
      <c r="AD36" s="2143"/>
      <c r="AE36" s="2143"/>
      <c r="AF36" s="2143"/>
      <c r="AG36" s="2143"/>
      <c r="AH36" s="2144"/>
      <c r="AI36" s="2142"/>
      <c r="AJ36" s="2143"/>
      <c r="AK36" s="2143"/>
      <c r="AL36" s="2143"/>
      <c r="AM36" s="2144"/>
      <c r="AN36" s="2139"/>
      <c r="AO36" s="2140"/>
      <c r="AP36" s="2141"/>
    </row>
    <row r="37" spans="1:42">
      <c r="B37" s="190" t="str">
        <f>+"⑥"&amp;表紙!AE9&amp;"の職員処遇改善"</f>
        <v>⑥＿＿年度の職員処遇改善</v>
      </c>
      <c r="C37" s="1167"/>
      <c r="D37" s="297"/>
      <c r="E37" s="297"/>
      <c r="F37" s="297"/>
      <c r="G37" s="297"/>
      <c r="H37" s="297"/>
      <c r="I37" s="781" t="s">
        <v>52</v>
      </c>
      <c r="J37" s="2133" t="s">
        <v>656</v>
      </c>
      <c r="K37" s="2133"/>
      <c r="L37" s="2133"/>
      <c r="M37" s="301" t="s">
        <v>53</v>
      </c>
      <c r="N37" s="301"/>
      <c r="O37" s="301"/>
      <c r="P37" s="302"/>
      <c r="Q37" s="297"/>
      <c r="R37" s="297"/>
      <c r="S37" s="297"/>
      <c r="V37" s="2139"/>
      <c r="W37" s="2140"/>
      <c r="X37" s="2140"/>
      <c r="Y37" s="2141"/>
      <c r="Z37" s="2142"/>
      <c r="AA37" s="2143"/>
      <c r="AB37" s="2143"/>
      <c r="AC37" s="2143"/>
      <c r="AD37" s="2143"/>
      <c r="AE37" s="2143"/>
      <c r="AF37" s="2143"/>
      <c r="AG37" s="2143"/>
      <c r="AH37" s="2144"/>
      <c r="AI37" s="2142"/>
      <c r="AJ37" s="2143"/>
      <c r="AK37" s="2143"/>
      <c r="AL37" s="2143"/>
      <c r="AM37" s="2144"/>
      <c r="AN37" s="2139"/>
      <c r="AO37" s="2140"/>
      <c r="AP37" s="2141"/>
    </row>
    <row r="38" spans="1:42">
      <c r="C38" s="301" t="s">
        <v>453</v>
      </c>
      <c r="D38" s="301"/>
      <c r="E38" s="301"/>
      <c r="F38" s="301"/>
      <c r="G38" s="301"/>
      <c r="H38" s="301"/>
      <c r="I38" s="301"/>
      <c r="J38" s="297"/>
      <c r="K38" s="297"/>
      <c r="L38" s="297"/>
      <c r="M38" s="297"/>
      <c r="N38" s="297"/>
      <c r="O38" s="297"/>
      <c r="P38" s="308"/>
      <c r="Q38" s="297"/>
      <c r="R38" s="297"/>
      <c r="S38" s="297"/>
      <c r="V38" s="207" t="s">
        <v>376</v>
      </c>
      <c r="W38" s="207"/>
      <c r="X38" s="207"/>
      <c r="Y38" s="207"/>
      <c r="Z38" s="207"/>
      <c r="AA38" s="207"/>
      <c r="AB38" s="207"/>
      <c r="AC38" s="207"/>
      <c r="AD38" s="207"/>
      <c r="AE38" s="207"/>
      <c r="AF38" s="207"/>
      <c r="AG38" s="207"/>
      <c r="AH38" s="207"/>
      <c r="AI38" s="207"/>
      <c r="AJ38" s="207"/>
      <c r="AK38" s="207"/>
      <c r="AL38" s="208"/>
      <c r="AM38" s="208"/>
      <c r="AN38" s="208"/>
      <c r="AO38" s="208"/>
      <c r="AP38" s="208"/>
    </row>
    <row r="39" spans="1:42" ht="27" customHeight="1">
      <c r="C39" s="297"/>
      <c r="D39" s="297"/>
      <c r="E39" s="297"/>
      <c r="F39" s="297"/>
      <c r="G39" s="297"/>
      <c r="H39" s="297"/>
      <c r="I39" s="297"/>
      <c r="J39" s="297"/>
      <c r="K39" s="297"/>
      <c r="L39" s="297"/>
      <c r="M39" s="297"/>
      <c r="N39" s="297"/>
      <c r="O39" s="297"/>
      <c r="P39" s="308"/>
      <c r="Q39" s="297"/>
      <c r="R39" s="297"/>
      <c r="S39" s="297"/>
      <c r="V39" s="209" t="s">
        <v>952</v>
      </c>
      <c r="W39" s="209"/>
      <c r="X39" s="209"/>
      <c r="Y39" s="209"/>
      <c r="Z39" s="209"/>
      <c r="AA39" s="209"/>
      <c r="AB39" s="209"/>
      <c r="AC39" s="209"/>
      <c r="AD39" s="209"/>
      <c r="AE39" s="209"/>
      <c r="AF39" s="209"/>
      <c r="AG39" s="209"/>
      <c r="AH39" s="209"/>
      <c r="AI39" s="209"/>
      <c r="AJ39" s="209"/>
      <c r="AK39" s="209"/>
      <c r="AL39" s="210"/>
      <c r="AM39" s="210"/>
      <c r="AN39" s="210"/>
      <c r="AO39" s="210"/>
      <c r="AP39" s="210"/>
    </row>
    <row r="40" spans="1:42">
      <c r="A40" s="1147"/>
      <c r="M40" s="1147"/>
    </row>
  </sheetData>
  <customSheetViews>
    <customSheetView guid="{9B4E31BC-71FB-41F0-8B8E-2BBB750341B5}" showPageBreaks="1" printArea="1" view="pageBreakPreview" topLeftCell="A19">
      <selection activeCell="P37" sqref="P37"/>
      <pageMargins left="0.70866141732283472" right="0.70866141732283472" top="0.74803149606299213" bottom="0.74803149606299213" header="0.31496062992125984" footer="0.31496062992125984"/>
      <pageSetup paperSize="9" scale="99" orientation="landscape" r:id="rId1"/>
      <headerFooter>
        <oddFooter xml:space="preserve">&amp;C7
</oddFooter>
      </headerFooter>
    </customSheetView>
  </customSheetViews>
  <mergeCells count="112">
    <mergeCell ref="AN17:AP17"/>
    <mergeCell ref="AN15:AP15"/>
    <mergeCell ref="AI15:AM15"/>
    <mergeCell ref="AN18:AP18"/>
    <mergeCell ref="AI16:AM16"/>
    <mergeCell ref="AN19:AP19"/>
    <mergeCell ref="V18:Y18"/>
    <mergeCell ref="O13:P13"/>
    <mergeCell ref="O14:P14"/>
    <mergeCell ref="Z15:AH15"/>
    <mergeCell ref="Z16:AH16"/>
    <mergeCell ref="AN12:AP13"/>
    <mergeCell ref="AI14:AM14"/>
    <mergeCell ref="AN14:AP14"/>
    <mergeCell ref="AI12:AM13"/>
    <mergeCell ref="AN16:AP16"/>
    <mergeCell ref="V31:Y31"/>
    <mergeCell ref="V25:Y25"/>
    <mergeCell ref="Z25:AH25"/>
    <mergeCell ref="AI23:AM24"/>
    <mergeCell ref="V19:Y19"/>
    <mergeCell ref="Z19:AH19"/>
    <mergeCell ref="AI18:AM18"/>
    <mergeCell ref="AN28:AP28"/>
    <mergeCell ref="AN26:AP26"/>
    <mergeCell ref="V27:Y27"/>
    <mergeCell ref="Z27:AH27"/>
    <mergeCell ref="AI27:AM27"/>
    <mergeCell ref="AI30:AM30"/>
    <mergeCell ref="AN30:AP30"/>
    <mergeCell ref="V29:Y29"/>
    <mergeCell ref="Z29:AH29"/>
    <mergeCell ref="AN32:AP32"/>
    <mergeCell ref="AN23:AP24"/>
    <mergeCell ref="AI19:AM19"/>
    <mergeCell ref="AN25:AP25"/>
    <mergeCell ref="AI25:AM25"/>
    <mergeCell ref="AI34:AM34"/>
    <mergeCell ref="Z33:AH33"/>
    <mergeCell ref="AI33:AM33"/>
    <mergeCell ref="Z18:AH18"/>
    <mergeCell ref="AN36:AP36"/>
    <mergeCell ref="AN33:AP33"/>
    <mergeCell ref="V34:Y34"/>
    <mergeCell ref="Z34:AH34"/>
    <mergeCell ref="Z35:AH35"/>
    <mergeCell ref="AI35:AM35"/>
    <mergeCell ref="Z31:AH31"/>
    <mergeCell ref="AI31:AM31"/>
    <mergeCell ref="AH1:AJ1"/>
    <mergeCell ref="AH2:AJ2"/>
    <mergeCell ref="AI29:AM29"/>
    <mergeCell ref="AN29:AP29"/>
    <mergeCell ref="AN27:AP27"/>
    <mergeCell ref="AI28:AM28"/>
    <mergeCell ref="V26:Y26"/>
    <mergeCell ref="Z26:AH26"/>
    <mergeCell ref="V28:Y28"/>
    <mergeCell ref="Z28:AH28"/>
    <mergeCell ref="AN34:AP34"/>
    <mergeCell ref="V33:Y33"/>
    <mergeCell ref="AN31:AP31"/>
    <mergeCell ref="V32:Y32"/>
    <mergeCell ref="Z32:AH32"/>
    <mergeCell ref="AI32:AM32"/>
    <mergeCell ref="M30:N30"/>
    <mergeCell ref="C16:F16"/>
    <mergeCell ref="K15:L15"/>
    <mergeCell ref="K16:L16"/>
    <mergeCell ref="K14:L14"/>
    <mergeCell ref="AB6:AF6"/>
    <mergeCell ref="Z9:AB9"/>
    <mergeCell ref="AI26:AM26"/>
    <mergeCell ref="M28:N28"/>
    <mergeCell ref="V30:Y30"/>
    <mergeCell ref="Z30:AH30"/>
    <mergeCell ref="Z17:AH17"/>
    <mergeCell ref="C10:F10"/>
    <mergeCell ref="I10:K10"/>
    <mergeCell ref="C15:F15"/>
    <mergeCell ref="Z14:AH14"/>
    <mergeCell ref="V15:Y15"/>
    <mergeCell ref="V6:Y6"/>
    <mergeCell ref="Z12:AH13"/>
    <mergeCell ref="V17:Y17"/>
    <mergeCell ref="V16:Y16"/>
    <mergeCell ref="M29:N29"/>
    <mergeCell ref="AI17:AM17"/>
    <mergeCell ref="AW17:AY17"/>
    <mergeCell ref="J37:L37"/>
    <mergeCell ref="I4:K4"/>
    <mergeCell ref="C4:F4"/>
    <mergeCell ref="C6:F6"/>
    <mergeCell ref="I6:K6"/>
    <mergeCell ref="C8:F8"/>
    <mergeCell ref="I8:K8"/>
    <mergeCell ref="K13:L13"/>
    <mergeCell ref="C13:F13"/>
    <mergeCell ref="C14:F14"/>
    <mergeCell ref="V37:Y37"/>
    <mergeCell ref="Z37:AH37"/>
    <mergeCell ref="AI37:AM37"/>
    <mergeCell ref="AN37:AP37"/>
    <mergeCell ref="V35:Y35"/>
    <mergeCell ref="V12:Y13"/>
    <mergeCell ref="V23:Y24"/>
    <mergeCell ref="Z23:AH24"/>
    <mergeCell ref="V14:Y14"/>
    <mergeCell ref="AI36:AM36"/>
    <mergeCell ref="AN35:AP35"/>
    <mergeCell ref="V36:Y36"/>
    <mergeCell ref="Z36:AH36"/>
  </mergeCells>
  <phoneticPr fontId="2"/>
  <dataValidations count="5">
    <dataValidation type="list" allowBlank="1" showInputMessage="1" showErrorMessage="1" sqref="AB6" xr:uid="{00000000-0002-0000-0900-000000000000}">
      <formula1>"年　・　月　・　週,年,月,週"</formula1>
    </dataValidation>
    <dataValidation type="list" allowBlank="1" showInputMessage="1" showErrorMessage="1" sqref="Z9:AB9 J37 AH1:AJ2 C10:F10 AW17" xr:uid="{00000000-0002-0000-0900-000001000000}">
      <formula1>"有　・　無,有,無"</formula1>
    </dataValidation>
    <dataValidation type="list" allowBlank="1" showInputMessage="1" showErrorMessage="1" sqref="M28:M30" xr:uid="{00000000-0002-0000-0900-000002000000}">
      <formula1>"平成・令和,平成,令和"</formula1>
    </dataValidation>
    <dataValidation type="list" allowBlank="1" showInputMessage="1" showErrorMessage="1" sqref="I4:K4 I6:K6 I8:K8 I10:K10" xr:uid="{00000000-0002-0000-0900-000003000000}">
      <formula1>"平成　・　令和,平成,令和"</formula1>
    </dataValidation>
    <dataValidation type="list" allowBlank="1" showInputMessage="1" showErrorMessage="1" sqref="C6:F6 C8:F8 C4:F4" xr:uid="{00000000-0002-0000-0900-000004000000}">
      <formula1>"届出済　・　未届,届出済,未届"</formula1>
    </dataValidation>
  </dataValidations>
  <pageMargins left="0.70866141732283472" right="0.70866141732283472" top="0.74803149606299213" bottom="0.74803149606299213" header="0.31496062992125984" footer="0.31496062992125984"/>
  <pageSetup paperSize="9" scale="95" orientation="landscape" r:id="rId2"/>
  <headerFooter>
    <oddFooter xml:space="preserve">&amp;C7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01" r:id="rId5" name="Check Box 1">
              <controlPr defaultSize="0" autoFill="0" autoLine="0" autoPict="0">
                <anchor moveWithCells="1">
                  <from>
                    <xdr:col>2</xdr:col>
                    <xdr:colOff>19050</xdr:colOff>
                    <xdr:row>17</xdr:row>
                    <xdr:rowOff>146050</xdr:rowOff>
                  </from>
                  <to>
                    <xdr:col>3</xdr:col>
                    <xdr:colOff>19050</xdr:colOff>
                    <xdr:row>19</xdr:row>
                    <xdr:rowOff>38100</xdr:rowOff>
                  </to>
                </anchor>
              </controlPr>
            </control>
          </mc:Choice>
        </mc:AlternateContent>
        <mc:AlternateContent xmlns:mc="http://schemas.openxmlformats.org/markup-compatibility/2006">
          <mc:Choice Requires="x14">
            <control shapeId="51213" r:id="rId6" name="Check Box 13">
              <controlPr defaultSize="0" autoFill="0" autoLine="0" autoPict="0">
                <anchor moveWithCells="1">
                  <from>
                    <xdr:col>10</xdr:col>
                    <xdr:colOff>12700</xdr:colOff>
                    <xdr:row>17</xdr:row>
                    <xdr:rowOff>146050</xdr:rowOff>
                  </from>
                  <to>
                    <xdr:col>10</xdr:col>
                    <xdr:colOff>241300</xdr:colOff>
                    <xdr:row>19</xdr:row>
                    <xdr:rowOff>38100</xdr:rowOff>
                  </to>
                </anchor>
              </controlPr>
            </control>
          </mc:Choice>
        </mc:AlternateContent>
        <mc:AlternateContent xmlns:mc="http://schemas.openxmlformats.org/markup-compatibility/2006">
          <mc:Choice Requires="x14">
            <control shapeId="51226" r:id="rId7" name="Check Box 26">
              <controlPr defaultSize="0" autoFill="0" autoLine="0" autoPict="0">
                <anchor moveWithCells="1">
                  <from>
                    <xdr:col>2</xdr:col>
                    <xdr:colOff>19050</xdr:colOff>
                    <xdr:row>18</xdr:row>
                    <xdr:rowOff>146050</xdr:rowOff>
                  </from>
                  <to>
                    <xdr:col>3</xdr:col>
                    <xdr:colOff>19050</xdr:colOff>
                    <xdr:row>20</xdr:row>
                    <xdr:rowOff>38100</xdr:rowOff>
                  </to>
                </anchor>
              </controlPr>
            </control>
          </mc:Choice>
        </mc:AlternateContent>
        <mc:AlternateContent xmlns:mc="http://schemas.openxmlformats.org/markup-compatibility/2006">
          <mc:Choice Requires="x14">
            <control shapeId="51227" r:id="rId8" name="Check Box 27">
              <controlPr defaultSize="0" autoFill="0" autoLine="0" autoPict="0">
                <anchor moveWithCells="1">
                  <from>
                    <xdr:col>2</xdr:col>
                    <xdr:colOff>19050</xdr:colOff>
                    <xdr:row>19</xdr:row>
                    <xdr:rowOff>146050</xdr:rowOff>
                  </from>
                  <to>
                    <xdr:col>3</xdr:col>
                    <xdr:colOff>19050</xdr:colOff>
                    <xdr:row>21</xdr:row>
                    <xdr:rowOff>38100</xdr:rowOff>
                  </to>
                </anchor>
              </controlPr>
            </control>
          </mc:Choice>
        </mc:AlternateContent>
        <mc:AlternateContent xmlns:mc="http://schemas.openxmlformats.org/markup-compatibility/2006">
          <mc:Choice Requires="x14">
            <control shapeId="51228" r:id="rId9" name="Check Box 28">
              <controlPr defaultSize="0" autoFill="0" autoLine="0" autoPict="0">
                <anchor moveWithCells="1">
                  <from>
                    <xdr:col>2</xdr:col>
                    <xdr:colOff>19050</xdr:colOff>
                    <xdr:row>20</xdr:row>
                    <xdr:rowOff>146050</xdr:rowOff>
                  </from>
                  <to>
                    <xdr:col>3</xdr:col>
                    <xdr:colOff>19050</xdr:colOff>
                    <xdr:row>22</xdr:row>
                    <xdr:rowOff>38100</xdr:rowOff>
                  </to>
                </anchor>
              </controlPr>
            </control>
          </mc:Choice>
        </mc:AlternateContent>
        <mc:AlternateContent xmlns:mc="http://schemas.openxmlformats.org/markup-compatibility/2006">
          <mc:Choice Requires="x14">
            <control shapeId="51229" r:id="rId10" name="Check Box 29">
              <controlPr defaultSize="0" autoFill="0" autoLine="0" autoPict="0">
                <anchor moveWithCells="1">
                  <from>
                    <xdr:col>2</xdr:col>
                    <xdr:colOff>19050</xdr:colOff>
                    <xdr:row>21</xdr:row>
                    <xdr:rowOff>146050</xdr:rowOff>
                  </from>
                  <to>
                    <xdr:col>3</xdr:col>
                    <xdr:colOff>19050</xdr:colOff>
                    <xdr:row>23</xdr:row>
                    <xdr:rowOff>38100</xdr:rowOff>
                  </to>
                </anchor>
              </controlPr>
            </control>
          </mc:Choice>
        </mc:AlternateContent>
        <mc:AlternateContent xmlns:mc="http://schemas.openxmlformats.org/markup-compatibility/2006">
          <mc:Choice Requires="x14">
            <control shapeId="51230" r:id="rId11" name="Check Box 30">
              <controlPr defaultSize="0" autoFill="0" autoLine="0" autoPict="0">
                <anchor moveWithCells="1">
                  <from>
                    <xdr:col>2</xdr:col>
                    <xdr:colOff>19050</xdr:colOff>
                    <xdr:row>22</xdr:row>
                    <xdr:rowOff>146050</xdr:rowOff>
                  </from>
                  <to>
                    <xdr:col>3</xdr:col>
                    <xdr:colOff>19050</xdr:colOff>
                    <xdr:row>24</xdr:row>
                    <xdr:rowOff>38100</xdr:rowOff>
                  </to>
                </anchor>
              </controlPr>
            </control>
          </mc:Choice>
        </mc:AlternateContent>
        <mc:AlternateContent xmlns:mc="http://schemas.openxmlformats.org/markup-compatibility/2006">
          <mc:Choice Requires="x14">
            <control shapeId="51231" r:id="rId12" name="Check Box 31">
              <controlPr defaultSize="0" autoFill="0" autoLine="0" autoPict="0">
                <anchor moveWithCells="1">
                  <from>
                    <xdr:col>10</xdr:col>
                    <xdr:colOff>12700</xdr:colOff>
                    <xdr:row>18</xdr:row>
                    <xdr:rowOff>146050</xdr:rowOff>
                  </from>
                  <to>
                    <xdr:col>10</xdr:col>
                    <xdr:colOff>241300</xdr:colOff>
                    <xdr:row>20</xdr:row>
                    <xdr:rowOff>38100</xdr:rowOff>
                  </to>
                </anchor>
              </controlPr>
            </control>
          </mc:Choice>
        </mc:AlternateContent>
        <mc:AlternateContent xmlns:mc="http://schemas.openxmlformats.org/markup-compatibility/2006">
          <mc:Choice Requires="x14">
            <control shapeId="51232" r:id="rId13" name="Check Box 32">
              <controlPr defaultSize="0" autoFill="0" autoLine="0" autoPict="0">
                <anchor moveWithCells="1">
                  <from>
                    <xdr:col>10</xdr:col>
                    <xdr:colOff>12700</xdr:colOff>
                    <xdr:row>19</xdr:row>
                    <xdr:rowOff>146050</xdr:rowOff>
                  </from>
                  <to>
                    <xdr:col>10</xdr:col>
                    <xdr:colOff>241300</xdr:colOff>
                    <xdr:row>21</xdr:row>
                    <xdr:rowOff>38100</xdr:rowOff>
                  </to>
                </anchor>
              </controlPr>
            </control>
          </mc:Choice>
        </mc:AlternateContent>
        <mc:AlternateContent xmlns:mc="http://schemas.openxmlformats.org/markup-compatibility/2006">
          <mc:Choice Requires="x14">
            <control shapeId="51233" r:id="rId14" name="Check Box 33">
              <controlPr defaultSize="0" autoFill="0" autoLine="0" autoPict="0">
                <anchor moveWithCells="1">
                  <from>
                    <xdr:col>10</xdr:col>
                    <xdr:colOff>12700</xdr:colOff>
                    <xdr:row>20</xdr:row>
                    <xdr:rowOff>146050</xdr:rowOff>
                  </from>
                  <to>
                    <xdr:col>10</xdr:col>
                    <xdr:colOff>241300</xdr:colOff>
                    <xdr:row>22</xdr:row>
                    <xdr:rowOff>38100</xdr:rowOff>
                  </to>
                </anchor>
              </controlPr>
            </control>
          </mc:Choice>
        </mc:AlternateContent>
        <mc:AlternateContent xmlns:mc="http://schemas.openxmlformats.org/markup-compatibility/2006">
          <mc:Choice Requires="x14">
            <control shapeId="51234" r:id="rId15" name="Check Box 34">
              <controlPr defaultSize="0" autoFill="0" autoLine="0" autoPict="0">
                <anchor moveWithCells="1">
                  <from>
                    <xdr:col>10</xdr:col>
                    <xdr:colOff>12700</xdr:colOff>
                    <xdr:row>21</xdr:row>
                    <xdr:rowOff>146050</xdr:rowOff>
                  </from>
                  <to>
                    <xdr:col>10</xdr:col>
                    <xdr:colOff>241300</xdr:colOff>
                    <xdr:row>23</xdr:row>
                    <xdr:rowOff>38100</xdr:rowOff>
                  </to>
                </anchor>
              </controlPr>
            </control>
          </mc:Choice>
        </mc:AlternateContent>
        <mc:AlternateContent xmlns:mc="http://schemas.openxmlformats.org/markup-compatibility/2006">
          <mc:Choice Requires="x14">
            <control shapeId="51235" r:id="rId16" name="Check Box 35">
              <controlPr defaultSize="0" autoFill="0" autoLine="0" autoPict="0">
                <anchor moveWithCells="1">
                  <from>
                    <xdr:col>10</xdr:col>
                    <xdr:colOff>12700</xdr:colOff>
                    <xdr:row>22</xdr:row>
                    <xdr:rowOff>146050</xdr:rowOff>
                  </from>
                  <to>
                    <xdr:col>10</xdr:col>
                    <xdr:colOff>241300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0"/>
  </sheetPr>
  <dimension ref="A1:AY89"/>
  <sheetViews>
    <sheetView view="pageBreakPreview" zoomScaleNormal="100" zoomScaleSheetLayoutView="100" workbookViewId="0"/>
  </sheetViews>
  <sheetFormatPr defaultColWidth="9" defaultRowHeight="13"/>
  <cols>
    <col min="1" max="2" width="2.453125" style="185" customWidth="1"/>
    <col min="3" max="4" width="5" style="185" customWidth="1"/>
    <col min="5" max="5" width="4.7265625" style="185" customWidth="1"/>
    <col min="6" max="6" width="3.453125" style="185" customWidth="1"/>
    <col min="7" max="7" width="5.6328125" style="185" customWidth="1"/>
    <col min="8" max="8" width="3" style="185" customWidth="1"/>
    <col min="9" max="9" width="6.36328125" style="185" customWidth="1"/>
    <col min="10" max="10" width="5.7265625" style="185" customWidth="1"/>
    <col min="11" max="11" width="7.08984375" style="185" customWidth="1"/>
    <col min="12" max="12" width="2.453125" style="185" customWidth="1"/>
    <col min="13" max="13" width="6.90625" style="185" customWidth="1"/>
    <col min="14" max="15" width="2" style="185" customWidth="1"/>
    <col min="16" max="16" width="5.6328125" style="185" customWidth="1"/>
    <col min="17" max="17" width="4" style="185" customWidth="1"/>
    <col min="18" max="18" width="2.36328125" style="185" customWidth="1"/>
    <col min="19" max="19" width="2" style="185" customWidth="1"/>
    <col min="20" max="20" width="5" style="185" customWidth="1"/>
    <col min="21" max="38" width="3.7265625" style="185" customWidth="1"/>
    <col min="39" max="16384" width="9" style="185"/>
  </cols>
  <sheetData>
    <row r="1" spans="1:51" ht="15" customHeight="1">
      <c r="A1" s="185" t="s">
        <v>1007</v>
      </c>
      <c r="I1" s="189"/>
      <c r="R1" s="185" t="s">
        <v>1008</v>
      </c>
    </row>
    <row r="2" spans="1:51" ht="6.75" customHeight="1">
      <c r="D2" s="81"/>
      <c r="E2" s="81"/>
      <c r="F2" s="81"/>
      <c r="G2" s="81"/>
      <c r="H2" s="81"/>
      <c r="I2" s="189"/>
    </row>
    <row r="3" spans="1:51">
      <c r="B3" s="1671" t="s">
        <v>281</v>
      </c>
      <c r="C3" s="1671"/>
      <c r="D3" s="1671"/>
      <c r="E3" s="1671"/>
      <c r="F3" s="1671"/>
      <c r="G3" s="1671"/>
      <c r="H3" s="81"/>
      <c r="I3" s="1477" t="s">
        <v>1084</v>
      </c>
      <c r="J3" s="1477"/>
      <c r="K3" s="1477"/>
      <c r="L3" s="188"/>
      <c r="M3" s="188"/>
      <c r="N3" s="157"/>
      <c r="O3" s="157"/>
      <c r="P3" s="205"/>
      <c r="R3" s="189"/>
      <c r="S3" s="1671" t="s">
        <v>294</v>
      </c>
      <c r="T3" s="1671"/>
      <c r="U3" s="1671"/>
      <c r="V3" s="1671"/>
      <c r="W3" s="1671"/>
      <c r="X3" s="1671"/>
      <c r="Y3" s="1671"/>
      <c r="Z3" s="1671"/>
      <c r="AA3" s="1671"/>
      <c r="AB3" s="1671"/>
      <c r="AC3" s="168"/>
    </row>
    <row r="4" spans="1:51" ht="7.5" customHeight="1">
      <c r="B4" s="1671"/>
      <c r="C4" s="1671"/>
      <c r="D4" s="1671"/>
      <c r="E4" s="1671"/>
      <c r="F4" s="1671"/>
      <c r="G4" s="1671"/>
      <c r="H4" s="81"/>
      <c r="I4" s="1477"/>
      <c r="J4" s="1477"/>
      <c r="K4" s="1477"/>
      <c r="L4" s="188"/>
      <c r="M4" s="188"/>
      <c r="N4" s="157"/>
      <c r="O4" s="157"/>
      <c r="P4" s="205"/>
      <c r="R4" s="189"/>
      <c r="S4" s="1671"/>
      <c r="T4" s="1671"/>
      <c r="U4" s="1671"/>
      <c r="V4" s="1671"/>
      <c r="W4" s="1671"/>
      <c r="X4" s="1671"/>
      <c r="Y4" s="1671"/>
      <c r="Z4" s="1671"/>
      <c r="AA4" s="1671"/>
      <c r="AB4" s="1671"/>
      <c r="AC4" s="168"/>
    </row>
    <row r="5" spans="1:51" ht="7.5" customHeight="1">
      <c r="I5" s="265"/>
      <c r="J5" s="205"/>
      <c r="K5" s="205"/>
      <c r="L5" s="205"/>
      <c r="M5" s="205"/>
      <c r="N5" s="205"/>
      <c r="O5" s="205"/>
      <c r="P5" s="205"/>
      <c r="V5" s="188"/>
      <c r="W5" s="188"/>
      <c r="Y5" s="188"/>
      <c r="Z5" s="188"/>
      <c r="AA5" s="206"/>
      <c r="AB5" s="2192" t="s">
        <v>54</v>
      </c>
      <c r="AC5" s="206"/>
    </row>
    <row r="6" spans="1:51">
      <c r="I6" s="691" t="s">
        <v>1082</v>
      </c>
      <c r="J6" s="2246" t="s">
        <v>1083</v>
      </c>
      <c r="K6" s="2246"/>
      <c r="L6" s="2246"/>
      <c r="M6" s="205" t="s">
        <v>53</v>
      </c>
      <c r="N6" s="205"/>
      <c r="O6" s="205"/>
      <c r="P6" s="205"/>
      <c r="T6" s="239" t="s">
        <v>52</v>
      </c>
      <c r="U6" s="1477" t="s">
        <v>656</v>
      </c>
      <c r="V6" s="1477"/>
      <c r="W6" s="1477"/>
      <c r="X6" s="188" t="s">
        <v>53</v>
      </c>
      <c r="Y6" s="188"/>
      <c r="Z6" s="188"/>
      <c r="AA6" s="206"/>
      <c r="AB6" s="2192"/>
      <c r="AC6" s="206"/>
    </row>
    <row r="7" spans="1:51" ht="7.5" customHeight="1">
      <c r="I7" s="188"/>
      <c r="J7" s="205"/>
      <c r="K7" s="205"/>
      <c r="L7" s="205"/>
      <c r="M7" s="205"/>
      <c r="N7" s="205"/>
      <c r="O7" s="205"/>
      <c r="P7" s="205"/>
      <c r="U7" s="204"/>
      <c r="V7" s="204"/>
      <c r="W7" s="204"/>
      <c r="X7" s="204"/>
      <c r="Y7" s="204"/>
      <c r="Z7" s="206"/>
      <c r="AA7" s="206"/>
      <c r="AB7" s="206"/>
      <c r="AC7" s="206"/>
    </row>
    <row r="8" spans="1:51" ht="7.5" customHeight="1">
      <c r="I8" s="189"/>
      <c r="U8" s="2276" t="s">
        <v>435</v>
      </c>
      <c r="V8" s="2276"/>
      <c r="W8" s="2276"/>
      <c r="X8" s="2276"/>
      <c r="Y8" s="2276"/>
      <c r="Z8" s="2276"/>
      <c r="AA8" s="2276"/>
      <c r="AB8" s="2276"/>
      <c r="AC8" s="2276"/>
      <c r="AD8" s="2276"/>
      <c r="AE8" s="2276"/>
      <c r="AF8" s="2276"/>
      <c r="AG8" s="2276"/>
      <c r="AH8" s="2276"/>
      <c r="AI8" s="2276"/>
      <c r="AJ8" s="205"/>
    </row>
    <row r="9" spans="1:51" ht="7.5" customHeight="1">
      <c r="B9" s="1671" t="s">
        <v>282</v>
      </c>
      <c r="C9" s="1671"/>
      <c r="D9" s="1671"/>
      <c r="E9" s="1671"/>
      <c r="F9" s="1671"/>
      <c r="G9" s="1671"/>
      <c r="H9" s="211"/>
      <c r="I9" s="2268"/>
      <c r="U9" s="2276"/>
      <c r="V9" s="2276"/>
      <c r="W9" s="2276"/>
      <c r="X9" s="2276"/>
      <c r="Y9" s="2276"/>
      <c r="Z9" s="2276"/>
      <c r="AA9" s="2276"/>
      <c r="AB9" s="2276"/>
      <c r="AC9" s="2276"/>
      <c r="AD9" s="2276"/>
      <c r="AE9" s="2276"/>
      <c r="AF9" s="2276"/>
      <c r="AG9" s="2276"/>
      <c r="AH9" s="2276"/>
      <c r="AI9" s="2276"/>
      <c r="AJ9" s="205"/>
    </row>
    <row r="10" spans="1:51" ht="7.5" customHeight="1">
      <c r="B10" s="1671"/>
      <c r="C10" s="1671"/>
      <c r="D10" s="1671"/>
      <c r="E10" s="1671"/>
      <c r="F10" s="1671"/>
      <c r="G10" s="1671"/>
      <c r="H10" s="211"/>
      <c r="I10" s="2268"/>
      <c r="U10" s="823"/>
      <c r="V10" s="2244" t="s">
        <v>431</v>
      </c>
      <c r="W10" s="2245"/>
      <c r="X10" s="2245"/>
      <c r="Y10" s="2245"/>
      <c r="Z10" s="2245"/>
      <c r="AA10" s="2245"/>
      <c r="AB10" s="2245"/>
      <c r="AC10" s="2245"/>
      <c r="AD10" s="2245"/>
      <c r="AE10" s="2245"/>
      <c r="AF10" s="2245"/>
      <c r="AG10" s="824"/>
      <c r="AH10" s="824"/>
      <c r="AI10" s="824"/>
      <c r="AJ10" s="824"/>
    </row>
    <row r="11" spans="1:51" ht="6.75" customHeight="1">
      <c r="I11" s="2269"/>
      <c r="U11" s="823"/>
      <c r="V11" s="2245"/>
      <c r="W11" s="2245"/>
      <c r="X11" s="2245"/>
      <c r="Y11" s="2245"/>
      <c r="Z11" s="2245"/>
      <c r="AA11" s="2245"/>
      <c r="AB11" s="2245"/>
      <c r="AC11" s="2245"/>
      <c r="AD11" s="2245"/>
      <c r="AE11" s="2245"/>
      <c r="AF11" s="2245"/>
      <c r="AG11" s="824"/>
      <c r="AH11" s="824"/>
      <c r="AI11" s="824"/>
      <c r="AJ11" s="824"/>
    </row>
    <row r="12" spans="1:51" ht="6.75" customHeight="1">
      <c r="C12" s="2158" t="s">
        <v>64</v>
      </c>
      <c r="D12" s="2158"/>
      <c r="E12" s="2145" t="s">
        <v>76</v>
      </c>
      <c r="F12" s="2146"/>
      <c r="G12" s="2146"/>
      <c r="H12" s="2147"/>
      <c r="I12" s="2270" t="s">
        <v>1174</v>
      </c>
      <c r="J12" s="2265" t="s">
        <v>1175</v>
      </c>
      <c r="K12" s="2161" t="s">
        <v>953</v>
      </c>
      <c r="L12" s="2277"/>
      <c r="M12" s="2277"/>
      <c r="N12" s="2277"/>
      <c r="O12" s="2277"/>
      <c r="P12" s="2278"/>
      <c r="U12" s="2247"/>
      <c r="V12" s="2244" t="s">
        <v>432</v>
      </c>
      <c r="W12" s="2244"/>
      <c r="X12" s="2244"/>
      <c r="Y12" s="2244"/>
      <c r="Z12" s="2244"/>
      <c r="AA12" s="2244"/>
      <c r="AB12" s="2244"/>
      <c r="AC12" s="2244"/>
      <c r="AD12" s="2244"/>
      <c r="AE12" s="2244"/>
      <c r="AF12" s="2244"/>
      <c r="AG12" s="2244"/>
      <c r="AH12" s="2244"/>
      <c r="AI12" s="2244"/>
      <c r="AJ12" s="2244"/>
    </row>
    <row r="13" spans="1:51" ht="6.75" customHeight="1">
      <c r="C13" s="2158"/>
      <c r="D13" s="2158"/>
      <c r="E13" s="2182"/>
      <c r="F13" s="2183"/>
      <c r="G13" s="2183"/>
      <c r="H13" s="2184"/>
      <c r="I13" s="2271"/>
      <c r="J13" s="2266"/>
      <c r="K13" s="2279"/>
      <c r="L13" s="2280"/>
      <c r="M13" s="2280"/>
      <c r="N13" s="2280"/>
      <c r="O13" s="2280"/>
      <c r="P13" s="2281"/>
      <c r="U13" s="2247"/>
      <c r="V13" s="2244"/>
      <c r="W13" s="2244"/>
      <c r="X13" s="2244"/>
      <c r="Y13" s="2244"/>
      <c r="Z13" s="2244"/>
      <c r="AA13" s="2244"/>
      <c r="AB13" s="2244"/>
      <c r="AC13" s="2244"/>
      <c r="AD13" s="2244"/>
      <c r="AE13" s="2244"/>
      <c r="AF13" s="2244"/>
      <c r="AG13" s="2244"/>
      <c r="AH13" s="2244"/>
      <c r="AI13" s="2244"/>
      <c r="AJ13" s="2244"/>
    </row>
    <row r="14" spans="1:51" ht="6.75" customHeight="1">
      <c r="C14" s="2158"/>
      <c r="D14" s="2158"/>
      <c r="E14" s="2182"/>
      <c r="F14" s="2183"/>
      <c r="G14" s="2183"/>
      <c r="H14" s="2184"/>
      <c r="I14" s="2271"/>
      <c r="J14" s="2266"/>
      <c r="K14" s="2279"/>
      <c r="L14" s="2280"/>
      <c r="M14" s="2280"/>
      <c r="N14" s="2280"/>
      <c r="O14" s="2280"/>
      <c r="P14" s="2281"/>
      <c r="U14" s="2247"/>
      <c r="V14" s="2244" t="s">
        <v>433</v>
      </c>
      <c r="W14" s="2244"/>
      <c r="X14" s="2244"/>
      <c r="Y14" s="2244"/>
      <c r="Z14" s="2244"/>
      <c r="AA14" s="2244"/>
      <c r="AB14" s="2244"/>
      <c r="AC14" s="2244"/>
      <c r="AD14" s="2244"/>
      <c r="AE14" s="2244"/>
      <c r="AF14" s="2244"/>
      <c r="AG14" s="2244"/>
      <c r="AH14" s="2244"/>
      <c r="AI14" s="2244"/>
      <c r="AJ14" s="2244"/>
    </row>
    <row r="15" spans="1:51" ht="6.75" customHeight="1">
      <c r="C15" s="2158"/>
      <c r="D15" s="2158"/>
      <c r="E15" s="2182"/>
      <c r="F15" s="2183"/>
      <c r="G15" s="2183"/>
      <c r="H15" s="2184"/>
      <c r="I15" s="2272"/>
      <c r="J15" s="2267"/>
      <c r="K15" s="2282"/>
      <c r="L15" s="2283"/>
      <c r="M15" s="2283"/>
      <c r="N15" s="2283"/>
      <c r="O15" s="2283"/>
      <c r="P15" s="2284"/>
      <c r="U15" s="2247"/>
      <c r="V15" s="2244"/>
      <c r="W15" s="2244"/>
      <c r="X15" s="2244"/>
      <c r="Y15" s="2244"/>
      <c r="Z15" s="2244"/>
      <c r="AA15" s="2244"/>
      <c r="AB15" s="2244"/>
      <c r="AC15" s="2244"/>
      <c r="AD15" s="2244"/>
      <c r="AE15" s="2244"/>
      <c r="AF15" s="2244"/>
      <c r="AG15" s="2244"/>
      <c r="AH15" s="2244"/>
      <c r="AI15" s="2244"/>
      <c r="AJ15" s="2244"/>
    </row>
    <row r="16" spans="1:51" ht="6.75" customHeight="1">
      <c r="C16" s="2158" t="str">
        <f>+表紙!AE9</f>
        <v>＿＿年度</v>
      </c>
      <c r="D16" s="2240"/>
      <c r="E16" s="2273"/>
      <c r="F16" s="2241" t="s">
        <v>62</v>
      </c>
      <c r="G16" s="2176"/>
      <c r="H16" s="2177" t="s">
        <v>106</v>
      </c>
      <c r="I16" s="2248"/>
      <c r="J16" s="2193"/>
      <c r="K16" s="2196"/>
      <c r="L16" s="2197"/>
      <c r="M16" s="2197"/>
      <c r="N16" s="2197"/>
      <c r="O16" s="2197"/>
      <c r="P16" s="2198"/>
      <c r="U16" s="2247"/>
      <c r="V16" s="2244" t="s">
        <v>954</v>
      </c>
      <c r="W16" s="2244"/>
      <c r="X16" s="2244"/>
      <c r="Y16" s="2244"/>
      <c r="Z16" s="2244"/>
      <c r="AA16" s="2244"/>
      <c r="AB16" s="2244"/>
      <c r="AC16" s="2244"/>
      <c r="AD16" s="2244"/>
      <c r="AE16" s="2244"/>
      <c r="AF16" s="2244"/>
      <c r="AG16" s="2244"/>
      <c r="AH16" s="2244"/>
      <c r="AI16" s="2244"/>
      <c r="AJ16" s="2244"/>
      <c r="AL16" s="211"/>
      <c r="AM16" s="73"/>
      <c r="AN16" s="73"/>
      <c r="AO16" s="73"/>
      <c r="AP16" s="73"/>
      <c r="AQ16" s="73"/>
      <c r="AR16" s="73"/>
      <c r="AS16" s="73"/>
      <c r="AT16" s="73"/>
      <c r="AU16" s="73"/>
      <c r="AV16" s="73"/>
      <c r="AW16" s="73"/>
      <c r="AX16" s="73"/>
      <c r="AY16" s="73"/>
    </row>
    <row r="17" spans="1:51" ht="6.75" customHeight="1">
      <c r="C17" s="2158"/>
      <c r="D17" s="2240"/>
      <c r="E17" s="2274"/>
      <c r="F17" s="2235"/>
      <c r="G17" s="2178"/>
      <c r="H17" s="2179"/>
      <c r="I17" s="2248"/>
      <c r="J17" s="2194"/>
      <c r="K17" s="2199"/>
      <c r="L17" s="1406"/>
      <c r="M17" s="1406"/>
      <c r="N17" s="1406"/>
      <c r="O17" s="1406"/>
      <c r="P17" s="2200"/>
      <c r="U17" s="2247"/>
      <c r="V17" s="2244"/>
      <c r="W17" s="2244"/>
      <c r="X17" s="2244"/>
      <c r="Y17" s="2244"/>
      <c r="Z17" s="2244"/>
      <c r="AA17" s="2244"/>
      <c r="AB17" s="2244"/>
      <c r="AC17" s="2244"/>
      <c r="AD17" s="2244"/>
      <c r="AE17" s="2244"/>
      <c r="AF17" s="2244"/>
      <c r="AG17" s="2244"/>
      <c r="AH17" s="2244"/>
      <c r="AI17" s="2244"/>
      <c r="AJ17" s="2244"/>
      <c r="AL17" s="73"/>
      <c r="AM17" s="73"/>
      <c r="AN17" s="73"/>
      <c r="AO17" s="73"/>
      <c r="AP17" s="73"/>
      <c r="AQ17" s="73"/>
      <c r="AR17" s="73"/>
      <c r="AS17" s="73"/>
      <c r="AT17" s="73"/>
      <c r="AU17" s="73"/>
      <c r="AV17" s="73"/>
      <c r="AW17" s="73"/>
      <c r="AX17" s="73"/>
      <c r="AY17" s="73"/>
    </row>
    <row r="18" spans="1:51" ht="6.75" customHeight="1">
      <c r="C18" s="2158"/>
      <c r="D18" s="2240"/>
      <c r="E18" s="2274"/>
      <c r="F18" s="2235"/>
      <c r="G18" s="2178"/>
      <c r="H18" s="2179"/>
      <c r="I18" s="2248"/>
      <c r="J18" s="2194"/>
      <c r="K18" s="2199"/>
      <c r="L18" s="1406"/>
      <c r="M18" s="1406"/>
      <c r="N18" s="1406"/>
      <c r="O18" s="1406"/>
      <c r="P18" s="2200"/>
      <c r="U18" s="823"/>
      <c r="V18" s="2244" t="s">
        <v>955</v>
      </c>
      <c r="W18" s="2245"/>
      <c r="X18" s="2245"/>
      <c r="Y18" s="2245"/>
      <c r="Z18" s="2245"/>
      <c r="AA18" s="2245"/>
      <c r="AB18" s="2245"/>
      <c r="AC18" s="2245"/>
      <c r="AD18" s="2245"/>
      <c r="AE18" s="2245"/>
      <c r="AF18" s="205"/>
      <c r="AG18" s="205"/>
      <c r="AH18" s="205"/>
      <c r="AI18" s="205"/>
      <c r="AJ18" s="205"/>
      <c r="AL18" s="211"/>
      <c r="AM18" s="211"/>
      <c r="AN18" s="211"/>
      <c r="AO18" s="211"/>
      <c r="AP18" s="211"/>
      <c r="AQ18" s="211"/>
      <c r="AR18" s="211"/>
      <c r="AS18" s="211"/>
      <c r="AT18" s="211"/>
      <c r="AU18" s="211"/>
      <c r="AV18" s="211"/>
      <c r="AW18" s="211"/>
      <c r="AX18" s="211"/>
      <c r="AY18" s="211"/>
    </row>
    <row r="19" spans="1:51" ht="6.75" customHeight="1">
      <c r="C19" s="2158"/>
      <c r="D19" s="2240"/>
      <c r="E19" s="2275"/>
      <c r="F19" s="2256"/>
      <c r="G19" s="2180"/>
      <c r="H19" s="2181"/>
      <c r="I19" s="2248"/>
      <c r="J19" s="2195"/>
      <c r="K19" s="2201"/>
      <c r="L19" s="2202"/>
      <c r="M19" s="2202"/>
      <c r="N19" s="2202"/>
      <c r="O19" s="2202"/>
      <c r="P19" s="2203"/>
      <c r="U19" s="823"/>
      <c r="V19" s="2245"/>
      <c r="W19" s="2245"/>
      <c r="X19" s="2245"/>
      <c r="Y19" s="2245"/>
      <c r="Z19" s="2245"/>
      <c r="AA19" s="2245"/>
      <c r="AB19" s="2245"/>
      <c r="AC19" s="2245"/>
      <c r="AD19" s="2245"/>
      <c r="AE19" s="2245"/>
      <c r="AF19" s="150"/>
      <c r="AG19" s="150"/>
      <c r="AH19" s="150"/>
      <c r="AI19" s="150"/>
      <c r="AJ19" s="205"/>
      <c r="AL19" s="211"/>
      <c r="AM19" s="73"/>
      <c r="AN19" s="73"/>
      <c r="AO19" s="73"/>
      <c r="AP19" s="73"/>
      <c r="AQ19" s="73"/>
      <c r="AR19" s="73"/>
      <c r="AS19" s="73"/>
      <c r="AT19" s="73"/>
      <c r="AU19" s="73"/>
      <c r="AV19" s="73"/>
      <c r="AW19" s="73"/>
      <c r="AX19" s="73"/>
      <c r="AY19" s="73"/>
    </row>
    <row r="20" spans="1:51" ht="6.75" customHeight="1">
      <c r="C20" s="2238" t="s">
        <v>470</v>
      </c>
      <c r="D20" s="2239"/>
      <c r="E20" s="2259"/>
      <c r="F20" s="2241" t="s">
        <v>62</v>
      </c>
      <c r="G20" s="2176"/>
      <c r="H20" s="2177" t="s">
        <v>106</v>
      </c>
      <c r="I20" s="2248"/>
      <c r="J20" s="2193"/>
      <c r="K20" s="2196"/>
      <c r="L20" s="2197"/>
      <c r="M20" s="2197"/>
      <c r="N20" s="2197"/>
      <c r="O20" s="2197"/>
      <c r="P20" s="2198"/>
      <c r="U20" s="823"/>
      <c r="V20" s="2244" t="s">
        <v>956</v>
      </c>
      <c r="W20" s="2245"/>
      <c r="X20" s="2245"/>
      <c r="Y20" s="2245"/>
      <c r="Z20" s="2245"/>
      <c r="AA20" s="2245"/>
      <c r="AB20" s="2245"/>
      <c r="AC20" s="2245"/>
      <c r="AD20" s="2245"/>
      <c r="AE20" s="2245"/>
      <c r="AF20" s="205"/>
      <c r="AG20" s="205"/>
      <c r="AH20" s="205"/>
      <c r="AI20" s="205"/>
      <c r="AJ20" s="203"/>
      <c r="AL20" s="73"/>
      <c r="AM20" s="73"/>
      <c r="AN20" s="73"/>
      <c r="AO20" s="73"/>
      <c r="AP20" s="73"/>
      <c r="AQ20" s="73"/>
      <c r="AR20" s="73"/>
      <c r="AS20" s="73"/>
      <c r="AT20" s="73"/>
      <c r="AU20" s="73"/>
      <c r="AV20" s="73"/>
      <c r="AW20" s="73"/>
      <c r="AX20" s="73"/>
      <c r="AY20" s="73"/>
    </row>
    <row r="21" spans="1:51" ht="6.75" customHeight="1">
      <c r="C21" s="2238"/>
      <c r="D21" s="2239"/>
      <c r="E21" s="2260"/>
      <c r="F21" s="2235"/>
      <c r="G21" s="2178"/>
      <c r="H21" s="2179"/>
      <c r="I21" s="2248"/>
      <c r="J21" s="2194"/>
      <c r="K21" s="2199"/>
      <c r="L21" s="1406"/>
      <c r="M21" s="1406"/>
      <c r="N21" s="1406"/>
      <c r="O21" s="1406"/>
      <c r="P21" s="2200"/>
      <c r="U21" s="823"/>
      <c r="V21" s="2245"/>
      <c r="W21" s="2245"/>
      <c r="X21" s="2245"/>
      <c r="Y21" s="2245"/>
      <c r="Z21" s="2245"/>
      <c r="AA21" s="2245"/>
      <c r="AB21" s="2245"/>
      <c r="AC21" s="2245"/>
      <c r="AD21" s="2245"/>
      <c r="AE21" s="2245"/>
      <c r="AF21" s="205"/>
      <c r="AG21" s="205"/>
      <c r="AH21" s="205"/>
      <c r="AI21" s="205"/>
      <c r="AJ21" s="203"/>
      <c r="AL21" s="211"/>
      <c r="AM21" s="211"/>
      <c r="AN21" s="211"/>
      <c r="AO21" s="211"/>
      <c r="AP21" s="211"/>
      <c r="AQ21" s="211"/>
      <c r="AR21" s="211"/>
      <c r="AS21" s="211"/>
      <c r="AT21" s="211"/>
      <c r="AU21" s="211"/>
      <c r="AV21" s="211"/>
      <c r="AW21" s="211"/>
      <c r="AX21" s="211"/>
      <c r="AY21" s="211"/>
    </row>
    <row r="22" spans="1:51" ht="6.75" customHeight="1">
      <c r="C22" s="2238"/>
      <c r="D22" s="2239"/>
      <c r="E22" s="2260"/>
      <c r="F22" s="2235"/>
      <c r="G22" s="2178"/>
      <c r="H22" s="2179"/>
      <c r="I22" s="2248"/>
      <c r="J22" s="2194"/>
      <c r="K22" s="2199"/>
      <c r="L22" s="1406"/>
      <c r="M22" s="1406"/>
      <c r="N22" s="1406"/>
      <c r="O22" s="1406"/>
      <c r="P22" s="2200"/>
      <c r="U22" s="2247"/>
      <c r="V22" s="2244" t="s">
        <v>434</v>
      </c>
      <c r="W22" s="2245"/>
      <c r="X22" s="2245"/>
      <c r="Y22" s="2245"/>
      <c r="Z22" s="2245"/>
      <c r="AA22" s="2245"/>
      <c r="AB22" s="2245"/>
      <c r="AC22" s="2245"/>
      <c r="AD22" s="2245"/>
      <c r="AE22" s="2245"/>
      <c r="AF22" s="2245"/>
      <c r="AG22" s="825"/>
      <c r="AH22" s="825"/>
      <c r="AI22" s="825"/>
      <c r="AJ22" s="825"/>
      <c r="AL22" s="211"/>
      <c r="AM22" s="73"/>
      <c r="AN22" s="73"/>
      <c r="AO22" s="73"/>
      <c r="AP22" s="73"/>
      <c r="AQ22" s="73"/>
      <c r="AR22" s="73"/>
      <c r="AS22" s="73"/>
      <c r="AT22" s="73"/>
      <c r="AU22" s="73"/>
      <c r="AV22" s="73"/>
      <c r="AW22" s="73"/>
      <c r="AX22" s="73"/>
      <c r="AY22" s="73"/>
    </row>
    <row r="23" spans="1:51" ht="6.75" customHeight="1">
      <c r="C23" s="2238"/>
      <c r="D23" s="2239"/>
      <c r="E23" s="2261"/>
      <c r="F23" s="2256"/>
      <c r="G23" s="2180"/>
      <c r="H23" s="2181"/>
      <c r="I23" s="2248"/>
      <c r="J23" s="2195"/>
      <c r="K23" s="2201"/>
      <c r="L23" s="2202"/>
      <c r="M23" s="2202"/>
      <c r="N23" s="2202"/>
      <c r="O23" s="2202"/>
      <c r="P23" s="2203"/>
      <c r="U23" s="2247"/>
      <c r="V23" s="2245"/>
      <c r="W23" s="2245"/>
      <c r="X23" s="2245"/>
      <c r="Y23" s="2245"/>
      <c r="Z23" s="2245"/>
      <c r="AA23" s="2245"/>
      <c r="AB23" s="2245"/>
      <c r="AC23" s="2245"/>
      <c r="AD23" s="2245"/>
      <c r="AE23" s="2245"/>
      <c r="AF23" s="2245"/>
      <c r="AG23" s="825"/>
      <c r="AH23" s="825"/>
      <c r="AI23" s="825"/>
      <c r="AJ23" s="825"/>
      <c r="AL23" s="73"/>
      <c r="AM23" s="73"/>
      <c r="AN23" s="73"/>
      <c r="AO23" s="73"/>
      <c r="AP23" s="73"/>
      <c r="AQ23" s="73"/>
      <c r="AR23" s="73"/>
      <c r="AS23" s="73"/>
      <c r="AT23" s="73"/>
      <c r="AU23" s="73"/>
      <c r="AV23" s="73"/>
      <c r="AW23" s="73"/>
      <c r="AX23" s="73"/>
      <c r="AY23" s="73"/>
    </row>
    <row r="24" spans="1:51" ht="6.75" customHeight="1">
      <c r="C24" s="2238"/>
      <c r="D24" s="2239"/>
      <c r="E24" s="2259"/>
      <c r="F24" s="2241" t="s">
        <v>62</v>
      </c>
      <c r="G24" s="2176"/>
      <c r="H24" s="2177" t="s">
        <v>106</v>
      </c>
      <c r="I24" s="2248"/>
      <c r="J24" s="2193"/>
      <c r="K24" s="2196"/>
      <c r="L24" s="2197"/>
      <c r="M24" s="2197"/>
      <c r="N24" s="2197"/>
      <c r="O24" s="2197"/>
      <c r="P24" s="2198"/>
      <c r="AE24" s="260"/>
      <c r="AF24" s="260"/>
      <c r="AG24" s="260"/>
      <c r="AH24" s="260"/>
      <c r="AI24" s="260"/>
      <c r="AJ24" s="150"/>
      <c r="AL24" s="211"/>
      <c r="AM24" s="211"/>
      <c r="AN24" s="211"/>
      <c r="AO24" s="211"/>
      <c r="AP24" s="211"/>
      <c r="AQ24" s="211"/>
      <c r="AR24" s="211"/>
      <c r="AS24" s="211"/>
      <c r="AT24" s="211"/>
      <c r="AU24" s="211"/>
      <c r="AV24" s="211"/>
      <c r="AW24" s="211"/>
      <c r="AX24" s="211"/>
      <c r="AY24" s="211"/>
    </row>
    <row r="25" spans="1:51" ht="6.75" customHeight="1">
      <c r="C25" s="2238"/>
      <c r="D25" s="2239"/>
      <c r="E25" s="2260"/>
      <c r="F25" s="2235"/>
      <c r="G25" s="2178"/>
      <c r="H25" s="2179"/>
      <c r="I25" s="2248"/>
      <c r="J25" s="2194"/>
      <c r="K25" s="2199"/>
      <c r="L25" s="1406"/>
      <c r="M25" s="1406"/>
      <c r="N25" s="1406"/>
      <c r="O25" s="1406"/>
      <c r="P25" s="2200"/>
      <c r="AJ25" s="150"/>
      <c r="AL25" s="211"/>
      <c r="AM25" s="73"/>
      <c r="AN25" s="73"/>
      <c r="AO25" s="73"/>
      <c r="AP25" s="73"/>
      <c r="AQ25" s="73"/>
      <c r="AR25" s="73"/>
      <c r="AS25" s="73"/>
      <c r="AT25" s="73"/>
      <c r="AU25" s="73"/>
      <c r="AV25" s="73"/>
      <c r="AW25" s="73"/>
      <c r="AX25" s="73"/>
      <c r="AY25" s="73"/>
    </row>
    <row r="26" spans="1:51" ht="6.75" customHeight="1">
      <c r="C26" s="2238"/>
      <c r="D26" s="2239"/>
      <c r="E26" s="2260"/>
      <c r="F26" s="2235"/>
      <c r="G26" s="2178"/>
      <c r="H26" s="2179"/>
      <c r="I26" s="2248"/>
      <c r="J26" s="2194"/>
      <c r="K26" s="2199"/>
      <c r="L26" s="1406"/>
      <c r="M26" s="1406"/>
      <c r="N26" s="1406"/>
      <c r="O26" s="1406"/>
      <c r="P26" s="2200"/>
      <c r="AE26" s="260"/>
      <c r="AF26" s="260"/>
      <c r="AG26" s="260"/>
      <c r="AH26" s="260"/>
      <c r="AI26" s="260"/>
      <c r="AJ26" s="150"/>
      <c r="AL26" s="73"/>
      <c r="AM26" s="73"/>
      <c r="AN26" s="73"/>
      <c r="AO26" s="73"/>
      <c r="AP26" s="73"/>
      <c r="AQ26" s="73"/>
      <c r="AR26" s="73"/>
      <c r="AS26" s="73"/>
      <c r="AT26" s="73"/>
      <c r="AU26" s="73"/>
      <c r="AV26" s="73"/>
      <c r="AW26" s="73"/>
      <c r="AX26" s="73"/>
      <c r="AY26" s="73"/>
    </row>
    <row r="27" spans="1:51" ht="6.75" customHeight="1">
      <c r="C27" s="2238"/>
      <c r="D27" s="2239"/>
      <c r="E27" s="2261"/>
      <c r="F27" s="2256"/>
      <c r="G27" s="2180"/>
      <c r="H27" s="2181"/>
      <c r="I27" s="2248"/>
      <c r="J27" s="2195"/>
      <c r="K27" s="2201"/>
      <c r="L27" s="2202"/>
      <c r="M27" s="2202"/>
      <c r="N27" s="2202"/>
      <c r="O27" s="2202"/>
      <c r="P27" s="2203"/>
      <c r="S27" s="1671" t="s">
        <v>295</v>
      </c>
      <c r="T27" s="1671"/>
      <c r="U27" s="1671"/>
      <c r="V27" s="1671"/>
      <c r="W27" s="1671"/>
      <c r="X27" s="1671"/>
      <c r="Y27" s="1671"/>
      <c r="Z27" s="1671"/>
      <c r="AA27" s="168"/>
      <c r="AI27" s="260"/>
      <c r="AJ27" s="150"/>
      <c r="AL27" s="211"/>
      <c r="AM27" s="211"/>
      <c r="AN27" s="211"/>
      <c r="AO27" s="211"/>
      <c r="AP27" s="211"/>
      <c r="AQ27" s="211"/>
      <c r="AR27" s="211"/>
      <c r="AS27" s="211"/>
      <c r="AT27" s="211"/>
      <c r="AU27" s="211"/>
      <c r="AV27" s="211"/>
      <c r="AW27" s="211"/>
      <c r="AX27" s="211"/>
      <c r="AY27" s="211"/>
    </row>
    <row r="28" spans="1:51" ht="7.5" customHeight="1">
      <c r="S28" s="1671"/>
      <c r="T28" s="1671"/>
      <c r="U28" s="1671"/>
      <c r="V28" s="1671"/>
      <c r="W28" s="1671"/>
      <c r="X28" s="1671"/>
      <c r="Y28" s="1671"/>
      <c r="Z28" s="1671"/>
      <c r="AA28" s="168"/>
      <c r="AJ28" s="150"/>
      <c r="AL28" s="211"/>
      <c r="AM28" s="73"/>
      <c r="AN28" s="73"/>
      <c r="AO28" s="73"/>
      <c r="AP28" s="73"/>
      <c r="AQ28" s="73"/>
      <c r="AR28" s="73"/>
      <c r="AS28" s="73"/>
      <c r="AT28" s="73"/>
      <c r="AU28" s="73"/>
      <c r="AV28" s="73"/>
      <c r="AW28" s="73"/>
      <c r="AX28" s="73"/>
      <c r="AY28" s="73"/>
    </row>
    <row r="29" spans="1:51" ht="14.25" customHeight="1">
      <c r="T29" s="239" t="s">
        <v>52</v>
      </c>
      <c r="U29" s="1477" t="s">
        <v>656</v>
      </c>
      <c r="V29" s="1477"/>
      <c r="W29" s="1477"/>
      <c r="X29" s="188" t="s">
        <v>53</v>
      </c>
      <c r="Y29" s="2236"/>
      <c r="Z29" s="2236"/>
      <c r="AA29" s="2232"/>
      <c r="AB29" s="2232"/>
      <c r="AC29" s="2232"/>
      <c r="AD29" s="2232"/>
      <c r="AE29" s="2232"/>
      <c r="AF29" s="2232"/>
      <c r="AG29" s="2232"/>
      <c r="AH29" s="2254"/>
      <c r="AL29" s="73"/>
      <c r="AM29" s="73"/>
      <c r="AN29" s="73"/>
      <c r="AO29" s="73"/>
      <c r="AP29" s="73"/>
      <c r="AQ29" s="73"/>
      <c r="AR29" s="73"/>
      <c r="AS29" s="73"/>
      <c r="AT29" s="73"/>
      <c r="AU29" s="73"/>
      <c r="AV29" s="73"/>
      <c r="AW29" s="73"/>
      <c r="AX29" s="73"/>
      <c r="AY29" s="73"/>
    </row>
    <row r="30" spans="1:51" ht="6.75" customHeight="1">
      <c r="A30" s="1671" t="s">
        <v>1009</v>
      </c>
      <c r="B30" s="1403"/>
      <c r="C30" s="1403"/>
      <c r="D30" s="1403"/>
      <c r="E30" s="1403"/>
      <c r="F30" s="1403"/>
      <c r="G30" s="1403"/>
      <c r="T30" s="188"/>
      <c r="U30" s="724"/>
      <c r="V30" s="724"/>
      <c r="W30" s="724"/>
      <c r="X30" s="725"/>
      <c r="Y30" s="2237"/>
      <c r="Z30" s="2237"/>
      <c r="AA30" s="2232"/>
      <c r="AB30" s="2232"/>
      <c r="AC30" s="2232"/>
      <c r="AD30" s="2232"/>
      <c r="AE30" s="2232"/>
      <c r="AF30" s="2232"/>
      <c r="AG30" s="2232"/>
      <c r="AH30" s="2254"/>
      <c r="AL30" s="211"/>
      <c r="AM30" s="211"/>
      <c r="AN30" s="211"/>
      <c r="AO30" s="211"/>
      <c r="AP30" s="211"/>
      <c r="AQ30" s="211"/>
      <c r="AR30" s="211"/>
      <c r="AS30" s="211"/>
      <c r="AT30" s="211"/>
      <c r="AU30" s="211"/>
      <c r="AV30" s="211"/>
      <c r="AW30" s="211"/>
      <c r="AX30" s="211"/>
      <c r="AY30" s="211"/>
    </row>
    <row r="31" spans="1:51" ht="12" customHeight="1">
      <c r="A31" s="1403"/>
      <c r="B31" s="1403"/>
      <c r="C31" s="1403"/>
      <c r="D31" s="1403"/>
      <c r="E31" s="1403"/>
      <c r="F31" s="1403"/>
      <c r="G31" s="1403"/>
      <c r="U31" s="2243" t="s">
        <v>1085</v>
      </c>
      <c r="V31" s="2243"/>
      <c r="W31" s="2243"/>
      <c r="X31" s="2153" t="s">
        <v>1080</v>
      </c>
      <c r="Y31" s="2153"/>
      <c r="Z31" s="2153"/>
      <c r="AA31" s="205"/>
      <c r="AB31" s="205" t="s">
        <v>56</v>
      </c>
      <c r="AC31" s="205"/>
      <c r="AD31" s="205" t="s">
        <v>62</v>
      </c>
      <c r="AE31" s="205"/>
      <c r="AF31" s="205" t="s">
        <v>347</v>
      </c>
      <c r="AL31" s="211"/>
      <c r="AM31" s="73"/>
      <c r="AN31" s="73"/>
      <c r="AO31" s="73"/>
      <c r="AP31" s="73"/>
      <c r="AQ31" s="73"/>
      <c r="AR31" s="73"/>
      <c r="AS31" s="73"/>
      <c r="AT31" s="73"/>
      <c r="AU31" s="73"/>
      <c r="AV31" s="73"/>
      <c r="AW31" s="73"/>
      <c r="AX31" s="73"/>
      <c r="AY31" s="73"/>
    </row>
    <row r="32" spans="1:51" ht="7.5" customHeight="1">
      <c r="C32" s="2145" t="s">
        <v>72</v>
      </c>
      <c r="D32" s="2146"/>
      <c r="E32" s="2146"/>
      <c r="F32" s="2147"/>
      <c r="G32" s="2176" t="s">
        <v>286</v>
      </c>
      <c r="H32" s="2176"/>
      <c r="I32" s="2190"/>
      <c r="J32" s="2190"/>
      <c r="K32" s="2241" t="s">
        <v>287</v>
      </c>
      <c r="L32" s="2190"/>
      <c r="M32" s="2190"/>
      <c r="N32" s="2190"/>
      <c r="O32" s="2190"/>
      <c r="P32" s="2257"/>
      <c r="AI32" s="189"/>
      <c r="AL32" s="211"/>
      <c r="AM32" s="211"/>
      <c r="AN32" s="211"/>
      <c r="AO32" s="211"/>
      <c r="AP32" s="211"/>
      <c r="AQ32" s="211"/>
      <c r="AR32" s="211"/>
      <c r="AS32" s="211"/>
      <c r="AT32" s="211"/>
      <c r="AU32" s="211"/>
      <c r="AV32" s="211"/>
      <c r="AW32" s="211"/>
      <c r="AX32" s="211"/>
      <c r="AY32" s="211"/>
    </row>
    <row r="33" spans="3:51" ht="7.5" customHeight="1">
      <c r="C33" s="2182"/>
      <c r="D33" s="2183"/>
      <c r="E33" s="2183"/>
      <c r="F33" s="2184"/>
      <c r="G33" s="2178"/>
      <c r="H33" s="2178"/>
      <c r="I33" s="2185"/>
      <c r="J33" s="2185"/>
      <c r="K33" s="2235"/>
      <c r="L33" s="2185"/>
      <c r="M33" s="2185"/>
      <c r="N33" s="2185"/>
      <c r="O33" s="2185"/>
      <c r="P33" s="2258"/>
      <c r="S33" s="1671" t="s">
        <v>296</v>
      </c>
      <c r="T33" s="1671"/>
      <c r="U33" s="1671"/>
      <c r="V33" s="1671"/>
      <c r="W33" s="1671"/>
      <c r="X33" s="1671"/>
      <c r="Y33" s="1671"/>
      <c r="Z33" s="1671"/>
      <c r="AA33" s="1671"/>
      <c r="AB33" s="1671"/>
      <c r="AC33" s="1671"/>
      <c r="AD33" s="1671"/>
      <c r="AE33" s="168"/>
      <c r="AL33" s="2255"/>
      <c r="AM33" s="2015"/>
      <c r="AN33" s="2015"/>
      <c r="AO33" s="2015"/>
      <c r="AP33" s="2015"/>
      <c r="AQ33" s="2015"/>
      <c r="AR33" s="2015"/>
      <c r="AS33" s="2015"/>
      <c r="AT33" s="2015"/>
      <c r="AU33" s="2015"/>
      <c r="AV33" s="2015"/>
      <c r="AW33" s="2015"/>
      <c r="AX33" s="2015"/>
      <c r="AY33" s="2015"/>
    </row>
    <row r="34" spans="3:51" ht="7.5" customHeight="1">
      <c r="C34" s="2148"/>
      <c r="D34" s="2149"/>
      <c r="E34" s="2149"/>
      <c r="F34" s="2150"/>
      <c r="G34" s="2180"/>
      <c r="H34" s="2180"/>
      <c r="I34" s="2242"/>
      <c r="J34" s="2242"/>
      <c r="K34" s="2256"/>
      <c r="L34" s="2242"/>
      <c r="M34" s="2242"/>
      <c r="N34" s="2242"/>
      <c r="O34" s="2242"/>
      <c r="P34" s="2262"/>
      <c r="S34" s="1671"/>
      <c r="T34" s="1671"/>
      <c r="U34" s="1671"/>
      <c r="V34" s="1671"/>
      <c r="W34" s="1671"/>
      <c r="X34" s="1671"/>
      <c r="Y34" s="1671"/>
      <c r="Z34" s="1671"/>
      <c r="AA34" s="1671"/>
      <c r="AB34" s="1671"/>
      <c r="AC34" s="1671"/>
      <c r="AD34" s="1671"/>
      <c r="AE34" s="168"/>
      <c r="AL34" s="2015"/>
      <c r="AM34" s="2015"/>
      <c r="AN34" s="2015"/>
      <c r="AO34" s="2015"/>
      <c r="AP34" s="2015"/>
      <c r="AQ34" s="2015"/>
      <c r="AR34" s="2015"/>
      <c r="AS34" s="2015"/>
      <c r="AT34" s="2015"/>
      <c r="AU34" s="2015"/>
      <c r="AV34" s="2015"/>
      <c r="AW34" s="2015"/>
      <c r="AX34" s="2015"/>
      <c r="AY34" s="2015"/>
    </row>
    <row r="35" spans="3:51" ht="7.5" customHeight="1">
      <c r="C35" s="2145" t="s">
        <v>1162</v>
      </c>
      <c r="D35" s="2146"/>
      <c r="E35" s="2146"/>
      <c r="F35" s="2147"/>
      <c r="G35" s="2176" t="s">
        <v>286</v>
      </c>
      <c r="H35" s="2176"/>
      <c r="I35" s="2190"/>
      <c r="J35" s="2190"/>
      <c r="K35" s="2241" t="s">
        <v>287</v>
      </c>
      <c r="L35" s="2190"/>
      <c r="M35" s="2190"/>
      <c r="N35" s="2190"/>
      <c r="O35" s="2190"/>
      <c r="P35" s="2257"/>
      <c r="S35" s="168"/>
      <c r="T35" s="2243" t="s">
        <v>348</v>
      </c>
      <c r="U35" s="2243"/>
      <c r="V35" s="2243"/>
      <c r="W35" s="2178"/>
      <c r="X35" s="2178"/>
      <c r="Y35" s="2178"/>
      <c r="Z35" s="2178"/>
      <c r="AA35" s="2178"/>
      <c r="AB35" s="2178"/>
      <c r="AC35" s="2178"/>
      <c r="AD35" s="2178"/>
      <c r="AE35" s="2178"/>
      <c r="AF35" s="2178"/>
      <c r="AG35" s="150"/>
      <c r="AH35" s="150"/>
      <c r="AJ35" s="189"/>
    </row>
    <row r="36" spans="3:51" ht="7.5" customHeight="1">
      <c r="C36" s="2182"/>
      <c r="D36" s="2183"/>
      <c r="E36" s="2183"/>
      <c r="F36" s="2184"/>
      <c r="G36" s="2178"/>
      <c r="H36" s="2178"/>
      <c r="I36" s="2185"/>
      <c r="J36" s="2185"/>
      <c r="K36" s="2235"/>
      <c r="L36" s="2185"/>
      <c r="M36" s="2185"/>
      <c r="N36" s="2185"/>
      <c r="O36" s="2185"/>
      <c r="P36" s="2258"/>
      <c r="S36" s="168"/>
      <c r="T36" s="2243"/>
      <c r="U36" s="2243"/>
      <c r="V36" s="2243"/>
      <c r="W36" s="2180"/>
      <c r="X36" s="2180"/>
      <c r="Y36" s="2180"/>
      <c r="Z36" s="2180"/>
      <c r="AA36" s="2180"/>
      <c r="AB36" s="2180"/>
      <c r="AC36" s="2180"/>
      <c r="AD36" s="2180"/>
      <c r="AE36" s="2180"/>
      <c r="AF36" s="2180"/>
      <c r="AG36" s="150"/>
      <c r="AH36" s="150"/>
      <c r="AJ36" s="189"/>
    </row>
    <row r="37" spans="3:51" ht="7.5" customHeight="1">
      <c r="C37" s="2148"/>
      <c r="D37" s="2149"/>
      <c r="E37" s="2149"/>
      <c r="F37" s="2150"/>
      <c r="G37" s="2180"/>
      <c r="H37" s="2180"/>
      <c r="I37" s="2242"/>
      <c r="J37" s="2242"/>
      <c r="K37" s="2256"/>
      <c r="L37" s="2242"/>
      <c r="M37" s="2242"/>
      <c r="N37" s="2242"/>
      <c r="O37" s="2242"/>
      <c r="P37" s="2262"/>
      <c r="AJ37" s="189"/>
    </row>
    <row r="38" spans="3:51" ht="12" customHeight="1">
      <c r="C38" s="2145" t="s">
        <v>283</v>
      </c>
      <c r="D38" s="2146"/>
      <c r="E38" s="2146"/>
      <c r="F38" s="2147"/>
      <c r="G38" s="2176" t="s">
        <v>288</v>
      </c>
      <c r="H38" s="2176"/>
      <c r="I38" s="2190"/>
      <c r="J38" s="2190"/>
      <c r="K38" s="2241" t="s">
        <v>287</v>
      </c>
      <c r="L38" s="2190"/>
      <c r="M38" s="2190"/>
      <c r="N38" s="2190"/>
      <c r="O38" s="2190"/>
      <c r="P38" s="2257"/>
      <c r="S38" s="168"/>
      <c r="T38" s="2232" t="s">
        <v>1087</v>
      </c>
      <c r="U38" s="1477" t="s">
        <v>656</v>
      </c>
      <c r="V38" s="1477"/>
      <c r="W38" s="1477"/>
      <c r="X38" s="2263" t="s">
        <v>53</v>
      </c>
      <c r="Y38" s="2236"/>
      <c r="Z38" s="2236"/>
      <c r="AA38" s="2232"/>
      <c r="AB38" s="2232"/>
      <c r="AC38" s="2232"/>
      <c r="AD38" s="2232"/>
      <c r="AE38" s="2232"/>
      <c r="AF38" s="2232"/>
      <c r="AG38" s="2232"/>
      <c r="AH38" s="2254"/>
      <c r="AJ38" s="189"/>
    </row>
    <row r="39" spans="3:51" ht="7.5" customHeight="1">
      <c r="C39" s="2182"/>
      <c r="D39" s="2183"/>
      <c r="E39" s="2183"/>
      <c r="F39" s="2184"/>
      <c r="G39" s="2178"/>
      <c r="H39" s="2178"/>
      <c r="I39" s="2185"/>
      <c r="J39" s="2185"/>
      <c r="K39" s="2235"/>
      <c r="L39" s="2185"/>
      <c r="M39" s="2185"/>
      <c r="N39" s="2185"/>
      <c r="O39" s="2185"/>
      <c r="P39" s="2258"/>
      <c r="S39" s="168"/>
      <c r="T39" s="2232"/>
      <c r="U39" s="1477"/>
      <c r="V39" s="1477"/>
      <c r="W39" s="1477"/>
      <c r="X39" s="2264"/>
      <c r="Y39" s="2237"/>
      <c r="Z39" s="2237"/>
      <c r="AA39" s="2232"/>
      <c r="AB39" s="2232"/>
      <c r="AC39" s="2232"/>
      <c r="AD39" s="2232"/>
      <c r="AE39" s="2232"/>
      <c r="AF39" s="2232"/>
      <c r="AG39" s="2232"/>
      <c r="AH39" s="2254"/>
      <c r="AJ39" s="189"/>
    </row>
    <row r="40" spans="3:51">
      <c r="C40" s="2182"/>
      <c r="D40" s="2183"/>
      <c r="E40" s="2183"/>
      <c r="F40" s="2184"/>
      <c r="G40" s="2178"/>
      <c r="H40" s="2178"/>
      <c r="I40" s="2185"/>
      <c r="J40" s="2185"/>
      <c r="K40" s="2235"/>
      <c r="L40" s="2185"/>
      <c r="M40" s="2185"/>
      <c r="N40" s="2185"/>
      <c r="O40" s="2185"/>
      <c r="P40" s="2258"/>
      <c r="S40" s="168"/>
      <c r="T40" s="253"/>
      <c r="U40" s="2243" t="s">
        <v>1086</v>
      </c>
      <c r="V40" s="2243"/>
      <c r="W40" s="2243"/>
      <c r="X40" s="2153" t="s">
        <v>1080</v>
      </c>
      <c r="Y40" s="2153"/>
      <c r="Z40" s="2153"/>
      <c r="AA40" s="205"/>
      <c r="AB40" s="205" t="s">
        <v>56</v>
      </c>
      <c r="AC40" s="205"/>
      <c r="AD40" s="205" t="s">
        <v>62</v>
      </c>
      <c r="AE40" s="205"/>
      <c r="AF40" s="205" t="s">
        <v>347</v>
      </c>
      <c r="AG40" s="205"/>
      <c r="AH40" s="196"/>
      <c r="AI40" s="225"/>
      <c r="AJ40" s="189"/>
    </row>
    <row r="41" spans="3:51" ht="7.5" customHeight="1">
      <c r="C41" s="2182"/>
      <c r="D41" s="2183"/>
      <c r="E41" s="2183"/>
      <c r="F41" s="2184"/>
      <c r="G41" s="2178" t="s">
        <v>288</v>
      </c>
      <c r="H41" s="2178"/>
      <c r="I41" s="2185"/>
      <c r="J41" s="2185"/>
      <c r="K41" s="2235" t="s">
        <v>287</v>
      </c>
      <c r="L41" s="2185"/>
      <c r="M41" s="2185"/>
      <c r="N41" s="2185"/>
      <c r="O41" s="2185"/>
      <c r="P41" s="2258"/>
      <c r="S41" s="168"/>
      <c r="T41" s="253"/>
      <c r="U41" s="253"/>
      <c r="V41" s="253"/>
      <c r="W41" s="264"/>
      <c r="X41" s="264"/>
      <c r="Y41" s="264"/>
      <c r="Z41" s="264"/>
      <c r="AA41" s="264"/>
      <c r="AB41" s="264"/>
      <c r="AC41" s="264"/>
      <c r="AD41" s="264"/>
      <c r="AE41" s="264"/>
      <c r="AF41" s="264"/>
      <c r="AG41" s="196"/>
      <c r="AH41" s="196"/>
      <c r="AI41" s="225"/>
      <c r="AJ41" s="189"/>
    </row>
    <row r="42" spans="3:51" ht="7.5" customHeight="1">
      <c r="C42" s="2148"/>
      <c r="D42" s="2149"/>
      <c r="E42" s="2149"/>
      <c r="F42" s="2150"/>
      <c r="G42" s="2180"/>
      <c r="H42" s="2180"/>
      <c r="I42" s="2242"/>
      <c r="J42" s="2242"/>
      <c r="K42" s="2256"/>
      <c r="L42" s="2242"/>
      <c r="M42" s="2242"/>
      <c r="N42" s="2242"/>
      <c r="O42" s="2242"/>
      <c r="P42" s="2262"/>
      <c r="S42" s="1671" t="s">
        <v>468</v>
      </c>
      <c r="T42" s="1406"/>
      <c r="U42" s="1406"/>
      <c r="V42" s="1406"/>
      <c r="W42" s="1406"/>
      <c r="X42" s="1406"/>
      <c r="Y42" s="1406"/>
      <c r="Z42" s="1406"/>
      <c r="AA42" s="1406"/>
      <c r="AB42" s="1406"/>
      <c r="AC42" s="1406"/>
      <c r="AD42" s="1406"/>
      <c r="AE42" s="1406"/>
      <c r="AF42" s="1406"/>
      <c r="AG42" s="1406"/>
      <c r="AH42" s="1406"/>
      <c r="AI42" s="225"/>
      <c r="AJ42" s="189"/>
    </row>
    <row r="43" spans="3:51">
      <c r="C43" s="2145" t="s">
        <v>284</v>
      </c>
      <c r="D43" s="2146"/>
      <c r="E43" s="2146"/>
      <c r="F43" s="2147"/>
      <c r="G43" s="2176" t="s">
        <v>293</v>
      </c>
      <c r="H43" s="2176"/>
      <c r="I43" s="2176"/>
      <c r="J43" s="2241" t="s">
        <v>52</v>
      </c>
      <c r="K43" s="2234" t="s">
        <v>656</v>
      </c>
      <c r="L43" s="2234"/>
      <c r="M43" s="2234"/>
      <c r="N43" s="2176" t="s">
        <v>53</v>
      </c>
      <c r="O43" s="1153"/>
      <c r="P43" s="212"/>
      <c r="S43" s="1406"/>
      <c r="T43" s="1406"/>
      <c r="U43" s="1406"/>
      <c r="V43" s="1406"/>
      <c r="W43" s="1406"/>
      <c r="X43" s="1406"/>
      <c r="Y43" s="1406"/>
      <c r="Z43" s="1406"/>
      <c r="AA43" s="1406"/>
      <c r="AB43" s="1406"/>
      <c r="AC43" s="1406"/>
      <c r="AD43" s="1406"/>
      <c r="AE43" s="1406"/>
      <c r="AF43" s="1406"/>
      <c r="AG43" s="1406"/>
      <c r="AH43" s="1406"/>
      <c r="AI43" s="225"/>
      <c r="AJ43" s="189"/>
    </row>
    <row r="44" spans="3:51" ht="7.5" customHeight="1">
      <c r="C44" s="2182"/>
      <c r="D44" s="2183"/>
      <c r="E44" s="2183"/>
      <c r="F44" s="2184"/>
      <c r="G44" s="2178"/>
      <c r="H44" s="2178"/>
      <c r="I44" s="2178"/>
      <c r="J44" s="2235"/>
      <c r="K44" s="2187"/>
      <c r="L44" s="2187"/>
      <c r="M44" s="2187"/>
      <c r="N44" s="2178"/>
      <c r="O44" s="1154"/>
      <c r="P44" s="213"/>
      <c r="T44" s="2232" t="s">
        <v>1250</v>
      </c>
      <c r="U44" s="2233"/>
      <c r="V44" s="2233"/>
      <c r="W44" s="2233"/>
      <c r="X44" s="2233"/>
      <c r="Y44" s="2233"/>
      <c r="AJ44" s="189"/>
    </row>
    <row r="45" spans="3:51">
      <c r="C45" s="2182"/>
      <c r="D45" s="2183"/>
      <c r="E45" s="2183"/>
      <c r="F45" s="2184"/>
      <c r="G45" s="2178" t="s">
        <v>289</v>
      </c>
      <c r="H45" s="2178"/>
      <c r="I45" s="2178"/>
      <c r="J45" s="2235" t="s">
        <v>52</v>
      </c>
      <c r="K45" s="2234" t="s">
        <v>656</v>
      </c>
      <c r="L45" s="2234"/>
      <c r="M45" s="2234"/>
      <c r="N45" s="2178" t="s">
        <v>53</v>
      </c>
      <c r="O45" s="1154"/>
      <c r="P45" s="1160"/>
      <c r="S45" s="168"/>
      <c r="T45" s="2233"/>
      <c r="U45" s="2233"/>
      <c r="V45" s="2233"/>
      <c r="W45" s="2233"/>
      <c r="X45" s="2233"/>
      <c r="Y45" s="2233"/>
      <c r="Z45" s="259"/>
      <c r="AA45" s="259"/>
      <c r="AB45" s="259"/>
      <c r="AC45" s="259"/>
      <c r="AD45" s="259"/>
      <c r="AE45" s="259"/>
      <c r="AF45" s="259"/>
      <c r="AG45" s="259"/>
      <c r="AH45" s="259"/>
      <c r="AI45" s="150"/>
      <c r="AJ45" s="189"/>
    </row>
    <row r="46" spans="3:51" ht="7.5" customHeight="1">
      <c r="C46" s="2182"/>
      <c r="D46" s="2183"/>
      <c r="E46" s="2183"/>
      <c r="F46" s="2184"/>
      <c r="G46" s="2178"/>
      <c r="H46" s="2178"/>
      <c r="I46" s="2178"/>
      <c r="J46" s="2235"/>
      <c r="K46" s="2187"/>
      <c r="L46" s="2187"/>
      <c r="M46" s="2187"/>
      <c r="N46" s="2178"/>
      <c r="O46" s="1154"/>
      <c r="P46" s="1160"/>
      <c r="S46" s="168"/>
      <c r="Z46" s="259"/>
      <c r="AA46" s="259"/>
      <c r="AB46" s="259"/>
      <c r="AC46" s="259"/>
      <c r="AD46" s="259"/>
      <c r="AE46" s="259"/>
      <c r="AF46" s="259"/>
      <c r="AG46" s="259"/>
      <c r="AH46" s="259"/>
      <c r="AI46" s="150"/>
      <c r="AJ46" s="189"/>
    </row>
    <row r="47" spans="3:51">
      <c r="C47" s="2182"/>
      <c r="D47" s="2183"/>
      <c r="E47" s="2183"/>
      <c r="F47" s="2184"/>
      <c r="G47" s="2178" t="s">
        <v>290</v>
      </c>
      <c r="H47" s="2178"/>
      <c r="I47" s="2178"/>
      <c r="J47" s="2235" t="s">
        <v>52</v>
      </c>
      <c r="K47" s="2234" t="s">
        <v>656</v>
      </c>
      <c r="L47" s="2234"/>
      <c r="M47" s="2234"/>
      <c r="N47" s="2178" t="s">
        <v>53</v>
      </c>
      <c r="O47" s="1154"/>
      <c r="P47" s="1160"/>
      <c r="S47" s="168"/>
      <c r="T47" s="2192"/>
      <c r="U47" s="2191" t="s">
        <v>297</v>
      </c>
      <c r="V47" s="2191"/>
      <c r="W47" s="2191" t="s">
        <v>297</v>
      </c>
      <c r="X47" s="2191"/>
      <c r="Y47" s="2191" t="s">
        <v>297</v>
      </c>
      <c r="Z47" s="696"/>
      <c r="AA47" s="2191" t="s">
        <v>297</v>
      </c>
      <c r="AB47" s="696"/>
      <c r="AC47" s="2191" t="s">
        <v>297</v>
      </c>
      <c r="AD47" s="696"/>
      <c r="AE47" s="2191" t="s">
        <v>297</v>
      </c>
      <c r="AF47" s="697"/>
      <c r="AG47" s="2191" t="s">
        <v>297</v>
      </c>
      <c r="AI47" s="2250"/>
      <c r="AJ47" s="189"/>
    </row>
    <row r="48" spans="3:51" ht="7.5" customHeight="1">
      <c r="C48" s="2148"/>
      <c r="D48" s="2149"/>
      <c r="E48" s="2149"/>
      <c r="F48" s="2150"/>
      <c r="G48" s="2180"/>
      <c r="H48" s="2180"/>
      <c r="I48" s="2180"/>
      <c r="J48" s="2256"/>
      <c r="K48" s="2187"/>
      <c r="L48" s="2187"/>
      <c r="M48" s="2187"/>
      <c r="N48" s="2180"/>
      <c r="O48" s="1155"/>
      <c r="P48" s="1161"/>
      <c r="S48" s="168"/>
      <c r="T48" s="2192"/>
      <c r="U48" s="2191"/>
      <c r="V48" s="2191"/>
      <c r="W48" s="2191"/>
      <c r="X48" s="2191"/>
      <c r="Y48" s="2191"/>
      <c r="Z48" s="696"/>
      <c r="AA48" s="2191"/>
      <c r="AB48" s="696"/>
      <c r="AC48" s="2191"/>
      <c r="AD48" s="696"/>
      <c r="AE48" s="2191"/>
      <c r="AF48" s="697"/>
      <c r="AG48" s="2191"/>
      <c r="AI48" s="2250"/>
      <c r="AJ48" s="189"/>
    </row>
    <row r="49" spans="3:36" ht="4.5" customHeight="1">
      <c r="C49" s="2161" t="s">
        <v>285</v>
      </c>
      <c r="D49" s="2162"/>
      <c r="E49" s="2162"/>
      <c r="F49" s="2163"/>
      <c r="G49" s="1157"/>
      <c r="H49" s="1157"/>
      <c r="I49" s="1157"/>
      <c r="J49" s="1157"/>
      <c r="K49" s="1157"/>
      <c r="L49" s="1157"/>
      <c r="M49" s="1157"/>
      <c r="N49" s="1157"/>
      <c r="O49" s="1157"/>
      <c r="P49" s="1159"/>
      <c r="S49" s="168"/>
      <c r="T49" s="168"/>
      <c r="U49" s="661"/>
      <c r="V49" s="661"/>
      <c r="W49" s="661"/>
      <c r="X49" s="661"/>
      <c r="Y49" s="661"/>
      <c r="Z49" s="661"/>
      <c r="AA49" s="661"/>
      <c r="AB49" s="661"/>
      <c r="AC49" s="661"/>
      <c r="AD49" s="661"/>
      <c r="AE49" s="661"/>
      <c r="AF49" s="662"/>
      <c r="AG49" s="662"/>
      <c r="AI49" s="662"/>
      <c r="AJ49" s="189"/>
    </row>
    <row r="50" spans="3:36">
      <c r="C50" s="2164"/>
      <c r="D50" s="2165"/>
      <c r="E50" s="2165"/>
      <c r="F50" s="2166"/>
      <c r="G50" s="1156"/>
      <c r="H50" s="2178" t="s">
        <v>52</v>
      </c>
      <c r="I50" s="2187" t="s">
        <v>656</v>
      </c>
      <c r="J50" s="2187"/>
      <c r="K50" s="2187"/>
      <c r="L50" s="2178" t="s">
        <v>53</v>
      </c>
      <c r="M50" s="1156"/>
      <c r="N50" s="1156"/>
      <c r="O50" s="1156"/>
      <c r="P50" s="1160"/>
      <c r="S50" s="168"/>
      <c r="T50" s="2192"/>
      <c r="U50" s="2191" t="s">
        <v>297</v>
      </c>
      <c r="V50" s="2191"/>
      <c r="W50" s="2191" t="s">
        <v>297</v>
      </c>
      <c r="X50" s="2191"/>
      <c r="Y50" s="2191" t="s">
        <v>297</v>
      </c>
      <c r="Z50" s="696"/>
      <c r="AA50" s="2191" t="s">
        <v>297</v>
      </c>
      <c r="AB50" s="696"/>
      <c r="AC50" s="2191" t="s">
        <v>297</v>
      </c>
      <c r="AD50" s="696"/>
      <c r="AE50" s="2191" t="s">
        <v>297</v>
      </c>
      <c r="AF50" s="697"/>
      <c r="AG50" s="2191" t="s">
        <v>297</v>
      </c>
      <c r="AI50" s="663"/>
      <c r="AJ50" s="189"/>
    </row>
    <row r="51" spans="3:36" ht="6.75" customHeight="1">
      <c r="C51" s="2164"/>
      <c r="D51" s="2165"/>
      <c r="E51" s="2165"/>
      <c r="F51" s="2166"/>
      <c r="G51" s="1156"/>
      <c r="H51" s="2178"/>
      <c r="I51" s="2187"/>
      <c r="J51" s="2187"/>
      <c r="K51" s="2187"/>
      <c r="L51" s="2178"/>
      <c r="M51" s="1156"/>
      <c r="N51" s="1156"/>
      <c r="O51" s="1156"/>
      <c r="P51" s="1160"/>
      <c r="S51" s="168"/>
      <c r="T51" s="2192"/>
      <c r="U51" s="2191"/>
      <c r="V51" s="2191"/>
      <c r="W51" s="2191"/>
      <c r="X51" s="2191"/>
      <c r="Y51" s="2191"/>
      <c r="Z51" s="696"/>
      <c r="AA51" s="2191"/>
      <c r="AB51" s="696"/>
      <c r="AC51" s="2191"/>
      <c r="AD51" s="696"/>
      <c r="AE51" s="2191"/>
      <c r="AF51" s="697"/>
      <c r="AG51" s="2191"/>
      <c r="AI51" s="663"/>
      <c r="AJ51" s="189"/>
    </row>
    <row r="52" spans="3:36" ht="7.5" customHeight="1">
      <c r="C52" s="2164"/>
      <c r="D52" s="2165"/>
      <c r="E52" s="2165"/>
      <c r="F52" s="2166"/>
      <c r="G52" s="1156"/>
      <c r="H52" s="2178"/>
      <c r="I52" s="2187"/>
      <c r="J52" s="2187"/>
      <c r="K52" s="2187"/>
      <c r="L52" s="2178"/>
      <c r="M52" s="1156"/>
      <c r="N52" s="1156"/>
      <c r="O52" s="1156"/>
      <c r="P52" s="1160"/>
      <c r="AJ52" s="189"/>
    </row>
    <row r="53" spans="3:36" ht="3.75" customHeight="1">
      <c r="C53" s="2167"/>
      <c r="D53" s="2168"/>
      <c r="E53" s="2168"/>
      <c r="F53" s="2169"/>
      <c r="G53" s="1158"/>
      <c r="H53" s="1158"/>
      <c r="I53" s="1158"/>
      <c r="J53" s="1158"/>
      <c r="K53" s="1158"/>
      <c r="L53" s="1158"/>
      <c r="M53" s="1158"/>
      <c r="N53" s="1158"/>
      <c r="O53" s="1158"/>
      <c r="P53" s="1161"/>
      <c r="S53" s="168"/>
      <c r="AJ53" s="189"/>
    </row>
    <row r="54" spans="3:36" ht="7.5" customHeight="1">
      <c r="C54" s="2161" t="s">
        <v>405</v>
      </c>
      <c r="D54" s="2146"/>
      <c r="E54" s="2146"/>
      <c r="F54" s="2147"/>
      <c r="G54" s="1157"/>
      <c r="H54" s="1157"/>
      <c r="I54" s="1157"/>
      <c r="J54" s="1157"/>
      <c r="K54" s="1157"/>
      <c r="L54" s="2176" t="s">
        <v>292</v>
      </c>
      <c r="M54" s="2176"/>
      <c r="N54" s="2176"/>
      <c r="O54" s="2176"/>
      <c r="P54" s="2177"/>
      <c r="S54" s="2251" t="s">
        <v>474</v>
      </c>
      <c r="T54" s="2252"/>
      <c r="U54" s="2252"/>
      <c r="V54" s="2252"/>
      <c r="W54" s="2252"/>
      <c r="X54" s="2252"/>
      <c r="Y54" s="2252"/>
      <c r="Z54" s="2252"/>
      <c r="AA54" s="2252"/>
      <c r="AB54" s="2252"/>
      <c r="AC54" s="2252"/>
      <c r="AD54" s="2252"/>
      <c r="AE54" s="2252"/>
      <c r="AF54" s="2252"/>
      <c r="AG54" s="2252"/>
      <c r="AI54" s="157"/>
      <c r="AJ54" s="189"/>
    </row>
    <row r="55" spans="3:36" ht="7.5" customHeight="1">
      <c r="C55" s="2182"/>
      <c r="D55" s="2183"/>
      <c r="E55" s="2183"/>
      <c r="F55" s="2184"/>
      <c r="G55" s="2185" t="s">
        <v>291</v>
      </c>
      <c r="H55" s="2185"/>
      <c r="I55" s="2185"/>
      <c r="J55" s="2185"/>
      <c r="K55" s="2185"/>
      <c r="L55" s="2178"/>
      <c r="M55" s="2178"/>
      <c r="N55" s="2178"/>
      <c r="O55" s="2178"/>
      <c r="P55" s="2179"/>
      <c r="S55" s="2252"/>
      <c r="T55" s="2252"/>
      <c r="U55" s="2252"/>
      <c r="V55" s="2252"/>
      <c r="W55" s="2252"/>
      <c r="X55" s="2252"/>
      <c r="Y55" s="2252"/>
      <c r="Z55" s="2252"/>
      <c r="AA55" s="2252"/>
      <c r="AB55" s="2252"/>
      <c r="AC55" s="2252"/>
      <c r="AD55" s="2252"/>
      <c r="AE55" s="2252"/>
      <c r="AF55" s="2252"/>
      <c r="AG55" s="2252"/>
      <c r="AI55" s="150"/>
      <c r="AJ55" s="189"/>
    </row>
    <row r="56" spans="3:36" ht="7.5" customHeight="1">
      <c r="C56" s="2182"/>
      <c r="D56" s="2183"/>
      <c r="E56" s="2183"/>
      <c r="F56" s="2184"/>
      <c r="G56" s="2185"/>
      <c r="H56" s="2185"/>
      <c r="I56" s="2185"/>
      <c r="J56" s="2185"/>
      <c r="K56" s="2185"/>
      <c r="L56" s="2178"/>
      <c r="M56" s="2178"/>
      <c r="N56" s="2178"/>
      <c r="O56" s="2178"/>
      <c r="P56" s="2179"/>
      <c r="T56" s="2253" t="s">
        <v>475</v>
      </c>
      <c r="U56" s="1406"/>
      <c r="V56" s="1406"/>
      <c r="W56" s="1406"/>
      <c r="X56" s="1406"/>
      <c r="Y56" s="1406"/>
      <c r="Z56" s="1406"/>
      <c r="AA56" s="1406"/>
      <c r="AB56" s="1406"/>
      <c r="AC56" s="1406"/>
      <c r="AD56" s="1406"/>
      <c r="AE56" s="1406"/>
      <c r="AF56" s="1406"/>
      <c r="AG56" s="1406"/>
      <c r="AI56" s="2249"/>
      <c r="AJ56" s="189"/>
    </row>
    <row r="57" spans="3:36" ht="7.5" customHeight="1">
      <c r="C57" s="2182"/>
      <c r="D57" s="2183"/>
      <c r="E57" s="2183"/>
      <c r="F57" s="2184"/>
      <c r="G57" s="1156"/>
      <c r="H57" s="1156"/>
      <c r="I57" s="1156"/>
      <c r="J57" s="1156"/>
      <c r="K57" s="1156"/>
      <c r="L57" s="2178"/>
      <c r="M57" s="2178"/>
      <c r="N57" s="2178"/>
      <c r="O57" s="2178"/>
      <c r="P57" s="2179"/>
      <c r="S57" s="168"/>
      <c r="T57" s="1406"/>
      <c r="U57" s="1406"/>
      <c r="V57" s="1406"/>
      <c r="W57" s="1406"/>
      <c r="X57" s="1406"/>
      <c r="Y57" s="1406"/>
      <c r="Z57" s="1406"/>
      <c r="AA57" s="1406"/>
      <c r="AB57" s="1406"/>
      <c r="AC57" s="1406"/>
      <c r="AD57" s="1406"/>
      <c r="AE57" s="1406"/>
      <c r="AF57" s="1406"/>
      <c r="AG57" s="1406"/>
      <c r="AI57" s="2249"/>
      <c r="AJ57" s="189"/>
    </row>
    <row r="58" spans="3:36" ht="7.5" customHeight="1">
      <c r="C58" s="2148"/>
      <c r="D58" s="2149"/>
      <c r="E58" s="2149"/>
      <c r="F58" s="2150"/>
      <c r="G58" s="1158"/>
      <c r="H58" s="1158"/>
      <c r="I58" s="1158"/>
      <c r="J58" s="1158"/>
      <c r="K58" s="1158"/>
      <c r="L58" s="2180"/>
      <c r="M58" s="2180"/>
      <c r="N58" s="2180"/>
      <c r="O58" s="2180"/>
      <c r="P58" s="2181"/>
      <c r="AJ58" s="189"/>
    </row>
    <row r="59" spans="3:36" ht="7.5" customHeight="1">
      <c r="C59" s="2161" t="str">
        <f>+表紙!AE9&amp;"の
苦情対処状況"</f>
        <v>＿＿年度の
苦情対処状況</v>
      </c>
      <c r="D59" s="2162"/>
      <c r="E59" s="2162"/>
      <c r="F59" s="2163"/>
      <c r="G59" s="2188"/>
      <c r="H59" s="2190" t="s">
        <v>73</v>
      </c>
      <c r="I59" s="2190"/>
      <c r="J59" s="1157"/>
      <c r="K59" s="1157"/>
      <c r="L59" s="1157"/>
      <c r="M59" s="1157"/>
      <c r="N59" s="1157"/>
      <c r="O59" s="1157"/>
      <c r="P59" s="1159"/>
      <c r="AJ59" s="189"/>
    </row>
    <row r="60" spans="3:36">
      <c r="C60" s="2164"/>
      <c r="D60" s="2165"/>
      <c r="E60" s="2165"/>
      <c r="F60" s="2166"/>
      <c r="G60" s="2189"/>
      <c r="H60" s="2185"/>
      <c r="I60" s="2185"/>
      <c r="J60" s="1156"/>
      <c r="K60" s="1156"/>
      <c r="L60" s="1156"/>
      <c r="M60" s="1156"/>
      <c r="N60" s="1156"/>
      <c r="O60" s="1156"/>
      <c r="P60" s="1160"/>
      <c r="S60" s="820" t="s">
        <v>1046</v>
      </c>
      <c r="T60" s="821"/>
      <c r="U60" s="821"/>
      <c r="V60" s="821"/>
      <c r="W60" s="821"/>
      <c r="X60" s="821"/>
      <c r="Y60" s="821"/>
      <c r="Z60" s="821"/>
      <c r="AA60" s="821"/>
      <c r="AB60" s="821"/>
      <c r="AC60" s="821"/>
      <c r="AD60" s="822"/>
      <c r="AE60" s="822"/>
      <c r="AF60" s="822"/>
      <c r="AG60" s="822"/>
      <c r="AH60" s="822"/>
      <c r="AJ60" s="189"/>
    </row>
    <row r="61" spans="3:36" ht="13.5" customHeight="1">
      <c r="C61" s="2164"/>
      <c r="D61" s="2165"/>
      <c r="E61" s="2165"/>
      <c r="F61" s="2166"/>
      <c r="G61" s="2186" t="s">
        <v>350</v>
      </c>
      <c r="H61" s="2185"/>
      <c r="I61" s="2185"/>
      <c r="J61" s="2185"/>
      <c r="K61" s="1156"/>
      <c r="L61" s="1156"/>
      <c r="M61" s="1156"/>
      <c r="N61" s="1156"/>
      <c r="O61" s="1156"/>
      <c r="P61" s="1160"/>
      <c r="S61" s="2222" t="s">
        <v>1038</v>
      </c>
      <c r="T61" s="2223"/>
      <c r="U61" s="2223"/>
      <c r="V61" s="2223"/>
      <c r="W61" s="2224"/>
      <c r="X61" s="2228" t="s">
        <v>1039</v>
      </c>
      <c r="Y61" s="2229"/>
      <c r="Z61" s="2209" t="s">
        <v>1040</v>
      </c>
      <c r="AA61" s="2210"/>
      <c r="AB61" s="2210"/>
      <c r="AC61" s="2210"/>
      <c r="AD61" s="2210"/>
      <c r="AE61" s="2210"/>
      <c r="AF61" s="2211" t="s">
        <v>1041</v>
      </c>
      <c r="AG61" s="2212"/>
      <c r="AH61" s="2213"/>
      <c r="AI61" s="167"/>
      <c r="AJ61" s="189"/>
    </row>
    <row r="62" spans="3:36" ht="13.5" customHeight="1">
      <c r="C62" s="2164"/>
      <c r="D62" s="2165"/>
      <c r="E62" s="2165"/>
      <c r="F62" s="2166"/>
      <c r="G62" s="2186"/>
      <c r="H62" s="2185"/>
      <c r="I62" s="2185"/>
      <c r="J62" s="2185"/>
      <c r="K62" s="1156"/>
      <c r="L62" s="1156"/>
      <c r="M62" s="1156"/>
      <c r="N62" s="1156"/>
      <c r="O62" s="1156"/>
      <c r="P62" s="1160"/>
      <c r="S62" s="2225"/>
      <c r="T62" s="2226"/>
      <c r="U62" s="2226"/>
      <c r="V62" s="2226"/>
      <c r="W62" s="2227"/>
      <c r="X62" s="2230"/>
      <c r="Y62" s="2231"/>
      <c r="Z62" s="2217" t="s">
        <v>1042</v>
      </c>
      <c r="AA62" s="2218"/>
      <c r="AB62" s="2219" t="s">
        <v>1043</v>
      </c>
      <c r="AC62" s="2220"/>
      <c r="AD62" s="2221" t="s">
        <v>1044</v>
      </c>
      <c r="AE62" s="2220"/>
      <c r="AF62" s="2214"/>
      <c r="AG62" s="2215"/>
      <c r="AH62" s="2216"/>
      <c r="AI62" s="167"/>
      <c r="AJ62" s="189"/>
    </row>
    <row r="63" spans="3:36" ht="13.5" customHeight="1">
      <c r="C63" s="2164"/>
      <c r="D63" s="2165"/>
      <c r="E63" s="2165"/>
      <c r="F63" s="2166"/>
      <c r="G63" s="2170"/>
      <c r="H63" s="2171"/>
      <c r="I63" s="2171"/>
      <c r="J63" s="2171"/>
      <c r="K63" s="2171"/>
      <c r="L63" s="2171"/>
      <c r="M63" s="2171"/>
      <c r="N63" s="2171"/>
      <c r="O63" s="2171"/>
      <c r="P63" s="2172"/>
      <c r="S63" s="2207" t="s">
        <v>1045</v>
      </c>
      <c r="T63" s="2208"/>
      <c r="U63" s="2208"/>
      <c r="V63" s="2208"/>
      <c r="W63" s="2208"/>
      <c r="X63" s="2159" t="s">
        <v>730</v>
      </c>
      <c r="Y63" s="2160"/>
      <c r="Z63" s="2159" t="s">
        <v>730</v>
      </c>
      <c r="AA63" s="2160"/>
      <c r="AB63" s="2159" t="s">
        <v>730</v>
      </c>
      <c r="AC63" s="2160"/>
      <c r="AD63" s="2159" t="s">
        <v>730</v>
      </c>
      <c r="AE63" s="2160"/>
      <c r="AF63" s="2204" t="s">
        <v>1088</v>
      </c>
      <c r="AG63" s="2205"/>
      <c r="AH63" s="2206"/>
      <c r="AJ63" s="189"/>
    </row>
    <row r="64" spans="3:36" ht="13.5" customHeight="1">
      <c r="C64" s="2164"/>
      <c r="D64" s="2165"/>
      <c r="E64" s="2165"/>
      <c r="F64" s="2166"/>
      <c r="G64" s="2170"/>
      <c r="H64" s="2171"/>
      <c r="I64" s="2171"/>
      <c r="J64" s="2171"/>
      <c r="K64" s="2171"/>
      <c r="L64" s="2171"/>
      <c r="M64" s="2171"/>
      <c r="N64" s="2171"/>
      <c r="O64" s="2171"/>
      <c r="P64" s="2172"/>
      <c r="S64" s="2207" t="s">
        <v>1108</v>
      </c>
      <c r="T64" s="2208"/>
      <c r="U64" s="2208"/>
      <c r="V64" s="2208"/>
      <c r="W64" s="2208"/>
      <c r="X64" s="2159" t="s">
        <v>730</v>
      </c>
      <c r="Y64" s="2160"/>
      <c r="Z64" s="2159" t="s">
        <v>730</v>
      </c>
      <c r="AA64" s="2160"/>
      <c r="AB64" s="2159" t="s">
        <v>730</v>
      </c>
      <c r="AC64" s="2160"/>
      <c r="AD64" s="2159" t="s">
        <v>730</v>
      </c>
      <c r="AE64" s="2160"/>
      <c r="AF64" s="2204" t="s">
        <v>1088</v>
      </c>
      <c r="AG64" s="2205"/>
      <c r="AH64" s="2206"/>
      <c r="AJ64" s="189"/>
    </row>
    <row r="65" spans="3:16" ht="7.5" customHeight="1">
      <c r="C65" s="2167"/>
      <c r="D65" s="2168"/>
      <c r="E65" s="2168"/>
      <c r="F65" s="2169"/>
      <c r="G65" s="2173"/>
      <c r="H65" s="2174"/>
      <c r="I65" s="2174"/>
      <c r="J65" s="2174"/>
      <c r="K65" s="2174"/>
      <c r="L65" s="2174"/>
      <c r="M65" s="2174"/>
      <c r="N65" s="2174"/>
      <c r="O65" s="2174"/>
      <c r="P65" s="2175"/>
    </row>
    <row r="66" spans="3:16" ht="7.5" customHeight="1">
      <c r="C66" s="224"/>
      <c r="D66" s="224"/>
      <c r="E66" s="224"/>
      <c r="F66" s="224"/>
      <c r="G66" s="224"/>
      <c r="H66" s="224"/>
      <c r="I66" s="224"/>
      <c r="J66" s="224"/>
      <c r="K66" s="224"/>
      <c r="L66" s="224"/>
      <c r="M66" s="224"/>
      <c r="N66" s="224"/>
      <c r="O66" s="224"/>
      <c r="P66" s="224"/>
    </row>
    <row r="67" spans="3:16" ht="7.5" customHeight="1">
      <c r="C67" s="224"/>
      <c r="D67" s="224"/>
      <c r="E67" s="224"/>
      <c r="F67" s="224"/>
      <c r="G67" s="224"/>
      <c r="H67" s="224"/>
      <c r="I67" s="224"/>
      <c r="J67" s="224"/>
      <c r="K67" s="224"/>
      <c r="L67" s="224"/>
      <c r="M67" s="224"/>
      <c r="N67" s="224"/>
      <c r="O67" s="224"/>
      <c r="P67" s="224"/>
    </row>
    <row r="68" spans="3:16" ht="7.5" customHeight="1">
      <c r="C68" s="224"/>
      <c r="D68" s="224"/>
      <c r="E68" s="224"/>
      <c r="F68" s="224"/>
      <c r="G68" s="224"/>
      <c r="H68" s="224"/>
      <c r="I68" s="224"/>
      <c r="J68" s="224"/>
      <c r="K68" s="224"/>
      <c r="L68" s="224"/>
      <c r="M68" s="224"/>
      <c r="N68" s="224"/>
      <c r="O68" s="224"/>
      <c r="P68" s="224"/>
    </row>
    <row r="69" spans="3:16" ht="7.5" customHeight="1">
      <c r="C69" s="224"/>
      <c r="D69" s="224"/>
      <c r="E69" s="224"/>
      <c r="F69" s="224"/>
      <c r="G69" s="224"/>
      <c r="H69" s="224"/>
      <c r="I69" s="224"/>
      <c r="J69" s="224"/>
      <c r="K69" s="224"/>
      <c r="L69" s="224"/>
      <c r="M69" s="224"/>
      <c r="N69" s="224"/>
      <c r="O69" s="224"/>
      <c r="P69" s="224"/>
    </row>
    <row r="70" spans="3:16" ht="7.5" customHeight="1">
      <c r="C70" s="224"/>
      <c r="D70" s="224"/>
      <c r="E70" s="224"/>
      <c r="F70" s="224"/>
      <c r="G70" s="224"/>
      <c r="H70" s="224"/>
      <c r="I70" s="224"/>
      <c r="J70" s="224"/>
      <c r="K70" s="224"/>
      <c r="L70" s="224"/>
      <c r="M70" s="224"/>
      <c r="N70" s="224"/>
      <c r="O70" s="224"/>
      <c r="P70" s="224"/>
    </row>
    <row r="71" spans="3:16" ht="7.5" customHeight="1">
      <c r="C71" s="224"/>
      <c r="D71" s="224"/>
      <c r="E71" s="224"/>
      <c r="F71" s="224"/>
      <c r="G71" s="224"/>
      <c r="H71" s="224"/>
      <c r="I71" s="224"/>
      <c r="J71" s="224"/>
      <c r="K71" s="224"/>
      <c r="L71" s="224"/>
      <c r="M71" s="224"/>
      <c r="N71" s="224"/>
      <c r="O71" s="224"/>
      <c r="P71" s="224"/>
    </row>
    <row r="72" spans="3:16" ht="7.5" customHeight="1">
      <c r="C72" s="224"/>
      <c r="D72" s="224"/>
      <c r="E72" s="224"/>
      <c r="F72" s="224"/>
      <c r="G72" s="224"/>
      <c r="H72" s="224"/>
      <c r="I72" s="224"/>
      <c r="J72" s="224"/>
      <c r="K72" s="224"/>
      <c r="L72" s="224"/>
      <c r="M72" s="224"/>
      <c r="N72" s="224"/>
      <c r="O72" s="224"/>
      <c r="P72" s="224"/>
    </row>
    <row r="73" spans="3:16" ht="7.5" customHeight="1">
      <c r="C73" s="224"/>
      <c r="D73" s="224"/>
      <c r="E73" s="224"/>
      <c r="F73" s="224"/>
      <c r="G73" s="224"/>
      <c r="H73" s="224"/>
      <c r="I73" s="224"/>
      <c r="J73" s="224"/>
      <c r="K73" s="224"/>
      <c r="L73" s="224"/>
      <c r="M73" s="224"/>
      <c r="N73" s="224"/>
      <c r="O73" s="224"/>
      <c r="P73" s="224"/>
    </row>
    <row r="74" spans="3:16" ht="7.5" customHeight="1">
      <c r="C74" s="224"/>
      <c r="D74" s="224"/>
      <c r="E74" s="224"/>
      <c r="F74" s="224"/>
      <c r="G74" s="224"/>
      <c r="H74" s="224"/>
      <c r="I74" s="224"/>
      <c r="J74" s="224"/>
      <c r="K74" s="224"/>
      <c r="L74" s="224"/>
      <c r="M74" s="224"/>
      <c r="N74" s="224"/>
      <c r="O74" s="224"/>
      <c r="P74" s="224"/>
    </row>
    <row r="75" spans="3:16" ht="7.5" customHeight="1">
      <c r="C75" s="224"/>
      <c r="D75" s="224"/>
      <c r="E75" s="224"/>
      <c r="F75" s="224"/>
      <c r="G75" s="224"/>
      <c r="H75" s="224"/>
      <c r="I75" s="224"/>
      <c r="J75" s="224"/>
      <c r="K75" s="224"/>
      <c r="L75" s="224"/>
      <c r="M75" s="224"/>
      <c r="N75" s="224"/>
      <c r="O75" s="224"/>
      <c r="P75" s="224"/>
    </row>
    <row r="76" spans="3:16" ht="7.5" customHeight="1">
      <c r="C76" s="224"/>
      <c r="D76" s="224"/>
      <c r="E76" s="224"/>
      <c r="F76" s="224"/>
      <c r="G76" s="224"/>
      <c r="H76" s="224"/>
      <c r="I76" s="224"/>
      <c r="J76" s="224"/>
      <c r="K76" s="224"/>
      <c r="L76" s="224"/>
      <c r="M76" s="224"/>
      <c r="N76" s="224"/>
      <c r="O76" s="224"/>
      <c r="P76" s="224"/>
    </row>
    <row r="77" spans="3:16" ht="7.5" customHeight="1">
      <c r="C77" s="224"/>
      <c r="D77" s="224"/>
      <c r="E77" s="224"/>
      <c r="F77" s="224"/>
      <c r="G77" s="224"/>
      <c r="H77" s="224"/>
      <c r="I77" s="224"/>
      <c r="J77" s="224"/>
      <c r="K77" s="224"/>
      <c r="L77" s="224"/>
      <c r="M77" s="224"/>
      <c r="N77" s="224"/>
      <c r="O77" s="224"/>
      <c r="P77" s="224"/>
    </row>
    <row r="78" spans="3:16" ht="7.5" customHeight="1">
      <c r="C78" s="224"/>
      <c r="D78" s="224"/>
      <c r="E78" s="224"/>
      <c r="F78" s="224"/>
      <c r="G78" s="224"/>
      <c r="H78" s="224"/>
      <c r="I78" s="224"/>
      <c r="J78" s="224"/>
      <c r="K78" s="224"/>
      <c r="L78" s="224"/>
      <c r="M78" s="224"/>
      <c r="N78" s="224"/>
      <c r="O78" s="224"/>
      <c r="P78" s="224"/>
    </row>
    <row r="79" spans="3:16" ht="7.5" customHeight="1">
      <c r="C79" s="224"/>
      <c r="D79" s="224"/>
      <c r="E79" s="224"/>
      <c r="F79" s="224"/>
      <c r="G79" s="224"/>
      <c r="H79" s="224"/>
      <c r="I79" s="224"/>
      <c r="J79" s="224"/>
      <c r="K79" s="224"/>
      <c r="L79" s="224"/>
      <c r="M79" s="224"/>
      <c r="N79" s="224"/>
      <c r="O79" s="224"/>
      <c r="P79" s="224"/>
    </row>
    <row r="80" spans="3:16" ht="7.5" customHeight="1"/>
    <row r="81" ht="7.5" customHeight="1"/>
    <row r="82" ht="7.5" customHeight="1"/>
    <row r="83" ht="7.5" customHeight="1"/>
    <row r="84" ht="7.5" customHeight="1"/>
    <row r="85" ht="7.5" customHeight="1"/>
    <row r="86" ht="7.5" customHeight="1"/>
    <row r="87" ht="7.5" customHeight="1"/>
    <row r="88" ht="7.5" customHeight="1"/>
    <row r="89" ht="7.5" customHeight="1"/>
  </sheetData>
  <customSheetViews>
    <customSheetView guid="{9B4E31BC-71FB-41F0-8B8E-2BBB750341B5}" showPageBreaks="1" printArea="1" view="pageBreakPreview" topLeftCell="A13">
      <selection activeCell="I29" sqref="I29"/>
      <pageMargins left="0.70866141732283472" right="0.70866141732283472" top="0.74803149606299213" bottom="0.74803149606299213" header="0.31496062992125984" footer="0.31496062992125984"/>
      <pageSetup paperSize="9" orientation="landscape" r:id="rId1"/>
      <headerFooter>
        <oddFooter>&amp;C8</oddFooter>
      </headerFooter>
    </customSheetView>
  </customSheetViews>
  <mergeCells count="171">
    <mergeCell ref="J12:J15"/>
    <mergeCell ref="I9:I11"/>
    <mergeCell ref="E12:H15"/>
    <mergeCell ref="I20:I23"/>
    <mergeCell ref="V18:AE19"/>
    <mergeCell ref="I12:I15"/>
    <mergeCell ref="U14:U15"/>
    <mergeCell ref="E16:E19"/>
    <mergeCell ref="G16:G19"/>
    <mergeCell ref="G20:G23"/>
    <mergeCell ref="E20:E23"/>
    <mergeCell ref="F20:F23"/>
    <mergeCell ref="F16:F19"/>
    <mergeCell ref="H20:H23"/>
    <mergeCell ref="H16:H19"/>
    <mergeCell ref="I16:I19"/>
    <mergeCell ref="V20:AE21"/>
    <mergeCell ref="U8:AI9"/>
    <mergeCell ref="V12:AJ13"/>
    <mergeCell ref="K12:P15"/>
    <mergeCell ref="J16:J19"/>
    <mergeCell ref="J20:J23"/>
    <mergeCell ref="K20:P23"/>
    <mergeCell ref="U12:U13"/>
    <mergeCell ref="C35:F37"/>
    <mergeCell ref="I32:J34"/>
    <mergeCell ref="G35:H37"/>
    <mergeCell ref="C38:F42"/>
    <mergeCell ref="AB29:AB30"/>
    <mergeCell ref="S42:AH43"/>
    <mergeCell ref="S33:AD34"/>
    <mergeCell ref="T35:V36"/>
    <mergeCell ref="G41:H42"/>
    <mergeCell ref="L35:P37"/>
    <mergeCell ref="AH29:AH30"/>
    <mergeCell ref="AC29:AC30"/>
    <mergeCell ref="AG38:AG39"/>
    <mergeCell ref="G38:H40"/>
    <mergeCell ref="C43:F48"/>
    <mergeCell ref="G47:I48"/>
    <mergeCell ref="G45:I46"/>
    <mergeCell ref="J47:J48"/>
    <mergeCell ref="E24:E27"/>
    <mergeCell ref="K32:K34"/>
    <mergeCell ref="A30:G31"/>
    <mergeCell ref="L32:P34"/>
    <mergeCell ref="G32:H34"/>
    <mergeCell ref="W35:AF36"/>
    <mergeCell ref="Z38:Z39"/>
    <mergeCell ref="Y50:Y51"/>
    <mergeCell ref="T38:T39"/>
    <mergeCell ref="K38:K40"/>
    <mergeCell ref="L41:P42"/>
    <mergeCell ref="N43:N44"/>
    <mergeCell ref="K43:M44"/>
    <mergeCell ref="N45:N46"/>
    <mergeCell ref="X38:X39"/>
    <mergeCell ref="G24:G27"/>
    <mergeCell ref="H24:H27"/>
    <mergeCell ref="AE29:AE30"/>
    <mergeCell ref="F24:F27"/>
    <mergeCell ref="K41:K42"/>
    <mergeCell ref="I35:J37"/>
    <mergeCell ref="AD38:AD39"/>
    <mergeCell ref="I38:J40"/>
    <mergeCell ref="C32:F34"/>
    <mergeCell ref="K24:P27"/>
    <mergeCell ref="AA38:AA39"/>
    <mergeCell ref="AB38:AB39"/>
    <mergeCell ref="AC47:AC48"/>
    <mergeCell ref="AF38:AF39"/>
    <mergeCell ref="AA47:AA48"/>
    <mergeCell ref="AE38:AE39"/>
    <mergeCell ref="AL33:AY34"/>
    <mergeCell ref="U22:U23"/>
    <mergeCell ref="W47:W48"/>
    <mergeCell ref="K35:K37"/>
    <mergeCell ref="L38:P40"/>
    <mergeCell ref="V47:V48"/>
    <mergeCell ref="V22:AF23"/>
    <mergeCell ref="AI56:AI57"/>
    <mergeCell ref="AI47:AI48"/>
    <mergeCell ref="AE47:AE48"/>
    <mergeCell ref="AE50:AE51"/>
    <mergeCell ref="AG47:AG48"/>
    <mergeCell ref="S54:AG55"/>
    <mergeCell ref="T56:AG57"/>
    <mergeCell ref="AH38:AH39"/>
    <mergeCell ref="AG50:AG51"/>
    <mergeCell ref="T47:T48"/>
    <mergeCell ref="AA50:AA51"/>
    <mergeCell ref="AC50:AC51"/>
    <mergeCell ref="V16:AJ17"/>
    <mergeCell ref="AF29:AF30"/>
    <mergeCell ref="U40:W40"/>
    <mergeCell ref="X47:X48"/>
    <mergeCell ref="Y38:Y39"/>
    <mergeCell ref="AC38:AC39"/>
    <mergeCell ref="Y47:Y48"/>
    <mergeCell ref="X40:Z40"/>
    <mergeCell ref="AA29:AA30"/>
    <mergeCell ref="U47:U48"/>
    <mergeCell ref="I3:K4"/>
    <mergeCell ref="U6:W6"/>
    <mergeCell ref="G43:I44"/>
    <mergeCell ref="B9:G10"/>
    <mergeCell ref="S3:AB4"/>
    <mergeCell ref="C20:D27"/>
    <mergeCell ref="C12:D15"/>
    <mergeCell ref="C16:D19"/>
    <mergeCell ref="J43:J44"/>
    <mergeCell ref="I41:J42"/>
    <mergeCell ref="B3:G4"/>
    <mergeCell ref="U29:W29"/>
    <mergeCell ref="X31:Z31"/>
    <mergeCell ref="U31:W31"/>
    <mergeCell ref="U38:W39"/>
    <mergeCell ref="S27:Z28"/>
    <mergeCell ref="V14:AJ15"/>
    <mergeCell ref="AB5:AB6"/>
    <mergeCell ref="V10:AF11"/>
    <mergeCell ref="J6:L6"/>
    <mergeCell ref="U16:U17"/>
    <mergeCell ref="I24:I27"/>
    <mergeCell ref="AD29:AD30"/>
    <mergeCell ref="AG29:AG30"/>
    <mergeCell ref="J24:J27"/>
    <mergeCell ref="K16:P19"/>
    <mergeCell ref="AF64:AH64"/>
    <mergeCell ref="S64:W64"/>
    <mergeCell ref="S63:W63"/>
    <mergeCell ref="X63:Y63"/>
    <mergeCell ref="Z63:AA63"/>
    <mergeCell ref="AB63:AC63"/>
    <mergeCell ref="AD63:AE63"/>
    <mergeCell ref="AF63:AH63"/>
    <mergeCell ref="Z61:AE61"/>
    <mergeCell ref="AF61:AH62"/>
    <mergeCell ref="Z62:AA62"/>
    <mergeCell ref="AB62:AC62"/>
    <mergeCell ref="AD62:AE62"/>
    <mergeCell ref="S61:W62"/>
    <mergeCell ref="X61:Y62"/>
    <mergeCell ref="T44:Y45"/>
    <mergeCell ref="K45:M46"/>
    <mergeCell ref="J45:J46"/>
    <mergeCell ref="N47:N48"/>
    <mergeCell ref="K47:M48"/>
    <mergeCell ref="Y29:Y30"/>
    <mergeCell ref="Z29:Z30"/>
    <mergeCell ref="X64:Y64"/>
    <mergeCell ref="Z64:AA64"/>
    <mergeCell ref="AB64:AC64"/>
    <mergeCell ref="AD64:AE64"/>
    <mergeCell ref="C59:F65"/>
    <mergeCell ref="G63:P65"/>
    <mergeCell ref="C49:F53"/>
    <mergeCell ref="L54:P58"/>
    <mergeCell ref="C54:F58"/>
    <mergeCell ref="G55:K56"/>
    <mergeCell ref="G61:J62"/>
    <mergeCell ref="I50:K52"/>
    <mergeCell ref="G59:G60"/>
    <mergeCell ref="H59:I60"/>
    <mergeCell ref="H50:H52"/>
    <mergeCell ref="X50:X51"/>
    <mergeCell ref="L50:L52"/>
    <mergeCell ref="V50:V51"/>
    <mergeCell ref="W50:W51"/>
    <mergeCell ref="U50:U51"/>
    <mergeCell ref="T50:T51"/>
  </mergeCells>
  <phoneticPr fontId="2"/>
  <dataValidations count="6">
    <dataValidation type="list" allowBlank="1" showInputMessage="1" showErrorMessage="1" sqref="I3" xr:uid="{00000000-0002-0000-0A00-000000000000}">
      <formula1>"実施　・　未実施,実施,未実施"</formula1>
    </dataValidation>
    <dataValidation type="list" allowBlank="1" showInputMessage="1" showErrorMessage="1" sqref="J6" xr:uid="{00000000-0002-0000-0A00-000001000000}">
      <formula1>"採用前　・　採用後,採用前,採用後"</formula1>
    </dataValidation>
    <dataValidation type="list" allowBlank="1" showInputMessage="1" showErrorMessage="1" sqref="U6 U29 U38:W39 I50 K43:M48" xr:uid="{00000000-0002-0000-0A00-000002000000}">
      <formula1>"有　・　無,有,無"</formula1>
    </dataValidation>
    <dataValidation type="list" allowBlank="1" showInputMessage="1" showErrorMessage="1" sqref="X31 X40" xr:uid="{00000000-0002-0000-0A00-000003000000}">
      <formula1>"平成　・　令和,平成,令和"</formula1>
    </dataValidation>
    <dataValidation type="list" allowBlank="1" showInputMessage="1" showErrorMessage="1" sqref="X63:AE64" xr:uid="{00000000-0002-0000-0A00-000004000000}">
      <formula1>"有・無,有,無"</formula1>
    </dataValidation>
    <dataValidation type="list" allowBlank="1" showInputMessage="1" showErrorMessage="1" sqref="AF63:AH64" xr:uid="{00000000-0002-0000-0A00-000005000000}">
      <formula1>"有 ・ 無,有,無"</formula1>
    </dataValidation>
  </dataValidations>
  <pageMargins left="0.70866141732283472" right="0.31496062992125984" top="0.74803149606299213" bottom="0.35433070866141736" header="0.31496062992125984" footer="0.31496062992125984"/>
  <pageSetup paperSize="9" scale="94" orientation="landscape" r:id="rId2"/>
  <headerFooter>
    <oddFooter>&amp;C8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2631" r:id="rId5" name="Check Box 407">
              <controlPr defaultSize="0" autoFill="0" autoLine="0" autoPict="0">
                <anchor moveWithCells="1">
                  <from>
                    <xdr:col>20</xdr:col>
                    <xdr:colOff>19050</xdr:colOff>
                    <xdr:row>9</xdr:row>
                    <xdr:rowOff>0</xdr:rowOff>
                  </from>
                  <to>
                    <xdr:col>20</xdr:col>
                    <xdr:colOff>222250</xdr:colOff>
                    <xdr:row>11</xdr:row>
                    <xdr:rowOff>0</xdr:rowOff>
                  </to>
                </anchor>
              </controlPr>
            </control>
          </mc:Choice>
        </mc:AlternateContent>
        <mc:AlternateContent xmlns:mc="http://schemas.openxmlformats.org/markup-compatibility/2006">
          <mc:Choice Requires="x14">
            <control shapeId="52632" r:id="rId6" name="Check Box 408">
              <controlPr defaultSize="0" autoFill="0" autoLine="0" autoPict="0">
                <anchor moveWithCells="1">
                  <from>
                    <xdr:col>20</xdr:col>
                    <xdr:colOff>19050</xdr:colOff>
                    <xdr:row>11</xdr:row>
                    <xdr:rowOff>0</xdr:rowOff>
                  </from>
                  <to>
                    <xdr:col>20</xdr:col>
                    <xdr:colOff>222250</xdr:colOff>
                    <xdr:row>13</xdr:row>
                    <xdr:rowOff>12700</xdr:rowOff>
                  </to>
                </anchor>
              </controlPr>
            </control>
          </mc:Choice>
        </mc:AlternateContent>
        <mc:AlternateContent xmlns:mc="http://schemas.openxmlformats.org/markup-compatibility/2006">
          <mc:Choice Requires="x14">
            <control shapeId="52633" r:id="rId7" name="Check Box 409">
              <controlPr defaultSize="0" autoFill="0" autoLine="0" autoPict="0">
                <anchor moveWithCells="1">
                  <from>
                    <xdr:col>20</xdr:col>
                    <xdr:colOff>19050</xdr:colOff>
                    <xdr:row>13</xdr:row>
                    <xdr:rowOff>0</xdr:rowOff>
                  </from>
                  <to>
                    <xdr:col>20</xdr:col>
                    <xdr:colOff>222250</xdr:colOff>
                    <xdr:row>15</xdr:row>
                    <xdr:rowOff>12700</xdr:rowOff>
                  </to>
                </anchor>
              </controlPr>
            </control>
          </mc:Choice>
        </mc:AlternateContent>
        <mc:AlternateContent xmlns:mc="http://schemas.openxmlformats.org/markup-compatibility/2006">
          <mc:Choice Requires="x14">
            <control shapeId="52634" r:id="rId8" name="Check Box 410">
              <controlPr defaultSize="0" autoFill="0" autoLine="0" autoPict="0">
                <anchor moveWithCells="1">
                  <from>
                    <xdr:col>20</xdr:col>
                    <xdr:colOff>19050</xdr:colOff>
                    <xdr:row>15</xdr:row>
                    <xdr:rowOff>0</xdr:rowOff>
                  </from>
                  <to>
                    <xdr:col>20</xdr:col>
                    <xdr:colOff>222250</xdr:colOff>
                    <xdr:row>17</xdr:row>
                    <xdr:rowOff>12700</xdr:rowOff>
                  </to>
                </anchor>
              </controlPr>
            </control>
          </mc:Choice>
        </mc:AlternateContent>
        <mc:AlternateContent xmlns:mc="http://schemas.openxmlformats.org/markup-compatibility/2006">
          <mc:Choice Requires="x14">
            <control shapeId="52635" r:id="rId9" name="Check Box 411">
              <controlPr defaultSize="0" autoFill="0" autoLine="0" autoPict="0">
                <anchor moveWithCells="1">
                  <from>
                    <xdr:col>20</xdr:col>
                    <xdr:colOff>19050</xdr:colOff>
                    <xdr:row>17</xdr:row>
                    <xdr:rowOff>0</xdr:rowOff>
                  </from>
                  <to>
                    <xdr:col>20</xdr:col>
                    <xdr:colOff>222250</xdr:colOff>
                    <xdr:row>19</xdr:row>
                    <xdr:rowOff>12700</xdr:rowOff>
                  </to>
                </anchor>
              </controlPr>
            </control>
          </mc:Choice>
        </mc:AlternateContent>
        <mc:AlternateContent xmlns:mc="http://schemas.openxmlformats.org/markup-compatibility/2006">
          <mc:Choice Requires="x14">
            <control shapeId="52636" r:id="rId10" name="Check Box 412">
              <controlPr defaultSize="0" autoFill="0" autoLine="0" autoPict="0">
                <anchor moveWithCells="1">
                  <from>
                    <xdr:col>20</xdr:col>
                    <xdr:colOff>19050</xdr:colOff>
                    <xdr:row>19</xdr:row>
                    <xdr:rowOff>0</xdr:rowOff>
                  </from>
                  <to>
                    <xdr:col>20</xdr:col>
                    <xdr:colOff>222250</xdr:colOff>
                    <xdr:row>21</xdr:row>
                    <xdr:rowOff>12700</xdr:rowOff>
                  </to>
                </anchor>
              </controlPr>
            </control>
          </mc:Choice>
        </mc:AlternateContent>
        <mc:AlternateContent xmlns:mc="http://schemas.openxmlformats.org/markup-compatibility/2006">
          <mc:Choice Requires="x14">
            <control shapeId="52637" r:id="rId11" name="Check Box 413">
              <controlPr defaultSize="0" autoFill="0" autoLine="0" autoPict="0">
                <anchor moveWithCells="1">
                  <from>
                    <xdr:col>20</xdr:col>
                    <xdr:colOff>19050</xdr:colOff>
                    <xdr:row>21</xdr:row>
                    <xdr:rowOff>0</xdr:rowOff>
                  </from>
                  <to>
                    <xdr:col>20</xdr:col>
                    <xdr:colOff>222250</xdr:colOff>
                    <xdr:row>23</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2:AS87"/>
  <sheetViews>
    <sheetView view="pageBreakPreview" zoomScale="120" zoomScaleNormal="100" zoomScaleSheetLayoutView="120" workbookViewId="0"/>
  </sheetViews>
  <sheetFormatPr defaultRowHeight="13"/>
  <cols>
    <col min="1" max="1" width="2.08984375" customWidth="1"/>
    <col min="2" max="2" width="2.36328125" customWidth="1"/>
    <col min="3" max="3" width="3.7265625" customWidth="1"/>
    <col min="4" max="4" width="2.36328125" customWidth="1"/>
    <col min="5" max="5" width="2.26953125" customWidth="1"/>
    <col min="6" max="7" width="2.36328125" customWidth="1"/>
    <col min="8" max="8" width="2.453125" customWidth="1"/>
    <col min="9" max="9" width="2.08984375" customWidth="1"/>
    <col min="10" max="10" width="4.08984375" customWidth="1"/>
    <col min="11" max="11" width="4" customWidth="1"/>
    <col min="12" max="12" width="3.7265625" customWidth="1"/>
    <col min="13" max="13" width="4" customWidth="1"/>
    <col min="14" max="14" width="3.6328125" customWidth="1"/>
    <col min="15" max="15" width="4.26953125" customWidth="1"/>
    <col min="16" max="16" width="3.26953125" customWidth="1"/>
    <col min="17" max="17" width="3.90625" customWidth="1"/>
    <col min="18" max="18" width="3.36328125" customWidth="1"/>
    <col min="19" max="19" width="3.7265625" customWidth="1"/>
    <col min="20" max="20" width="3.6328125" customWidth="1"/>
    <col min="21" max="21" width="3.453125" customWidth="1"/>
    <col min="22" max="22" width="2.7265625" customWidth="1"/>
    <col min="23" max="23" width="2.453125" customWidth="1"/>
    <col min="24" max="24" width="4.90625" customWidth="1"/>
    <col min="25" max="25" width="4" customWidth="1"/>
    <col min="27" max="27" width="3.36328125" customWidth="1"/>
    <col min="29" max="29" width="3.26953125" customWidth="1"/>
    <col min="30" max="30" width="8.7265625" customWidth="1"/>
    <col min="33" max="33" width="3.7265625" customWidth="1"/>
  </cols>
  <sheetData>
    <row r="2" spans="2:43" ht="6.75" customHeight="1"/>
    <row r="3" spans="2:43" ht="7.5" customHeight="1"/>
    <row r="4" spans="2:43" ht="7.5" customHeight="1">
      <c r="B4" s="1671" t="s">
        <v>1120</v>
      </c>
      <c r="C4" s="1671"/>
      <c r="D4" s="1671"/>
      <c r="E4" s="1671"/>
      <c r="F4" s="1671"/>
      <c r="G4" s="1671"/>
      <c r="H4" s="168"/>
      <c r="I4" s="168"/>
      <c r="J4" s="168"/>
      <c r="K4" s="168"/>
      <c r="L4" s="168"/>
      <c r="M4" s="185"/>
      <c r="N4" s="185"/>
      <c r="O4" s="185"/>
      <c r="P4" s="185"/>
      <c r="Q4" s="185"/>
      <c r="R4" s="185"/>
      <c r="T4" s="134"/>
      <c r="U4" s="134"/>
      <c r="X4" s="2307" t="s">
        <v>1122</v>
      </c>
      <c r="Y4" s="1406"/>
      <c r="Z4" s="1406"/>
      <c r="AA4" s="1406"/>
      <c r="AB4" s="1406"/>
      <c r="AC4" s="1406"/>
      <c r="AD4" s="1406"/>
      <c r="AE4" s="1406"/>
      <c r="AF4" s="1406"/>
    </row>
    <row r="5" spans="2:43" ht="7.5" customHeight="1">
      <c r="B5" s="1671"/>
      <c r="C5" s="1671"/>
      <c r="D5" s="1671"/>
      <c r="E5" s="1671"/>
      <c r="F5" s="1671"/>
      <c r="G5" s="1671"/>
      <c r="H5" s="81"/>
      <c r="I5" s="81"/>
      <c r="J5" s="81"/>
      <c r="K5" s="81"/>
      <c r="L5" s="81"/>
      <c r="M5" s="185"/>
      <c r="N5" s="185"/>
      <c r="O5" s="185"/>
      <c r="P5" s="185"/>
      <c r="Q5" s="185"/>
      <c r="R5" s="185"/>
      <c r="T5" s="134"/>
      <c r="U5" s="134"/>
      <c r="X5" s="1406"/>
      <c r="Y5" s="1406"/>
      <c r="Z5" s="1406"/>
      <c r="AA5" s="1406"/>
      <c r="AB5" s="1406"/>
      <c r="AC5" s="1406"/>
      <c r="AD5" s="1406"/>
      <c r="AE5" s="1406"/>
      <c r="AF5" s="1406"/>
      <c r="AG5" s="129"/>
      <c r="AH5" s="129"/>
      <c r="AI5" s="129"/>
      <c r="AJ5" s="129"/>
      <c r="AK5" s="129"/>
      <c r="AL5" s="129"/>
      <c r="AM5" s="129"/>
      <c r="AN5" s="129"/>
      <c r="AO5" s="129"/>
      <c r="AP5" s="129"/>
      <c r="AQ5" s="129"/>
    </row>
    <row r="6" spans="2:43" ht="7.5" customHeight="1">
      <c r="B6" s="81"/>
      <c r="C6" s="81"/>
      <c r="D6" s="81"/>
      <c r="E6" s="81"/>
      <c r="F6" s="81"/>
      <c r="G6" s="81"/>
      <c r="H6" s="81"/>
      <c r="I6" s="81"/>
      <c r="J6" s="81"/>
      <c r="K6" s="81"/>
      <c r="L6" s="81"/>
      <c r="M6" s="185"/>
      <c r="N6" s="185"/>
      <c r="O6" s="185"/>
      <c r="P6" s="185"/>
      <c r="Q6" s="185"/>
      <c r="R6" s="185"/>
      <c r="X6" s="128"/>
      <c r="Y6" s="2247"/>
      <c r="Z6" s="2313" t="s">
        <v>1109</v>
      </c>
      <c r="AA6" s="2330" t="s">
        <v>52</v>
      </c>
      <c r="AB6" s="2247"/>
      <c r="AC6" s="1183"/>
      <c r="AD6" s="2314" t="s">
        <v>1112</v>
      </c>
      <c r="AE6" s="129"/>
      <c r="AF6" s="129"/>
      <c r="AG6" s="129"/>
      <c r="AH6" s="129"/>
      <c r="AI6" s="129"/>
      <c r="AJ6" s="129"/>
      <c r="AK6" s="129"/>
      <c r="AL6" s="129"/>
      <c r="AM6" s="129"/>
      <c r="AN6" s="129"/>
      <c r="AO6" s="129"/>
      <c r="AP6" s="129"/>
      <c r="AQ6" s="129"/>
    </row>
    <row r="7" spans="2:43" ht="7.5" customHeight="1">
      <c r="B7" s="185"/>
      <c r="C7" s="2303" t="s">
        <v>349</v>
      </c>
      <c r="D7" s="2308" t="s">
        <v>361</v>
      </c>
      <c r="E7" s="2309"/>
      <c r="F7" s="2309"/>
      <c r="G7" s="2309"/>
      <c r="H7" s="2309"/>
      <c r="I7" s="2310"/>
      <c r="J7" s="2311"/>
      <c r="K7" s="2196" t="s">
        <v>298</v>
      </c>
      <c r="L7" s="2190"/>
      <c r="M7" s="2190"/>
      <c r="N7" s="197"/>
      <c r="O7" s="2312" t="s">
        <v>656</v>
      </c>
      <c r="P7" s="2312"/>
      <c r="Q7" s="2312"/>
      <c r="R7" s="252"/>
      <c r="S7" s="212"/>
      <c r="X7" s="134"/>
      <c r="Y7" s="2247"/>
      <c r="Z7" s="2313"/>
      <c r="AA7" s="2330"/>
      <c r="AB7" s="2247"/>
      <c r="AC7" s="1183"/>
      <c r="AD7" s="2314"/>
      <c r="AE7" s="129"/>
      <c r="AF7" s="129"/>
      <c r="AG7" s="129"/>
      <c r="AH7" s="129"/>
      <c r="AI7" s="129"/>
      <c r="AJ7" s="129"/>
      <c r="AK7" s="129"/>
      <c r="AL7" s="129"/>
      <c r="AM7" s="129"/>
      <c r="AN7" s="129"/>
      <c r="AO7" s="129"/>
      <c r="AP7" s="129"/>
      <c r="AQ7" s="129"/>
    </row>
    <row r="8" spans="2:43" ht="7.5" customHeight="1">
      <c r="B8" s="185"/>
      <c r="C8" s="1816"/>
      <c r="D8" s="2308"/>
      <c r="E8" s="2309"/>
      <c r="F8" s="2309"/>
      <c r="G8" s="2309"/>
      <c r="H8" s="2309"/>
      <c r="I8" s="2310"/>
      <c r="J8" s="2311"/>
      <c r="K8" s="2186"/>
      <c r="L8" s="2185"/>
      <c r="M8" s="2185"/>
      <c r="N8" s="199"/>
      <c r="O8" s="2287"/>
      <c r="P8" s="2287"/>
      <c r="Q8" s="2287"/>
      <c r="R8" s="253"/>
      <c r="S8" s="213"/>
      <c r="T8" s="159"/>
      <c r="U8" s="159"/>
      <c r="V8" s="159"/>
      <c r="X8" s="131"/>
      <c r="Y8" s="2247"/>
      <c r="Z8" s="2313" t="s">
        <v>1110</v>
      </c>
      <c r="AA8" s="2330" t="s">
        <v>52</v>
      </c>
      <c r="AB8" s="2247"/>
      <c r="AC8" s="1183"/>
      <c r="AD8" s="2314" t="s">
        <v>1112</v>
      </c>
      <c r="AE8" s="129"/>
      <c r="AF8" s="129"/>
      <c r="AG8" s="129"/>
      <c r="AH8" s="129"/>
      <c r="AI8" s="129"/>
      <c r="AJ8" s="129"/>
      <c r="AK8" s="129"/>
      <c r="AL8" s="129"/>
      <c r="AM8" s="129"/>
      <c r="AN8" s="129"/>
      <c r="AO8" s="129"/>
      <c r="AP8" s="129"/>
      <c r="AQ8" s="129"/>
    </row>
    <row r="9" spans="2:43" ht="7.5" customHeight="1">
      <c r="B9" s="185"/>
      <c r="C9" s="1816"/>
      <c r="D9" s="2308"/>
      <c r="E9" s="2309"/>
      <c r="F9" s="2309"/>
      <c r="G9" s="2309"/>
      <c r="H9" s="2309"/>
      <c r="I9" s="2310"/>
      <c r="J9" s="2311"/>
      <c r="K9" s="2186" t="s">
        <v>299</v>
      </c>
      <c r="L9" s="2185"/>
      <c r="M9" s="2185"/>
      <c r="N9" s="210"/>
      <c r="O9" s="2287" t="s">
        <v>656</v>
      </c>
      <c r="P9" s="2287"/>
      <c r="Q9" s="2287"/>
      <c r="R9" s="199"/>
      <c r="S9" s="214"/>
      <c r="T9" s="159"/>
      <c r="U9" s="159"/>
      <c r="V9" s="159"/>
      <c r="X9" s="128"/>
      <c r="Y9" s="2247"/>
      <c r="Z9" s="2313"/>
      <c r="AA9" s="2330"/>
      <c r="AB9" s="2247"/>
      <c r="AC9" s="1183"/>
      <c r="AD9" s="2314"/>
      <c r="AE9" s="129"/>
      <c r="AF9" s="129"/>
      <c r="AG9" s="129"/>
      <c r="AH9" s="129"/>
      <c r="AI9" s="129"/>
      <c r="AJ9" s="129"/>
      <c r="AK9" s="129"/>
      <c r="AL9" s="129"/>
      <c r="AM9" s="129"/>
      <c r="AN9" s="129"/>
      <c r="AO9" s="129"/>
      <c r="AP9" s="129"/>
      <c r="AQ9" s="129"/>
    </row>
    <row r="10" spans="2:43" ht="7.5" customHeight="1">
      <c r="B10" s="185"/>
      <c r="C10" s="1816"/>
      <c r="D10" s="2308"/>
      <c r="E10" s="2309"/>
      <c r="F10" s="2309"/>
      <c r="G10" s="2309"/>
      <c r="H10" s="2309"/>
      <c r="I10" s="2310"/>
      <c r="J10" s="2311"/>
      <c r="K10" s="2302"/>
      <c r="L10" s="2242"/>
      <c r="M10" s="2242"/>
      <c r="N10" s="215"/>
      <c r="O10" s="2288"/>
      <c r="P10" s="2288"/>
      <c r="Q10" s="2288"/>
      <c r="R10" s="201"/>
      <c r="S10" s="216"/>
      <c r="X10" s="819"/>
      <c r="Y10" s="2247"/>
      <c r="Z10" s="2313" t="s">
        <v>1111</v>
      </c>
      <c r="AA10" s="2330" t="s">
        <v>52</v>
      </c>
      <c r="AB10" s="2247"/>
      <c r="AC10" s="1183"/>
      <c r="AD10" s="2314" t="s">
        <v>1112</v>
      </c>
      <c r="AG10" s="155"/>
      <c r="AH10" s="155"/>
      <c r="AI10" s="155"/>
      <c r="AJ10" s="155"/>
      <c r="AK10" s="155"/>
      <c r="AL10" s="155"/>
      <c r="AM10" s="129"/>
      <c r="AN10" s="129"/>
      <c r="AO10" s="129"/>
      <c r="AP10" s="129"/>
      <c r="AQ10" s="129"/>
    </row>
    <row r="11" spans="2:43" ht="8.25" customHeight="1">
      <c r="B11" s="185"/>
      <c r="C11" s="1816"/>
      <c r="D11" s="2297" t="s">
        <v>386</v>
      </c>
      <c r="E11" s="2298"/>
      <c r="F11" s="2298"/>
      <c r="G11" s="2298"/>
      <c r="H11" s="2298"/>
      <c r="I11" s="2299"/>
      <c r="J11" s="2300"/>
      <c r="K11" s="680"/>
      <c r="L11" s="217"/>
      <c r="M11" s="217"/>
      <c r="N11" s="252"/>
      <c r="O11" s="2312" t="s">
        <v>656</v>
      </c>
      <c r="P11" s="2312"/>
      <c r="Q11" s="2312"/>
      <c r="R11" s="218"/>
      <c r="S11" s="219"/>
      <c r="X11" s="819"/>
      <c r="Y11" s="2247"/>
      <c r="Z11" s="2313"/>
      <c r="AA11" s="2330"/>
      <c r="AB11" s="2247"/>
      <c r="AC11" s="1183"/>
      <c r="AD11" s="2314"/>
      <c r="AG11" s="155"/>
      <c r="AH11" s="155"/>
      <c r="AI11" s="155"/>
      <c r="AJ11" s="155"/>
      <c r="AK11" s="155"/>
      <c r="AL11" s="155"/>
      <c r="AM11" s="129"/>
      <c r="AN11" s="129"/>
      <c r="AO11" s="129"/>
      <c r="AP11" s="129"/>
      <c r="AQ11" s="129"/>
    </row>
    <row r="12" spans="2:43" ht="8.25" customHeight="1">
      <c r="B12" s="185"/>
      <c r="C12" s="1816"/>
      <c r="D12" s="2297"/>
      <c r="E12" s="2298"/>
      <c r="F12" s="2298"/>
      <c r="G12" s="2298"/>
      <c r="H12" s="2298"/>
      <c r="I12" s="2299"/>
      <c r="J12" s="2300"/>
      <c r="K12" s="681"/>
      <c r="L12" s="220"/>
      <c r="M12" s="220"/>
      <c r="N12" s="251"/>
      <c r="O12" s="2287"/>
      <c r="P12" s="2287"/>
      <c r="Q12" s="2287"/>
      <c r="R12" s="200"/>
      <c r="S12" s="221"/>
      <c r="X12" s="819"/>
      <c r="Y12" s="128"/>
      <c r="Z12" s="128"/>
      <c r="AA12" s="133"/>
      <c r="AB12" s="133"/>
      <c r="AC12" s="1187"/>
      <c r="AD12" s="133"/>
      <c r="AE12" s="155"/>
    </row>
    <row r="13" spans="2:43" ht="7.5" customHeight="1">
      <c r="B13" s="185"/>
      <c r="C13" s="1816"/>
      <c r="D13" s="2297" t="s">
        <v>353</v>
      </c>
      <c r="E13" s="2298"/>
      <c r="F13" s="2298"/>
      <c r="G13" s="2298"/>
      <c r="H13" s="2298"/>
      <c r="I13" s="2299"/>
      <c r="J13" s="2300"/>
      <c r="K13" s="680"/>
      <c r="L13" s="217"/>
      <c r="M13" s="217"/>
      <c r="N13" s="252"/>
      <c r="O13" s="2312" t="s">
        <v>656</v>
      </c>
      <c r="P13" s="2312"/>
      <c r="Q13" s="2312"/>
      <c r="R13" s="218"/>
      <c r="S13" s="219"/>
      <c r="X13" s="135"/>
      <c r="Y13" s="395"/>
      <c r="Z13" s="2313" t="s">
        <v>1158</v>
      </c>
      <c r="AA13" s="2313"/>
      <c r="AB13" s="2313"/>
      <c r="AC13" s="1189"/>
      <c r="AD13" s="155"/>
      <c r="AE13" s="155"/>
    </row>
    <row r="14" spans="2:43" ht="7.5" customHeight="1">
      <c r="B14" s="185"/>
      <c r="C14" s="2304"/>
      <c r="D14" s="2297"/>
      <c r="E14" s="2298"/>
      <c r="F14" s="2298"/>
      <c r="G14" s="2298"/>
      <c r="H14" s="2298"/>
      <c r="I14" s="2299"/>
      <c r="J14" s="2300"/>
      <c r="K14" s="681"/>
      <c r="L14" s="220"/>
      <c r="M14" s="220"/>
      <c r="N14" s="251"/>
      <c r="O14" s="2287"/>
      <c r="P14" s="2287"/>
      <c r="Q14" s="2287"/>
      <c r="R14" s="200"/>
      <c r="S14" s="221"/>
      <c r="X14" s="395"/>
      <c r="Y14" s="395"/>
      <c r="Z14" s="2313"/>
      <c r="AA14" s="2313"/>
      <c r="AB14" s="2313"/>
      <c r="AC14" s="1189"/>
      <c r="AD14" s="135"/>
    </row>
    <row r="15" spans="2:43" ht="7.5" customHeight="1">
      <c r="B15" s="185"/>
      <c r="C15" s="2303" t="s">
        <v>316</v>
      </c>
      <c r="D15" s="2297" t="s">
        <v>409</v>
      </c>
      <c r="E15" s="2298"/>
      <c r="F15" s="2298"/>
      <c r="G15" s="2298"/>
      <c r="H15" s="2298"/>
      <c r="I15" s="2299"/>
      <c r="J15" s="2300"/>
      <c r="K15" s="680"/>
      <c r="L15" s="222"/>
      <c r="M15" s="222"/>
      <c r="N15" s="252"/>
      <c r="O15" s="2312" t="s">
        <v>656</v>
      </c>
      <c r="P15" s="2312"/>
      <c r="Q15" s="2312"/>
      <c r="R15" s="196"/>
      <c r="S15" s="223"/>
      <c r="X15" s="50"/>
      <c r="Y15" s="50"/>
      <c r="Z15" s="50"/>
    </row>
    <row r="16" spans="2:43" ht="7.5" customHeight="1">
      <c r="B16" s="185"/>
      <c r="C16" s="1816"/>
      <c r="D16" s="2297"/>
      <c r="E16" s="2298"/>
      <c r="F16" s="2298"/>
      <c r="G16" s="2298"/>
      <c r="H16" s="2298"/>
      <c r="I16" s="2299"/>
      <c r="J16" s="2300"/>
      <c r="K16" s="681"/>
      <c r="L16" s="220"/>
      <c r="M16" s="220"/>
      <c r="N16" s="251"/>
      <c r="O16" s="2287"/>
      <c r="P16" s="2287"/>
      <c r="Q16" s="2287"/>
      <c r="R16" s="200"/>
      <c r="S16" s="221"/>
      <c r="Z16" s="129"/>
      <c r="AH16" s="128"/>
      <c r="AI16" s="128"/>
      <c r="AJ16" s="128"/>
      <c r="AK16" s="128"/>
      <c r="AL16" s="131"/>
      <c r="AM16" s="128"/>
      <c r="AN16" s="128"/>
      <c r="AO16" s="128"/>
      <c r="AP16" s="128"/>
    </row>
    <row r="17" spans="1:44" ht="7.5" customHeight="1">
      <c r="B17" s="185"/>
      <c r="C17" s="1816"/>
      <c r="D17" s="2297" t="s">
        <v>313</v>
      </c>
      <c r="E17" s="2298"/>
      <c r="F17" s="2298"/>
      <c r="G17" s="2298"/>
      <c r="H17" s="2298"/>
      <c r="I17" s="2299"/>
      <c r="J17" s="2300"/>
      <c r="K17" s="680"/>
      <c r="L17" s="222"/>
      <c r="M17" s="222"/>
      <c r="N17" s="252"/>
      <c r="O17" s="2312" t="s">
        <v>656</v>
      </c>
      <c r="P17" s="2312"/>
      <c r="Q17" s="2312"/>
      <c r="R17" s="196"/>
      <c r="S17" s="223"/>
      <c r="X17" s="155"/>
      <c r="AG17" s="133"/>
      <c r="AH17" s="128"/>
      <c r="AI17" s="128"/>
      <c r="AJ17" s="128"/>
      <c r="AK17" s="128"/>
      <c r="AL17" s="131"/>
      <c r="AM17" s="128"/>
      <c r="AN17" s="128"/>
      <c r="AO17" s="128"/>
      <c r="AP17" s="128"/>
    </row>
    <row r="18" spans="1:44" ht="7.5" customHeight="1">
      <c r="B18" s="185"/>
      <c r="C18" s="1816"/>
      <c r="D18" s="2297"/>
      <c r="E18" s="2298"/>
      <c r="F18" s="2298"/>
      <c r="G18" s="2298"/>
      <c r="H18" s="2298"/>
      <c r="I18" s="2299"/>
      <c r="J18" s="2300"/>
      <c r="K18" s="681"/>
      <c r="L18" s="220"/>
      <c r="M18" s="220"/>
      <c r="N18" s="251"/>
      <c r="O18" s="2287"/>
      <c r="P18" s="2287"/>
      <c r="Q18" s="2287"/>
      <c r="R18" s="200"/>
      <c r="S18" s="221"/>
      <c r="X18" s="155"/>
      <c r="AH18" s="128"/>
      <c r="AI18" s="128"/>
      <c r="AJ18" s="128"/>
      <c r="AK18" s="128"/>
      <c r="AL18" s="131"/>
      <c r="AM18" s="128"/>
      <c r="AN18" s="128"/>
      <c r="AO18" s="128"/>
      <c r="AP18" s="128"/>
    </row>
    <row r="19" spans="1:44" ht="7.5" customHeight="1">
      <c r="B19" s="185"/>
      <c r="C19" s="1816"/>
      <c r="D19" s="2305" t="s">
        <v>385</v>
      </c>
      <c r="E19" s="2306"/>
      <c r="F19" s="2306"/>
      <c r="G19" s="2306"/>
      <c r="H19" s="2306"/>
      <c r="I19" s="2299"/>
      <c r="J19" s="2300"/>
      <c r="K19" s="680"/>
      <c r="L19" s="217"/>
      <c r="M19" s="217"/>
      <c r="N19" s="252"/>
      <c r="O19" s="2312" t="s">
        <v>656</v>
      </c>
      <c r="P19" s="2312"/>
      <c r="Q19" s="2312"/>
      <c r="R19" s="218"/>
      <c r="S19" s="219"/>
      <c r="X19" s="155"/>
      <c r="Z19" s="129"/>
      <c r="AH19" s="128"/>
      <c r="AI19" s="128"/>
      <c r="AJ19" s="128"/>
      <c r="AK19" s="128"/>
      <c r="AL19" s="131"/>
      <c r="AM19" s="128"/>
      <c r="AN19" s="128"/>
      <c r="AO19" s="128"/>
      <c r="AP19" s="128"/>
    </row>
    <row r="20" spans="1:44" ht="7.5" customHeight="1">
      <c r="A20" s="50"/>
      <c r="B20" s="185"/>
      <c r="C20" s="1816"/>
      <c r="D20" s="2305"/>
      <c r="E20" s="2306"/>
      <c r="F20" s="2306"/>
      <c r="G20" s="2306"/>
      <c r="H20" s="2306"/>
      <c r="I20" s="2299"/>
      <c r="J20" s="2300"/>
      <c r="K20" s="681"/>
      <c r="L20" s="220"/>
      <c r="M20" s="220"/>
      <c r="N20" s="251"/>
      <c r="O20" s="2287"/>
      <c r="P20" s="2287"/>
      <c r="Q20" s="2287"/>
      <c r="R20" s="200"/>
      <c r="S20" s="221"/>
      <c r="X20" s="2315" t="s">
        <v>1123</v>
      </c>
      <c r="Y20" s="1403"/>
      <c r="Z20" s="1403"/>
      <c r="AA20" s="1403"/>
      <c r="AB20" s="1403"/>
      <c r="AC20" s="1403"/>
      <c r="AD20" s="1403"/>
      <c r="AE20" s="1403"/>
      <c r="AF20" s="1403"/>
      <c r="AO20" s="128"/>
      <c r="AP20" s="128"/>
    </row>
    <row r="21" spans="1:44" ht="7.5" customHeight="1">
      <c r="A21" s="50"/>
      <c r="B21" s="185"/>
      <c r="C21" s="1816"/>
      <c r="D21" s="2297" t="s">
        <v>314</v>
      </c>
      <c r="E21" s="2298"/>
      <c r="F21" s="2298"/>
      <c r="G21" s="2298"/>
      <c r="H21" s="2298"/>
      <c r="I21" s="2299"/>
      <c r="J21" s="2300"/>
      <c r="K21" s="680"/>
      <c r="L21" s="217"/>
      <c r="M21" s="217"/>
      <c r="N21" s="252"/>
      <c r="O21" s="2312" t="s">
        <v>656</v>
      </c>
      <c r="P21" s="2312"/>
      <c r="Q21" s="2312"/>
      <c r="R21" s="218"/>
      <c r="S21" s="219"/>
      <c r="X21" s="1403"/>
      <c r="Y21" s="1403"/>
      <c r="Z21" s="1403"/>
      <c r="AA21" s="1403"/>
      <c r="AB21" s="1403"/>
      <c r="AC21" s="1403"/>
      <c r="AD21" s="1403"/>
      <c r="AE21" s="1403"/>
      <c r="AF21" s="1403"/>
      <c r="AG21" s="155"/>
      <c r="AH21" s="155"/>
      <c r="AI21" s="155"/>
      <c r="AJ21" s="155"/>
      <c r="AK21" s="155"/>
      <c r="AL21" s="155"/>
      <c r="AM21" s="155"/>
      <c r="AN21" s="155"/>
      <c r="AO21" s="155"/>
      <c r="AP21" s="155"/>
      <c r="AQ21" s="155"/>
    </row>
    <row r="22" spans="1:44" ht="7.5" customHeight="1">
      <c r="B22" s="185"/>
      <c r="C22" s="1816"/>
      <c r="D22" s="2297"/>
      <c r="E22" s="2298"/>
      <c r="F22" s="2298"/>
      <c r="G22" s="2298"/>
      <c r="H22" s="2298"/>
      <c r="I22" s="2299"/>
      <c r="J22" s="2300"/>
      <c r="K22" s="681"/>
      <c r="L22" s="220"/>
      <c r="M22" s="220"/>
      <c r="N22" s="251"/>
      <c r="O22" s="2287"/>
      <c r="P22" s="2287"/>
      <c r="Q22" s="2287"/>
      <c r="R22" s="200"/>
      <c r="S22" s="221"/>
      <c r="X22" s="155"/>
      <c r="Y22" s="155"/>
      <c r="Z22" s="155"/>
      <c r="AA22" s="155"/>
      <c r="AB22" s="155"/>
      <c r="AC22" s="1186"/>
      <c r="AD22" s="155"/>
      <c r="AE22" s="155"/>
      <c r="AF22" s="155"/>
      <c r="AG22" s="155"/>
      <c r="AH22" s="155"/>
      <c r="AI22" s="155"/>
      <c r="AJ22" s="155"/>
      <c r="AK22" s="155"/>
      <c r="AL22" s="155"/>
      <c r="AM22" s="155"/>
      <c r="AN22" s="155"/>
      <c r="AO22" s="155"/>
      <c r="AP22" s="155"/>
      <c r="AQ22" s="155"/>
    </row>
    <row r="23" spans="1:44" ht="7.5" customHeight="1">
      <c r="B23" s="185"/>
      <c r="C23" s="1816"/>
      <c r="D23" s="2297" t="s">
        <v>315</v>
      </c>
      <c r="E23" s="2298"/>
      <c r="F23" s="2298"/>
      <c r="G23" s="2298"/>
      <c r="H23" s="2298"/>
      <c r="I23" s="2299"/>
      <c r="J23" s="2300"/>
      <c r="K23" s="2196" t="s">
        <v>300</v>
      </c>
      <c r="L23" s="2190"/>
      <c r="M23" s="2190"/>
      <c r="N23" s="252"/>
      <c r="O23" s="2312" t="s">
        <v>656</v>
      </c>
      <c r="P23" s="2312"/>
      <c r="Q23" s="2312"/>
      <c r="R23" s="218"/>
      <c r="S23" s="219"/>
    </row>
    <row r="24" spans="1:44" ht="7.5" customHeight="1">
      <c r="A24" s="127"/>
      <c r="B24" s="185"/>
      <c r="C24" s="1816"/>
      <c r="D24" s="2297"/>
      <c r="E24" s="2298"/>
      <c r="F24" s="2298"/>
      <c r="G24" s="2298"/>
      <c r="H24" s="2298"/>
      <c r="I24" s="2299"/>
      <c r="J24" s="2300"/>
      <c r="K24" s="2186"/>
      <c r="L24" s="2185"/>
      <c r="M24" s="2185"/>
      <c r="N24" s="253"/>
      <c r="O24" s="2287"/>
      <c r="P24" s="2287"/>
      <c r="Q24" s="2287"/>
      <c r="R24" s="196"/>
      <c r="S24" s="223"/>
      <c r="Y24" s="2301"/>
      <c r="Z24" s="2314" t="s">
        <v>77</v>
      </c>
      <c r="AA24" s="2314"/>
      <c r="AB24" s="2314"/>
      <c r="AC24" s="2314"/>
      <c r="AD24" s="2314"/>
      <c r="AE24" s="2314"/>
      <c r="AF24" s="2314"/>
    </row>
    <row r="25" spans="1:44" ht="7.5" customHeight="1">
      <c r="A25" s="127"/>
      <c r="B25" s="185"/>
      <c r="C25" s="1816"/>
      <c r="D25" s="2297"/>
      <c r="E25" s="2298"/>
      <c r="F25" s="2298"/>
      <c r="G25" s="2298"/>
      <c r="H25" s="2298"/>
      <c r="I25" s="2299"/>
      <c r="J25" s="2300"/>
      <c r="K25" s="2186" t="s">
        <v>301</v>
      </c>
      <c r="L25" s="2185"/>
      <c r="M25" s="2185"/>
      <c r="N25" s="253"/>
      <c r="O25" s="2287" t="s">
        <v>656</v>
      </c>
      <c r="P25" s="2287"/>
      <c r="Q25" s="2287"/>
      <c r="R25" s="196"/>
      <c r="S25" s="223"/>
      <c r="Y25" s="2301"/>
      <c r="Z25" s="2314"/>
      <c r="AA25" s="2314"/>
      <c r="AB25" s="2314"/>
      <c r="AC25" s="2314"/>
      <c r="AD25" s="2314"/>
      <c r="AE25" s="2314"/>
      <c r="AF25" s="2314"/>
    </row>
    <row r="26" spans="1:44" ht="7.5" customHeight="1">
      <c r="A26" s="127"/>
      <c r="B26" s="185"/>
      <c r="C26" s="1816"/>
      <c r="D26" s="2297"/>
      <c r="E26" s="2298"/>
      <c r="F26" s="2298"/>
      <c r="G26" s="2298"/>
      <c r="H26" s="2298"/>
      <c r="I26" s="2299"/>
      <c r="J26" s="2300"/>
      <c r="K26" s="2186"/>
      <c r="L26" s="2185"/>
      <c r="M26" s="2185"/>
      <c r="N26" s="253"/>
      <c r="O26" s="2287"/>
      <c r="P26" s="2287"/>
      <c r="Q26" s="2287"/>
      <c r="R26" s="196"/>
      <c r="S26" s="223"/>
    </row>
    <row r="27" spans="1:44" ht="7.5" customHeight="1">
      <c r="A27" s="127"/>
      <c r="B27" s="185"/>
      <c r="C27" s="1816"/>
      <c r="D27" s="2297"/>
      <c r="E27" s="2298"/>
      <c r="F27" s="2298"/>
      <c r="G27" s="2298"/>
      <c r="H27" s="2298"/>
      <c r="I27" s="2299"/>
      <c r="J27" s="2300"/>
      <c r="K27" s="2186" t="s">
        <v>302</v>
      </c>
      <c r="L27" s="2185"/>
      <c r="M27" s="2185"/>
      <c r="N27" s="253"/>
      <c r="O27" s="2287" t="s">
        <v>656</v>
      </c>
      <c r="P27" s="2287"/>
      <c r="Q27" s="2287"/>
      <c r="R27" s="196"/>
      <c r="S27" s="223"/>
      <c r="Y27" s="2301"/>
      <c r="Z27" s="2314" t="s">
        <v>390</v>
      </c>
      <c r="AA27" s="2314"/>
      <c r="AB27" s="2314"/>
      <c r="AC27" s="2314"/>
      <c r="AD27" s="2314"/>
      <c r="AE27" s="2314"/>
      <c r="AF27" s="2314"/>
      <c r="AG27" s="249"/>
      <c r="AH27" s="128"/>
      <c r="AI27" s="128"/>
      <c r="AJ27" s="128"/>
      <c r="AK27" s="128"/>
      <c r="AL27" s="131"/>
      <c r="AM27" s="128"/>
      <c r="AN27" s="128"/>
    </row>
    <row r="28" spans="1:44" ht="7.5" customHeight="1">
      <c r="A28" s="127"/>
      <c r="B28" s="185"/>
      <c r="C28" s="2304"/>
      <c r="D28" s="2297"/>
      <c r="E28" s="2298"/>
      <c r="F28" s="2298"/>
      <c r="G28" s="2298"/>
      <c r="H28" s="2298"/>
      <c r="I28" s="2299"/>
      <c r="J28" s="2300"/>
      <c r="K28" s="2302"/>
      <c r="L28" s="2242"/>
      <c r="M28" s="2242"/>
      <c r="N28" s="251"/>
      <c r="O28" s="2288"/>
      <c r="P28" s="2288"/>
      <c r="Q28" s="2288"/>
      <c r="R28" s="200"/>
      <c r="S28" s="221"/>
      <c r="X28" s="72"/>
      <c r="Y28" s="2301"/>
      <c r="Z28" s="2314"/>
      <c r="AA28" s="2314"/>
      <c r="AB28" s="2314"/>
      <c r="AC28" s="2314"/>
      <c r="AD28" s="2314"/>
      <c r="AE28" s="2314"/>
      <c r="AF28" s="2314"/>
    </row>
    <row r="29" spans="1:44" ht="7.5" customHeight="1">
      <c r="B29" s="185"/>
      <c r="C29" s="2319" t="s">
        <v>312</v>
      </c>
      <c r="D29" s="2297" t="s">
        <v>310</v>
      </c>
      <c r="E29" s="2298"/>
      <c r="F29" s="2298"/>
      <c r="G29" s="2298"/>
      <c r="H29" s="2298"/>
      <c r="I29" s="2299"/>
      <c r="J29" s="2300"/>
      <c r="K29" s="2196" t="s">
        <v>303</v>
      </c>
      <c r="L29" s="2190"/>
      <c r="M29" s="2190"/>
      <c r="N29" s="252"/>
      <c r="O29" s="2312" t="s">
        <v>656</v>
      </c>
      <c r="P29" s="2312"/>
      <c r="Q29" s="2312"/>
      <c r="R29" s="218"/>
      <c r="S29" s="219"/>
      <c r="X29" s="72"/>
      <c r="Z29" s="129"/>
      <c r="AO29" s="50"/>
      <c r="AP29" s="50"/>
      <c r="AQ29" s="50"/>
      <c r="AR29" s="50"/>
    </row>
    <row r="30" spans="1:44" ht="7.5" customHeight="1">
      <c r="B30" s="185"/>
      <c r="C30" s="2320"/>
      <c r="D30" s="2297"/>
      <c r="E30" s="2298"/>
      <c r="F30" s="2298"/>
      <c r="G30" s="2298"/>
      <c r="H30" s="2298"/>
      <c r="I30" s="2299"/>
      <c r="J30" s="2300"/>
      <c r="K30" s="2186"/>
      <c r="L30" s="2185"/>
      <c r="M30" s="2185"/>
      <c r="N30" s="253"/>
      <c r="O30" s="2287"/>
      <c r="P30" s="2287"/>
      <c r="Q30" s="2287"/>
      <c r="R30" s="196"/>
      <c r="S30" s="223"/>
      <c r="X30" s="72"/>
      <c r="Y30" s="2301"/>
      <c r="Z30" s="2314" t="s">
        <v>1152</v>
      </c>
      <c r="AA30" s="1406"/>
      <c r="AB30" s="1406"/>
      <c r="AC30" s="1406"/>
      <c r="AD30" s="1406"/>
      <c r="AE30" s="1406"/>
      <c r="AF30" s="1406"/>
      <c r="AG30" s="133"/>
      <c r="AH30" s="133"/>
      <c r="AI30" s="133"/>
      <c r="AJ30" s="133"/>
      <c r="AK30" s="133"/>
      <c r="AL30" s="133"/>
      <c r="AM30" s="133"/>
      <c r="AN30" s="133"/>
      <c r="AO30" s="50"/>
      <c r="AP30" s="50"/>
      <c r="AQ30" s="50"/>
      <c r="AR30" s="50"/>
    </row>
    <row r="31" spans="1:44" ht="7.5" customHeight="1">
      <c r="B31" s="185"/>
      <c r="C31" s="2320"/>
      <c r="D31" s="2297"/>
      <c r="E31" s="2298"/>
      <c r="F31" s="2298"/>
      <c r="G31" s="2298"/>
      <c r="H31" s="2298"/>
      <c r="I31" s="2299"/>
      <c r="J31" s="2300"/>
      <c r="K31" s="2186" t="s">
        <v>304</v>
      </c>
      <c r="L31" s="2185"/>
      <c r="M31" s="2185"/>
      <c r="N31" s="253"/>
      <c r="O31" s="2287" t="s">
        <v>656</v>
      </c>
      <c r="P31" s="2287"/>
      <c r="Q31" s="2287"/>
      <c r="R31" s="196"/>
      <c r="S31" s="223"/>
      <c r="X31" s="72"/>
      <c r="Y31" s="2301"/>
      <c r="Z31" s="1406"/>
      <c r="AA31" s="1406"/>
      <c r="AB31" s="1406"/>
      <c r="AC31" s="1406"/>
      <c r="AD31" s="1406"/>
      <c r="AE31" s="1406"/>
      <c r="AF31" s="1406"/>
      <c r="AG31" s="133"/>
      <c r="AH31" s="133"/>
      <c r="AI31" s="133"/>
      <c r="AJ31" s="133"/>
      <c r="AK31" s="133"/>
      <c r="AL31" s="133"/>
      <c r="AM31" s="133"/>
      <c r="AN31" s="133"/>
      <c r="AO31" s="50"/>
      <c r="AP31" s="50"/>
      <c r="AQ31" s="50"/>
      <c r="AR31" s="50"/>
    </row>
    <row r="32" spans="1:44" ht="7.5" customHeight="1">
      <c r="B32" s="185"/>
      <c r="C32" s="2320"/>
      <c r="D32" s="2297"/>
      <c r="E32" s="2298"/>
      <c r="F32" s="2298"/>
      <c r="G32" s="2298"/>
      <c r="H32" s="2298"/>
      <c r="I32" s="2299"/>
      <c r="J32" s="2300"/>
      <c r="K32" s="2186"/>
      <c r="L32" s="2185"/>
      <c r="M32" s="2185"/>
      <c r="N32" s="253"/>
      <c r="O32" s="2287"/>
      <c r="P32" s="2287"/>
      <c r="Q32" s="2287"/>
      <c r="R32" s="196"/>
      <c r="S32" s="223"/>
      <c r="X32" s="72"/>
      <c r="AH32" s="133"/>
      <c r="AI32" s="133"/>
      <c r="AJ32" s="133"/>
      <c r="AK32" s="133"/>
      <c r="AL32" s="133"/>
      <c r="AM32" s="50"/>
      <c r="AN32" s="50"/>
      <c r="AO32" s="50"/>
      <c r="AP32" s="50"/>
      <c r="AQ32" s="50"/>
      <c r="AR32" s="50"/>
    </row>
    <row r="33" spans="2:45" ht="7.5" customHeight="1">
      <c r="B33" s="185"/>
      <c r="C33" s="2320"/>
      <c r="D33" s="2297"/>
      <c r="E33" s="2298"/>
      <c r="F33" s="2298"/>
      <c r="G33" s="2298"/>
      <c r="H33" s="2298"/>
      <c r="I33" s="2299"/>
      <c r="J33" s="2300"/>
      <c r="K33" s="2186" t="s">
        <v>305</v>
      </c>
      <c r="L33" s="2185"/>
      <c r="M33" s="222"/>
      <c r="N33" s="253"/>
      <c r="O33" s="2287" t="s">
        <v>656</v>
      </c>
      <c r="P33" s="2287"/>
      <c r="Q33" s="2287"/>
      <c r="R33" s="196"/>
      <c r="S33" s="223"/>
      <c r="AG33" s="830"/>
      <c r="AH33" s="830"/>
      <c r="AI33" s="830"/>
      <c r="AJ33" s="830"/>
      <c r="AK33" s="830"/>
      <c r="AL33" s="156"/>
      <c r="AM33" s="156"/>
      <c r="AN33" s="156"/>
      <c r="AO33" s="156"/>
      <c r="AP33" s="156"/>
      <c r="AQ33" s="156"/>
      <c r="AR33" s="156"/>
      <c r="AS33" s="156"/>
    </row>
    <row r="34" spans="2:45" ht="7.5" customHeight="1">
      <c r="B34" s="185"/>
      <c r="C34" s="2320"/>
      <c r="D34" s="2297"/>
      <c r="E34" s="2298"/>
      <c r="F34" s="2298"/>
      <c r="G34" s="2298"/>
      <c r="H34" s="2298"/>
      <c r="I34" s="2299"/>
      <c r="J34" s="2300"/>
      <c r="K34" s="2186"/>
      <c r="L34" s="2185"/>
      <c r="M34" s="222"/>
      <c r="N34" s="253"/>
      <c r="O34" s="2287"/>
      <c r="P34" s="2287"/>
      <c r="Q34" s="2287"/>
      <c r="R34" s="196"/>
      <c r="S34" s="223"/>
      <c r="AH34" s="830"/>
      <c r="AI34" s="830"/>
      <c r="AJ34" s="830"/>
      <c r="AK34" s="830"/>
      <c r="AL34" s="156"/>
      <c r="AM34" s="156"/>
      <c r="AN34" s="156"/>
      <c r="AO34" s="156"/>
      <c r="AP34" s="156"/>
      <c r="AQ34" s="156"/>
      <c r="AR34" s="156"/>
      <c r="AS34" s="156"/>
    </row>
    <row r="35" spans="2:45" ht="7.5" customHeight="1">
      <c r="B35" s="185"/>
      <c r="C35" s="2320"/>
      <c r="D35" s="2297"/>
      <c r="E35" s="2298"/>
      <c r="F35" s="2298"/>
      <c r="G35" s="2298"/>
      <c r="H35" s="2298"/>
      <c r="I35" s="2299"/>
      <c r="J35" s="2300"/>
      <c r="K35" s="2186" t="s">
        <v>306</v>
      </c>
      <c r="L35" s="2185"/>
      <c r="M35" s="2185"/>
      <c r="N35" s="253"/>
      <c r="O35" s="2287" t="s">
        <v>656</v>
      </c>
      <c r="P35" s="2287"/>
      <c r="Q35" s="2287"/>
      <c r="R35" s="196"/>
      <c r="S35" s="223"/>
      <c r="X35" s="2349" t="s">
        <v>1010</v>
      </c>
      <c r="Y35" s="1406"/>
      <c r="Z35" s="1406"/>
      <c r="AA35" s="1406"/>
      <c r="AB35" s="1406"/>
      <c r="AC35" s="1406"/>
      <c r="AD35" s="1406"/>
      <c r="AE35" s="1406"/>
      <c r="AF35" s="1406"/>
      <c r="AG35" s="133"/>
      <c r="AH35" s="2348"/>
      <c r="AI35" s="2316"/>
      <c r="AJ35" s="2317"/>
      <c r="AO35" s="50"/>
      <c r="AP35" s="50"/>
      <c r="AQ35" s="50"/>
    </row>
    <row r="36" spans="2:45" ht="7.5" customHeight="1">
      <c r="B36" s="185"/>
      <c r="C36" s="2320"/>
      <c r="D36" s="2297"/>
      <c r="E36" s="2298"/>
      <c r="F36" s="2298"/>
      <c r="G36" s="2298"/>
      <c r="H36" s="2298"/>
      <c r="I36" s="2299"/>
      <c r="J36" s="2300"/>
      <c r="K36" s="2186"/>
      <c r="L36" s="2185"/>
      <c r="M36" s="2185"/>
      <c r="N36" s="253"/>
      <c r="O36" s="2287"/>
      <c r="P36" s="2287"/>
      <c r="Q36" s="2287"/>
      <c r="R36" s="196"/>
      <c r="S36" s="223"/>
      <c r="X36" s="1406"/>
      <c r="Y36" s="1406"/>
      <c r="Z36" s="1406"/>
      <c r="AA36" s="1406"/>
      <c r="AB36" s="1406"/>
      <c r="AC36" s="1406"/>
      <c r="AD36" s="1406"/>
      <c r="AE36" s="1406"/>
      <c r="AF36" s="1406"/>
      <c r="AG36" s="133"/>
      <c r="AH36" s="2348"/>
      <c r="AI36" s="2316"/>
      <c r="AJ36" s="2317"/>
      <c r="AO36" s="50"/>
      <c r="AP36" s="50"/>
      <c r="AQ36" s="50"/>
    </row>
    <row r="37" spans="2:45" ht="7.5" customHeight="1">
      <c r="B37" s="185"/>
      <c r="C37" s="2320"/>
      <c r="D37" s="2297"/>
      <c r="E37" s="2298"/>
      <c r="F37" s="2298"/>
      <c r="G37" s="2298"/>
      <c r="H37" s="2298"/>
      <c r="I37" s="2299"/>
      <c r="J37" s="2300"/>
      <c r="K37" s="2186" t="s">
        <v>307</v>
      </c>
      <c r="L37" s="2185"/>
      <c r="M37" s="222"/>
      <c r="N37" s="199"/>
      <c r="O37" s="2287" t="s">
        <v>656</v>
      </c>
      <c r="P37" s="2287"/>
      <c r="Q37" s="2287"/>
      <c r="R37" s="196"/>
      <c r="S37" s="223"/>
      <c r="X37" s="72"/>
      <c r="Y37" s="129"/>
      <c r="AA37" s="129"/>
      <c r="AB37" s="129"/>
      <c r="AC37" s="1188"/>
      <c r="AD37" s="133"/>
      <c r="AE37" s="133"/>
      <c r="AF37" s="133"/>
      <c r="AG37" s="133"/>
      <c r="AH37" s="831"/>
      <c r="AI37" s="831"/>
      <c r="AJ37" s="830"/>
      <c r="AO37" s="50"/>
      <c r="AP37" s="50"/>
      <c r="AQ37" s="50"/>
    </row>
    <row r="38" spans="2:45" ht="7.5" customHeight="1">
      <c r="B38" s="185"/>
      <c r="C38" s="2320"/>
      <c r="D38" s="2297"/>
      <c r="E38" s="2298"/>
      <c r="F38" s="2298"/>
      <c r="G38" s="2298"/>
      <c r="H38" s="2298"/>
      <c r="I38" s="2299"/>
      <c r="J38" s="2300"/>
      <c r="K38" s="2302"/>
      <c r="L38" s="2242"/>
      <c r="M38" s="220"/>
      <c r="N38" s="201"/>
      <c r="O38" s="2288"/>
      <c r="P38" s="2288"/>
      <c r="Q38" s="2288"/>
      <c r="R38" s="200"/>
      <c r="S38" s="221"/>
      <c r="X38" s="72"/>
      <c r="Y38" s="2301"/>
      <c r="Z38" s="2314" t="s">
        <v>322</v>
      </c>
      <c r="AA38" s="1403"/>
      <c r="AB38" s="1403"/>
      <c r="AC38" s="131"/>
      <c r="AD38" s="2314" t="s">
        <v>1189</v>
      </c>
      <c r="AE38" s="2314"/>
      <c r="AF38" s="2314"/>
      <c r="AG38" s="2314"/>
      <c r="AH38" s="831"/>
      <c r="AI38" s="831"/>
      <c r="AJ38" s="830"/>
      <c r="AO38" s="133"/>
      <c r="AP38" s="133"/>
      <c r="AQ38" s="133"/>
      <c r="AR38" s="2286" t="s">
        <v>53</v>
      </c>
    </row>
    <row r="39" spans="2:45" ht="7.5" customHeight="1">
      <c r="B39" s="185"/>
      <c r="C39" s="2320"/>
      <c r="D39" s="2297" t="s">
        <v>311</v>
      </c>
      <c r="E39" s="2298"/>
      <c r="F39" s="2298"/>
      <c r="G39" s="2298"/>
      <c r="H39" s="2298"/>
      <c r="I39" s="2299"/>
      <c r="J39" s="2300"/>
      <c r="K39" s="2196" t="s">
        <v>308</v>
      </c>
      <c r="L39" s="2190"/>
      <c r="M39" s="2190"/>
      <c r="N39" s="1667"/>
      <c r="O39" s="2312" t="s">
        <v>656</v>
      </c>
      <c r="P39" s="2312"/>
      <c r="Q39" s="2312"/>
      <c r="R39" s="218"/>
      <c r="S39" s="219"/>
      <c r="X39" s="72"/>
      <c r="Y39" s="2301"/>
      <c r="Z39" s="1403"/>
      <c r="AA39" s="1403"/>
      <c r="AB39" s="1403"/>
      <c r="AC39" s="131"/>
      <c r="AD39" s="2314"/>
      <c r="AE39" s="2314"/>
      <c r="AF39" s="2314"/>
      <c r="AG39" s="2314"/>
      <c r="AH39" s="831"/>
      <c r="AI39" s="831"/>
      <c r="AJ39" s="830"/>
      <c r="AO39" s="133"/>
      <c r="AP39" s="133"/>
      <c r="AQ39" s="133"/>
      <c r="AR39" s="2286"/>
    </row>
    <row r="40" spans="2:45" ht="7.5" customHeight="1">
      <c r="B40" s="185"/>
      <c r="C40" s="2320"/>
      <c r="D40" s="2297"/>
      <c r="E40" s="2298"/>
      <c r="F40" s="2298"/>
      <c r="G40" s="2298"/>
      <c r="H40" s="2298"/>
      <c r="I40" s="2299"/>
      <c r="J40" s="2300"/>
      <c r="K40" s="2322"/>
      <c r="L40" s="1404"/>
      <c r="M40" s="1404"/>
      <c r="N40" s="1404"/>
      <c r="O40" s="2301"/>
      <c r="P40" s="2301"/>
      <c r="Q40" s="2301"/>
      <c r="R40" s="196"/>
      <c r="S40" s="223"/>
      <c r="AC40" s="131"/>
      <c r="AD40" s="1247"/>
      <c r="AE40" s="1247"/>
      <c r="AF40" s="1247"/>
      <c r="AG40" s="1247"/>
      <c r="AH40" s="831"/>
      <c r="AI40" s="831"/>
      <c r="AJ40" s="830"/>
    </row>
    <row r="41" spans="2:45" ht="7.5" customHeight="1">
      <c r="B41" s="185"/>
      <c r="C41" s="2320"/>
      <c r="D41" s="2297"/>
      <c r="E41" s="2298"/>
      <c r="F41" s="2298"/>
      <c r="G41" s="2298"/>
      <c r="H41" s="2298"/>
      <c r="I41" s="2299"/>
      <c r="J41" s="2300"/>
      <c r="K41" s="2186" t="s">
        <v>309</v>
      </c>
      <c r="L41" s="2185"/>
      <c r="M41" s="2185"/>
      <c r="N41" s="1404"/>
      <c r="O41" s="2287" t="s">
        <v>656</v>
      </c>
      <c r="P41" s="2287"/>
      <c r="Q41" s="2287"/>
      <c r="R41" s="196"/>
      <c r="S41" s="223"/>
      <c r="Y41" s="2301"/>
      <c r="Z41" s="2314" t="s">
        <v>323</v>
      </c>
      <c r="AA41" s="1403"/>
      <c r="AB41" s="1403"/>
      <c r="AC41" s="131"/>
      <c r="AD41" s="2313" t="s">
        <v>1190</v>
      </c>
      <c r="AE41" s="2313"/>
      <c r="AF41" s="2313"/>
      <c r="AG41" s="2313"/>
      <c r="AH41" s="2327"/>
      <c r="AI41" s="2316"/>
      <c r="AJ41" s="2317"/>
    </row>
    <row r="42" spans="2:45" ht="7.5" customHeight="1">
      <c r="B42" s="185"/>
      <c r="C42" s="2321"/>
      <c r="D42" s="2297"/>
      <c r="E42" s="2298"/>
      <c r="F42" s="2298"/>
      <c r="G42" s="2298"/>
      <c r="H42" s="2298"/>
      <c r="I42" s="2299"/>
      <c r="J42" s="2300"/>
      <c r="K42" s="2302"/>
      <c r="L42" s="2242"/>
      <c r="M42" s="2242"/>
      <c r="N42" s="1670"/>
      <c r="O42" s="2288"/>
      <c r="P42" s="2288"/>
      <c r="Q42" s="2288"/>
      <c r="R42" s="200"/>
      <c r="S42" s="221"/>
      <c r="Y42" s="2301"/>
      <c r="Z42" s="1403"/>
      <c r="AA42" s="1403"/>
      <c r="AB42" s="1403"/>
      <c r="AC42" s="131"/>
      <c r="AD42" s="2313"/>
      <c r="AE42" s="2313"/>
      <c r="AF42" s="2313"/>
      <c r="AG42" s="2313"/>
      <c r="AH42" s="2327"/>
      <c r="AI42" s="2316"/>
      <c r="AJ42" s="2317"/>
    </row>
    <row r="43" spans="2:45" ht="7.5" customHeight="1">
      <c r="Y43" s="129"/>
      <c r="AA43" s="129"/>
      <c r="AB43" s="129"/>
      <c r="AD43" s="2323" t="s">
        <v>1215</v>
      </c>
      <c r="AE43" s="2324"/>
      <c r="AF43" s="2324"/>
      <c r="AG43" s="2324"/>
      <c r="AH43" s="2327"/>
      <c r="AI43" s="2316"/>
      <c r="AJ43" s="2317"/>
    </row>
    <row r="44" spans="2:45" ht="7.5" customHeight="1">
      <c r="Y44" s="1188"/>
      <c r="AA44" s="1188"/>
      <c r="AB44" s="1188"/>
      <c r="AC44" s="1209"/>
      <c r="AD44" s="2324"/>
      <c r="AE44" s="2324"/>
      <c r="AF44" s="2324"/>
      <c r="AG44" s="2324"/>
      <c r="AH44" s="2327"/>
      <c r="AI44" s="2316"/>
      <c r="AJ44" s="2317"/>
    </row>
    <row r="45" spans="2:45" ht="7.5" customHeight="1">
      <c r="Y45" s="1193"/>
      <c r="AA45" s="1193"/>
      <c r="AB45" s="1193"/>
      <c r="AC45" s="1210"/>
      <c r="AD45" s="2324"/>
      <c r="AE45" s="2324"/>
      <c r="AF45" s="2324"/>
      <c r="AG45" s="2324"/>
      <c r="AH45" s="2327"/>
      <c r="AI45" s="2316"/>
      <c r="AJ45" s="2317"/>
    </row>
    <row r="46" spans="2:45" ht="7.5" customHeight="1">
      <c r="Y46" s="1193"/>
      <c r="AA46" s="1193"/>
      <c r="AB46" s="1193"/>
      <c r="AC46" s="1210"/>
      <c r="AD46" s="2324"/>
      <c r="AE46" s="2324"/>
      <c r="AF46" s="2324"/>
      <c r="AG46" s="2324"/>
      <c r="AH46" s="2327"/>
      <c r="AI46" s="2316"/>
      <c r="AJ46" s="2317"/>
    </row>
    <row r="47" spans="2:45" ht="7.5" customHeight="1">
      <c r="Y47" s="2301"/>
      <c r="Z47" s="2314" t="s">
        <v>324</v>
      </c>
      <c r="AA47" s="1403"/>
      <c r="AB47" s="1403"/>
      <c r="AC47" s="131"/>
      <c r="AD47" s="2318" t="s">
        <v>1208</v>
      </c>
      <c r="AE47" s="2318"/>
      <c r="AF47" s="2318"/>
      <c r="AG47" s="2318"/>
      <c r="AH47" s="2327"/>
      <c r="AI47" s="2316"/>
      <c r="AJ47" s="2317"/>
    </row>
    <row r="48" spans="2:45" ht="7.5" customHeight="1">
      <c r="Y48" s="2301"/>
      <c r="Z48" s="1403"/>
      <c r="AA48" s="1403"/>
      <c r="AB48" s="1403"/>
      <c r="AC48" s="131"/>
      <c r="AD48" s="2318"/>
      <c r="AE48" s="2318"/>
      <c r="AF48" s="2318"/>
      <c r="AG48" s="2318"/>
      <c r="AH48" s="2327"/>
      <c r="AI48" s="2316"/>
      <c r="AJ48" s="2317"/>
    </row>
    <row r="49" spans="1:37" ht="7.5" customHeight="1">
      <c r="Y49" s="1188"/>
      <c r="Z49" s="1182"/>
      <c r="AA49" s="1182"/>
      <c r="AB49" s="1182"/>
      <c r="AC49" s="131"/>
      <c r="AD49" s="2347" t="s">
        <v>1251</v>
      </c>
      <c r="AE49" s="2347"/>
      <c r="AF49" s="2347"/>
      <c r="AG49" s="2347"/>
      <c r="AH49" s="2327"/>
      <c r="AI49" s="2316"/>
      <c r="AJ49" s="2317"/>
    </row>
    <row r="50" spans="1:37" ht="9" customHeight="1">
      <c r="A50" s="72"/>
      <c r="B50" s="2307" t="s">
        <v>1121</v>
      </c>
      <c r="C50" s="2307"/>
      <c r="D50" s="2307"/>
      <c r="E50" s="2307"/>
      <c r="F50" s="2307"/>
      <c r="G50" s="2307"/>
      <c r="H50" s="2307"/>
      <c r="I50" s="2307"/>
      <c r="J50" s="2307"/>
      <c r="K50" s="2307"/>
      <c r="L50" s="2307"/>
      <c r="M50" s="2307"/>
      <c r="N50" s="2307"/>
      <c r="O50" s="2307"/>
      <c r="P50" s="2307"/>
      <c r="Q50" s="74"/>
      <c r="R50" s="74"/>
      <c r="AC50" s="131"/>
      <c r="AD50" s="2347"/>
      <c r="AE50" s="2347"/>
      <c r="AF50" s="2347"/>
      <c r="AG50" s="2347"/>
      <c r="AH50" s="2327"/>
      <c r="AI50" s="2316"/>
      <c r="AJ50" s="2317"/>
    </row>
    <row r="51" spans="1:37" ht="8.25" customHeight="1">
      <c r="B51" s="2307"/>
      <c r="C51" s="2307"/>
      <c r="D51" s="2307"/>
      <c r="E51" s="2307"/>
      <c r="F51" s="2307"/>
      <c r="G51" s="2307"/>
      <c r="H51" s="2307"/>
      <c r="I51" s="2307"/>
      <c r="J51" s="2307"/>
      <c r="K51" s="2307"/>
      <c r="L51" s="2307"/>
      <c r="M51" s="2307"/>
      <c r="N51" s="2307"/>
      <c r="O51" s="2307"/>
      <c r="P51" s="2307"/>
      <c r="Q51" s="74"/>
      <c r="R51" s="74"/>
      <c r="Y51" s="2301"/>
      <c r="Z51" s="2314" t="s">
        <v>388</v>
      </c>
      <c r="AA51" s="2314"/>
      <c r="AB51" s="2314"/>
      <c r="AC51" s="2314"/>
      <c r="AD51" s="2314"/>
      <c r="AE51" s="2314"/>
      <c r="AF51" s="2314"/>
      <c r="AG51" s="2307" t="s">
        <v>389</v>
      </c>
      <c r="AH51" s="2327"/>
      <c r="AI51" s="2316"/>
      <c r="AJ51" s="2317"/>
    </row>
    <row r="52" spans="1:37" ht="8.25" customHeight="1">
      <c r="B52" s="155"/>
      <c r="C52" s="2314" t="s">
        <v>1142</v>
      </c>
      <c r="D52" s="2314"/>
      <c r="E52" s="2314"/>
      <c r="F52" s="2314"/>
      <c r="G52" s="2328" t="s">
        <v>1143</v>
      </c>
      <c r="H52" s="2329"/>
      <c r="I52" s="2329"/>
      <c r="J52" s="2329"/>
      <c r="K52" s="2329"/>
      <c r="L52" s="2329"/>
      <c r="M52" s="155"/>
      <c r="N52" s="155"/>
      <c r="O52" s="155"/>
      <c r="P52" s="155"/>
      <c r="Q52" s="74"/>
      <c r="R52" s="74"/>
      <c r="Y52" s="2301"/>
      <c r="Z52" s="2314"/>
      <c r="AA52" s="2314"/>
      <c r="AB52" s="2314"/>
      <c r="AC52" s="2314"/>
      <c r="AD52" s="2314"/>
      <c r="AE52" s="2314"/>
      <c r="AF52" s="2314"/>
      <c r="AG52" s="2307"/>
      <c r="AH52" s="2327"/>
      <c r="AI52" s="2316"/>
      <c r="AJ52" s="2317"/>
    </row>
    <row r="53" spans="1:37" ht="8.25" customHeight="1">
      <c r="B53" s="155"/>
      <c r="C53" s="2314"/>
      <c r="D53" s="2314"/>
      <c r="E53" s="2314"/>
      <c r="F53" s="2314"/>
      <c r="G53" s="2329"/>
      <c r="H53" s="2329"/>
      <c r="I53" s="2329"/>
      <c r="J53" s="2329"/>
      <c r="K53" s="2329"/>
      <c r="L53" s="2329"/>
      <c r="M53" s="155"/>
      <c r="N53" s="155"/>
      <c r="O53" s="155"/>
      <c r="P53" s="155"/>
      <c r="Q53" s="74"/>
      <c r="R53" s="74"/>
      <c r="Y53" s="2301"/>
      <c r="Z53" s="2314"/>
      <c r="AA53" s="2314"/>
      <c r="AB53" s="2314"/>
      <c r="AC53" s="2314"/>
      <c r="AD53" s="2314"/>
      <c r="AE53" s="2314"/>
      <c r="AF53" s="2314"/>
      <c r="AG53" s="2307"/>
      <c r="AH53" s="2327"/>
      <c r="AI53" s="2316"/>
      <c r="AJ53" s="2317"/>
    </row>
    <row r="54" spans="1:37" ht="9.75" customHeight="1">
      <c r="C54" s="2331" t="s">
        <v>317</v>
      </c>
      <c r="D54" s="2332"/>
      <c r="E54" s="2332"/>
      <c r="F54" s="2332"/>
      <c r="G54" s="682"/>
      <c r="H54" s="2332" t="s">
        <v>319</v>
      </c>
      <c r="I54" s="2332"/>
      <c r="K54" s="2325"/>
      <c r="L54" s="2330"/>
      <c r="M54" s="2330" t="s">
        <v>491</v>
      </c>
      <c r="N54" s="2325"/>
      <c r="O54" s="2325" t="s">
        <v>56</v>
      </c>
      <c r="P54" s="2325"/>
      <c r="Q54" s="2325" t="s">
        <v>62</v>
      </c>
      <c r="R54" s="2325"/>
      <c r="S54" s="2325" t="s">
        <v>106</v>
      </c>
      <c r="Y54" s="2301"/>
      <c r="Z54" s="2314"/>
      <c r="AA54" s="2314"/>
      <c r="AB54" s="2314"/>
      <c r="AC54" s="2314"/>
      <c r="AD54" s="2314"/>
      <c r="AE54" s="2314"/>
      <c r="AF54" s="2314"/>
      <c r="AG54" s="2307"/>
      <c r="AH54" s="2327"/>
      <c r="AI54" s="2316"/>
      <c r="AJ54" s="2317"/>
    </row>
    <row r="55" spans="1:37" ht="7.5" customHeight="1">
      <c r="C55" s="2332"/>
      <c r="D55" s="2332"/>
      <c r="E55" s="2332"/>
      <c r="F55" s="2332"/>
      <c r="G55" s="682"/>
      <c r="H55" s="2332"/>
      <c r="I55" s="2332"/>
      <c r="K55" s="2325"/>
      <c r="L55" s="2330"/>
      <c r="M55" s="2330"/>
      <c r="N55" s="2325"/>
      <c r="O55" s="2325"/>
      <c r="P55" s="2325"/>
      <c r="Q55" s="2325"/>
      <c r="R55" s="2325"/>
      <c r="S55" s="2325"/>
      <c r="AH55" s="156"/>
      <c r="AI55" s="156"/>
      <c r="AJ55" s="156"/>
      <c r="AK55" s="156"/>
    </row>
    <row r="56" spans="1:37" ht="7.5" customHeight="1">
      <c r="C56" s="75"/>
      <c r="D56" s="75"/>
      <c r="E56" s="75"/>
      <c r="F56" s="75"/>
      <c r="G56" s="75"/>
      <c r="H56" s="2332" t="s">
        <v>320</v>
      </c>
      <c r="I56" s="2332"/>
      <c r="K56" s="2325"/>
      <c r="L56" s="2330"/>
      <c r="M56" s="2330" t="s">
        <v>491</v>
      </c>
      <c r="N56" s="2325"/>
      <c r="O56" s="2325" t="s">
        <v>56</v>
      </c>
      <c r="P56" s="2325"/>
      <c r="Q56" s="2325" t="s">
        <v>62</v>
      </c>
      <c r="R56" s="2325"/>
      <c r="S56" s="2325" t="s">
        <v>106</v>
      </c>
      <c r="X56" s="135"/>
      <c r="Y56" s="135"/>
      <c r="Z56" s="134"/>
      <c r="AA56" s="134"/>
      <c r="AB56" s="135"/>
      <c r="AC56" s="135"/>
      <c r="AD56" s="135"/>
      <c r="AE56" s="135"/>
      <c r="AF56" s="135"/>
      <c r="AH56" s="156"/>
      <c r="AI56" s="156"/>
      <c r="AJ56" s="156"/>
      <c r="AK56" s="156"/>
    </row>
    <row r="57" spans="1:37" ht="7.5" customHeight="1">
      <c r="C57" s="75"/>
      <c r="D57" s="75"/>
      <c r="E57" s="75"/>
      <c r="F57" s="75"/>
      <c r="G57" s="75"/>
      <c r="H57" s="2332"/>
      <c r="I57" s="2332"/>
      <c r="K57" s="2325"/>
      <c r="L57" s="2330"/>
      <c r="M57" s="2330"/>
      <c r="N57" s="2325"/>
      <c r="O57" s="2325"/>
      <c r="P57" s="2325"/>
      <c r="Q57" s="2325"/>
      <c r="R57" s="2325"/>
      <c r="S57" s="2325"/>
      <c r="X57" s="2296" t="s">
        <v>1132</v>
      </c>
      <c r="Y57" s="2296"/>
      <c r="Z57" s="2296"/>
      <c r="AA57" s="159"/>
      <c r="AB57" s="2314" t="s">
        <v>1133</v>
      </c>
      <c r="AC57" s="1187"/>
      <c r="AD57" s="128"/>
      <c r="AE57" s="2314" t="s">
        <v>1134</v>
      </c>
      <c r="AF57" s="135"/>
    </row>
    <row r="58" spans="1:37" ht="7.5" customHeight="1">
      <c r="C58" s="2332" t="s">
        <v>318</v>
      </c>
      <c r="D58" s="2332"/>
      <c r="E58" s="2332"/>
      <c r="F58" s="2332"/>
      <c r="G58" s="682"/>
      <c r="H58" s="682"/>
      <c r="I58" s="75"/>
      <c r="J58" s="75"/>
      <c r="K58" s="2325"/>
      <c r="L58" s="2330"/>
      <c r="M58" s="2330" t="s">
        <v>491</v>
      </c>
      <c r="N58" s="2325"/>
      <c r="O58" s="2325" t="s">
        <v>56</v>
      </c>
      <c r="P58" s="2325"/>
      <c r="Q58" s="2325" t="s">
        <v>62</v>
      </c>
      <c r="R58" s="2325"/>
      <c r="S58" s="2325" t="s">
        <v>106</v>
      </c>
      <c r="X58" s="2296"/>
      <c r="Y58" s="2296"/>
      <c r="Z58" s="2296"/>
      <c r="AA58" s="159"/>
      <c r="AB58" s="2314"/>
      <c r="AC58" s="1187"/>
      <c r="AD58" s="128"/>
      <c r="AE58" s="2314"/>
      <c r="AF58" s="135"/>
    </row>
    <row r="59" spans="1:37" ht="7.5" customHeight="1">
      <c r="C59" s="2332"/>
      <c r="D59" s="2332"/>
      <c r="E59" s="2332"/>
      <c r="F59" s="2332"/>
      <c r="G59" s="682"/>
      <c r="H59" s="682"/>
      <c r="I59" s="75"/>
      <c r="J59" s="75"/>
      <c r="K59" s="2325"/>
      <c r="L59" s="2330"/>
      <c r="M59" s="2330"/>
      <c r="N59" s="2325"/>
      <c r="O59" s="2325"/>
      <c r="P59" s="2325"/>
      <c r="Q59" s="2325"/>
      <c r="R59" s="2325"/>
      <c r="S59" s="2325"/>
      <c r="X59" s="128"/>
      <c r="Z59" s="2285" t="s">
        <v>1124</v>
      </c>
      <c r="AA59" s="2285"/>
      <c r="AB59" s="2285" t="s">
        <v>1125</v>
      </c>
      <c r="AC59" s="1190"/>
      <c r="AD59" s="2285" t="s">
        <v>1135</v>
      </c>
      <c r="AE59" s="2285"/>
      <c r="AF59" s="2285"/>
    </row>
    <row r="60" spans="1:37" ht="7.5" customHeight="1">
      <c r="C60" s="2318" t="s">
        <v>1107</v>
      </c>
      <c r="D60" s="2318"/>
      <c r="E60" s="2318"/>
      <c r="F60" s="2318"/>
      <c r="G60" s="2318"/>
      <c r="H60" s="2318"/>
      <c r="I60" s="2318"/>
      <c r="J60" s="2318"/>
      <c r="K60" s="2318"/>
      <c r="L60" s="2330"/>
      <c r="M60" s="2330" t="s">
        <v>491</v>
      </c>
      <c r="N60" s="2330"/>
      <c r="O60" s="2330" t="s">
        <v>56</v>
      </c>
      <c r="P60" s="2330"/>
      <c r="Q60" s="2330" t="s">
        <v>62</v>
      </c>
      <c r="R60" s="2330"/>
      <c r="S60" s="2330" t="s">
        <v>106</v>
      </c>
      <c r="X60" s="128"/>
      <c r="Y60" s="128"/>
      <c r="Z60" s="2285"/>
      <c r="AA60" s="2285"/>
      <c r="AB60" s="2285"/>
      <c r="AC60" s="1190"/>
      <c r="AD60" s="2285"/>
      <c r="AE60" s="2285"/>
      <c r="AF60" s="2285"/>
    </row>
    <row r="61" spans="1:37" ht="7.5" customHeight="1">
      <c r="C61" s="2318"/>
      <c r="D61" s="2318"/>
      <c r="E61" s="2318"/>
      <c r="F61" s="2318"/>
      <c r="G61" s="2318"/>
      <c r="H61" s="2318"/>
      <c r="I61" s="2318"/>
      <c r="J61" s="2318"/>
      <c r="K61" s="2318"/>
      <c r="L61" s="2330"/>
      <c r="M61" s="2330"/>
      <c r="N61" s="2330"/>
      <c r="O61" s="2330"/>
      <c r="P61" s="2330"/>
      <c r="Q61" s="2330"/>
      <c r="R61" s="2330"/>
      <c r="S61" s="2330"/>
      <c r="X61" s="128"/>
      <c r="Y61" s="128"/>
      <c r="Z61" s="127"/>
      <c r="AA61" s="127"/>
      <c r="AB61" s="127"/>
      <c r="AC61" s="127"/>
      <c r="AD61" s="1274"/>
      <c r="AE61" s="1274"/>
      <c r="AF61" s="1274"/>
      <c r="AG61" s="1"/>
    </row>
    <row r="62" spans="1:37" ht="7.5" customHeight="1">
      <c r="C62" s="1131"/>
      <c r="D62" s="1131"/>
      <c r="E62" s="1131"/>
      <c r="F62" s="1131"/>
      <c r="G62" s="1131"/>
      <c r="H62" s="1131"/>
      <c r="I62" s="1131"/>
      <c r="J62" s="1131"/>
      <c r="K62" s="1131"/>
      <c r="L62" s="1132"/>
      <c r="M62" s="1132"/>
      <c r="N62" s="1132"/>
      <c r="O62" s="1132"/>
      <c r="P62" s="1132"/>
      <c r="Q62" s="1132"/>
      <c r="R62" s="1132"/>
      <c r="S62" s="1132"/>
      <c r="X62" s="128"/>
      <c r="Y62" s="2326"/>
      <c r="Z62" s="2285" t="s">
        <v>1126</v>
      </c>
      <c r="AA62" s="2285"/>
      <c r="AB62" s="2285" t="s">
        <v>1127</v>
      </c>
      <c r="AC62" s="1273"/>
      <c r="AD62" s="2289"/>
      <c r="AE62" s="2022"/>
      <c r="AF62" s="2022"/>
      <c r="AG62" s="2290"/>
      <c r="AH62" s="1275"/>
    </row>
    <row r="63" spans="1:37" ht="7.5" customHeight="1">
      <c r="X63" s="128"/>
      <c r="Y63" s="2326"/>
      <c r="Z63" s="2285"/>
      <c r="AA63" s="2285"/>
      <c r="AB63" s="2285"/>
      <c r="AC63" s="1273"/>
      <c r="AD63" s="2291"/>
      <c r="AE63" s="2292"/>
      <c r="AF63" s="2292"/>
      <c r="AG63" s="2293"/>
      <c r="AH63" s="1275"/>
    </row>
    <row r="64" spans="1:37" ht="7.5" customHeight="1">
      <c r="X64" s="128"/>
      <c r="AC64" s="687"/>
      <c r="AD64" s="2291"/>
      <c r="AE64" s="2292"/>
      <c r="AF64" s="2292"/>
      <c r="AG64" s="2293"/>
      <c r="AH64" s="1275"/>
    </row>
    <row r="65" spans="1:37" ht="7.5" customHeight="1">
      <c r="B65" s="2307" t="s">
        <v>1140</v>
      </c>
      <c r="C65" s="2307"/>
      <c r="D65" s="2307"/>
      <c r="E65" s="2307"/>
      <c r="F65" s="2307"/>
      <c r="G65" s="2307"/>
      <c r="H65" s="2307"/>
      <c r="I65" s="2307"/>
      <c r="J65" s="2307"/>
      <c r="K65" s="2307"/>
      <c r="L65" s="2307"/>
      <c r="M65" s="2307"/>
      <c r="N65" s="2307"/>
      <c r="O65" s="2307"/>
      <c r="P65" s="2307"/>
      <c r="Q65" s="2307"/>
      <c r="R65" s="2307"/>
      <c r="S65" s="2307"/>
      <c r="T65" s="2307"/>
      <c r="U65" s="2307"/>
      <c r="V65" s="2307"/>
      <c r="W65" s="2307"/>
      <c r="X65" s="128"/>
      <c r="Y65" s="128"/>
      <c r="AC65" s="687"/>
      <c r="AD65" s="2291"/>
      <c r="AE65" s="2292"/>
      <c r="AF65" s="2292"/>
      <c r="AG65" s="2293"/>
      <c r="AH65" s="1275"/>
    </row>
    <row r="66" spans="1:37" ht="7.5" customHeight="1">
      <c r="B66" s="2307"/>
      <c r="C66" s="2307"/>
      <c r="D66" s="2307"/>
      <c r="E66" s="2307"/>
      <c r="F66" s="2307"/>
      <c r="G66" s="2307"/>
      <c r="H66" s="2307"/>
      <c r="I66" s="2307"/>
      <c r="J66" s="2307"/>
      <c r="K66" s="2307"/>
      <c r="L66" s="2307"/>
      <c r="M66" s="2307"/>
      <c r="N66" s="2307"/>
      <c r="O66" s="2307"/>
      <c r="P66" s="2307"/>
      <c r="Q66" s="2307"/>
      <c r="R66" s="2307"/>
      <c r="S66" s="2307"/>
      <c r="T66" s="2307"/>
      <c r="U66" s="2307"/>
      <c r="V66" s="2307"/>
      <c r="W66" s="2307"/>
      <c r="X66" s="128"/>
      <c r="Y66" s="128"/>
      <c r="AC66" s="687"/>
      <c r="AD66" s="2294"/>
      <c r="AE66" s="2011"/>
      <c r="AF66" s="2011"/>
      <c r="AG66" s="2295"/>
      <c r="AH66" s="1275"/>
    </row>
    <row r="67" spans="1:37" ht="7.5" customHeight="1">
      <c r="Q67" s="73"/>
      <c r="R67" s="73"/>
      <c r="S67" s="73"/>
      <c r="T67" s="73"/>
      <c r="U67" s="73"/>
      <c r="V67" s="73"/>
      <c r="X67" s="128"/>
      <c r="Y67" s="128"/>
      <c r="Z67" s="127"/>
      <c r="AA67" s="127"/>
      <c r="AB67" s="127"/>
      <c r="AC67" s="127"/>
      <c r="AD67" s="127"/>
      <c r="AE67" s="127"/>
      <c r="AF67" s="127"/>
      <c r="AG67" s="2296"/>
      <c r="AH67" s="1275"/>
    </row>
    <row r="68" spans="1:37" ht="7.5" customHeight="1">
      <c r="C68" s="2158" t="s">
        <v>321</v>
      </c>
      <c r="D68" s="2158"/>
      <c r="E68" s="2158"/>
      <c r="F68" s="2158"/>
      <c r="G68" s="2158"/>
      <c r="H68" s="2158"/>
      <c r="I68" s="2158"/>
      <c r="J68" s="2158" t="s">
        <v>422</v>
      </c>
      <c r="K68" s="2158"/>
      <c r="L68" s="2158"/>
      <c r="M68" s="2158"/>
      <c r="N68" s="2158"/>
      <c r="O68" s="2158"/>
      <c r="P68" s="2158"/>
      <c r="Q68" s="2158" t="s">
        <v>421</v>
      </c>
      <c r="R68" s="2158"/>
      <c r="S68" s="2158"/>
      <c r="T68" s="2158"/>
      <c r="U68" s="2158"/>
      <c r="V68" s="2158"/>
      <c r="X68" s="128"/>
      <c r="Y68" s="128"/>
      <c r="Z68" s="2285" t="s">
        <v>1128</v>
      </c>
      <c r="AA68" s="2286"/>
      <c r="AB68" s="2285" t="s">
        <v>1129</v>
      </c>
      <c r="AC68" s="1190"/>
      <c r="AD68" s="2285" t="s">
        <v>1135</v>
      </c>
      <c r="AE68" s="2286"/>
      <c r="AF68" s="2286"/>
      <c r="AG68" s="2296"/>
    </row>
    <row r="69" spans="1:37" s="50" customFormat="1" ht="7.5" customHeight="1">
      <c r="A69" s="136"/>
      <c r="B69"/>
      <c r="C69" s="2158"/>
      <c r="D69" s="2158"/>
      <c r="E69" s="2158"/>
      <c r="F69" s="2158"/>
      <c r="G69" s="2158"/>
      <c r="H69" s="2158"/>
      <c r="I69" s="2158"/>
      <c r="J69" s="2158"/>
      <c r="K69" s="2158"/>
      <c r="L69" s="2158"/>
      <c r="M69" s="2158"/>
      <c r="N69" s="2158"/>
      <c r="O69" s="2158"/>
      <c r="P69" s="2158"/>
      <c r="Q69" s="2158"/>
      <c r="R69" s="2158"/>
      <c r="S69" s="2158"/>
      <c r="T69" s="2158"/>
      <c r="U69" s="2158"/>
      <c r="V69" s="2158"/>
      <c r="W69"/>
      <c r="X69" s="128"/>
      <c r="Y69" s="128"/>
      <c r="Z69" s="2286"/>
      <c r="AA69" s="2286"/>
      <c r="AB69" s="2286"/>
      <c r="AC69" s="1191"/>
      <c r="AD69" s="2286"/>
      <c r="AE69" s="2286"/>
      <c r="AF69" s="2286"/>
      <c r="AG69"/>
      <c r="AH69"/>
      <c r="AI69"/>
      <c r="AJ69"/>
      <c r="AK69"/>
    </row>
    <row r="70" spans="1:37" s="50" customFormat="1" ht="7.5" customHeight="1">
      <c r="A70" s="136"/>
      <c r="B70" s="687"/>
      <c r="C70" s="686" t="s">
        <v>455</v>
      </c>
      <c r="D70" s="267"/>
      <c r="E70"/>
      <c r="F70" s="267"/>
      <c r="G70"/>
      <c r="H70" s="267"/>
      <c r="I70"/>
      <c r="J70" s="2335"/>
      <c r="K70" s="2336"/>
      <c r="L70" s="2336"/>
      <c r="M70" s="2336"/>
      <c r="N70" s="2336"/>
      <c r="O70" s="2336"/>
      <c r="P70" s="2337"/>
      <c r="Q70" s="2335"/>
      <c r="R70" s="2336"/>
      <c r="S70" s="2336"/>
      <c r="T70" s="2336"/>
      <c r="U70" s="2336"/>
      <c r="V70" s="2337"/>
      <c r="W70"/>
      <c r="X70" s="128"/>
      <c r="Y70" s="128"/>
      <c r="Z70" s="127"/>
      <c r="AA70" s="127"/>
      <c r="AB70" s="128"/>
      <c r="AC70" s="128"/>
      <c r="AD70" s="2285" t="s">
        <v>1135</v>
      </c>
      <c r="AE70" s="2286"/>
      <c r="AF70" s="2286"/>
      <c r="AG70"/>
      <c r="AH70"/>
      <c r="AI70"/>
      <c r="AJ70"/>
      <c r="AK70"/>
    </row>
    <row r="71" spans="1:37" ht="7.5" customHeight="1">
      <c r="A71" s="72"/>
      <c r="B71" s="687"/>
      <c r="C71" s="2333" t="s">
        <v>491</v>
      </c>
      <c r="D71" s="2344"/>
      <c r="E71" s="2345"/>
      <c r="F71" s="2333"/>
      <c r="G71" s="2344"/>
      <c r="H71" s="132"/>
      <c r="I71" s="132"/>
      <c r="J71" s="2338"/>
      <c r="K71" s="2339"/>
      <c r="L71" s="2339"/>
      <c r="M71" s="2339"/>
      <c r="N71" s="2339"/>
      <c r="O71" s="2339"/>
      <c r="P71" s="2340"/>
      <c r="Q71" s="2338"/>
      <c r="R71" s="2339"/>
      <c r="S71" s="2339"/>
      <c r="T71" s="2339"/>
      <c r="U71" s="2339"/>
      <c r="V71" s="2340"/>
      <c r="X71" s="128"/>
      <c r="Y71" s="128"/>
      <c r="Z71" s="128"/>
      <c r="AA71" s="128"/>
      <c r="AB71" s="128"/>
      <c r="AC71" s="128"/>
      <c r="AD71" s="2286"/>
      <c r="AE71" s="2286"/>
      <c r="AF71" s="2286"/>
    </row>
    <row r="72" spans="1:37" ht="7.5" customHeight="1">
      <c r="A72" s="72"/>
      <c r="B72" s="687"/>
      <c r="C72" s="2344"/>
      <c r="D72" s="2344"/>
      <c r="E72" s="2346"/>
      <c r="F72" s="2344"/>
      <c r="G72" s="2344"/>
      <c r="H72" s="132"/>
      <c r="I72" s="132"/>
      <c r="J72" s="2338"/>
      <c r="K72" s="2339"/>
      <c r="L72" s="2339"/>
      <c r="M72" s="2339"/>
      <c r="N72" s="2339"/>
      <c r="O72" s="2339"/>
      <c r="P72" s="2340"/>
      <c r="Q72" s="2338"/>
      <c r="R72" s="2339"/>
      <c r="S72" s="2339"/>
      <c r="T72" s="2339"/>
      <c r="U72" s="2339"/>
      <c r="V72" s="2340"/>
      <c r="X72" s="128"/>
      <c r="Y72" s="128"/>
      <c r="Z72" s="128"/>
      <c r="AA72" s="128"/>
      <c r="AB72" s="2285" t="s">
        <v>1130</v>
      </c>
      <c r="AC72" s="1190"/>
      <c r="AD72" s="2285" t="s">
        <v>1135</v>
      </c>
      <c r="AE72" s="2286"/>
      <c r="AF72" s="2286"/>
    </row>
    <row r="73" spans="1:37" ht="7.5" customHeight="1">
      <c r="A73" s="72"/>
      <c r="C73" s="268"/>
      <c r="D73" s="2333"/>
      <c r="E73" s="2333" t="s">
        <v>56</v>
      </c>
      <c r="F73" s="2333"/>
      <c r="G73" s="2333" t="s">
        <v>62</v>
      </c>
      <c r="H73" s="2333"/>
      <c r="I73" s="2333" t="s">
        <v>106</v>
      </c>
      <c r="J73" s="2338"/>
      <c r="K73" s="2339"/>
      <c r="L73" s="2339"/>
      <c r="M73" s="2339"/>
      <c r="N73" s="2339"/>
      <c r="O73" s="2339"/>
      <c r="P73" s="2340"/>
      <c r="Q73" s="2338"/>
      <c r="R73" s="2339"/>
      <c r="S73" s="2339"/>
      <c r="T73" s="2339"/>
      <c r="U73" s="2339"/>
      <c r="V73" s="2340"/>
      <c r="X73" s="128"/>
      <c r="Y73" s="128"/>
      <c r="Z73" s="128"/>
      <c r="AA73" s="128"/>
      <c r="AB73" s="2286"/>
      <c r="AC73" s="1191"/>
      <c r="AD73" s="2286"/>
      <c r="AE73" s="2286"/>
      <c r="AF73" s="2286"/>
    </row>
    <row r="74" spans="1:37" ht="7.5" customHeight="1">
      <c r="A74" s="72"/>
      <c r="C74" s="268"/>
      <c r="D74" s="2334"/>
      <c r="E74" s="2334"/>
      <c r="F74" s="2334"/>
      <c r="G74" s="2334"/>
      <c r="H74" s="2334"/>
      <c r="I74" s="2334"/>
      <c r="J74" s="2338"/>
      <c r="K74" s="2339"/>
      <c r="L74" s="2339"/>
      <c r="M74" s="2339"/>
      <c r="N74" s="2339"/>
      <c r="O74" s="2339"/>
      <c r="P74" s="2340"/>
      <c r="Q74" s="2338"/>
      <c r="R74" s="2339"/>
      <c r="S74" s="2339"/>
      <c r="T74" s="2339"/>
      <c r="U74" s="2339"/>
      <c r="V74" s="2340"/>
      <c r="X74" s="128"/>
      <c r="Y74" s="128"/>
      <c r="Z74" s="128"/>
      <c r="AA74" s="128"/>
      <c r="AB74" s="128"/>
      <c r="AC74" s="128"/>
      <c r="AD74" s="2285" t="s">
        <v>1135</v>
      </c>
      <c r="AE74" s="2286"/>
      <c r="AF74" s="2286"/>
    </row>
    <row r="75" spans="1:37" ht="7.5" customHeight="1">
      <c r="A75" s="72"/>
      <c r="C75" s="275"/>
      <c r="D75" s="1"/>
      <c r="E75" s="1"/>
      <c r="F75" s="1"/>
      <c r="G75" s="1"/>
      <c r="H75" s="1"/>
      <c r="I75" s="1"/>
      <c r="J75" s="2341"/>
      <c r="K75" s="2342"/>
      <c r="L75" s="2342"/>
      <c r="M75" s="2342"/>
      <c r="N75" s="2342"/>
      <c r="O75" s="2342"/>
      <c r="P75" s="2343"/>
      <c r="Q75" s="2341"/>
      <c r="R75" s="2342"/>
      <c r="S75" s="2342"/>
      <c r="T75" s="2342"/>
      <c r="U75" s="2342"/>
      <c r="V75" s="2343"/>
      <c r="Y75" s="128"/>
      <c r="Z75" s="128"/>
      <c r="AA75" s="128"/>
      <c r="AB75" s="128"/>
      <c r="AC75" s="128"/>
      <c r="AD75" s="2286"/>
      <c r="AE75" s="2286"/>
      <c r="AF75" s="2286"/>
    </row>
    <row r="76" spans="1:37" ht="7.5" customHeight="1">
      <c r="A76" s="72"/>
    </row>
    <row r="77" spans="1:37" ht="7.5" customHeight="1">
      <c r="A77" s="72"/>
      <c r="B77" s="72"/>
      <c r="C77" s="2301"/>
      <c r="D77" s="129"/>
      <c r="E77" s="129"/>
      <c r="F77" s="2314"/>
      <c r="G77" s="2314"/>
      <c r="H77" s="2314"/>
      <c r="I77" s="2314"/>
      <c r="J77" s="2314"/>
      <c r="K77" s="2314"/>
      <c r="L77" s="2314"/>
      <c r="M77" s="133"/>
      <c r="N77" s="133"/>
      <c r="O77" s="133"/>
      <c r="P77" s="50"/>
      <c r="Q77" s="50"/>
      <c r="R77" s="50"/>
      <c r="S77" s="50"/>
      <c r="T77" s="50"/>
      <c r="U77" s="50"/>
    </row>
    <row r="78" spans="1:37" ht="7.5" customHeight="1">
      <c r="A78" s="72"/>
      <c r="B78" s="72"/>
      <c r="C78" s="2301"/>
      <c r="D78" s="129"/>
      <c r="E78" s="129"/>
      <c r="F78" s="2314"/>
      <c r="G78" s="2314"/>
      <c r="H78" s="2314"/>
      <c r="I78" s="2314"/>
      <c r="J78" s="2314"/>
      <c r="K78" s="2314"/>
      <c r="L78" s="2314"/>
      <c r="M78" s="133"/>
      <c r="N78" s="133"/>
      <c r="O78" s="133"/>
      <c r="P78" s="50"/>
      <c r="Q78" s="50"/>
      <c r="R78" s="50"/>
      <c r="S78" s="50"/>
      <c r="T78" s="50"/>
      <c r="U78" s="50"/>
    </row>
    <row r="79" spans="1:37" ht="7.5" customHeight="1">
      <c r="A79" s="72"/>
      <c r="B79" s="72"/>
      <c r="C79" s="129"/>
      <c r="D79" s="129"/>
      <c r="E79" s="129"/>
      <c r="F79" s="133"/>
      <c r="G79" s="133"/>
      <c r="H79" s="133"/>
      <c r="I79" s="133"/>
      <c r="J79" s="133"/>
      <c r="K79" s="133"/>
      <c r="L79" s="133"/>
      <c r="M79" s="133"/>
      <c r="N79" s="133"/>
      <c r="O79" s="133"/>
      <c r="P79" s="50"/>
      <c r="Q79" s="50"/>
      <c r="R79" s="50"/>
      <c r="S79" s="50"/>
      <c r="T79" s="50"/>
      <c r="U79" s="50"/>
    </row>
    <row r="80" spans="1:37" ht="7.5" customHeight="1">
      <c r="A80" s="72"/>
      <c r="B80" s="72"/>
      <c r="C80" s="73"/>
      <c r="D80" s="73"/>
      <c r="E80" s="129"/>
      <c r="F80" s="129"/>
      <c r="G80" s="129"/>
      <c r="H80" s="129"/>
      <c r="I80" s="129"/>
      <c r="J80" s="129"/>
      <c r="K80" s="129"/>
      <c r="L80" s="129"/>
      <c r="M80" s="129"/>
      <c r="N80" s="129"/>
      <c r="O80" s="129"/>
      <c r="P80" s="129"/>
      <c r="Q80" s="129"/>
      <c r="R80" s="129"/>
      <c r="S80" s="129"/>
      <c r="T80" s="129"/>
      <c r="U80" s="129"/>
    </row>
    <row r="81" spans="1:37" ht="7.5" customHeight="1">
      <c r="A81" s="72"/>
      <c r="B81" s="72"/>
      <c r="C81" s="73"/>
      <c r="D81" s="73"/>
      <c r="E81" s="129"/>
      <c r="F81" s="129"/>
      <c r="G81" s="129"/>
      <c r="H81" s="129"/>
      <c r="I81" s="129"/>
      <c r="J81" s="129"/>
      <c r="K81" s="129"/>
      <c r="L81" s="129"/>
      <c r="M81" s="129"/>
      <c r="N81" s="129"/>
      <c r="O81" s="129"/>
      <c r="P81" s="129"/>
      <c r="Q81" s="129"/>
      <c r="R81" s="129"/>
      <c r="S81" s="129"/>
      <c r="T81" s="129"/>
      <c r="U81" s="129"/>
    </row>
    <row r="82" spans="1:37" ht="7.5" customHeight="1">
      <c r="A82" s="72"/>
      <c r="B82" s="72"/>
      <c r="C82" s="73"/>
      <c r="D82" s="73"/>
      <c r="E82" s="129"/>
      <c r="F82" s="129"/>
      <c r="G82" s="129"/>
      <c r="H82" s="129"/>
      <c r="I82" s="129"/>
      <c r="J82" s="129"/>
      <c r="K82" s="129"/>
      <c r="L82" s="129"/>
      <c r="M82" s="129"/>
      <c r="N82" s="129"/>
      <c r="O82" s="129"/>
      <c r="P82" s="129"/>
      <c r="Q82" s="129"/>
      <c r="R82" s="129"/>
      <c r="S82" s="129"/>
      <c r="T82" s="129"/>
      <c r="U82" s="129"/>
    </row>
    <row r="83" spans="1:37" ht="7.5" customHeight="1">
      <c r="A83" s="72"/>
      <c r="B83" s="72"/>
      <c r="C83" s="73"/>
      <c r="D83" s="73"/>
      <c r="E83" s="129"/>
      <c r="F83" s="129"/>
      <c r="G83" s="129"/>
      <c r="H83" s="129"/>
      <c r="I83" s="129"/>
      <c r="J83" s="129"/>
      <c r="K83" s="129"/>
      <c r="L83" s="129"/>
      <c r="M83" s="129"/>
      <c r="N83" s="129"/>
      <c r="O83" s="129"/>
      <c r="P83" s="129"/>
      <c r="Q83" s="129"/>
      <c r="R83" s="129"/>
      <c r="S83" s="129"/>
      <c r="T83" s="129"/>
      <c r="U83" s="129"/>
    </row>
    <row r="84" spans="1:37" ht="7.5" customHeight="1">
      <c r="A84" s="72"/>
      <c r="B84" s="72"/>
      <c r="C84" s="73"/>
      <c r="D84" s="73"/>
      <c r="E84" s="129"/>
      <c r="F84" s="129"/>
      <c r="G84" s="129"/>
      <c r="H84" s="129"/>
      <c r="I84" s="129"/>
      <c r="J84" s="129"/>
      <c r="K84" s="129"/>
      <c r="L84" s="129"/>
      <c r="M84" s="129"/>
      <c r="N84" s="129"/>
      <c r="O84" s="129"/>
      <c r="P84" s="129"/>
      <c r="Q84" s="129"/>
      <c r="R84" s="129"/>
      <c r="S84" s="129"/>
      <c r="T84" s="129"/>
      <c r="U84" s="129"/>
    </row>
    <row r="85" spans="1:37" ht="7.5" customHeight="1">
      <c r="A85" s="72"/>
      <c r="B85" s="72"/>
      <c r="C85" s="73"/>
      <c r="D85" s="73"/>
      <c r="E85" s="129"/>
      <c r="F85" s="129"/>
      <c r="G85" s="129"/>
      <c r="H85" s="129"/>
      <c r="I85" s="129"/>
      <c r="J85" s="129"/>
      <c r="K85" s="129"/>
      <c r="L85" s="129"/>
      <c r="M85" s="129"/>
      <c r="N85" s="129"/>
      <c r="O85" s="129"/>
      <c r="P85" s="129"/>
      <c r="Q85" s="129"/>
      <c r="R85" s="129"/>
      <c r="S85" s="129"/>
      <c r="T85" s="129"/>
      <c r="U85" s="129"/>
      <c r="AH85" s="50"/>
      <c r="AI85" s="50"/>
      <c r="AJ85" s="50"/>
      <c r="AK85" s="50"/>
    </row>
    <row r="86" spans="1:37" ht="7.5" customHeight="1">
      <c r="B86" s="72"/>
      <c r="E86" s="129"/>
      <c r="F86" s="129"/>
      <c r="G86" s="129"/>
      <c r="H86" s="129"/>
      <c r="I86" s="129"/>
      <c r="J86" s="129"/>
      <c r="K86" s="129"/>
      <c r="L86" s="129"/>
      <c r="M86" s="129"/>
      <c r="N86" s="129"/>
      <c r="O86" s="129"/>
      <c r="P86" s="129"/>
      <c r="Q86" s="129"/>
      <c r="R86" s="129"/>
      <c r="S86" s="129"/>
      <c r="T86" s="129"/>
      <c r="U86" s="129"/>
      <c r="AH86" s="50"/>
      <c r="AI86" s="50"/>
      <c r="AJ86" s="50"/>
      <c r="AK86" s="50"/>
    </row>
    <row r="87" spans="1:37">
      <c r="B87" s="72"/>
    </row>
  </sheetData>
  <mergeCells count="178">
    <mergeCell ref="AJ35:AJ36"/>
    <mergeCell ref="AH41:AH42"/>
    <mergeCell ref="AI41:AI42"/>
    <mergeCell ref="AJ41:AJ42"/>
    <mergeCell ref="O15:Q16"/>
    <mergeCell ref="O17:Q18"/>
    <mergeCell ref="O19:Q20"/>
    <mergeCell ref="AH35:AH36"/>
    <mergeCell ref="AI35:AI36"/>
    <mergeCell ref="O21:Q22"/>
    <mergeCell ref="O23:Q24"/>
    <mergeCell ref="O25:Q26"/>
    <mergeCell ref="X35:AF36"/>
    <mergeCell ref="Y30:Y31"/>
    <mergeCell ref="O29:Q30"/>
    <mergeCell ref="O31:Q32"/>
    <mergeCell ref="O27:Q28"/>
    <mergeCell ref="AB6:AB7"/>
    <mergeCell ref="AB8:AB9"/>
    <mergeCell ref="AB10:AB11"/>
    <mergeCell ref="Z6:Z7"/>
    <mergeCell ref="Z8:Z9"/>
    <mergeCell ref="AA6:AA7"/>
    <mergeCell ref="AA8:AA9"/>
    <mergeCell ref="AA10:AA11"/>
    <mergeCell ref="Z59:AA60"/>
    <mergeCell ref="AB59:AB60"/>
    <mergeCell ref="X57:Z58"/>
    <mergeCell ref="AB57:AB58"/>
    <mergeCell ref="Y51:Y54"/>
    <mergeCell ref="Z51:AA54"/>
    <mergeCell ref="AB51:AF54"/>
    <mergeCell ref="Y47:Y48"/>
    <mergeCell ref="Y38:Y39"/>
    <mergeCell ref="AD49:AG50"/>
    <mergeCell ref="Z10:Z11"/>
    <mergeCell ref="Y6:Y7"/>
    <mergeCell ref="Y8:Y9"/>
    <mergeCell ref="Y10:Y11"/>
    <mergeCell ref="C68:I69"/>
    <mergeCell ref="J68:P69"/>
    <mergeCell ref="Q68:V69"/>
    <mergeCell ref="C77:C78"/>
    <mergeCell ref="F77:L78"/>
    <mergeCell ref="E71:E72"/>
    <mergeCell ref="F71:G72"/>
    <mergeCell ref="B65:W66"/>
    <mergeCell ref="O11:Q12"/>
    <mergeCell ref="O13:Q14"/>
    <mergeCell ref="H56:I57"/>
    <mergeCell ref="O58:O59"/>
    <mergeCell ref="P58:P59"/>
    <mergeCell ref="O60:O61"/>
    <mergeCell ref="P60:P61"/>
    <mergeCell ref="Q60:Q61"/>
    <mergeCell ref="S60:S61"/>
    <mergeCell ref="R56:R57"/>
    <mergeCell ref="S56:S57"/>
    <mergeCell ref="Q58:Q59"/>
    <mergeCell ref="R58:R59"/>
    <mergeCell ref="S58:S59"/>
    <mergeCell ref="K58:K59"/>
    <mergeCell ref="L58:L59"/>
    <mergeCell ref="D73:D74"/>
    <mergeCell ref="E73:E74"/>
    <mergeCell ref="F73:F74"/>
    <mergeCell ref="G73:G74"/>
    <mergeCell ref="H73:H74"/>
    <mergeCell ref="I73:I74"/>
    <mergeCell ref="Q70:V75"/>
    <mergeCell ref="C71:D72"/>
    <mergeCell ref="J70:P75"/>
    <mergeCell ref="C54:F55"/>
    <mergeCell ref="C60:K61"/>
    <mergeCell ref="L60:L61"/>
    <mergeCell ref="M60:M61"/>
    <mergeCell ref="N60:N61"/>
    <mergeCell ref="R60:R61"/>
    <mergeCell ref="AE57:AE58"/>
    <mergeCell ref="K56:K57"/>
    <mergeCell ref="L56:L57"/>
    <mergeCell ref="M56:M57"/>
    <mergeCell ref="N56:N57"/>
    <mergeCell ref="O56:O57"/>
    <mergeCell ref="P56:P57"/>
    <mergeCell ref="Q56:Q57"/>
    <mergeCell ref="M58:M59"/>
    <mergeCell ref="N58:N59"/>
    <mergeCell ref="C58:F59"/>
    <mergeCell ref="R54:R55"/>
    <mergeCell ref="O54:O55"/>
    <mergeCell ref="P54:P55"/>
    <mergeCell ref="Q54:Q55"/>
    <mergeCell ref="H54:I55"/>
    <mergeCell ref="K54:K55"/>
    <mergeCell ref="L54:L55"/>
    <mergeCell ref="K39:N40"/>
    <mergeCell ref="O39:Q40"/>
    <mergeCell ref="AD43:AG46"/>
    <mergeCell ref="AR38:AR39"/>
    <mergeCell ref="AD38:AG39"/>
    <mergeCell ref="AD41:AG42"/>
    <mergeCell ref="Z62:AA63"/>
    <mergeCell ref="AB62:AB63"/>
    <mergeCell ref="AD59:AF60"/>
    <mergeCell ref="S54:S55"/>
    <mergeCell ref="Y62:Y63"/>
    <mergeCell ref="B50:P51"/>
    <mergeCell ref="AH51:AH54"/>
    <mergeCell ref="AI51:AI54"/>
    <mergeCell ref="AJ51:AJ54"/>
    <mergeCell ref="C52:F53"/>
    <mergeCell ref="G52:L53"/>
    <mergeCell ref="AG51:AG54"/>
    <mergeCell ref="M54:M55"/>
    <mergeCell ref="N54:N55"/>
    <mergeCell ref="AH43:AH47"/>
    <mergeCell ref="AI43:AI47"/>
    <mergeCell ref="AJ43:AJ47"/>
    <mergeCell ref="AH48:AH50"/>
    <mergeCell ref="AI48:AI50"/>
    <mergeCell ref="AJ48:AJ50"/>
    <mergeCell ref="Z47:AB48"/>
    <mergeCell ref="AD47:AG48"/>
    <mergeCell ref="K41:N42"/>
    <mergeCell ref="C29:C42"/>
    <mergeCell ref="D29:J38"/>
    <mergeCell ref="K29:M30"/>
    <mergeCell ref="D23:J28"/>
    <mergeCell ref="K23:M24"/>
    <mergeCell ref="Z30:AF31"/>
    <mergeCell ref="K31:M32"/>
    <mergeCell ref="K33:L34"/>
    <mergeCell ref="K35:M36"/>
    <mergeCell ref="O33:Q34"/>
    <mergeCell ref="O35:Q36"/>
    <mergeCell ref="Y24:Y25"/>
    <mergeCell ref="Z24:AF25"/>
    <mergeCell ref="K25:M26"/>
    <mergeCell ref="K27:M28"/>
    <mergeCell ref="Y27:Y28"/>
    <mergeCell ref="Z27:AF28"/>
    <mergeCell ref="Z41:AB42"/>
    <mergeCell ref="Z38:AB39"/>
    <mergeCell ref="D39:J42"/>
    <mergeCell ref="Y41:Y42"/>
    <mergeCell ref="O41:Q42"/>
    <mergeCell ref="K37:L38"/>
    <mergeCell ref="O37:Q38"/>
    <mergeCell ref="B4:G5"/>
    <mergeCell ref="C15:C28"/>
    <mergeCell ref="D15:J16"/>
    <mergeCell ref="D17:J18"/>
    <mergeCell ref="D19:J20"/>
    <mergeCell ref="X4:AF5"/>
    <mergeCell ref="C7:C14"/>
    <mergeCell ref="D7:J10"/>
    <mergeCell ref="K7:M8"/>
    <mergeCell ref="K9:M10"/>
    <mergeCell ref="D11:J12"/>
    <mergeCell ref="D13:J14"/>
    <mergeCell ref="O7:Q8"/>
    <mergeCell ref="Z13:AB14"/>
    <mergeCell ref="AD6:AD7"/>
    <mergeCell ref="X20:AF21"/>
    <mergeCell ref="D21:J22"/>
    <mergeCell ref="AD8:AD9"/>
    <mergeCell ref="AD10:AD11"/>
    <mergeCell ref="AD74:AF75"/>
    <mergeCell ref="O9:Q10"/>
    <mergeCell ref="Z68:AA69"/>
    <mergeCell ref="AB68:AB69"/>
    <mergeCell ref="AB72:AB73"/>
    <mergeCell ref="AD62:AG66"/>
    <mergeCell ref="AG67:AG68"/>
    <mergeCell ref="AD68:AF69"/>
    <mergeCell ref="AD70:AF71"/>
    <mergeCell ref="AD72:AF73"/>
  </mergeCells>
  <phoneticPr fontId="2"/>
  <dataValidations disablePrompts="1" count="1">
    <dataValidation type="list" allowBlank="1" showInputMessage="1" showErrorMessage="1" sqref="O7 O9 O11 O13 O15 O17 O19 O21 O23 O25 O27 O29 O31 O33 O35 O37 O39 O41" xr:uid="{00000000-0002-0000-0B00-000000000000}">
      <formula1>"有　・　無,有,無"</formula1>
    </dataValidation>
  </dataValidations>
  <pageMargins left="0.70866141732283472" right="0.70866141732283472" top="0.74803149606299213" bottom="0.74803149606299213" header="0.31496062992125984" footer="0.31496062992125984"/>
  <pageSetup paperSize="9" scale="91" orientation="landscape" r:id="rId1"/>
  <headerFooter>
    <oddFooter>&amp;C9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Check Box 1">
              <controlPr defaultSize="0" autoFill="0" autoLine="0" autoPict="0">
                <anchor moveWithCells="1">
                  <from>
                    <xdr:col>24</xdr:col>
                    <xdr:colOff>19050</xdr:colOff>
                    <xdr:row>37</xdr:row>
                    <xdr:rowOff>0</xdr:rowOff>
                  </from>
                  <to>
                    <xdr:col>24</xdr:col>
                    <xdr:colOff>222250</xdr:colOff>
                    <xdr:row>38</xdr:row>
                    <xdr:rowOff>88900</xdr:rowOff>
                  </to>
                </anchor>
              </controlPr>
            </control>
          </mc:Choice>
        </mc:AlternateContent>
        <mc:AlternateContent xmlns:mc="http://schemas.openxmlformats.org/markup-compatibility/2006">
          <mc:Choice Requires="x14">
            <control shapeId="303106" r:id="rId5" name="Check Box 2">
              <controlPr defaultSize="0" autoFill="0" autoLine="0" autoPict="0">
                <anchor moveWithCells="1">
                  <from>
                    <xdr:col>24</xdr:col>
                    <xdr:colOff>19050</xdr:colOff>
                    <xdr:row>40</xdr:row>
                    <xdr:rowOff>0</xdr:rowOff>
                  </from>
                  <to>
                    <xdr:col>24</xdr:col>
                    <xdr:colOff>222250</xdr:colOff>
                    <xdr:row>41</xdr:row>
                    <xdr:rowOff>88900</xdr:rowOff>
                  </to>
                </anchor>
              </controlPr>
            </control>
          </mc:Choice>
        </mc:AlternateContent>
        <mc:AlternateContent xmlns:mc="http://schemas.openxmlformats.org/markup-compatibility/2006">
          <mc:Choice Requires="x14">
            <control shapeId="303107" r:id="rId6" name="Check Box 3">
              <controlPr defaultSize="0" autoFill="0" autoLine="0" autoPict="0">
                <anchor moveWithCells="1">
                  <from>
                    <xdr:col>24</xdr:col>
                    <xdr:colOff>19050</xdr:colOff>
                    <xdr:row>46</xdr:row>
                    <xdr:rowOff>0</xdr:rowOff>
                  </from>
                  <to>
                    <xdr:col>24</xdr:col>
                    <xdr:colOff>222250</xdr:colOff>
                    <xdr:row>47</xdr:row>
                    <xdr:rowOff>88900</xdr:rowOff>
                  </to>
                </anchor>
              </controlPr>
            </control>
          </mc:Choice>
        </mc:AlternateContent>
        <mc:AlternateContent xmlns:mc="http://schemas.openxmlformats.org/markup-compatibility/2006">
          <mc:Choice Requires="x14">
            <control shapeId="303108" r:id="rId7" name="Check Box 4">
              <controlPr defaultSize="0" autoFill="0" autoLine="0" autoPict="0">
                <anchor moveWithCells="1">
                  <from>
                    <xdr:col>24</xdr:col>
                    <xdr:colOff>44450</xdr:colOff>
                    <xdr:row>51</xdr:row>
                    <xdr:rowOff>25400</xdr:rowOff>
                  </from>
                  <to>
                    <xdr:col>24</xdr:col>
                    <xdr:colOff>241300</xdr:colOff>
                    <xdr:row>52</xdr:row>
                    <xdr:rowOff>101600</xdr:rowOff>
                  </to>
                </anchor>
              </controlPr>
            </control>
          </mc:Choice>
        </mc:AlternateContent>
        <mc:AlternateContent xmlns:mc="http://schemas.openxmlformats.org/markup-compatibility/2006">
          <mc:Choice Requires="x14">
            <control shapeId="303112" r:id="rId8" name="Check Box 8">
              <controlPr defaultSize="0" autoFill="0" autoLine="0" autoPict="0">
                <anchor moveWithCells="1">
                  <from>
                    <xdr:col>24</xdr:col>
                    <xdr:colOff>19050</xdr:colOff>
                    <xdr:row>23</xdr:row>
                    <xdr:rowOff>0</xdr:rowOff>
                  </from>
                  <to>
                    <xdr:col>24</xdr:col>
                    <xdr:colOff>222250</xdr:colOff>
                    <xdr:row>24</xdr:row>
                    <xdr:rowOff>88900</xdr:rowOff>
                  </to>
                </anchor>
              </controlPr>
            </control>
          </mc:Choice>
        </mc:AlternateContent>
        <mc:AlternateContent xmlns:mc="http://schemas.openxmlformats.org/markup-compatibility/2006">
          <mc:Choice Requires="x14">
            <control shapeId="303113" r:id="rId9" name="Check Box 9">
              <controlPr defaultSize="0" autoFill="0" autoLine="0" autoPict="0">
                <anchor moveWithCells="1">
                  <from>
                    <xdr:col>24</xdr:col>
                    <xdr:colOff>19050</xdr:colOff>
                    <xdr:row>26</xdr:row>
                    <xdr:rowOff>0</xdr:rowOff>
                  </from>
                  <to>
                    <xdr:col>24</xdr:col>
                    <xdr:colOff>222250</xdr:colOff>
                    <xdr:row>27</xdr:row>
                    <xdr:rowOff>88900</xdr:rowOff>
                  </to>
                </anchor>
              </controlPr>
            </control>
          </mc:Choice>
        </mc:AlternateContent>
        <mc:AlternateContent xmlns:mc="http://schemas.openxmlformats.org/markup-compatibility/2006">
          <mc:Choice Requires="x14">
            <control shapeId="303114" r:id="rId10" name="Check Box 10">
              <controlPr defaultSize="0" autoFill="0" autoLine="0" autoPict="0">
                <anchor moveWithCells="1">
                  <from>
                    <xdr:col>24</xdr:col>
                    <xdr:colOff>19050</xdr:colOff>
                    <xdr:row>29</xdr:row>
                    <xdr:rowOff>0</xdr:rowOff>
                  </from>
                  <to>
                    <xdr:col>24</xdr:col>
                    <xdr:colOff>222250</xdr:colOff>
                    <xdr:row>30</xdr:row>
                    <xdr:rowOff>88900</xdr:rowOff>
                  </to>
                </anchor>
              </controlPr>
            </control>
          </mc:Choice>
        </mc:AlternateContent>
        <mc:AlternateContent xmlns:mc="http://schemas.openxmlformats.org/markup-compatibility/2006">
          <mc:Choice Requires="x14">
            <control shapeId="303266" r:id="rId11" name="Check Box 162">
              <controlPr defaultSize="0" autoFill="0" autoLine="0" autoPict="0">
                <anchor moveWithCells="1">
                  <from>
                    <xdr:col>24</xdr:col>
                    <xdr:colOff>50800</xdr:colOff>
                    <xdr:row>4</xdr:row>
                    <xdr:rowOff>57150</xdr:rowOff>
                  </from>
                  <to>
                    <xdr:col>25</xdr:col>
                    <xdr:colOff>450850</xdr:colOff>
                    <xdr:row>7</xdr:row>
                    <xdr:rowOff>12700</xdr:rowOff>
                  </to>
                </anchor>
              </controlPr>
            </control>
          </mc:Choice>
        </mc:AlternateContent>
        <mc:AlternateContent xmlns:mc="http://schemas.openxmlformats.org/markup-compatibility/2006">
          <mc:Choice Requires="x14">
            <control shapeId="303267" r:id="rId12" name="Check Box 163">
              <controlPr defaultSize="0" autoFill="0" autoLine="0" autoPict="0">
                <anchor moveWithCells="1">
                  <from>
                    <xdr:col>24</xdr:col>
                    <xdr:colOff>50800</xdr:colOff>
                    <xdr:row>6</xdr:row>
                    <xdr:rowOff>69850</xdr:rowOff>
                  </from>
                  <to>
                    <xdr:col>25</xdr:col>
                    <xdr:colOff>450850</xdr:colOff>
                    <xdr:row>9</xdr:row>
                    <xdr:rowOff>19050</xdr:rowOff>
                  </to>
                </anchor>
              </controlPr>
            </control>
          </mc:Choice>
        </mc:AlternateContent>
        <mc:AlternateContent xmlns:mc="http://schemas.openxmlformats.org/markup-compatibility/2006">
          <mc:Choice Requires="x14">
            <control shapeId="303268" r:id="rId13" name="Check Box 164">
              <controlPr defaultSize="0" autoFill="0" autoLine="0" autoPict="0">
                <anchor moveWithCells="1">
                  <from>
                    <xdr:col>24</xdr:col>
                    <xdr:colOff>50800</xdr:colOff>
                    <xdr:row>8</xdr:row>
                    <xdr:rowOff>69850</xdr:rowOff>
                  </from>
                  <to>
                    <xdr:col>25</xdr:col>
                    <xdr:colOff>450850</xdr:colOff>
                    <xdr:row>11</xdr:row>
                    <xdr:rowOff>12700</xdr:rowOff>
                  </to>
                </anchor>
              </controlPr>
            </control>
          </mc:Choice>
        </mc:AlternateContent>
        <mc:AlternateContent xmlns:mc="http://schemas.openxmlformats.org/markup-compatibility/2006">
          <mc:Choice Requires="x14">
            <control shapeId="303269" r:id="rId14" name="Check Box 165">
              <controlPr defaultSize="0" autoFill="0" autoLine="0" autoPict="0">
                <anchor moveWithCells="1">
                  <from>
                    <xdr:col>24</xdr:col>
                    <xdr:colOff>50800</xdr:colOff>
                    <xdr:row>4</xdr:row>
                    <xdr:rowOff>57150</xdr:rowOff>
                  </from>
                  <to>
                    <xdr:col>25</xdr:col>
                    <xdr:colOff>450850</xdr:colOff>
                    <xdr:row>7</xdr:row>
                    <xdr:rowOff>12700</xdr:rowOff>
                  </to>
                </anchor>
              </controlPr>
            </control>
          </mc:Choice>
        </mc:AlternateContent>
        <mc:AlternateContent xmlns:mc="http://schemas.openxmlformats.org/markup-compatibility/2006">
          <mc:Choice Requires="x14">
            <control shapeId="303270" r:id="rId15" name="Check Box 166">
              <controlPr defaultSize="0" autoFill="0" autoLine="0" autoPict="0">
                <anchor moveWithCells="1">
                  <from>
                    <xdr:col>24</xdr:col>
                    <xdr:colOff>50800</xdr:colOff>
                    <xdr:row>6</xdr:row>
                    <xdr:rowOff>69850</xdr:rowOff>
                  </from>
                  <to>
                    <xdr:col>25</xdr:col>
                    <xdr:colOff>450850</xdr:colOff>
                    <xdr:row>9</xdr:row>
                    <xdr:rowOff>19050</xdr:rowOff>
                  </to>
                </anchor>
              </controlPr>
            </control>
          </mc:Choice>
        </mc:AlternateContent>
        <mc:AlternateContent xmlns:mc="http://schemas.openxmlformats.org/markup-compatibility/2006">
          <mc:Choice Requires="x14">
            <control shapeId="303271" r:id="rId16" name="Check Box 167">
              <controlPr defaultSize="0" autoFill="0" autoLine="0" autoPict="0">
                <anchor moveWithCells="1">
                  <from>
                    <xdr:col>24</xdr:col>
                    <xdr:colOff>50800</xdr:colOff>
                    <xdr:row>8</xdr:row>
                    <xdr:rowOff>69850</xdr:rowOff>
                  </from>
                  <to>
                    <xdr:col>25</xdr:col>
                    <xdr:colOff>450850</xdr:colOff>
                    <xdr:row>11</xdr:row>
                    <xdr:rowOff>12700</xdr:rowOff>
                  </to>
                </anchor>
              </controlPr>
            </control>
          </mc:Choice>
        </mc:AlternateContent>
        <mc:AlternateContent xmlns:mc="http://schemas.openxmlformats.org/markup-compatibility/2006">
          <mc:Choice Requires="x14">
            <control shapeId="303272" r:id="rId17" name="Check Box 168">
              <controlPr defaultSize="0" autoFill="0" autoLine="0" autoPict="0">
                <anchor moveWithCells="1">
                  <from>
                    <xdr:col>24</xdr:col>
                    <xdr:colOff>31750</xdr:colOff>
                    <xdr:row>58</xdr:row>
                    <xdr:rowOff>19050</xdr:rowOff>
                  </from>
                  <to>
                    <xdr:col>24</xdr:col>
                    <xdr:colOff>228600</xdr:colOff>
                    <xdr:row>60</xdr:row>
                    <xdr:rowOff>12700</xdr:rowOff>
                  </to>
                </anchor>
              </controlPr>
            </control>
          </mc:Choice>
        </mc:AlternateContent>
        <mc:AlternateContent xmlns:mc="http://schemas.openxmlformats.org/markup-compatibility/2006">
          <mc:Choice Requires="x14">
            <control shapeId="303274" r:id="rId18" name="Check Box 170">
              <controlPr defaultSize="0" autoFill="0" autoLine="0" autoPict="0">
                <anchor moveWithCells="1">
                  <from>
                    <xdr:col>24</xdr:col>
                    <xdr:colOff>38100</xdr:colOff>
                    <xdr:row>67</xdr:row>
                    <xdr:rowOff>38100</xdr:rowOff>
                  </from>
                  <to>
                    <xdr:col>24</xdr:col>
                    <xdr:colOff>241300</xdr:colOff>
                    <xdr:row>69</xdr:row>
                    <xdr:rowOff>31750</xdr:rowOff>
                  </to>
                </anchor>
              </controlPr>
            </control>
          </mc:Choice>
        </mc:AlternateContent>
        <mc:AlternateContent xmlns:mc="http://schemas.openxmlformats.org/markup-compatibility/2006">
          <mc:Choice Requires="x14">
            <control shapeId="303275" r:id="rId19" name="Check Box 171">
              <controlPr defaultSize="0" autoFill="0" autoLine="0" autoPict="0">
                <anchor moveWithCells="1">
                  <from>
                    <xdr:col>26</xdr:col>
                    <xdr:colOff>50800</xdr:colOff>
                    <xdr:row>56</xdr:row>
                    <xdr:rowOff>0</xdr:rowOff>
                  </from>
                  <to>
                    <xdr:col>27</xdr:col>
                    <xdr:colOff>12700</xdr:colOff>
                    <xdr:row>57</xdr:row>
                    <xdr:rowOff>88900</xdr:rowOff>
                  </to>
                </anchor>
              </controlPr>
            </control>
          </mc:Choice>
        </mc:AlternateContent>
        <mc:AlternateContent xmlns:mc="http://schemas.openxmlformats.org/markup-compatibility/2006">
          <mc:Choice Requires="x14">
            <control shapeId="303276" r:id="rId20" name="Check Box 172">
              <controlPr defaultSize="0" autoFill="0" autoLine="0" autoPict="0">
                <anchor moveWithCells="1">
                  <from>
                    <xdr:col>29</xdr:col>
                    <xdr:colOff>400050</xdr:colOff>
                    <xdr:row>56</xdr:row>
                    <xdr:rowOff>0</xdr:rowOff>
                  </from>
                  <to>
                    <xdr:col>29</xdr:col>
                    <xdr:colOff>590550</xdr:colOff>
                    <xdr:row>57</xdr:row>
                    <xdr:rowOff>88900</xdr:rowOff>
                  </to>
                </anchor>
              </controlPr>
            </control>
          </mc:Choice>
        </mc:AlternateContent>
        <mc:AlternateContent xmlns:mc="http://schemas.openxmlformats.org/markup-compatibility/2006">
          <mc:Choice Requires="x14">
            <control shapeId="303278" r:id="rId21" name="Check Box 174">
              <controlPr defaultSize="0" autoFill="0" autoLine="0" autoPict="0">
                <anchor moveWithCells="1">
                  <from>
                    <xdr:col>24</xdr:col>
                    <xdr:colOff>69850</xdr:colOff>
                    <xdr:row>61</xdr:row>
                    <xdr:rowOff>19050</xdr:rowOff>
                  </from>
                  <to>
                    <xdr:col>24</xdr:col>
                    <xdr:colOff>298450</xdr:colOff>
                    <xdr:row>63</xdr:row>
                    <xdr:rowOff>12700</xdr:rowOff>
                  </to>
                </anchor>
              </controlPr>
            </control>
          </mc:Choice>
        </mc:AlternateContent>
        <mc:AlternateContent xmlns:mc="http://schemas.openxmlformats.org/markup-compatibility/2006">
          <mc:Choice Requires="x14">
            <control shapeId="303282" r:id="rId22" name="Check Box 178">
              <controlPr defaultSize="0" autoFill="0" autoLine="0" autoPict="0">
                <anchor moveWithCells="1">
                  <from>
                    <xdr:col>27</xdr:col>
                    <xdr:colOff>609600</xdr:colOff>
                    <xdr:row>36</xdr:row>
                    <xdr:rowOff>88900</xdr:rowOff>
                  </from>
                  <to>
                    <xdr:col>28</xdr:col>
                    <xdr:colOff>215900</xdr:colOff>
                    <xdr:row>39</xdr:row>
                    <xdr:rowOff>12700</xdr:rowOff>
                  </to>
                </anchor>
              </controlPr>
            </control>
          </mc:Choice>
        </mc:AlternateContent>
        <mc:AlternateContent xmlns:mc="http://schemas.openxmlformats.org/markup-compatibility/2006">
          <mc:Choice Requires="x14">
            <control shapeId="303284" r:id="rId23" name="Check Box 180">
              <controlPr defaultSize="0" autoFill="0" autoLine="0" autoPict="0">
                <anchor moveWithCells="1">
                  <from>
                    <xdr:col>27</xdr:col>
                    <xdr:colOff>603250</xdr:colOff>
                    <xdr:row>46</xdr:row>
                    <xdr:rowOff>19050</xdr:rowOff>
                  </from>
                  <to>
                    <xdr:col>28</xdr:col>
                    <xdr:colOff>222250</xdr:colOff>
                    <xdr:row>47</xdr:row>
                    <xdr:rowOff>69850</xdr:rowOff>
                  </to>
                </anchor>
              </controlPr>
            </control>
          </mc:Choice>
        </mc:AlternateContent>
        <mc:AlternateContent xmlns:mc="http://schemas.openxmlformats.org/markup-compatibility/2006">
          <mc:Choice Requires="x14">
            <control shapeId="303285" r:id="rId24" name="Check Box 181">
              <controlPr defaultSize="0" autoFill="0" autoLine="0" autoPict="0">
                <anchor moveWithCells="1">
                  <from>
                    <xdr:col>28</xdr:col>
                    <xdr:colOff>0</xdr:colOff>
                    <xdr:row>39</xdr:row>
                    <xdr:rowOff>88900</xdr:rowOff>
                  </from>
                  <to>
                    <xdr:col>28</xdr:col>
                    <xdr:colOff>222250</xdr:colOff>
                    <xdr:row>42</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theme="9" tint="-0.249977111117893"/>
  </sheetPr>
  <dimension ref="A1:AC38"/>
  <sheetViews>
    <sheetView view="pageBreakPreview" zoomScaleNormal="100" zoomScaleSheetLayoutView="100" workbookViewId="0"/>
  </sheetViews>
  <sheetFormatPr defaultColWidth="9" defaultRowHeight="13"/>
  <cols>
    <col min="1" max="2" width="2.7265625" style="135" customWidth="1"/>
    <col min="3" max="3" width="7.08984375" style="135" customWidth="1"/>
    <col min="4" max="4" width="5" style="135" customWidth="1"/>
    <col min="5" max="5" width="3.6328125" style="135" customWidth="1"/>
    <col min="6" max="6" width="4" style="135" customWidth="1"/>
    <col min="7" max="7" width="5" style="135" customWidth="1"/>
    <col min="8" max="8" width="2.453125" style="135" customWidth="1"/>
    <col min="9" max="9" width="5" style="135" customWidth="1"/>
    <col min="10" max="10" width="2.453125" style="135" customWidth="1"/>
    <col min="11" max="11" width="9" style="135"/>
    <col min="12" max="12" width="3" style="135" customWidth="1"/>
    <col min="13" max="13" width="8" style="135" customWidth="1"/>
    <col min="14" max="14" width="4.26953125" style="135" customWidth="1"/>
    <col min="15" max="15" width="3.7265625" style="135" customWidth="1"/>
    <col min="16" max="16" width="2.7265625" style="135" customWidth="1"/>
    <col min="17" max="17" width="2.7265625" style="136" customWidth="1"/>
    <col min="18" max="29" width="5" style="136" customWidth="1"/>
    <col min="30" max="30" width="5" style="135" customWidth="1"/>
    <col min="31" max="16384" width="9" style="135"/>
  </cols>
  <sheetData>
    <row r="1" spans="1:29" ht="16.5" customHeight="1">
      <c r="A1" s="403" t="s">
        <v>557</v>
      </c>
    </row>
    <row r="2" spans="1:29">
      <c r="A2" s="399"/>
    </row>
    <row r="3" spans="1:29" s="136" customFormat="1" ht="16.5" customHeight="1">
      <c r="A3" s="156" t="s">
        <v>556</v>
      </c>
      <c r="P3" s="156" t="s">
        <v>555</v>
      </c>
      <c r="U3" s="402" t="s">
        <v>554</v>
      </c>
      <c r="V3" s="395"/>
      <c r="W3" s="395"/>
      <c r="X3" s="395"/>
      <c r="Y3" s="395"/>
      <c r="Z3" s="395"/>
      <c r="AA3" s="395"/>
      <c r="AB3" s="395"/>
    </row>
    <row r="4" spans="1:29" s="136" customFormat="1" ht="16.5" customHeight="1">
      <c r="B4" s="395" t="str">
        <f>+"①　予算編成の状況（"&amp;表紙!AF9&amp;"）"</f>
        <v>①　予算編成の状況（＿＿年度）</v>
      </c>
      <c r="C4" s="395"/>
      <c r="D4" s="395"/>
      <c r="P4" s="128"/>
      <c r="R4" s="134" t="s">
        <v>553</v>
      </c>
      <c r="S4" s="131"/>
      <c r="T4" s="131"/>
      <c r="U4" s="131"/>
      <c r="V4" s="131"/>
      <c r="W4" s="131"/>
      <c r="X4" s="131"/>
      <c r="Y4" s="131"/>
      <c r="Z4" s="131"/>
      <c r="AA4" s="131"/>
    </row>
    <row r="5" spans="1:29" s="136" customFormat="1" ht="16.5" customHeight="1">
      <c r="A5" s="399" t="s">
        <v>552</v>
      </c>
      <c r="B5" s="136" t="s">
        <v>551</v>
      </c>
      <c r="C5" s="134" t="s">
        <v>548</v>
      </c>
      <c r="D5" s="665" t="s">
        <v>463</v>
      </c>
      <c r="E5" s="134"/>
      <c r="F5" s="134" t="s">
        <v>56</v>
      </c>
      <c r="G5" s="134"/>
      <c r="H5" s="133" t="s">
        <v>62</v>
      </c>
      <c r="I5" s="134"/>
      <c r="J5" s="133" t="s">
        <v>106</v>
      </c>
      <c r="K5" s="395"/>
      <c r="Q5" s="395" t="s">
        <v>550</v>
      </c>
      <c r="R5" s="131"/>
      <c r="S5" s="131"/>
      <c r="T5" s="131"/>
      <c r="U5" s="402" t="s">
        <v>1154</v>
      </c>
      <c r="V5" s="400"/>
      <c r="W5" s="400"/>
      <c r="X5" s="134"/>
      <c r="Y5" s="134"/>
      <c r="Z5" s="134"/>
      <c r="AA5" s="134"/>
      <c r="AB5" s="134"/>
    </row>
    <row r="6" spans="1:29" s="136" customFormat="1" ht="16.5" customHeight="1">
      <c r="A6" s="399"/>
      <c r="C6" s="134" t="s">
        <v>547</v>
      </c>
      <c r="D6" s="665" t="s">
        <v>463</v>
      </c>
      <c r="E6" s="134"/>
      <c r="F6" s="134" t="s">
        <v>56</v>
      </c>
      <c r="G6" s="134"/>
      <c r="H6" s="133" t="s">
        <v>62</v>
      </c>
      <c r="I6" s="134"/>
      <c r="J6" s="133" t="s">
        <v>106</v>
      </c>
      <c r="K6" s="395"/>
      <c r="Q6" s="395"/>
      <c r="R6" s="394"/>
      <c r="S6" s="393"/>
      <c r="T6" s="393"/>
      <c r="U6" s="393"/>
      <c r="V6" s="393"/>
      <c r="W6" s="393"/>
      <c r="X6" s="393"/>
      <c r="Y6" s="393"/>
      <c r="Z6" s="393"/>
      <c r="AA6" s="393"/>
      <c r="AB6" s="392"/>
    </row>
    <row r="7" spans="1:29" s="136" customFormat="1" ht="16.5" customHeight="1">
      <c r="A7" s="399" t="s">
        <v>549</v>
      </c>
      <c r="B7" s="395" t="str">
        <f>+"②　決算の状況（"&amp;表紙!AE9&amp;"）"</f>
        <v>②　決算の状況（＿＿年度）</v>
      </c>
      <c r="F7" s="401"/>
      <c r="Q7" s="395"/>
      <c r="R7" s="382"/>
      <c r="S7" s="381"/>
      <c r="T7" s="381"/>
      <c r="U7" s="381"/>
      <c r="V7" s="381"/>
      <c r="W7" s="381"/>
      <c r="X7" s="381"/>
      <c r="Y7" s="381"/>
      <c r="Z7" s="381"/>
      <c r="AA7" s="381"/>
      <c r="AB7" s="380"/>
    </row>
    <row r="8" spans="1:29" s="131" customFormat="1" ht="16.5" customHeight="1">
      <c r="A8" s="375"/>
      <c r="C8" s="134" t="s">
        <v>548</v>
      </c>
      <c r="D8" s="665" t="s">
        <v>463</v>
      </c>
      <c r="E8" s="134"/>
      <c r="F8" s="134" t="s">
        <v>56</v>
      </c>
      <c r="G8" s="134"/>
      <c r="H8" s="133" t="s">
        <v>62</v>
      </c>
      <c r="I8" s="134"/>
      <c r="J8" s="133" t="s">
        <v>106</v>
      </c>
      <c r="K8" s="395"/>
      <c r="L8" s="136"/>
      <c r="Q8" s="395"/>
      <c r="R8" s="382"/>
      <c r="S8" s="381"/>
      <c r="T8" s="381"/>
      <c r="U8" s="381"/>
      <c r="V8" s="381"/>
      <c r="W8" s="381"/>
      <c r="X8" s="381"/>
      <c r="Y8" s="381"/>
      <c r="Z8" s="381"/>
      <c r="AA8" s="381"/>
      <c r="AB8" s="380"/>
    </row>
    <row r="9" spans="1:29" s="131" customFormat="1" ht="16.5" customHeight="1">
      <c r="A9" s="375"/>
      <c r="C9" s="134" t="s">
        <v>547</v>
      </c>
      <c r="D9" s="665" t="s">
        <v>463</v>
      </c>
      <c r="E9" s="134"/>
      <c r="F9" s="134" t="s">
        <v>56</v>
      </c>
      <c r="G9" s="134"/>
      <c r="H9" s="133" t="s">
        <v>62</v>
      </c>
      <c r="I9" s="134"/>
      <c r="J9" s="133" t="s">
        <v>106</v>
      </c>
      <c r="K9" s="395"/>
      <c r="L9" s="136"/>
      <c r="Q9" s="134"/>
      <c r="R9" s="382"/>
      <c r="S9" s="381"/>
      <c r="T9" s="381"/>
      <c r="U9" s="381"/>
      <c r="V9" s="381"/>
      <c r="W9" s="381"/>
      <c r="X9" s="381"/>
      <c r="Y9" s="381"/>
      <c r="Z9" s="381"/>
      <c r="AA9" s="381"/>
      <c r="AB9" s="380"/>
    </row>
    <row r="10" spans="1:29" s="136" customFormat="1" ht="16.5" customHeight="1">
      <c r="A10" s="399" t="s">
        <v>546</v>
      </c>
      <c r="B10" s="395" t="s">
        <v>545</v>
      </c>
      <c r="Q10" s="134"/>
      <c r="R10" s="382"/>
      <c r="S10" s="381"/>
      <c r="T10" s="381"/>
      <c r="U10" s="381"/>
      <c r="V10" s="381"/>
      <c r="W10" s="381"/>
      <c r="X10" s="381"/>
      <c r="Y10" s="381"/>
      <c r="Z10" s="381"/>
      <c r="AA10" s="381"/>
      <c r="AB10" s="380"/>
    </row>
    <row r="11" spans="1:29" s="131" customFormat="1" ht="16.5" customHeight="1">
      <c r="A11" s="375"/>
      <c r="B11" s="134" t="s">
        <v>544</v>
      </c>
      <c r="C11" s="134"/>
      <c r="D11" s="134"/>
      <c r="E11" s="134"/>
      <c r="F11" s="134"/>
      <c r="G11" s="134"/>
      <c r="H11" s="134"/>
      <c r="I11" s="134"/>
      <c r="J11" s="134"/>
      <c r="K11" s="784" t="s">
        <v>656</v>
      </c>
      <c r="L11" s="400"/>
      <c r="M11" s="400"/>
      <c r="Q11" s="136"/>
      <c r="R11" s="382"/>
      <c r="S11" s="381"/>
      <c r="T11" s="381"/>
      <c r="U11" s="381"/>
      <c r="V11" s="381"/>
      <c r="W11" s="381"/>
      <c r="X11" s="381"/>
      <c r="Y11" s="381"/>
      <c r="Z11" s="381"/>
      <c r="AA11" s="381"/>
      <c r="AB11" s="380"/>
    </row>
    <row r="12" spans="1:29" s="136" customFormat="1" ht="16.5" customHeight="1">
      <c r="A12" s="399" t="s">
        <v>543</v>
      </c>
      <c r="C12" s="134" t="s">
        <v>1153</v>
      </c>
      <c r="D12" s="395"/>
      <c r="E12" s="395"/>
      <c r="F12" s="395"/>
      <c r="G12" s="395"/>
      <c r="H12" s="395"/>
      <c r="I12" s="395"/>
      <c r="J12" s="395"/>
      <c r="K12" s="395"/>
      <c r="L12" s="395"/>
      <c r="M12" s="395"/>
      <c r="P12" s="156"/>
      <c r="Q12" s="398"/>
      <c r="R12" s="382"/>
      <c r="S12" s="381"/>
      <c r="T12" s="381"/>
      <c r="U12" s="381"/>
      <c r="V12" s="381"/>
      <c r="W12" s="381"/>
      <c r="X12" s="381"/>
      <c r="Y12" s="381"/>
      <c r="Z12" s="381"/>
      <c r="AA12" s="381"/>
      <c r="AB12" s="380"/>
    </row>
    <row r="13" spans="1:29" s="128" customFormat="1">
      <c r="A13" s="375"/>
      <c r="C13" s="397" t="s">
        <v>541</v>
      </c>
      <c r="D13" s="2355"/>
      <c r="E13" s="2355"/>
      <c r="F13" s="396"/>
      <c r="G13" s="396" t="s">
        <v>540</v>
      </c>
      <c r="H13" s="2356"/>
      <c r="I13" s="2356"/>
      <c r="J13" s="396"/>
      <c r="K13" s="396" t="s">
        <v>539</v>
      </c>
      <c r="L13" s="2336"/>
      <c r="M13" s="2336"/>
      <c r="N13" s="2337"/>
      <c r="Q13" s="136"/>
      <c r="R13" s="382"/>
      <c r="S13" s="381"/>
      <c r="T13" s="381"/>
      <c r="U13" s="381"/>
      <c r="V13" s="381"/>
      <c r="W13" s="381"/>
      <c r="X13" s="381"/>
      <c r="Y13" s="381"/>
      <c r="Z13" s="381"/>
      <c r="AA13" s="381"/>
      <c r="AB13" s="380"/>
      <c r="AC13" s="131"/>
    </row>
    <row r="14" spans="1:29" s="128" customFormat="1">
      <c r="A14" s="375"/>
      <c r="C14" s="391"/>
      <c r="D14" s="2351"/>
      <c r="E14" s="2351"/>
      <c r="F14" s="389"/>
      <c r="G14" s="389"/>
      <c r="H14" s="132"/>
      <c r="I14" s="132"/>
      <c r="J14" s="389"/>
      <c r="K14" s="389"/>
      <c r="L14" s="2339"/>
      <c r="M14" s="2339"/>
      <c r="N14" s="2340"/>
      <c r="Q14" s="395"/>
      <c r="R14" s="382"/>
      <c r="S14" s="381"/>
      <c r="T14" s="381"/>
      <c r="U14" s="381"/>
      <c r="V14" s="381"/>
      <c r="W14" s="381"/>
      <c r="X14" s="381"/>
      <c r="Y14" s="381"/>
      <c r="Z14" s="381"/>
      <c r="AA14" s="381"/>
      <c r="AB14" s="380"/>
      <c r="AC14" s="131"/>
    </row>
    <row r="15" spans="1:29" s="128" customFormat="1">
      <c r="A15" s="375"/>
      <c r="C15" s="391"/>
      <c r="D15" s="390"/>
      <c r="E15" s="390"/>
      <c r="F15" s="389"/>
      <c r="G15" s="389"/>
      <c r="H15" s="132"/>
      <c r="I15" s="132"/>
      <c r="J15" s="389"/>
      <c r="K15" s="389"/>
      <c r="L15" s="2339"/>
      <c r="M15" s="2339"/>
      <c r="N15" s="2340"/>
      <c r="Q15" s="131"/>
      <c r="R15" s="382"/>
      <c r="S15" s="381"/>
      <c r="T15" s="381"/>
      <c r="U15" s="381"/>
      <c r="V15" s="381"/>
      <c r="W15" s="381"/>
      <c r="X15" s="381"/>
      <c r="Y15" s="381"/>
      <c r="Z15" s="381"/>
      <c r="AA15" s="381"/>
      <c r="AB15" s="380"/>
      <c r="AC15" s="131"/>
    </row>
    <row r="16" spans="1:29" s="128" customFormat="1">
      <c r="A16" s="375"/>
      <c r="C16" s="391"/>
      <c r="D16" s="390"/>
      <c r="E16" s="390"/>
      <c r="F16" s="389"/>
      <c r="G16" s="389"/>
      <c r="H16" s="132"/>
      <c r="I16" s="132"/>
      <c r="J16" s="389"/>
      <c r="K16" s="389"/>
      <c r="L16" s="2339"/>
      <c r="M16" s="2339"/>
      <c r="N16" s="2340"/>
      <c r="R16" s="382"/>
      <c r="S16" s="381"/>
      <c r="T16" s="381"/>
      <c r="U16" s="381"/>
      <c r="V16" s="381"/>
      <c r="W16" s="381"/>
      <c r="X16" s="381"/>
      <c r="Y16" s="381"/>
      <c r="Z16" s="381"/>
      <c r="AA16" s="381"/>
      <c r="AB16" s="380"/>
      <c r="AC16" s="131"/>
    </row>
    <row r="17" spans="1:29" s="128" customFormat="1">
      <c r="A17" s="375"/>
      <c r="C17" s="391" t="s">
        <v>541</v>
      </c>
      <c r="D17" s="2351"/>
      <c r="E17" s="2351"/>
      <c r="F17" s="389"/>
      <c r="G17" s="389" t="s">
        <v>540</v>
      </c>
      <c r="H17" s="2351"/>
      <c r="I17" s="2351"/>
      <c r="J17" s="389"/>
      <c r="K17" s="389" t="s">
        <v>539</v>
      </c>
      <c r="L17" s="2339"/>
      <c r="M17" s="2339"/>
      <c r="N17" s="2340"/>
      <c r="R17" s="379"/>
      <c r="S17" s="378"/>
      <c r="T17" s="378"/>
      <c r="U17" s="378"/>
      <c r="V17" s="378"/>
      <c r="W17" s="378"/>
      <c r="X17" s="378"/>
      <c r="Y17" s="378"/>
      <c r="Z17" s="378"/>
      <c r="AA17" s="378"/>
      <c r="AB17" s="377"/>
      <c r="AC17" s="131"/>
    </row>
    <row r="18" spans="1:29" s="128" customFormat="1">
      <c r="A18" s="375"/>
      <c r="C18" s="391"/>
      <c r="D18" s="2351"/>
      <c r="E18" s="2351"/>
      <c r="F18" s="389"/>
      <c r="G18" s="389"/>
      <c r="H18" s="390"/>
      <c r="I18" s="390"/>
      <c r="J18" s="389"/>
      <c r="K18" s="389"/>
      <c r="L18" s="2339"/>
      <c r="M18" s="2339"/>
      <c r="N18" s="2340"/>
      <c r="R18" s="381"/>
      <c r="S18" s="381"/>
      <c r="T18" s="381"/>
      <c r="U18" s="381"/>
      <c r="V18" s="381"/>
      <c r="W18" s="381"/>
      <c r="X18" s="381"/>
      <c r="Y18" s="381"/>
      <c r="Z18" s="381"/>
      <c r="AA18" s="381"/>
      <c r="AB18" s="381"/>
      <c r="AC18" s="131"/>
    </row>
    <row r="19" spans="1:29" s="128" customFormat="1">
      <c r="A19" s="375"/>
      <c r="C19" s="391"/>
      <c r="D19" s="2351"/>
      <c r="E19" s="2351"/>
      <c r="F19" s="389"/>
      <c r="G19" s="389"/>
      <c r="H19" s="132"/>
      <c r="I19" s="132"/>
      <c r="J19" s="389"/>
      <c r="K19" s="389"/>
      <c r="L19" s="2339"/>
      <c r="M19" s="2339"/>
      <c r="N19" s="2340"/>
      <c r="R19" s="381"/>
      <c r="S19" s="381"/>
      <c r="T19" s="381"/>
      <c r="U19" s="381"/>
      <c r="V19" s="381"/>
      <c r="W19" s="381"/>
      <c r="X19" s="381"/>
      <c r="Y19" s="381"/>
      <c r="Z19" s="381"/>
      <c r="AA19" s="381"/>
      <c r="AB19" s="381"/>
      <c r="AC19" s="131"/>
    </row>
    <row r="20" spans="1:29" s="128" customFormat="1">
      <c r="A20" s="375"/>
      <c r="C20" s="391"/>
      <c r="D20" s="390"/>
      <c r="E20" s="390"/>
      <c r="F20" s="389"/>
      <c r="G20" s="389"/>
      <c r="H20" s="132"/>
      <c r="I20" s="132"/>
      <c r="J20" s="389"/>
      <c r="K20" s="389"/>
      <c r="L20" s="2339"/>
      <c r="M20" s="2339"/>
      <c r="N20" s="2340"/>
      <c r="Q20" s="155" t="s">
        <v>542</v>
      </c>
      <c r="R20" s="155"/>
      <c r="S20" s="155"/>
      <c r="T20" s="155"/>
      <c r="U20" s="381"/>
      <c r="V20" s="381"/>
      <c r="W20" s="381"/>
      <c r="X20" s="381"/>
      <c r="Y20" s="381"/>
      <c r="Z20" s="381"/>
      <c r="AA20" s="381"/>
      <c r="AB20" s="381"/>
      <c r="AC20" s="131"/>
    </row>
    <row r="21" spans="1:29" s="128" customFormat="1">
      <c r="A21" s="375"/>
      <c r="C21" s="391" t="s">
        <v>541</v>
      </c>
      <c r="D21" s="2351"/>
      <c r="E21" s="2351"/>
      <c r="F21" s="389"/>
      <c r="G21" s="389" t="s">
        <v>540</v>
      </c>
      <c r="H21" s="2351"/>
      <c r="I21" s="2351"/>
      <c r="J21" s="389"/>
      <c r="K21" s="389" t="s">
        <v>539</v>
      </c>
      <c r="L21" s="2339"/>
      <c r="M21" s="2339"/>
      <c r="N21" s="2340"/>
      <c r="Q21" s="131"/>
      <c r="R21" s="394"/>
      <c r="S21" s="393"/>
      <c r="T21" s="393"/>
      <c r="U21" s="393"/>
      <c r="V21" s="393"/>
      <c r="W21" s="393"/>
      <c r="X21" s="393"/>
      <c r="Y21" s="393"/>
      <c r="Z21" s="393"/>
      <c r="AA21" s="393"/>
      <c r="AB21" s="392"/>
      <c r="AC21" s="131"/>
    </row>
    <row r="22" spans="1:29" s="128" customFormat="1">
      <c r="A22" s="375"/>
      <c r="C22" s="391"/>
      <c r="D22" s="2351"/>
      <c r="E22" s="2351"/>
      <c r="F22" s="389"/>
      <c r="G22" s="389"/>
      <c r="H22" s="132"/>
      <c r="I22" s="132"/>
      <c r="J22" s="389"/>
      <c r="K22" s="389"/>
      <c r="L22" s="2339"/>
      <c r="M22" s="2339"/>
      <c r="N22" s="2340"/>
      <c r="Q22" s="131"/>
      <c r="R22" s="382"/>
      <c r="S22" s="381"/>
      <c r="T22" s="381"/>
      <c r="U22" s="381"/>
      <c r="V22" s="381"/>
      <c r="W22" s="381"/>
      <c r="X22" s="381"/>
      <c r="Y22" s="381"/>
      <c r="Z22" s="381"/>
      <c r="AA22" s="381"/>
      <c r="AB22" s="380"/>
      <c r="AC22" s="131"/>
    </row>
    <row r="23" spans="1:29" s="128" customFormat="1">
      <c r="A23" s="375"/>
      <c r="C23" s="388"/>
      <c r="D23" s="387"/>
      <c r="E23" s="387"/>
      <c r="F23" s="385"/>
      <c r="G23" s="385"/>
      <c r="H23" s="386"/>
      <c r="I23" s="386"/>
      <c r="J23" s="385"/>
      <c r="K23" s="385"/>
      <c r="L23" s="2352"/>
      <c r="M23" s="2352"/>
      <c r="N23" s="2353"/>
      <c r="Q23" s="131"/>
      <c r="R23" s="382"/>
      <c r="S23" s="381"/>
      <c r="T23" s="381"/>
      <c r="U23" s="381"/>
      <c r="V23" s="381"/>
      <c r="W23" s="381"/>
      <c r="X23" s="381"/>
      <c r="Y23" s="381"/>
      <c r="Z23" s="381"/>
      <c r="AA23" s="381"/>
      <c r="AB23" s="380"/>
      <c r="AC23" s="131"/>
    </row>
    <row r="24" spans="1:29">
      <c r="A24" s="384"/>
      <c r="C24" s="72"/>
      <c r="D24" s="72"/>
      <c r="E24" s="72"/>
      <c r="F24" s="72"/>
      <c r="G24" s="72"/>
      <c r="H24" s="72"/>
      <c r="I24" s="72"/>
      <c r="J24" s="72"/>
      <c r="K24" s="72"/>
      <c r="L24" s="72"/>
      <c r="M24" s="72"/>
      <c r="Q24" s="131"/>
      <c r="R24" s="382"/>
      <c r="S24" s="381"/>
      <c r="T24" s="381"/>
      <c r="U24" s="381"/>
      <c r="V24" s="381"/>
      <c r="W24" s="381"/>
      <c r="X24" s="381"/>
      <c r="Y24" s="381"/>
      <c r="Z24" s="381"/>
      <c r="AA24" s="381"/>
      <c r="AB24" s="380"/>
    </row>
    <row r="25" spans="1:29">
      <c r="A25" s="383"/>
      <c r="B25" s="790" t="s">
        <v>903</v>
      </c>
      <c r="C25" s="791"/>
      <c r="D25" s="72"/>
      <c r="E25" s="72"/>
      <c r="F25" s="72"/>
      <c r="G25" s="72"/>
      <c r="H25" s="72"/>
      <c r="I25" s="72"/>
      <c r="J25" s="72"/>
      <c r="K25" s="72"/>
      <c r="L25" s="72"/>
      <c r="M25" s="72"/>
      <c r="N25" s="72"/>
      <c r="R25" s="382"/>
      <c r="S25" s="381"/>
      <c r="T25" s="381"/>
      <c r="U25" s="381"/>
      <c r="V25" s="381"/>
      <c r="W25" s="381"/>
      <c r="X25" s="381"/>
      <c r="Y25" s="381"/>
      <c r="Z25" s="381"/>
      <c r="AA25" s="381"/>
      <c r="AB25" s="380"/>
    </row>
    <row r="26" spans="1:29">
      <c r="A26" s="155" t="s">
        <v>537</v>
      </c>
      <c r="B26" s="72"/>
      <c r="C26" s="658"/>
      <c r="D26" s="658"/>
      <c r="E26" s="656"/>
      <c r="F26" s="658"/>
      <c r="G26" s="658"/>
      <c r="H26" s="658"/>
      <c r="I26" s="127"/>
      <c r="J26" s="127"/>
      <c r="K26" s="659"/>
      <c r="L26" s="660"/>
      <c r="M26" s="660"/>
      <c r="N26" s="657"/>
      <c r="O26" s="128"/>
      <c r="R26" s="382"/>
      <c r="S26" s="381"/>
      <c r="T26" s="381"/>
      <c r="U26" s="381"/>
      <c r="V26" s="381"/>
      <c r="W26" s="381"/>
      <c r="X26" s="381"/>
      <c r="Y26" s="381"/>
      <c r="Z26" s="381"/>
      <c r="AA26" s="381"/>
      <c r="AB26" s="380"/>
    </row>
    <row r="27" spans="1:29">
      <c r="A27" s="155" t="s">
        <v>538</v>
      </c>
      <c r="B27" s="72"/>
      <c r="C27" s="159" t="s">
        <v>533</v>
      </c>
      <c r="D27" s="2354"/>
      <c r="E27" s="2354"/>
      <c r="F27" s="2354"/>
      <c r="G27" s="127" t="s">
        <v>8</v>
      </c>
      <c r="H27" s="72"/>
      <c r="I27" s="72"/>
      <c r="J27" s="72"/>
      <c r="K27" s="72"/>
      <c r="L27" s="72"/>
      <c r="M27" s="72"/>
      <c r="N27" s="72"/>
      <c r="R27" s="382"/>
      <c r="S27" s="381"/>
      <c r="T27" s="381"/>
      <c r="U27" s="381"/>
      <c r="V27" s="381"/>
      <c r="W27" s="381"/>
      <c r="X27" s="381"/>
      <c r="Y27" s="381"/>
      <c r="Z27" s="381"/>
      <c r="AA27" s="381"/>
      <c r="AB27" s="380"/>
    </row>
    <row r="28" spans="1:29">
      <c r="A28" s="155" t="s">
        <v>537</v>
      </c>
      <c r="G28" s="72"/>
      <c r="H28" s="72"/>
      <c r="I28" s="72"/>
      <c r="J28" s="72"/>
      <c r="K28" s="72"/>
      <c r="L28" s="72"/>
      <c r="M28" s="72"/>
      <c r="N28" s="72"/>
      <c r="R28" s="382"/>
      <c r="S28" s="381"/>
      <c r="T28" s="381"/>
      <c r="U28" s="381"/>
      <c r="V28" s="381"/>
      <c r="W28" s="381"/>
      <c r="X28" s="381"/>
      <c r="Y28" s="381"/>
      <c r="Z28" s="381"/>
      <c r="AA28" s="381"/>
      <c r="AB28" s="380"/>
    </row>
    <row r="29" spans="1:29" s="128" customFormat="1">
      <c r="A29" s="133" t="s">
        <v>535</v>
      </c>
      <c r="B29" s="127" t="s">
        <v>536</v>
      </c>
      <c r="C29" s="72"/>
      <c r="D29" s="72"/>
      <c r="E29" s="72"/>
      <c r="F29" s="72"/>
      <c r="H29" s="127"/>
      <c r="I29" s="127"/>
      <c r="J29" s="127"/>
      <c r="K29" s="127"/>
      <c r="L29" s="127"/>
      <c r="M29" s="127"/>
      <c r="N29" s="127"/>
      <c r="Q29" s="136"/>
      <c r="R29" s="382"/>
      <c r="S29" s="381"/>
      <c r="T29" s="381"/>
      <c r="U29" s="381"/>
      <c r="V29" s="381"/>
      <c r="W29" s="381"/>
      <c r="X29" s="381"/>
      <c r="Y29" s="381"/>
      <c r="Z29" s="381"/>
      <c r="AA29" s="381"/>
      <c r="AB29" s="380"/>
      <c r="AC29" s="131"/>
    </row>
    <row r="30" spans="1:29">
      <c r="A30" s="155"/>
      <c r="B30" s="127"/>
      <c r="C30" s="159" t="s">
        <v>533</v>
      </c>
      <c r="D30" s="2350"/>
      <c r="E30" s="2350"/>
      <c r="F30" s="2350"/>
      <c r="G30" s="127" t="s">
        <v>8</v>
      </c>
      <c r="H30" s="72"/>
      <c r="I30" s="72"/>
      <c r="J30" s="72"/>
      <c r="K30" s="72"/>
      <c r="L30" s="72"/>
      <c r="M30" s="72"/>
      <c r="N30" s="72"/>
      <c r="Q30" s="131"/>
      <c r="R30" s="382"/>
      <c r="S30" s="381"/>
      <c r="T30" s="381"/>
      <c r="U30" s="381"/>
      <c r="V30" s="381"/>
      <c r="W30" s="381"/>
      <c r="X30" s="381"/>
      <c r="Y30" s="381"/>
      <c r="Z30" s="381"/>
      <c r="AA30" s="381"/>
      <c r="AB30" s="380"/>
    </row>
    <row r="31" spans="1:29">
      <c r="A31" s="155"/>
      <c r="E31" s="72"/>
      <c r="F31" s="72"/>
      <c r="G31" s="72"/>
      <c r="H31" s="72"/>
      <c r="I31" s="72"/>
      <c r="J31" s="72"/>
      <c r="K31" s="72"/>
      <c r="L31" s="72"/>
      <c r="M31" s="72"/>
      <c r="N31" s="72"/>
      <c r="Q31" s="131"/>
      <c r="R31" s="382"/>
      <c r="S31" s="381"/>
      <c r="T31" s="381"/>
      <c r="U31" s="381"/>
      <c r="V31" s="381"/>
      <c r="W31" s="381"/>
      <c r="X31" s="381"/>
      <c r="Y31" s="381"/>
      <c r="Z31" s="381"/>
      <c r="AA31" s="381"/>
      <c r="AB31" s="380"/>
    </row>
    <row r="32" spans="1:29" s="128" customFormat="1">
      <c r="A32" s="133"/>
      <c r="B32" s="127" t="s">
        <v>534</v>
      </c>
      <c r="C32" s="72"/>
      <c r="D32" s="72"/>
      <c r="H32" s="127"/>
      <c r="I32" s="127"/>
      <c r="J32" s="127"/>
      <c r="K32" s="127"/>
      <c r="L32" s="127"/>
      <c r="M32" s="127"/>
      <c r="N32" s="127"/>
      <c r="Q32" s="131"/>
      <c r="R32" s="379"/>
      <c r="S32" s="378"/>
      <c r="T32" s="378"/>
      <c r="U32" s="378"/>
      <c r="V32" s="378"/>
      <c r="W32" s="378"/>
      <c r="X32" s="378"/>
      <c r="Y32" s="378"/>
      <c r="Z32" s="378"/>
      <c r="AA32" s="378"/>
      <c r="AB32" s="377"/>
      <c r="AC32" s="131"/>
    </row>
    <row r="33" spans="1:29" s="128" customFormat="1">
      <c r="A33" s="133"/>
      <c r="B33" s="127"/>
      <c r="C33" s="159" t="s">
        <v>533</v>
      </c>
      <c r="D33" s="2350"/>
      <c r="E33" s="2350"/>
      <c r="F33" s="2350"/>
      <c r="G33" s="127" t="s">
        <v>8</v>
      </c>
      <c r="H33" s="127"/>
      <c r="I33" s="127"/>
      <c r="J33" s="127"/>
      <c r="K33" s="127"/>
      <c r="L33" s="127"/>
      <c r="M33" s="127"/>
      <c r="N33" s="127"/>
      <c r="Q33" s="131"/>
      <c r="R33" s="376"/>
      <c r="S33" s="376"/>
      <c r="T33" s="376"/>
      <c r="U33" s="376"/>
      <c r="V33" s="376"/>
      <c r="W33" s="376"/>
      <c r="X33" s="376"/>
      <c r="Y33" s="376"/>
      <c r="Z33" s="376"/>
      <c r="AA33" s="376"/>
      <c r="AB33" s="376"/>
      <c r="AC33" s="131"/>
    </row>
    <row r="34" spans="1:29" s="128" customFormat="1">
      <c r="A34" s="133"/>
      <c r="B34" s="127"/>
      <c r="C34" s="127"/>
      <c r="D34" s="127"/>
      <c r="E34" s="127"/>
      <c r="F34" s="127"/>
      <c r="G34" s="127"/>
      <c r="H34" s="127"/>
      <c r="I34" s="127"/>
      <c r="J34" s="127"/>
      <c r="K34" s="127"/>
      <c r="L34" s="127"/>
      <c r="M34" s="127"/>
      <c r="N34" s="127"/>
      <c r="Q34" s="131"/>
      <c r="R34" s="376"/>
      <c r="S34" s="376"/>
      <c r="T34" s="376"/>
      <c r="U34" s="376"/>
      <c r="V34" s="376"/>
      <c r="W34" s="376"/>
      <c r="X34" s="376"/>
      <c r="Y34" s="376"/>
      <c r="Z34" s="376"/>
      <c r="AA34" s="376"/>
      <c r="AB34" s="376"/>
      <c r="AC34" s="131"/>
    </row>
    <row r="35" spans="1:29" s="128" customFormat="1">
      <c r="A35" s="133"/>
      <c r="B35" s="127"/>
      <c r="C35" s="127"/>
      <c r="D35" s="127"/>
      <c r="E35" s="127"/>
      <c r="F35" s="127"/>
      <c r="G35" s="127"/>
      <c r="H35" s="127"/>
      <c r="I35" s="127"/>
      <c r="J35" s="127"/>
      <c r="K35" s="127"/>
      <c r="L35" s="127"/>
      <c r="M35" s="127"/>
      <c r="N35" s="127"/>
      <c r="Q35" s="131"/>
      <c r="R35" s="376"/>
      <c r="S35" s="376"/>
      <c r="T35" s="376"/>
      <c r="U35" s="376"/>
      <c r="V35" s="376"/>
      <c r="W35" s="376"/>
      <c r="X35" s="376"/>
      <c r="Y35" s="376"/>
      <c r="Z35" s="376"/>
      <c r="AA35" s="376"/>
      <c r="AB35" s="376"/>
      <c r="AC35" s="131"/>
    </row>
    <row r="36" spans="1:29" s="128" customFormat="1">
      <c r="A36" s="375"/>
      <c r="Q36" s="131"/>
      <c r="R36" s="131"/>
      <c r="S36" s="131"/>
      <c r="T36" s="131"/>
      <c r="U36" s="131"/>
      <c r="V36" s="131"/>
      <c r="W36" s="131"/>
      <c r="X36" s="131"/>
      <c r="Y36" s="131"/>
      <c r="Z36" s="131"/>
      <c r="AA36" s="131"/>
      <c r="AB36" s="131"/>
      <c r="AC36" s="131"/>
    </row>
    <row r="37" spans="1:29" s="128" customFormat="1">
      <c r="A37" s="375"/>
      <c r="Q37" s="131"/>
      <c r="R37" s="131"/>
      <c r="S37" s="131"/>
      <c r="T37" s="131"/>
      <c r="U37" s="131"/>
      <c r="V37" s="131"/>
      <c r="W37" s="131"/>
      <c r="X37" s="131"/>
      <c r="Y37" s="131"/>
      <c r="Z37" s="131"/>
      <c r="AA37" s="131"/>
      <c r="AB37" s="131"/>
      <c r="AC37" s="131"/>
    </row>
    <row r="38" spans="1:29" s="128" customFormat="1">
      <c r="A38" s="375"/>
      <c r="Q38" s="131"/>
      <c r="R38" s="131"/>
      <c r="S38" s="131"/>
      <c r="T38" s="131"/>
      <c r="U38" s="131"/>
      <c r="V38" s="131"/>
      <c r="W38" s="131"/>
      <c r="X38" s="131"/>
      <c r="Y38" s="131"/>
      <c r="Z38" s="131"/>
      <c r="AA38" s="131"/>
      <c r="AB38" s="131"/>
      <c r="AC38" s="131"/>
    </row>
  </sheetData>
  <mergeCells count="16">
    <mergeCell ref="D13:E13"/>
    <mergeCell ref="H13:I13"/>
    <mergeCell ref="L13:N16"/>
    <mergeCell ref="D14:E14"/>
    <mergeCell ref="D17:E17"/>
    <mergeCell ref="H17:I17"/>
    <mergeCell ref="L17:N20"/>
    <mergeCell ref="D18:E18"/>
    <mergeCell ref="D19:E19"/>
    <mergeCell ref="D30:F30"/>
    <mergeCell ref="D33:F33"/>
    <mergeCell ref="D21:E21"/>
    <mergeCell ref="H21:I21"/>
    <mergeCell ref="L21:N23"/>
    <mergeCell ref="D22:E22"/>
    <mergeCell ref="D27:F27"/>
  </mergeCells>
  <phoneticPr fontId="2"/>
  <dataValidations count="1">
    <dataValidation type="list" allowBlank="1" showInputMessage="1" showErrorMessage="1" sqref="K11" xr:uid="{00000000-0002-0000-0C00-000000000000}">
      <formula1>"有　・　無,有,無"</formula1>
    </dataValidation>
  </dataValidations>
  <pageMargins left="0.70866141732283472" right="0.70866141732283472" top="0.74803149606299213" bottom="0.74803149606299213" header="0.31496062992125984" footer="0.31496062992125984"/>
  <pageSetup paperSize="9" scale="99" orientation="landscape" r:id="rId1"/>
  <headerFoot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theme="9" tint="-0.249977111117893"/>
  </sheetPr>
  <dimension ref="A1:L37"/>
  <sheetViews>
    <sheetView view="pageBreakPreview" zoomScaleNormal="100" zoomScaleSheetLayoutView="100" workbookViewId="0"/>
  </sheetViews>
  <sheetFormatPr defaultColWidth="9" defaultRowHeight="13"/>
  <cols>
    <col min="1" max="2" width="2.453125" style="404" customWidth="1"/>
    <col min="3" max="3" width="3.7265625" style="404" customWidth="1"/>
    <col min="4" max="4" width="15" style="404" customWidth="1"/>
    <col min="5" max="5" width="17.90625" style="404" customWidth="1"/>
    <col min="6" max="7" width="12.26953125" style="404" customWidth="1"/>
    <col min="8" max="8" width="8.6328125" style="404" customWidth="1"/>
    <col min="9" max="10" width="13.08984375" style="404" customWidth="1"/>
    <col min="11" max="11" width="19.90625" style="404" customWidth="1"/>
    <col min="12" max="12" width="15.26953125" style="404" customWidth="1"/>
    <col min="13" max="16384" width="9" style="404"/>
  </cols>
  <sheetData>
    <row r="1" spans="1:12" ht="15.75" customHeight="1">
      <c r="A1" s="404" t="str">
        <f>+"（３） 契約の状況（"&amp;表紙!AE9&amp;"）"</f>
        <v>（３） 契約の状況（＿＿年度）</v>
      </c>
      <c r="C1" s="429"/>
      <c r="D1" s="429"/>
      <c r="E1" s="424"/>
      <c r="F1" s="424"/>
      <c r="G1" s="424"/>
      <c r="H1" s="424"/>
      <c r="I1" s="424"/>
      <c r="J1" s="424"/>
      <c r="K1" s="424"/>
      <c r="L1" s="424"/>
    </row>
    <row r="2" spans="1:12" s="424" customFormat="1" ht="15.75" customHeight="1">
      <c r="B2" s="424" t="s">
        <v>574</v>
      </c>
    </row>
    <row r="3" spans="1:12" s="416" customFormat="1" ht="19.5" customHeight="1">
      <c r="C3" s="2357" t="s">
        <v>573</v>
      </c>
      <c r="D3" s="2358"/>
      <c r="E3" s="813" t="s">
        <v>572</v>
      </c>
      <c r="F3" s="813" t="s">
        <v>567</v>
      </c>
      <c r="G3" s="813" t="s">
        <v>566</v>
      </c>
      <c r="H3" s="814" t="s">
        <v>565</v>
      </c>
      <c r="I3" s="813" t="s">
        <v>564</v>
      </c>
      <c r="J3" s="813" t="s">
        <v>571</v>
      </c>
      <c r="K3" s="813" t="s">
        <v>562</v>
      </c>
      <c r="L3" s="813" t="s">
        <v>561</v>
      </c>
    </row>
    <row r="4" spans="1:12" s="416" customFormat="1" ht="12" customHeight="1">
      <c r="C4" s="2359"/>
      <c r="D4" s="2360"/>
      <c r="E4" s="422"/>
      <c r="F4" s="422"/>
      <c r="H4" s="423" t="s">
        <v>560</v>
      </c>
      <c r="I4" s="423" t="s">
        <v>8</v>
      </c>
      <c r="J4" s="423" t="s">
        <v>8</v>
      </c>
      <c r="K4" s="422"/>
      <c r="L4" s="421" t="s">
        <v>559</v>
      </c>
    </row>
    <row r="5" spans="1:12" s="416" customFormat="1" ht="17.25" customHeight="1">
      <c r="C5" s="2363"/>
      <c r="D5" s="2364"/>
      <c r="E5" s="426"/>
      <c r="F5" s="426"/>
      <c r="G5" s="426"/>
      <c r="H5" s="428"/>
      <c r="I5" s="426"/>
      <c r="J5" s="426"/>
      <c r="K5" s="426"/>
      <c r="L5" s="427"/>
    </row>
    <row r="6" spans="1:12" s="416" customFormat="1" ht="17.25" customHeight="1">
      <c r="C6" s="2363"/>
      <c r="D6" s="2364"/>
      <c r="E6" s="426"/>
      <c r="F6" s="426"/>
      <c r="G6" s="426"/>
      <c r="H6" s="428"/>
      <c r="I6" s="426"/>
      <c r="J6" s="426"/>
      <c r="K6" s="426"/>
      <c r="L6" s="427"/>
    </row>
    <row r="7" spans="1:12" s="416" customFormat="1" ht="17.25" customHeight="1">
      <c r="C7" s="2363"/>
      <c r="D7" s="2364"/>
      <c r="E7" s="426"/>
      <c r="F7" s="426"/>
      <c r="G7" s="426"/>
      <c r="H7" s="428"/>
      <c r="I7" s="426"/>
      <c r="J7" s="426"/>
      <c r="K7" s="426"/>
      <c r="L7" s="427"/>
    </row>
    <row r="8" spans="1:12" s="416" customFormat="1" ht="17.25" customHeight="1">
      <c r="C8" s="2363"/>
      <c r="D8" s="2364"/>
      <c r="E8" s="426"/>
      <c r="F8" s="426"/>
      <c r="G8" s="426"/>
      <c r="H8" s="426"/>
      <c r="I8" s="426"/>
      <c r="J8" s="426"/>
      <c r="K8" s="426"/>
      <c r="L8" s="426"/>
    </row>
    <row r="9" spans="1:12" s="416" customFormat="1" ht="17.25" customHeight="1">
      <c r="C9" s="2363"/>
      <c r="D9" s="2364"/>
      <c r="E9" s="426"/>
      <c r="F9" s="426"/>
      <c r="G9" s="426"/>
      <c r="H9" s="426"/>
      <c r="I9" s="426"/>
      <c r="J9" s="426"/>
      <c r="K9" s="426"/>
      <c r="L9" s="426"/>
    </row>
    <row r="10" spans="1:12" s="416" customFormat="1" ht="17.25" customHeight="1">
      <c r="C10" s="2363"/>
      <c r="D10" s="2364"/>
      <c r="E10" s="426"/>
      <c r="F10" s="426"/>
      <c r="G10" s="426"/>
      <c r="H10" s="426"/>
      <c r="I10" s="426"/>
      <c r="J10" s="426"/>
      <c r="K10" s="426"/>
      <c r="L10" s="426"/>
    </row>
    <row r="11" spans="1:12" s="416" customFormat="1" ht="17.25" customHeight="1">
      <c r="C11" s="2361"/>
      <c r="D11" s="2362"/>
      <c r="E11" s="425"/>
      <c r="F11" s="425"/>
      <c r="G11" s="425"/>
      <c r="H11" s="425"/>
      <c r="I11" s="425"/>
      <c r="J11" s="425"/>
      <c r="K11" s="425"/>
      <c r="L11" s="425"/>
    </row>
    <row r="12" spans="1:12" s="416" customFormat="1" ht="6.75" customHeight="1">
      <c r="C12" s="405"/>
      <c r="D12" s="405"/>
      <c r="E12" s="405"/>
      <c r="F12" s="405"/>
      <c r="G12" s="405"/>
      <c r="H12" s="405"/>
      <c r="I12" s="405"/>
      <c r="J12" s="405"/>
      <c r="K12" s="405"/>
      <c r="L12" s="405"/>
    </row>
    <row r="13" spans="1:12" s="409" customFormat="1" ht="12" customHeight="1">
      <c r="C13" s="415" t="s">
        <v>558</v>
      </c>
      <c r="D13" s="414" t="s">
        <v>1155</v>
      </c>
    </row>
    <row r="14" spans="1:12" s="409" customFormat="1" ht="12" customHeight="1">
      <c r="C14" s="414"/>
      <c r="D14" s="414" t="s">
        <v>957</v>
      </c>
    </row>
    <row r="15" spans="1:12" s="409" customFormat="1" ht="12" customHeight="1">
      <c r="D15" s="414" t="s">
        <v>958</v>
      </c>
    </row>
    <row r="16" spans="1:12" s="409" customFormat="1" ht="12" customHeight="1">
      <c r="C16" s="411"/>
      <c r="D16" s="411" t="s">
        <v>959</v>
      </c>
    </row>
    <row r="17" spans="2:12" s="409" customFormat="1" ht="12" customHeight="1">
      <c r="C17" s="411"/>
      <c r="D17" s="411" t="s">
        <v>960</v>
      </c>
    </row>
    <row r="18" spans="2:12" s="409" customFormat="1" ht="11">
      <c r="C18" s="414"/>
      <c r="D18" s="414"/>
    </row>
    <row r="19" spans="2:12" s="409" customFormat="1">
      <c r="C19" s="404"/>
      <c r="D19" s="404"/>
      <c r="E19" s="404"/>
      <c r="F19" s="404"/>
      <c r="G19" s="404"/>
      <c r="H19" s="404"/>
      <c r="I19" s="404"/>
    </row>
    <row r="20" spans="2:12" s="424" customFormat="1" ht="19.5" customHeight="1">
      <c r="B20" s="424" t="s">
        <v>570</v>
      </c>
    </row>
    <row r="21" spans="2:12" s="416" customFormat="1" ht="19.5" customHeight="1">
      <c r="C21" s="2357" t="s">
        <v>569</v>
      </c>
      <c r="D21" s="2358"/>
      <c r="E21" s="813" t="s">
        <v>568</v>
      </c>
      <c r="F21" s="813" t="s">
        <v>567</v>
      </c>
      <c r="G21" s="813" t="s">
        <v>566</v>
      </c>
      <c r="H21" s="814" t="s">
        <v>565</v>
      </c>
      <c r="I21" s="813" t="s">
        <v>564</v>
      </c>
      <c r="J21" s="815" t="s">
        <v>563</v>
      </c>
      <c r="K21" s="813" t="s">
        <v>562</v>
      </c>
      <c r="L21" s="813" t="s">
        <v>561</v>
      </c>
    </row>
    <row r="22" spans="2:12" s="416" customFormat="1" ht="12" customHeight="1">
      <c r="C22" s="2359"/>
      <c r="D22" s="2360"/>
      <c r="E22" s="422"/>
      <c r="F22" s="422"/>
      <c r="G22" s="422"/>
      <c r="H22" s="423" t="s">
        <v>560</v>
      </c>
      <c r="I22" s="423" t="s">
        <v>8</v>
      </c>
      <c r="J22" s="423" t="s">
        <v>8</v>
      </c>
      <c r="K22" s="422"/>
      <c r="L22" s="421" t="s">
        <v>559</v>
      </c>
    </row>
    <row r="23" spans="2:12" s="416" customFormat="1" ht="17.25" customHeight="1">
      <c r="C23" s="2363"/>
      <c r="D23" s="2364"/>
      <c r="E23" s="418"/>
      <c r="F23" s="418"/>
      <c r="G23" s="418"/>
      <c r="H23" s="420"/>
      <c r="I23" s="418"/>
      <c r="J23" s="418"/>
      <c r="K23" s="418"/>
      <c r="L23" s="419"/>
    </row>
    <row r="24" spans="2:12" s="416" customFormat="1" ht="17.25" customHeight="1">
      <c r="C24" s="2363"/>
      <c r="D24" s="2364"/>
      <c r="E24" s="418"/>
      <c r="F24" s="418"/>
      <c r="G24" s="418"/>
      <c r="H24" s="420"/>
      <c r="I24" s="418"/>
      <c r="J24" s="418"/>
      <c r="K24" s="418"/>
      <c r="L24" s="419"/>
    </row>
    <row r="25" spans="2:12" s="416" customFormat="1" ht="17.25" customHeight="1">
      <c r="C25" s="2363"/>
      <c r="D25" s="2364"/>
      <c r="E25" s="418"/>
      <c r="F25" s="418"/>
      <c r="G25" s="418"/>
      <c r="H25" s="420"/>
      <c r="I25" s="418"/>
      <c r="J25" s="418"/>
      <c r="K25" s="418"/>
      <c r="L25" s="419"/>
    </row>
    <row r="26" spans="2:12" s="416" customFormat="1" ht="17.25" customHeight="1">
      <c r="C26" s="2363"/>
      <c r="D26" s="2364"/>
      <c r="E26" s="418"/>
      <c r="F26" s="418"/>
      <c r="G26" s="418"/>
      <c r="H26" s="418"/>
      <c r="I26" s="418"/>
      <c r="J26" s="418"/>
      <c r="K26" s="418"/>
      <c r="L26" s="418"/>
    </row>
    <row r="27" spans="2:12" s="416" customFormat="1" ht="17.25" customHeight="1">
      <c r="C27" s="2363"/>
      <c r="D27" s="2364"/>
      <c r="E27" s="418"/>
      <c r="F27" s="418"/>
      <c r="G27" s="418"/>
      <c r="H27" s="418"/>
      <c r="I27" s="418"/>
      <c r="J27" s="418"/>
      <c r="K27" s="418"/>
      <c r="L27" s="418"/>
    </row>
    <row r="28" spans="2:12" s="416" customFormat="1" ht="17.25" customHeight="1">
      <c r="C28" s="2363"/>
      <c r="D28" s="2364"/>
      <c r="E28" s="418"/>
      <c r="F28" s="418"/>
      <c r="G28" s="418"/>
      <c r="H28" s="418"/>
      <c r="I28" s="418"/>
      <c r="J28" s="418"/>
      <c r="K28" s="418"/>
      <c r="L28" s="418"/>
    </row>
    <row r="29" spans="2:12" s="416" customFormat="1" ht="17.25" customHeight="1">
      <c r="C29" s="2363"/>
      <c r="D29" s="2364"/>
      <c r="E29" s="418"/>
      <c r="F29" s="418"/>
      <c r="G29" s="418"/>
      <c r="H29" s="418"/>
      <c r="I29" s="418"/>
      <c r="J29" s="418"/>
      <c r="K29" s="418"/>
      <c r="L29" s="418"/>
    </row>
    <row r="30" spans="2:12" s="416" customFormat="1" ht="17.25" customHeight="1">
      <c r="C30" s="2361"/>
      <c r="D30" s="2362"/>
      <c r="E30" s="417"/>
      <c r="F30" s="417"/>
      <c r="G30" s="417"/>
      <c r="H30" s="417"/>
      <c r="I30" s="417"/>
      <c r="J30" s="417"/>
      <c r="K30" s="417"/>
      <c r="L30" s="417"/>
    </row>
    <row r="31" spans="2:12" s="416" customFormat="1" ht="6" customHeight="1">
      <c r="C31" s="409"/>
      <c r="D31" s="409"/>
      <c r="E31" s="409"/>
      <c r="F31" s="409"/>
      <c r="G31" s="409"/>
      <c r="H31" s="409"/>
      <c r="I31" s="409"/>
      <c r="J31" s="405"/>
      <c r="K31" s="405"/>
      <c r="L31" s="405"/>
    </row>
    <row r="32" spans="2:12" s="409" customFormat="1" ht="12" customHeight="1">
      <c r="C32" s="415" t="s">
        <v>558</v>
      </c>
      <c r="D32" s="414" t="s">
        <v>1156</v>
      </c>
    </row>
    <row r="33" spans="2:12" s="409" customFormat="1" ht="12" customHeight="1">
      <c r="C33" s="414"/>
      <c r="D33" s="414" t="s">
        <v>957</v>
      </c>
    </row>
    <row r="34" spans="2:12" s="409" customFormat="1" ht="12" customHeight="1">
      <c r="D34" s="414" t="s">
        <v>958</v>
      </c>
    </row>
    <row r="35" spans="2:12" s="412" customFormat="1" ht="12" customHeight="1">
      <c r="B35" s="413"/>
      <c r="C35" s="411"/>
      <c r="D35" s="411" t="s">
        <v>959</v>
      </c>
      <c r="E35" s="409"/>
      <c r="F35" s="409"/>
      <c r="G35" s="409"/>
      <c r="H35" s="409"/>
      <c r="I35" s="409"/>
      <c r="J35" s="409"/>
    </row>
    <row r="36" spans="2:12" s="405" customFormat="1" ht="12" customHeight="1">
      <c r="C36" s="411"/>
      <c r="D36" s="411" t="s">
        <v>961</v>
      </c>
      <c r="E36" s="409"/>
      <c r="F36" s="409"/>
      <c r="G36" s="409"/>
      <c r="H36" s="409"/>
      <c r="I36" s="409"/>
      <c r="J36" s="409"/>
      <c r="K36" s="410"/>
      <c r="L36" s="410"/>
    </row>
    <row r="37" spans="2:12" s="405" customFormat="1" ht="12" customHeight="1">
      <c r="C37" s="409"/>
      <c r="D37" s="409"/>
      <c r="E37" s="408"/>
      <c r="F37" s="408"/>
      <c r="G37" s="408"/>
      <c r="H37" s="408"/>
      <c r="I37" s="408"/>
      <c r="J37" s="407"/>
      <c r="L37" s="406"/>
    </row>
  </sheetData>
  <mergeCells count="19">
    <mergeCell ref="C9:D9"/>
    <mergeCell ref="C10:D10"/>
    <mergeCell ref="C11:D11"/>
    <mergeCell ref="C3:D3"/>
    <mergeCell ref="C4:D4"/>
    <mergeCell ref="C5:D5"/>
    <mergeCell ref="C6:D6"/>
    <mergeCell ref="C7:D7"/>
    <mergeCell ref="C8:D8"/>
    <mergeCell ref="C21:D21"/>
    <mergeCell ref="C22:D22"/>
    <mergeCell ref="C30:D30"/>
    <mergeCell ref="C24:D24"/>
    <mergeCell ref="C25:D25"/>
    <mergeCell ref="C26:D26"/>
    <mergeCell ref="C27:D27"/>
    <mergeCell ref="C28:D28"/>
    <mergeCell ref="C29:D29"/>
    <mergeCell ref="C23:D23"/>
  </mergeCells>
  <phoneticPr fontId="2"/>
  <printOptions horizontalCentered="1"/>
  <pageMargins left="0.59055118110236227" right="0.59055118110236227" top="0.74803149606299213" bottom="0.74803149606299213" header="0.31496062992125984" footer="0.31496062992125984"/>
  <pageSetup paperSize="9" scale="95" firstPageNumber="22" orientation="landscape" useFirstPageNumber="1" r:id="rId1"/>
  <headerFooter alignWithMargins="0">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tint="-0.249977111117893"/>
  </sheetPr>
  <dimension ref="A1:L39"/>
  <sheetViews>
    <sheetView view="pageBreakPreview" zoomScale="98" zoomScaleNormal="100" zoomScaleSheetLayoutView="98" workbookViewId="0"/>
  </sheetViews>
  <sheetFormatPr defaultColWidth="9" defaultRowHeight="13"/>
  <cols>
    <col min="1" max="2" width="2.453125" style="404" customWidth="1"/>
    <col min="3" max="3" width="3.7265625" style="404" customWidth="1"/>
    <col min="4" max="4" width="15" style="404" customWidth="1"/>
    <col min="5" max="5" width="17.90625" style="404" customWidth="1"/>
    <col min="6" max="7" width="12.26953125" style="404" customWidth="1"/>
    <col min="8" max="8" width="8.6328125" style="404" customWidth="1"/>
    <col min="9" max="10" width="13.08984375" style="404" customWidth="1"/>
    <col min="11" max="11" width="19.90625" style="404" customWidth="1"/>
    <col min="12" max="12" width="15.26953125" style="404" customWidth="1"/>
    <col min="13" max="16384" width="9" style="404"/>
  </cols>
  <sheetData>
    <row r="1" spans="2:12" ht="15.75" customHeight="1">
      <c r="C1" s="429"/>
      <c r="D1" s="429"/>
      <c r="E1" s="424"/>
      <c r="F1" s="424"/>
      <c r="G1" s="424"/>
      <c r="H1" s="424"/>
      <c r="I1" s="424"/>
      <c r="J1" s="424"/>
      <c r="K1" s="424"/>
      <c r="L1" s="424"/>
    </row>
    <row r="2" spans="2:12" ht="6.75" customHeight="1">
      <c r="C2" s="429"/>
      <c r="D2" s="429"/>
      <c r="E2" s="424"/>
      <c r="F2" s="424"/>
      <c r="G2" s="424"/>
      <c r="H2" s="424"/>
      <c r="I2" s="424"/>
      <c r="J2" s="424"/>
      <c r="K2" s="424"/>
      <c r="L2" s="424"/>
    </row>
    <row r="3" spans="2:12" ht="15.75" customHeight="1">
      <c r="B3" s="424" t="s">
        <v>589</v>
      </c>
    </row>
    <row r="4" spans="2:12" s="416" customFormat="1" ht="19.5" customHeight="1">
      <c r="C4" s="2357" t="s">
        <v>588</v>
      </c>
      <c r="D4" s="2358"/>
      <c r="E4" s="813" t="s">
        <v>587</v>
      </c>
      <c r="F4" s="813" t="s">
        <v>567</v>
      </c>
      <c r="G4" s="813" t="s">
        <v>566</v>
      </c>
      <c r="H4" s="814" t="s">
        <v>565</v>
      </c>
      <c r="I4" s="813" t="s">
        <v>586</v>
      </c>
      <c r="J4" s="813" t="s">
        <v>585</v>
      </c>
      <c r="K4" s="813" t="s">
        <v>562</v>
      </c>
      <c r="L4" s="813" t="s">
        <v>561</v>
      </c>
    </row>
    <row r="5" spans="2:12" s="416" customFormat="1" ht="12" customHeight="1">
      <c r="C5" s="2359"/>
      <c r="D5" s="2360"/>
      <c r="E5" s="422"/>
      <c r="F5" s="422"/>
      <c r="H5" s="423" t="s">
        <v>560</v>
      </c>
      <c r="I5" s="423" t="s">
        <v>580</v>
      </c>
      <c r="J5" s="423" t="s">
        <v>8</v>
      </c>
      <c r="K5" s="422"/>
      <c r="L5" s="421" t="s">
        <v>559</v>
      </c>
    </row>
    <row r="6" spans="2:12" s="416" customFormat="1" ht="17.25" customHeight="1">
      <c r="C6" s="2363"/>
      <c r="D6" s="2364"/>
      <c r="E6" s="426"/>
      <c r="F6" s="426"/>
      <c r="G6" s="426"/>
      <c r="H6" s="428"/>
      <c r="I6" s="426"/>
      <c r="J6" s="426"/>
      <c r="K6" s="426"/>
      <c r="L6" s="427"/>
    </row>
    <row r="7" spans="2:12" s="416" customFormat="1" ht="17.25" customHeight="1">
      <c r="C7" s="2363"/>
      <c r="D7" s="2364"/>
      <c r="E7" s="426"/>
      <c r="F7" s="426"/>
      <c r="G7" s="426"/>
      <c r="H7" s="428"/>
      <c r="I7" s="426"/>
      <c r="J7" s="426"/>
      <c r="K7" s="426"/>
      <c r="L7" s="427"/>
    </row>
    <row r="8" spans="2:12" s="416" customFormat="1" ht="17.25" customHeight="1">
      <c r="C8" s="2363"/>
      <c r="D8" s="2364"/>
      <c r="E8" s="426"/>
      <c r="F8" s="426"/>
      <c r="G8" s="426"/>
      <c r="H8" s="428"/>
      <c r="I8" s="426"/>
      <c r="J8" s="426"/>
      <c r="K8" s="426"/>
      <c r="L8" s="427"/>
    </row>
    <row r="9" spans="2:12" s="416" customFormat="1" ht="17.25" customHeight="1">
      <c r="C9" s="2363"/>
      <c r="D9" s="2364"/>
      <c r="E9" s="426"/>
      <c r="F9" s="426"/>
      <c r="G9" s="426"/>
      <c r="H9" s="426"/>
      <c r="I9" s="426"/>
      <c r="J9" s="426"/>
      <c r="K9" s="426"/>
      <c r="L9" s="426"/>
    </row>
    <row r="10" spans="2:12" s="416" customFormat="1" ht="17.25" customHeight="1">
      <c r="C10" s="2363"/>
      <c r="D10" s="2364"/>
      <c r="E10" s="426"/>
      <c r="F10" s="426"/>
      <c r="G10" s="426"/>
      <c r="H10" s="426"/>
      <c r="I10" s="426"/>
      <c r="J10" s="426"/>
      <c r="K10" s="426"/>
      <c r="L10" s="426"/>
    </row>
    <row r="11" spans="2:12" s="416" customFormat="1" ht="17.25" customHeight="1">
      <c r="C11" s="2361"/>
      <c r="D11" s="2362"/>
      <c r="E11" s="425"/>
      <c r="F11" s="425"/>
      <c r="G11" s="425"/>
      <c r="H11" s="425"/>
      <c r="I11" s="425"/>
      <c r="J11" s="425"/>
      <c r="K11" s="425"/>
      <c r="L11" s="425"/>
    </row>
    <row r="12" spans="2:12" s="416" customFormat="1" ht="6.75" customHeight="1">
      <c r="C12" s="405"/>
      <c r="D12" s="405"/>
      <c r="E12" s="405"/>
      <c r="F12" s="405"/>
      <c r="G12" s="405"/>
      <c r="H12" s="405"/>
      <c r="I12" s="405"/>
      <c r="J12" s="405"/>
      <c r="K12" s="405"/>
      <c r="L12" s="405"/>
    </row>
    <row r="13" spans="2:12" s="409" customFormat="1" ht="12" customHeight="1">
      <c r="C13" s="415" t="s">
        <v>558</v>
      </c>
      <c r="D13" s="414" t="s">
        <v>1163</v>
      </c>
    </row>
    <row r="14" spans="2:12" s="409" customFormat="1" ht="12" customHeight="1">
      <c r="C14" s="414"/>
      <c r="D14" s="414" t="s">
        <v>957</v>
      </c>
    </row>
    <row r="15" spans="2:12" s="409" customFormat="1" ht="12" customHeight="1">
      <c r="D15" s="414" t="s">
        <v>958</v>
      </c>
    </row>
    <row r="16" spans="2:12" s="409" customFormat="1" ht="12" customHeight="1">
      <c r="C16" s="411"/>
      <c r="D16" s="411" t="s">
        <v>959</v>
      </c>
    </row>
    <row r="17" spans="2:12" s="409" customFormat="1" ht="12" customHeight="1">
      <c r="C17" s="411"/>
      <c r="D17" s="411" t="s">
        <v>962</v>
      </c>
    </row>
    <row r="18" spans="2:12" s="409" customFormat="1" ht="11">
      <c r="C18" s="414"/>
      <c r="D18" s="414"/>
    </row>
    <row r="19" spans="2:12" ht="19.5" customHeight="1">
      <c r="B19" s="424" t="s">
        <v>584</v>
      </c>
    </row>
    <row r="20" spans="2:12" s="416" customFormat="1" ht="19.5" customHeight="1">
      <c r="C20" s="2357" t="s">
        <v>583</v>
      </c>
      <c r="D20" s="2358"/>
      <c r="E20" s="813" t="s">
        <v>568</v>
      </c>
      <c r="F20" s="813" t="s">
        <v>567</v>
      </c>
      <c r="G20" s="813" t="s">
        <v>566</v>
      </c>
      <c r="H20" s="814" t="s">
        <v>565</v>
      </c>
      <c r="I20" s="813" t="s">
        <v>582</v>
      </c>
      <c r="J20" s="813" t="s">
        <v>581</v>
      </c>
      <c r="K20" s="813" t="s">
        <v>562</v>
      </c>
      <c r="L20" s="813" t="s">
        <v>561</v>
      </c>
    </row>
    <row r="21" spans="2:12" s="416" customFormat="1" ht="12" customHeight="1">
      <c r="C21" s="2359"/>
      <c r="D21" s="2360"/>
      <c r="E21" s="422"/>
      <c r="F21" s="422"/>
      <c r="G21" s="422"/>
      <c r="H21" s="423" t="s">
        <v>560</v>
      </c>
      <c r="I21" s="423" t="s">
        <v>580</v>
      </c>
      <c r="J21" s="423" t="s">
        <v>579</v>
      </c>
      <c r="K21" s="422"/>
      <c r="L21" s="421" t="s">
        <v>559</v>
      </c>
    </row>
    <row r="22" spans="2:12" s="416" customFormat="1" ht="17.25" customHeight="1">
      <c r="C22" s="2363"/>
      <c r="D22" s="2364"/>
      <c r="E22" s="431"/>
      <c r="F22" s="431"/>
      <c r="G22" s="431"/>
      <c r="H22" s="432"/>
      <c r="I22" s="423"/>
      <c r="J22" s="423"/>
      <c r="K22" s="431"/>
      <c r="L22" s="421"/>
    </row>
    <row r="23" spans="2:12" s="416" customFormat="1" ht="17.25" customHeight="1">
      <c r="C23" s="2363"/>
      <c r="D23" s="2364"/>
      <c r="E23" s="431"/>
      <c r="F23" s="431"/>
      <c r="G23" s="431"/>
      <c r="H23" s="432"/>
      <c r="I23" s="423"/>
      <c r="J23" s="423"/>
      <c r="K23" s="431"/>
      <c r="L23" s="421"/>
    </row>
    <row r="24" spans="2:12" s="416" customFormat="1" ht="17.25" customHeight="1">
      <c r="C24" s="2363"/>
      <c r="D24" s="2364"/>
      <c r="E24" s="431"/>
      <c r="F24" s="431"/>
      <c r="G24" s="431"/>
      <c r="H24" s="432"/>
      <c r="I24" s="423"/>
      <c r="J24" s="423"/>
      <c r="K24" s="431"/>
      <c r="L24" s="421"/>
    </row>
    <row r="25" spans="2:12" s="416" customFormat="1" ht="17.25" customHeight="1">
      <c r="C25" s="2363"/>
      <c r="D25" s="2364"/>
      <c r="E25" s="431"/>
      <c r="F25" s="431"/>
      <c r="G25" s="431"/>
      <c r="H25" s="431"/>
      <c r="I25" s="431"/>
      <c r="J25" s="431"/>
      <c r="K25" s="431"/>
      <c r="L25" s="431"/>
    </row>
    <row r="26" spans="2:12" s="416" customFormat="1" ht="17.25" customHeight="1">
      <c r="C26" s="2363"/>
      <c r="D26" s="2364"/>
      <c r="E26" s="431"/>
      <c r="F26" s="431"/>
      <c r="G26" s="431"/>
      <c r="H26" s="431"/>
      <c r="I26" s="431"/>
      <c r="J26" s="431"/>
      <c r="K26" s="431"/>
      <c r="L26" s="431"/>
    </row>
    <row r="27" spans="2:12" s="416" customFormat="1" ht="17.25" customHeight="1">
      <c r="C27" s="2363"/>
      <c r="D27" s="2364"/>
      <c r="E27" s="431"/>
      <c r="F27" s="431"/>
      <c r="G27" s="431"/>
      <c r="H27" s="431"/>
      <c r="I27" s="431"/>
      <c r="J27" s="431"/>
      <c r="K27" s="431"/>
      <c r="L27" s="431"/>
    </row>
    <row r="28" spans="2:12" s="416" customFormat="1" ht="17.25" customHeight="1">
      <c r="C28" s="2361"/>
      <c r="D28" s="2362"/>
      <c r="E28" s="430"/>
      <c r="F28" s="430"/>
      <c r="G28" s="430"/>
      <c r="H28" s="430"/>
      <c r="I28" s="430"/>
      <c r="J28" s="430"/>
      <c r="K28" s="430"/>
      <c r="L28" s="430"/>
    </row>
    <row r="29" spans="2:12" s="416" customFormat="1" ht="6" customHeight="1">
      <c r="C29" s="409"/>
      <c r="D29" s="409"/>
      <c r="E29" s="409"/>
      <c r="F29" s="409"/>
      <c r="G29" s="409"/>
      <c r="H29" s="409"/>
      <c r="I29" s="409"/>
      <c r="J29" s="405"/>
      <c r="K29" s="405"/>
      <c r="L29" s="405"/>
    </row>
    <row r="30" spans="2:12" s="409" customFormat="1" ht="12" customHeight="1">
      <c r="C30" s="415" t="s">
        <v>558</v>
      </c>
      <c r="D30" s="414" t="s">
        <v>578</v>
      </c>
    </row>
    <row r="31" spans="2:12" s="409" customFormat="1" ht="12" customHeight="1">
      <c r="C31" s="414"/>
      <c r="D31" s="414" t="s">
        <v>957</v>
      </c>
    </row>
    <row r="32" spans="2:12" s="409" customFormat="1" ht="12" customHeight="1">
      <c r="D32" s="414" t="s">
        <v>958</v>
      </c>
    </row>
    <row r="33" spans="1:12" s="409" customFormat="1" ht="12" customHeight="1">
      <c r="D33" s="414" t="s">
        <v>963</v>
      </c>
    </row>
    <row r="34" spans="1:12" s="412" customFormat="1" ht="12" customHeight="1">
      <c r="B34" s="413"/>
      <c r="C34" s="411"/>
      <c r="D34" s="411" t="s">
        <v>964</v>
      </c>
      <c r="E34" s="409"/>
      <c r="F34" s="409"/>
      <c r="G34" s="409"/>
      <c r="H34" s="409"/>
      <c r="I34" s="409"/>
      <c r="J34" s="409"/>
    </row>
    <row r="35" spans="1:12" s="405" customFormat="1" ht="12" customHeight="1">
      <c r="C35" s="411"/>
      <c r="D35" s="411" t="s">
        <v>965</v>
      </c>
      <c r="E35" s="409"/>
      <c r="F35" s="409"/>
      <c r="G35" s="409"/>
      <c r="H35" s="409"/>
      <c r="I35" s="409"/>
      <c r="J35" s="409"/>
      <c r="K35" s="410"/>
      <c r="L35" s="410"/>
    </row>
    <row r="36" spans="1:12" s="405" customFormat="1" ht="12" customHeight="1">
      <c r="C36" s="409"/>
      <c r="D36" s="409"/>
      <c r="E36" s="408"/>
      <c r="F36" s="408"/>
      <c r="G36" s="408"/>
      <c r="H36" s="408"/>
      <c r="I36" s="408"/>
      <c r="J36" s="407"/>
      <c r="L36" s="406"/>
    </row>
    <row r="37" spans="1:12">
      <c r="A37" s="404" t="s">
        <v>577</v>
      </c>
    </row>
    <row r="38" spans="1:12">
      <c r="C38" s="404" t="s">
        <v>576</v>
      </c>
    </row>
    <row r="39" spans="1:12">
      <c r="A39" s="2365" t="s">
        <v>575</v>
      </c>
      <c r="B39" s="1403"/>
      <c r="C39" s="1403"/>
      <c r="D39" s="1403"/>
      <c r="E39" s="1403"/>
      <c r="F39" s="1403"/>
      <c r="G39" s="1403"/>
      <c r="H39" s="1403"/>
      <c r="I39" s="1403"/>
      <c r="J39" s="1403"/>
      <c r="K39" s="1403"/>
    </row>
  </sheetData>
  <mergeCells count="18">
    <mergeCell ref="C27:D27"/>
    <mergeCell ref="C28:D28"/>
    <mergeCell ref="A39:K39"/>
    <mergeCell ref="C22:D22"/>
    <mergeCell ref="C23:D23"/>
    <mergeCell ref="C24:D24"/>
    <mergeCell ref="C25:D25"/>
    <mergeCell ref="C26:D26"/>
    <mergeCell ref="C9:D9"/>
    <mergeCell ref="C10:D10"/>
    <mergeCell ref="C11:D11"/>
    <mergeCell ref="C20:D20"/>
    <mergeCell ref="C21:D21"/>
    <mergeCell ref="C4:D4"/>
    <mergeCell ref="C5:D5"/>
    <mergeCell ref="C6:D6"/>
    <mergeCell ref="C7:D7"/>
    <mergeCell ref="C8:D8"/>
  </mergeCells>
  <phoneticPr fontId="2"/>
  <pageMargins left="0.59055118110236227" right="0.59055118110236227" top="0.74803149606299213" bottom="0.74803149606299213" header="0.31496062992125984" footer="0.31496062992125984"/>
  <pageSetup paperSize="9" scale="94" orientation="landscape" r:id="rId1"/>
  <headerFooter>
    <oddFooter>&amp;C12</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theme="4" tint="0.59999389629810485"/>
  </sheetPr>
  <dimension ref="A1:AT41"/>
  <sheetViews>
    <sheetView view="pageBreakPreview" zoomScaleNormal="100" zoomScaleSheetLayoutView="100" workbookViewId="0"/>
  </sheetViews>
  <sheetFormatPr defaultColWidth="9" defaultRowHeight="13"/>
  <cols>
    <col min="1" max="2" width="2.453125" style="185" customWidth="1"/>
    <col min="3" max="3" width="3.7265625" style="185" customWidth="1"/>
    <col min="4" max="4" width="15" style="185" customWidth="1"/>
    <col min="5" max="5" width="5" style="185" customWidth="1"/>
    <col min="6" max="9" width="2.453125" style="185" customWidth="1"/>
    <col min="10" max="10" width="5" style="185" customWidth="1"/>
    <col min="11" max="17" width="2.453125" style="185" customWidth="1"/>
    <col min="18" max="18" width="3.6328125" style="185" customWidth="1"/>
    <col min="19" max="19" width="2.453125" style="185" customWidth="1"/>
    <col min="20" max="20" width="3.6328125" style="185" customWidth="1"/>
    <col min="21" max="22" width="3.7265625" style="205" customWidth="1"/>
    <col min="23" max="23" width="5.7265625" style="205" customWidth="1"/>
    <col min="24" max="28" width="3.7265625" style="205" customWidth="1"/>
    <col min="29" max="31" width="1.90625" style="205" customWidth="1"/>
    <col min="32" max="33" width="3.7265625" style="205" customWidth="1"/>
    <col min="34" max="35" width="1.90625" style="205" customWidth="1"/>
    <col min="36" max="36" width="3.7265625" style="205" customWidth="1"/>
    <col min="37" max="37" width="1.90625" style="205" customWidth="1"/>
    <col min="38" max="40" width="3.7265625" style="205" customWidth="1"/>
    <col min="41" max="16384" width="9" style="185"/>
  </cols>
  <sheetData>
    <row r="1" spans="1:40" ht="19.5" customHeight="1">
      <c r="A1" s="597" t="s">
        <v>770</v>
      </c>
    </row>
    <row r="2" spans="1:40" ht="14.25" customHeight="1">
      <c r="A2" s="597"/>
    </row>
    <row r="3" spans="1:40" ht="14.25" customHeight="1">
      <c r="A3" s="598"/>
    </row>
    <row r="4" spans="1:40" s="81" customFormat="1" ht="14.25" customHeight="1">
      <c r="A4" s="82" t="s">
        <v>771</v>
      </c>
      <c r="B4" s="82"/>
      <c r="C4" s="82"/>
      <c r="D4" s="82"/>
      <c r="E4" s="82"/>
      <c r="F4" s="82"/>
      <c r="G4" s="82"/>
      <c r="H4" s="82"/>
      <c r="I4" s="82"/>
      <c r="J4" s="82"/>
      <c r="K4" s="82"/>
      <c r="L4" s="82"/>
      <c r="M4" s="82"/>
      <c r="N4" s="82"/>
      <c r="O4" s="82"/>
      <c r="P4" s="82"/>
      <c r="Q4" s="82"/>
      <c r="R4" s="82"/>
      <c r="S4" s="82"/>
      <c r="T4" s="82"/>
      <c r="U4" s="603" t="s">
        <v>792</v>
      </c>
      <c r="V4" s="203"/>
      <c r="W4" s="188"/>
      <c r="X4" s="188"/>
      <c r="Y4" s="188"/>
      <c r="Z4" s="203"/>
      <c r="AA4" s="203"/>
      <c r="AB4" s="264"/>
      <c r="AC4" s="264"/>
      <c r="AD4" s="264"/>
      <c r="AE4" s="188"/>
      <c r="AF4" s="264"/>
      <c r="AG4" s="188"/>
      <c r="AH4" s="253"/>
      <c r="AI4" s="137"/>
      <c r="AJ4" s="137"/>
      <c r="AK4" s="137"/>
      <c r="AL4" s="137"/>
      <c r="AM4" s="137"/>
      <c r="AN4" s="222"/>
    </row>
    <row r="5" spans="1:40" s="81" customFormat="1" ht="14.25" customHeight="1">
      <c r="A5" s="82"/>
      <c r="B5" s="187" t="s">
        <v>773</v>
      </c>
      <c r="C5" s="601"/>
      <c r="D5" s="82"/>
      <c r="E5" s="82"/>
      <c r="F5" s="82"/>
      <c r="G5" s="82"/>
      <c r="H5" s="82"/>
      <c r="I5" s="82"/>
      <c r="J5" s="82"/>
      <c r="K5" s="82"/>
      <c r="L5" s="82"/>
      <c r="M5" s="82"/>
      <c r="N5" s="82"/>
      <c r="O5" s="82"/>
      <c r="P5" s="82"/>
      <c r="Q5" s="82"/>
      <c r="R5" s="82"/>
      <c r="S5" s="82"/>
      <c r="T5" s="82"/>
      <c r="U5" s="137"/>
      <c r="V5" s="253" t="s">
        <v>793</v>
      </c>
      <c r="W5" s="253"/>
      <c r="X5" s="253"/>
      <c r="Y5" s="253"/>
      <c r="Z5" s="137"/>
      <c r="AA5" s="137"/>
      <c r="AB5" s="1185" t="s">
        <v>52</v>
      </c>
      <c r="AC5" s="2187" t="s">
        <v>656</v>
      </c>
      <c r="AD5" s="2187"/>
      <c r="AE5" s="2187"/>
      <c r="AF5" s="2187"/>
      <c r="AG5" s="2187"/>
      <c r="AH5" s="253" t="s">
        <v>53</v>
      </c>
      <c r="AI5" s="137"/>
      <c r="AJ5" s="137"/>
      <c r="AK5" s="137"/>
      <c r="AL5" s="137"/>
      <c r="AM5" s="137"/>
      <c r="AN5" s="253"/>
    </row>
    <row r="6" spans="1:40" s="81" customFormat="1" ht="14.25" customHeight="1">
      <c r="A6" s="82"/>
      <c r="B6" s="601"/>
      <c r="C6" s="2377"/>
      <c r="D6" s="2378"/>
      <c r="E6" s="2378"/>
      <c r="F6" s="2378"/>
      <c r="G6" s="2378"/>
      <c r="H6" s="2378"/>
      <c r="I6" s="2378"/>
      <c r="J6" s="2378"/>
      <c r="K6" s="2378"/>
      <c r="L6" s="2378"/>
      <c r="M6" s="2378"/>
      <c r="N6" s="2378"/>
      <c r="O6" s="2378"/>
      <c r="P6" s="2378"/>
      <c r="Q6" s="2378"/>
      <c r="R6" s="2378"/>
      <c r="S6" s="2379"/>
      <c r="T6" s="82"/>
      <c r="U6" s="137"/>
      <c r="V6" s="253" t="s">
        <v>794</v>
      </c>
      <c r="W6" s="188"/>
      <c r="X6" s="188"/>
      <c r="Y6" s="188"/>
      <c r="Z6" s="203"/>
      <c r="AA6" s="203"/>
      <c r="AB6" s="1185" t="s">
        <v>52</v>
      </c>
      <c r="AC6" s="2187" t="s">
        <v>656</v>
      </c>
      <c r="AD6" s="2187"/>
      <c r="AE6" s="2187"/>
      <c r="AF6" s="2187"/>
      <c r="AG6" s="2187"/>
      <c r="AH6" s="253" t="s">
        <v>53</v>
      </c>
      <c r="AI6" s="203"/>
      <c r="AJ6" s="203"/>
      <c r="AK6" s="137"/>
      <c r="AL6" s="137"/>
      <c r="AM6" s="137"/>
      <c r="AN6" s="253"/>
    </row>
    <row r="7" spans="1:40" s="81" customFormat="1" ht="14.25" customHeight="1">
      <c r="A7" s="82"/>
      <c r="B7" s="601"/>
      <c r="C7" s="2380"/>
      <c r="D7" s="2381"/>
      <c r="E7" s="2381"/>
      <c r="F7" s="2381"/>
      <c r="G7" s="2381"/>
      <c r="H7" s="2381"/>
      <c r="I7" s="2381"/>
      <c r="J7" s="2381"/>
      <c r="K7" s="2381"/>
      <c r="L7" s="2381"/>
      <c r="M7" s="2381"/>
      <c r="N7" s="2381"/>
      <c r="O7" s="2381"/>
      <c r="P7" s="2381"/>
      <c r="Q7" s="2381"/>
      <c r="R7" s="2381"/>
      <c r="S7" s="2382"/>
      <c r="T7" s="82"/>
      <c r="U7" s="137"/>
      <c r="V7" s="253" t="s">
        <v>795</v>
      </c>
      <c r="W7" s="253"/>
      <c r="X7" s="253"/>
      <c r="Y7" s="253"/>
      <c r="Z7" s="137"/>
      <c r="AA7" s="137"/>
      <c r="AB7" s="1185" t="s">
        <v>52</v>
      </c>
      <c r="AC7" s="2187" t="s">
        <v>656</v>
      </c>
      <c r="AD7" s="2187"/>
      <c r="AE7" s="2187"/>
      <c r="AF7" s="2187"/>
      <c r="AG7" s="2187"/>
      <c r="AH7" s="253" t="s">
        <v>53</v>
      </c>
      <c r="AI7" s="137"/>
      <c r="AJ7" s="137"/>
      <c r="AK7" s="137"/>
      <c r="AL7" s="137"/>
      <c r="AM7" s="137"/>
      <c r="AN7" s="670"/>
    </row>
    <row r="8" spans="1:40" s="81" customFormat="1" ht="14.25" customHeight="1">
      <c r="A8" s="82"/>
      <c r="B8" s="601"/>
      <c r="C8" s="2380"/>
      <c r="D8" s="2381"/>
      <c r="E8" s="2381"/>
      <c r="F8" s="2381"/>
      <c r="G8" s="2381"/>
      <c r="H8" s="2381"/>
      <c r="I8" s="2381"/>
      <c r="J8" s="2381"/>
      <c r="K8" s="2381"/>
      <c r="L8" s="2381"/>
      <c r="M8" s="2381"/>
      <c r="N8" s="2381"/>
      <c r="O8" s="2381"/>
      <c r="P8" s="2381"/>
      <c r="Q8" s="2381"/>
      <c r="R8" s="2381"/>
      <c r="S8" s="2382"/>
      <c r="T8" s="82"/>
      <c r="U8" s="82"/>
      <c r="V8" s="253" t="s">
        <v>1179</v>
      </c>
      <c r="W8" s="1197"/>
      <c r="X8" s="1197"/>
      <c r="Y8" s="1197"/>
      <c r="Z8" s="1197"/>
      <c r="AA8" s="1165"/>
      <c r="AB8" s="1165"/>
      <c r="AC8" s="1221" t="s">
        <v>52</v>
      </c>
      <c r="AD8" s="2187" t="s">
        <v>656</v>
      </c>
      <c r="AE8" s="2187"/>
      <c r="AF8" s="2187"/>
      <c r="AG8" s="2187"/>
      <c r="AH8" s="2187"/>
      <c r="AI8" s="253" t="s">
        <v>53</v>
      </c>
      <c r="AJ8" s="1165"/>
      <c r="AN8" s="670"/>
    </row>
    <row r="9" spans="1:40" s="81" customFormat="1" ht="14.25" customHeight="1">
      <c r="A9" s="82"/>
      <c r="B9" s="601"/>
      <c r="C9" s="2380"/>
      <c r="D9" s="2381"/>
      <c r="E9" s="2381"/>
      <c r="F9" s="2381"/>
      <c r="G9" s="2381"/>
      <c r="H9" s="2381"/>
      <c r="I9" s="2381"/>
      <c r="J9" s="2381"/>
      <c r="K9" s="2381"/>
      <c r="L9" s="2381"/>
      <c r="M9" s="2381"/>
      <c r="N9" s="2381"/>
      <c r="O9" s="2381"/>
      <c r="P9" s="2381"/>
      <c r="Q9" s="2381"/>
      <c r="R9" s="2381"/>
      <c r="S9" s="2382"/>
      <c r="T9" s="82"/>
      <c r="U9" s="82"/>
      <c r="V9" s="82"/>
      <c r="W9" s="605" t="s">
        <v>796</v>
      </c>
      <c r="X9" s="208"/>
      <c r="Y9" s="208"/>
      <c r="Z9" s="208"/>
      <c r="AA9" s="208"/>
      <c r="AB9" s="208"/>
      <c r="AC9" s="208"/>
      <c r="AD9" s="208"/>
      <c r="AE9" s="208"/>
      <c r="AF9" s="208"/>
      <c r="AG9" s="208"/>
      <c r="AH9" s="208"/>
      <c r="AI9" s="208"/>
      <c r="AJ9" s="208"/>
      <c r="AK9" s="208"/>
      <c r="AL9" s="208"/>
      <c r="AM9" s="606"/>
      <c r="AN9" s="670"/>
    </row>
    <row r="10" spans="1:40" s="81" customFormat="1" ht="14.25" customHeight="1">
      <c r="A10" s="82"/>
      <c r="B10" s="601"/>
      <c r="C10" s="2383"/>
      <c r="D10" s="2384"/>
      <c r="E10" s="2384"/>
      <c r="F10" s="2384"/>
      <c r="G10" s="2384"/>
      <c r="H10" s="2384"/>
      <c r="I10" s="2384"/>
      <c r="J10" s="2384"/>
      <c r="K10" s="2384"/>
      <c r="L10" s="2384"/>
      <c r="M10" s="2384"/>
      <c r="N10" s="2384"/>
      <c r="O10" s="2384"/>
      <c r="P10" s="2384"/>
      <c r="Q10" s="2384"/>
      <c r="R10" s="2384"/>
      <c r="S10" s="2385"/>
      <c r="T10" s="82"/>
      <c r="U10" s="82"/>
      <c r="V10" s="82"/>
      <c r="W10" s="607"/>
      <c r="X10" s="210"/>
      <c r="Y10" s="210"/>
      <c r="Z10" s="210"/>
      <c r="AA10" s="210"/>
      <c r="AB10" s="210"/>
      <c r="AC10" s="210"/>
      <c r="AD10" s="210"/>
      <c r="AE10" s="210"/>
      <c r="AF10" s="210"/>
      <c r="AG10" s="210"/>
      <c r="AH10" s="210"/>
      <c r="AI10" s="210"/>
      <c r="AJ10" s="210"/>
      <c r="AK10" s="210"/>
      <c r="AL10" s="210"/>
      <c r="AM10" s="608"/>
      <c r="AN10" s="253"/>
    </row>
    <row r="11" spans="1:40" s="81" customFormat="1" ht="14.25" customHeight="1">
      <c r="U11" s="82"/>
      <c r="V11" s="82"/>
      <c r="W11" s="607"/>
      <c r="X11" s="210"/>
      <c r="Y11" s="210"/>
      <c r="Z11" s="210"/>
      <c r="AA11" s="210"/>
      <c r="AB11" s="210"/>
      <c r="AC11" s="210"/>
      <c r="AD11" s="210"/>
      <c r="AE11" s="210"/>
      <c r="AF11" s="210"/>
      <c r="AG11" s="210"/>
      <c r="AH11" s="210"/>
      <c r="AI11" s="210"/>
      <c r="AJ11" s="210"/>
      <c r="AK11" s="210"/>
      <c r="AL11" s="210"/>
      <c r="AM11" s="608"/>
      <c r="AN11" s="670"/>
    </row>
    <row r="12" spans="1:40" s="81" customFormat="1" ht="14.25" customHeight="1">
      <c r="A12" s="82"/>
      <c r="B12" s="187" t="s">
        <v>775</v>
      </c>
      <c r="C12" s="601"/>
      <c r="D12" s="82"/>
      <c r="E12" s="82"/>
      <c r="F12" s="82"/>
      <c r="G12" s="82"/>
      <c r="H12" s="82"/>
      <c r="I12" s="82"/>
      <c r="J12" s="82"/>
      <c r="K12" s="82"/>
      <c r="L12" s="82"/>
      <c r="M12" s="82"/>
      <c r="N12" s="82"/>
      <c r="O12" s="82"/>
      <c r="P12" s="82"/>
      <c r="Q12" s="82"/>
      <c r="R12" s="82"/>
      <c r="S12" s="82"/>
      <c r="T12" s="82"/>
      <c r="U12" s="82"/>
      <c r="V12" s="82"/>
      <c r="W12" s="607"/>
      <c r="X12" s="210"/>
      <c r="Y12" s="210"/>
      <c r="Z12" s="210"/>
      <c r="AA12" s="210"/>
      <c r="AB12" s="210"/>
      <c r="AC12" s="210"/>
      <c r="AD12" s="210"/>
      <c r="AE12" s="210"/>
      <c r="AF12" s="210"/>
      <c r="AG12" s="210"/>
      <c r="AH12" s="210"/>
      <c r="AI12" s="210"/>
      <c r="AJ12" s="210"/>
      <c r="AK12" s="210"/>
      <c r="AL12" s="210"/>
      <c r="AM12" s="608"/>
      <c r="AN12" s="670"/>
    </row>
    <row r="13" spans="1:40" s="81" customFormat="1" ht="14.25" customHeight="1">
      <c r="A13" s="82"/>
      <c r="B13" s="601"/>
      <c r="C13" s="2377"/>
      <c r="D13" s="2378"/>
      <c r="E13" s="2378"/>
      <c r="F13" s="2378"/>
      <c r="G13" s="2378"/>
      <c r="H13" s="2378"/>
      <c r="I13" s="2378"/>
      <c r="J13" s="2378"/>
      <c r="K13" s="2378"/>
      <c r="L13" s="2378"/>
      <c r="M13" s="2378"/>
      <c r="N13" s="2378"/>
      <c r="O13" s="2378"/>
      <c r="P13" s="2378"/>
      <c r="Q13" s="2378"/>
      <c r="R13" s="2378"/>
      <c r="S13" s="2379"/>
      <c r="T13" s="82"/>
      <c r="U13" s="137"/>
      <c r="V13" s="684"/>
      <c r="W13" s="607"/>
      <c r="X13" s="210"/>
      <c r="Y13" s="210"/>
      <c r="Z13" s="210"/>
      <c r="AA13" s="210"/>
      <c r="AB13" s="210"/>
      <c r="AC13" s="210"/>
      <c r="AD13" s="210"/>
      <c r="AE13" s="210"/>
      <c r="AF13" s="210"/>
      <c r="AG13" s="210"/>
      <c r="AH13" s="210"/>
      <c r="AI13" s="210"/>
      <c r="AJ13" s="210"/>
      <c r="AK13" s="210"/>
      <c r="AL13" s="210"/>
      <c r="AM13" s="608"/>
      <c r="AN13" s="253"/>
    </row>
    <row r="14" spans="1:40" s="81" customFormat="1" ht="14.25" customHeight="1">
      <c r="A14" s="82"/>
      <c r="B14" s="601"/>
      <c r="C14" s="2380"/>
      <c r="D14" s="2381"/>
      <c r="E14" s="2381"/>
      <c r="F14" s="2381"/>
      <c r="G14" s="2381"/>
      <c r="H14" s="2381"/>
      <c r="I14" s="2381"/>
      <c r="J14" s="2381"/>
      <c r="K14" s="2381"/>
      <c r="L14" s="2381"/>
      <c r="M14" s="2381"/>
      <c r="N14" s="2381"/>
      <c r="O14" s="2381"/>
      <c r="P14" s="2381"/>
      <c r="Q14" s="2381"/>
      <c r="R14" s="2381"/>
      <c r="S14" s="2382"/>
      <c r="T14" s="82"/>
      <c r="U14" s="137"/>
      <c r="V14" s="684"/>
      <c r="W14" s="1129"/>
      <c r="X14" s="684"/>
      <c r="Y14" s="684"/>
      <c r="Z14" s="684"/>
      <c r="AA14" s="222"/>
      <c r="AB14" s="222"/>
      <c r="AC14" s="222"/>
      <c r="AD14" s="222"/>
      <c r="AE14" s="222"/>
      <c r="AF14" s="222"/>
      <c r="AG14" s="222"/>
      <c r="AH14" s="253"/>
      <c r="AI14" s="253"/>
      <c r="AJ14" s="253"/>
      <c r="AK14" s="253"/>
      <c r="AL14" s="253"/>
      <c r="AM14" s="213"/>
      <c r="AN14" s="253"/>
    </row>
    <row r="15" spans="1:40" s="81" customFormat="1" ht="14.25" customHeight="1">
      <c r="A15" s="82"/>
      <c r="B15" s="601"/>
      <c r="C15" s="2380"/>
      <c r="D15" s="2381"/>
      <c r="E15" s="2381"/>
      <c r="F15" s="2381"/>
      <c r="G15" s="2381"/>
      <c r="H15" s="2381"/>
      <c r="I15" s="2381"/>
      <c r="J15" s="2381"/>
      <c r="K15" s="2381"/>
      <c r="L15" s="2381"/>
      <c r="M15" s="2381"/>
      <c r="N15" s="2381"/>
      <c r="O15" s="2381"/>
      <c r="P15" s="2381"/>
      <c r="Q15" s="2381"/>
      <c r="R15" s="2381"/>
      <c r="S15" s="2382"/>
      <c r="T15" s="82"/>
      <c r="U15" s="137"/>
      <c r="V15" s="684"/>
      <c r="W15" s="1130"/>
      <c r="X15" s="690"/>
      <c r="Y15" s="690"/>
      <c r="Z15" s="690"/>
      <c r="AA15" s="220"/>
      <c r="AB15" s="220"/>
      <c r="AC15" s="220"/>
      <c r="AD15" s="220"/>
      <c r="AE15" s="220"/>
      <c r="AF15" s="220"/>
      <c r="AG15" s="220"/>
      <c r="AH15" s="251"/>
      <c r="AI15" s="251"/>
      <c r="AJ15" s="251"/>
      <c r="AK15" s="251"/>
      <c r="AL15" s="251"/>
      <c r="AM15" s="635"/>
      <c r="AN15" s="670"/>
    </row>
    <row r="16" spans="1:40" s="81" customFormat="1" ht="14.25" customHeight="1">
      <c r="A16" s="82"/>
      <c r="B16" s="601"/>
      <c r="C16" s="2380"/>
      <c r="D16" s="2381"/>
      <c r="E16" s="2381"/>
      <c r="F16" s="2381"/>
      <c r="G16" s="2381"/>
      <c r="H16" s="2381"/>
      <c r="I16" s="2381"/>
      <c r="J16" s="2381"/>
      <c r="K16" s="2381"/>
      <c r="L16" s="2381"/>
      <c r="M16" s="2381"/>
      <c r="N16" s="2381"/>
      <c r="O16" s="2381"/>
      <c r="P16" s="2381"/>
      <c r="Q16" s="2381"/>
      <c r="R16" s="2381"/>
      <c r="S16" s="2382"/>
      <c r="T16" s="603"/>
    </row>
    <row r="17" spans="1:46" s="81" customFormat="1" ht="14.25" customHeight="1">
      <c r="A17" s="82"/>
      <c r="B17" s="601"/>
      <c r="C17" s="2383"/>
      <c r="D17" s="2384"/>
      <c r="E17" s="2384"/>
      <c r="F17" s="2384"/>
      <c r="G17" s="2384"/>
      <c r="H17" s="2384"/>
      <c r="I17" s="2384"/>
      <c r="J17" s="2384"/>
      <c r="K17" s="2384"/>
      <c r="L17" s="2384"/>
      <c r="M17" s="2384"/>
      <c r="N17" s="2384"/>
      <c r="O17" s="2384"/>
      <c r="P17" s="2384"/>
      <c r="Q17" s="2384"/>
      <c r="R17" s="2384"/>
      <c r="S17" s="2385"/>
      <c r="T17" s="603"/>
      <c r="U17" s="604" t="s">
        <v>995</v>
      </c>
      <c r="V17" s="684"/>
      <c r="W17" s="684"/>
      <c r="X17" s="684"/>
      <c r="Y17" s="684"/>
      <c r="Z17" s="684"/>
      <c r="AA17" s="670"/>
      <c r="AB17" s="670"/>
      <c r="AC17" s="670"/>
      <c r="AD17" s="670"/>
      <c r="AE17" s="670"/>
      <c r="AF17" s="670"/>
      <c r="AG17" s="670"/>
      <c r="AH17" s="670"/>
      <c r="AI17" s="670"/>
      <c r="AJ17" s="670"/>
      <c r="AK17" s="670"/>
      <c r="AL17" s="670"/>
      <c r="AM17" s="670"/>
      <c r="AN17" s="670"/>
    </row>
    <row r="18" spans="1:46" s="81" customFormat="1" ht="14.25" customHeight="1">
      <c r="T18" s="604"/>
      <c r="U18" s="137"/>
      <c r="V18" s="137" t="s">
        <v>779</v>
      </c>
      <c r="W18" s="137"/>
      <c r="X18" s="137"/>
      <c r="Y18" s="1185" t="s">
        <v>52</v>
      </c>
      <c r="Z18" s="2187" t="s">
        <v>656</v>
      </c>
      <c r="AA18" s="2187"/>
      <c r="AB18" s="2187"/>
      <c r="AC18" s="2187"/>
      <c r="AD18" s="2187"/>
      <c r="AE18" s="253" t="s">
        <v>53</v>
      </c>
      <c r="AF18" s="1192"/>
      <c r="AG18" s="1192"/>
      <c r="AH18" s="1133"/>
      <c r="AI18" s="1133"/>
      <c r="AJ18" s="1133"/>
      <c r="AK18" s="1136"/>
      <c r="AL18" s="654"/>
      <c r="AM18" s="654"/>
      <c r="AN18" s="654"/>
      <c r="AO18" s="82"/>
    </row>
    <row r="19" spans="1:46" s="81" customFormat="1" ht="14.25" customHeight="1">
      <c r="A19" s="603" t="s">
        <v>776</v>
      </c>
      <c r="B19" s="601"/>
      <c r="C19" s="601"/>
      <c r="D19" s="601"/>
      <c r="E19" s="82"/>
      <c r="F19" s="82"/>
      <c r="G19" s="82"/>
      <c r="H19" s="82"/>
      <c r="I19" s="82"/>
      <c r="J19" s="82"/>
      <c r="K19" s="82"/>
      <c r="L19" s="82"/>
      <c r="M19" s="82"/>
      <c r="N19" s="82"/>
      <c r="O19" s="82"/>
      <c r="P19" s="82"/>
      <c r="Q19" s="82"/>
      <c r="R19" s="82"/>
      <c r="S19" s="82"/>
      <c r="T19" s="603"/>
      <c r="AF19" s="1140"/>
      <c r="AH19" s="1133"/>
      <c r="AI19" s="1133"/>
      <c r="AJ19" s="1133"/>
      <c r="AK19" s="1136"/>
      <c r="AL19" s="654"/>
      <c r="AM19" s="654"/>
      <c r="AN19" s="1136"/>
      <c r="AO19" s="82"/>
      <c r="AP19" s="1148"/>
    </row>
    <row r="20" spans="1:46" s="81" customFormat="1" ht="14.25" customHeight="1">
      <c r="A20" s="601"/>
      <c r="B20" s="187" t="s">
        <v>778</v>
      </c>
      <c r="C20" s="601"/>
      <c r="D20" s="601"/>
      <c r="E20" s="137"/>
      <c r="K20" s="671"/>
      <c r="L20" s="671"/>
      <c r="M20" s="671"/>
      <c r="N20" s="671"/>
      <c r="O20" s="671"/>
      <c r="P20" s="671"/>
      <c r="Q20" s="82"/>
      <c r="R20" s="82"/>
      <c r="S20" s="82"/>
      <c r="T20" s="603"/>
      <c r="U20" s="599" t="s">
        <v>1252</v>
      </c>
      <c r="V20" s="684"/>
      <c r="W20" s="684"/>
      <c r="X20" s="684"/>
      <c r="Y20" s="684"/>
      <c r="Z20" s="684"/>
      <c r="AA20" s="1232"/>
      <c r="AB20" s="1232"/>
      <c r="AC20" s="1232"/>
      <c r="AD20" s="1232"/>
      <c r="AE20" s="1232"/>
      <c r="AF20" s="1232"/>
      <c r="AG20" s="1232"/>
      <c r="AH20" s="1232"/>
      <c r="AI20" s="1232"/>
      <c r="AJ20" s="1232"/>
      <c r="AK20" s="1232"/>
      <c r="AL20" s="1232"/>
      <c r="AM20" s="1232"/>
      <c r="AN20" s="1233"/>
      <c r="AP20" s="1168"/>
    </row>
    <row r="21" spans="1:46" s="81" customFormat="1" ht="14.25" customHeight="1">
      <c r="A21" s="601"/>
      <c r="B21" s="187"/>
      <c r="C21" s="601"/>
      <c r="D21" s="601"/>
      <c r="E21" s="137"/>
      <c r="F21" s="264"/>
      <c r="G21" s="264"/>
      <c r="H21" s="264"/>
      <c r="I21" s="264"/>
      <c r="J21" s="264"/>
      <c r="K21" s="671"/>
      <c r="L21" s="671"/>
      <c r="M21" s="671"/>
      <c r="N21" s="671"/>
      <c r="O21" s="671"/>
      <c r="P21" s="671"/>
      <c r="Q21" s="82"/>
      <c r="R21" s="82"/>
      <c r="S21" s="82"/>
      <c r="T21" s="603"/>
      <c r="U21" s="137"/>
      <c r="V21" s="2367" t="s">
        <v>772</v>
      </c>
      <c r="W21" s="2368"/>
      <c r="X21" s="2368"/>
      <c r="Y21" s="2368"/>
      <c r="Z21" s="2369"/>
      <c r="AA21" s="2375" t="s">
        <v>1090</v>
      </c>
      <c r="AB21" s="2368"/>
      <c r="AC21" s="2368"/>
      <c r="AD21" s="2368"/>
      <c r="AE21" s="2368"/>
      <c r="AF21" s="2368"/>
      <c r="AG21" s="2368"/>
      <c r="AH21" s="2368"/>
      <c r="AI21" s="2368"/>
      <c r="AJ21" s="2368"/>
      <c r="AK21" s="2368"/>
      <c r="AL21" s="2368"/>
      <c r="AM21" s="2368"/>
      <c r="AN21" s="2376"/>
      <c r="AO21" s="82"/>
    </row>
    <row r="22" spans="1:46" s="81" customFormat="1" ht="14.25" customHeight="1">
      <c r="A22" s="601"/>
      <c r="B22" s="601"/>
      <c r="C22" s="137" t="s">
        <v>779</v>
      </c>
      <c r="D22" s="137"/>
      <c r="E22" s="1185" t="s">
        <v>52</v>
      </c>
      <c r="F22" s="2187" t="s">
        <v>656</v>
      </c>
      <c r="G22" s="2187"/>
      <c r="H22" s="2187"/>
      <c r="I22" s="2187"/>
      <c r="J22" s="2187"/>
      <c r="K22" s="253" t="s">
        <v>53</v>
      </c>
      <c r="L22" s="671"/>
      <c r="M22" s="671"/>
      <c r="N22" s="671"/>
      <c r="O22" s="671"/>
      <c r="P22" s="671"/>
      <c r="Q22" s="137"/>
      <c r="R22" s="137"/>
      <c r="S22" s="137"/>
      <c r="T22" s="603"/>
      <c r="U22" s="603"/>
      <c r="V22" s="2367" t="s">
        <v>774</v>
      </c>
      <c r="W22" s="2368"/>
      <c r="X22" s="2368"/>
      <c r="Y22" s="2368"/>
      <c r="Z22" s="2369"/>
      <c r="AA22" s="2370" t="s">
        <v>1091</v>
      </c>
      <c r="AB22" s="2371"/>
      <c r="AC22" s="2371"/>
      <c r="AD22" s="2371"/>
      <c r="AE22" s="2371"/>
      <c r="AF22" s="2371"/>
      <c r="AG22" s="2371"/>
      <c r="AH22" s="2371"/>
      <c r="AI22" s="2371"/>
      <c r="AJ22" s="2371"/>
      <c r="AK22" s="2371"/>
      <c r="AL22" s="2371"/>
      <c r="AM22" s="2371"/>
      <c r="AN22" s="2372"/>
    </row>
    <row r="23" spans="1:46" s="81" customFormat="1" ht="14.25" customHeight="1">
      <c r="A23" s="601"/>
      <c r="B23" s="601"/>
      <c r="C23" s="137"/>
      <c r="D23" s="137"/>
      <c r="E23" s="137"/>
      <c r="F23" s="1184"/>
      <c r="G23" s="1184"/>
      <c r="H23" s="1184"/>
      <c r="I23" s="1184"/>
      <c r="J23" s="1184"/>
      <c r="K23" s="671"/>
      <c r="L23" s="671"/>
      <c r="M23" s="671"/>
      <c r="N23" s="671"/>
      <c r="O23" s="671"/>
      <c r="P23" s="671"/>
      <c r="Q23" s="137"/>
      <c r="R23" s="137"/>
      <c r="S23" s="137"/>
      <c r="T23" s="603"/>
      <c r="U23" s="604"/>
      <c r="V23" s="604"/>
      <c r="W23" s="604"/>
      <c r="X23" s="604"/>
      <c r="Y23" s="604"/>
      <c r="Z23" s="604"/>
      <c r="AA23" s="604"/>
      <c r="AB23" s="604"/>
      <c r="AC23" s="604"/>
      <c r="AD23" s="604"/>
      <c r="AE23" s="604"/>
      <c r="AF23" s="604"/>
      <c r="AG23" s="604"/>
      <c r="AH23" s="604"/>
      <c r="AI23" s="604"/>
      <c r="AJ23" s="604"/>
      <c r="AK23" s="604"/>
      <c r="AL23" s="604"/>
      <c r="AM23" s="604"/>
      <c r="AN23" s="604"/>
    </row>
    <row r="24" spans="1:46" s="81" customFormat="1" ht="16.5" customHeight="1">
      <c r="A24" s="601"/>
      <c r="B24" s="187"/>
      <c r="C24" s="137" t="s">
        <v>780</v>
      </c>
      <c r="D24" s="253"/>
      <c r="E24" s="2178" t="s">
        <v>1089</v>
      </c>
      <c r="F24" s="2178"/>
      <c r="G24" s="1184"/>
      <c r="H24" s="2178" t="s">
        <v>781</v>
      </c>
      <c r="I24" s="2178"/>
      <c r="J24" s="2178"/>
      <c r="K24" s="1184"/>
      <c r="L24" s="2386" t="s">
        <v>105</v>
      </c>
      <c r="M24" s="2386"/>
      <c r="N24" s="2386"/>
      <c r="O24" s="1192"/>
      <c r="P24" s="2386" t="s">
        <v>782</v>
      </c>
      <c r="Q24" s="2386"/>
      <c r="R24" s="2386"/>
      <c r="S24" s="2386"/>
      <c r="T24" s="689"/>
      <c r="U24" s="603" t="s">
        <v>1253</v>
      </c>
      <c r="V24" s="684"/>
      <c r="W24" s="684"/>
      <c r="X24" s="684"/>
      <c r="Y24" s="684"/>
      <c r="Z24" s="684"/>
      <c r="AA24" s="1217"/>
      <c r="AB24" s="1217"/>
      <c r="AC24" s="1217"/>
      <c r="AD24" s="1217"/>
      <c r="AE24" s="1217"/>
      <c r="AF24" s="1217"/>
      <c r="AG24" s="1217"/>
      <c r="AH24" s="253"/>
      <c r="AI24" s="253"/>
      <c r="AJ24" s="253"/>
      <c r="AK24" s="253"/>
      <c r="AL24" s="253"/>
      <c r="AM24" s="603"/>
      <c r="AN24" s="603"/>
    </row>
    <row r="25" spans="1:46" s="81" customFormat="1" ht="16.5" customHeight="1">
      <c r="A25" s="82"/>
      <c r="B25" s="82"/>
      <c r="C25" s="82"/>
      <c r="D25" s="82"/>
      <c r="E25" s="82"/>
      <c r="F25" s="82"/>
      <c r="G25" s="82"/>
      <c r="H25" s="82"/>
      <c r="I25" s="82"/>
      <c r="J25" s="82"/>
      <c r="K25" s="82"/>
      <c r="L25" s="82"/>
      <c r="M25" s="82"/>
      <c r="N25" s="82"/>
      <c r="O25" s="82"/>
      <c r="P25" s="82"/>
      <c r="Q25" s="82"/>
      <c r="R25" s="82"/>
      <c r="S25" s="82"/>
      <c r="T25" s="603"/>
      <c r="U25" s="137"/>
      <c r="V25" s="1215" t="s">
        <v>1183</v>
      </c>
      <c r="W25" s="1246"/>
      <c r="X25" s="684"/>
      <c r="Y25" s="684"/>
      <c r="Z25" s="684"/>
      <c r="AA25" s="1232"/>
      <c r="AB25" s="1232"/>
      <c r="AC25" s="1232"/>
      <c r="AD25" s="1232"/>
      <c r="AE25" s="1232"/>
      <c r="AF25" s="1232"/>
      <c r="AG25" s="1232"/>
      <c r="AH25" s="1232"/>
      <c r="AI25" s="1232"/>
      <c r="AJ25" s="1232"/>
      <c r="AK25" s="1232"/>
      <c r="AL25" s="1232"/>
      <c r="AM25" s="1232"/>
      <c r="AN25" s="1232"/>
      <c r="AO25" s="82"/>
    </row>
    <row r="26" spans="1:46" s="203" customFormat="1" ht="14.25" customHeight="1">
      <c r="A26" s="82"/>
      <c r="B26" s="82" t="s">
        <v>784</v>
      </c>
      <c r="C26" s="82"/>
      <c r="D26" s="82"/>
      <c r="E26" s="82"/>
      <c r="F26" s="82"/>
      <c r="G26" s="82"/>
      <c r="H26" s="82"/>
      <c r="I26" s="82"/>
      <c r="J26" s="82"/>
      <c r="K26" s="82"/>
      <c r="L26" s="82"/>
      <c r="M26" s="82"/>
      <c r="N26" s="82"/>
      <c r="O26" s="82"/>
      <c r="P26" s="82"/>
      <c r="Q26" s="82"/>
      <c r="R26" s="82"/>
      <c r="S26" s="82"/>
      <c r="T26" s="603"/>
      <c r="U26" s="1246"/>
      <c r="V26" s="684"/>
      <c r="W26" s="1246" t="s">
        <v>777</v>
      </c>
      <c r="X26" s="684"/>
      <c r="Y26" s="684"/>
      <c r="Z26" s="684"/>
      <c r="AA26" s="1232"/>
      <c r="AB26" s="1232"/>
      <c r="AC26" s="1232"/>
      <c r="AD26" s="1232"/>
      <c r="AE26" s="1232"/>
      <c r="AF26" s="1232"/>
      <c r="AG26" s="1232"/>
      <c r="AH26" s="1232"/>
      <c r="AI26" s="1232"/>
      <c r="AJ26" s="1232"/>
      <c r="AK26" s="1232"/>
      <c r="AL26" s="1232"/>
      <c r="AM26" s="253"/>
      <c r="AN26" s="253"/>
    </row>
    <row r="27" spans="1:46" s="203" customFormat="1" ht="14.25" customHeight="1">
      <c r="A27" s="137"/>
      <c r="B27" s="137"/>
      <c r="C27" s="137"/>
      <c r="D27" s="253" t="s">
        <v>785</v>
      </c>
      <c r="E27" s="137"/>
      <c r="F27" s="253" t="s">
        <v>786</v>
      </c>
      <c r="G27" s="137"/>
      <c r="H27" s="137"/>
      <c r="I27" s="137"/>
      <c r="J27" s="137"/>
      <c r="K27" s="137"/>
      <c r="L27" s="137"/>
      <c r="M27" s="188" t="s">
        <v>787</v>
      </c>
      <c r="S27" s="137"/>
      <c r="T27" s="137"/>
      <c r="U27" s="1246"/>
      <c r="V27" s="1215"/>
      <c r="W27" s="1215" t="s">
        <v>1011</v>
      </c>
      <c r="X27" s="1215"/>
      <c r="Y27" s="1215"/>
      <c r="Z27" s="1215"/>
      <c r="AA27" s="1215"/>
      <c r="AB27" s="1215"/>
      <c r="AC27" s="1215"/>
      <c r="AD27" s="1215"/>
      <c r="AE27" s="1215"/>
      <c r="AF27" s="1215"/>
      <c r="AG27" s="1215"/>
      <c r="AH27" s="1215"/>
      <c r="AI27" s="1215"/>
      <c r="AJ27" s="1215"/>
      <c r="AK27" s="1215"/>
      <c r="AL27" s="1215"/>
      <c r="AM27" s="1232"/>
      <c r="AN27" s="1232"/>
      <c r="AP27" s="2374"/>
      <c r="AQ27" s="2374"/>
      <c r="AR27" s="2374"/>
      <c r="AS27" s="2374"/>
      <c r="AT27" s="2374"/>
    </row>
    <row r="28" spans="1:46" s="203" customFormat="1" ht="16.5" customHeight="1">
      <c r="A28" s="137"/>
      <c r="B28" s="137"/>
      <c r="C28" s="137"/>
      <c r="D28" s="253" t="s">
        <v>789</v>
      </c>
      <c r="E28" s="137"/>
      <c r="F28" s="253" t="s">
        <v>790</v>
      </c>
      <c r="G28" s="137"/>
      <c r="H28" s="137"/>
      <c r="I28" s="137"/>
      <c r="J28" s="137"/>
      <c r="K28" s="137"/>
      <c r="L28" s="137"/>
      <c r="M28" s="188" t="s">
        <v>791</v>
      </c>
      <c r="S28" s="137"/>
      <c r="T28" s="137"/>
      <c r="U28" s="2373" t="s">
        <v>1184</v>
      </c>
      <c r="V28" s="2313"/>
      <c r="W28" s="2313"/>
      <c r="X28" s="2313"/>
      <c r="Y28" s="2313"/>
      <c r="Z28" s="2313"/>
      <c r="AA28" s="2313"/>
      <c r="AB28" s="2313"/>
      <c r="AC28" s="2313"/>
      <c r="AD28" s="2313"/>
      <c r="AE28" s="2313"/>
      <c r="AF28" s="1221" t="s">
        <v>52</v>
      </c>
      <c r="AG28" s="2187" t="s">
        <v>656</v>
      </c>
      <c r="AH28" s="2187"/>
      <c r="AI28" s="2187"/>
      <c r="AJ28" s="2187"/>
      <c r="AK28" s="2187"/>
      <c r="AL28" s="253" t="s">
        <v>53</v>
      </c>
      <c r="AM28" s="1232"/>
      <c r="AN28" s="1232"/>
      <c r="AP28" s="2374"/>
      <c r="AQ28" s="2374"/>
      <c r="AR28" s="2374"/>
      <c r="AS28" s="2374"/>
      <c r="AT28" s="2374"/>
    </row>
    <row r="29" spans="1:46" s="203" customFormat="1" ht="14.25" customHeight="1">
      <c r="A29" s="137"/>
      <c r="B29" s="679"/>
      <c r="C29" s="253" t="s">
        <v>989</v>
      </c>
      <c r="D29" s="692"/>
      <c r="E29" s="137"/>
      <c r="F29" s="137" t="s">
        <v>986</v>
      </c>
      <c r="G29" s="137"/>
      <c r="H29" s="137"/>
      <c r="I29" s="137"/>
      <c r="J29" s="137"/>
      <c r="K29" s="137"/>
      <c r="L29" s="137"/>
      <c r="M29" s="137" t="s">
        <v>987</v>
      </c>
      <c r="N29" s="137"/>
      <c r="O29" s="137"/>
      <c r="P29" s="137"/>
      <c r="Q29" s="137"/>
      <c r="R29" s="137"/>
      <c r="S29" s="137"/>
      <c r="T29" s="137"/>
      <c r="U29" s="1246"/>
      <c r="V29" s="1246"/>
      <c r="W29" s="1246"/>
      <c r="X29" s="1246"/>
      <c r="Y29" s="1246"/>
      <c r="Z29" s="1246"/>
      <c r="AA29" s="1246"/>
      <c r="AB29" s="1246"/>
      <c r="AC29" s="1246"/>
      <c r="AD29" s="1246"/>
      <c r="AE29" s="1246"/>
      <c r="AF29" s="1246"/>
      <c r="AG29" s="1246"/>
      <c r="AH29" s="1246"/>
      <c r="AI29" s="1246"/>
      <c r="AJ29" s="1246"/>
      <c r="AK29" s="1246"/>
      <c r="AL29" s="1246"/>
      <c r="AM29" s="1215"/>
      <c r="AN29" s="1215"/>
    </row>
    <row r="30" spans="1:46" s="203" customFormat="1" ht="14.25" customHeight="1">
      <c r="C30" s="203" t="s">
        <v>988</v>
      </c>
      <c r="E30" s="137"/>
      <c r="F30" s="137"/>
      <c r="G30" s="137"/>
      <c r="H30" s="137"/>
      <c r="I30" s="137"/>
      <c r="J30" s="137"/>
      <c r="K30" s="137"/>
      <c r="L30" s="137"/>
      <c r="M30" s="137"/>
      <c r="N30" s="137"/>
      <c r="O30" s="137"/>
      <c r="P30" s="137"/>
      <c r="Q30" s="137"/>
      <c r="R30" s="137"/>
      <c r="S30" s="137"/>
      <c r="T30" s="137"/>
      <c r="U30" s="1276">
        <v>-7</v>
      </c>
      <c r="V30" s="1217" t="s">
        <v>1180</v>
      </c>
      <c r="W30" s="1236"/>
      <c r="X30" s="1236"/>
      <c r="Y30" s="1236"/>
      <c r="Z30" s="1236"/>
      <c r="AA30" s="1232"/>
      <c r="AB30" s="1232"/>
      <c r="AC30" s="1232"/>
      <c r="AD30" s="1232"/>
      <c r="AE30" s="1232"/>
      <c r="AF30" s="1232"/>
      <c r="AG30" s="1232"/>
      <c r="AH30" s="1232"/>
      <c r="AI30" s="1232"/>
      <c r="AJ30" s="1232"/>
      <c r="AK30" s="1232"/>
      <c r="AL30" s="1232"/>
      <c r="AM30" s="1232"/>
      <c r="AN30" s="1232"/>
    </row>
    <row r="31" spans="1:46" s="203" customFormat="1" ht="14.25" customHeight="1">
      <c r="B31" s="137"/>
      <c r="D31" s="253" t="s">
        <v>990</v>
      </c>
      <c r="M31" s="137"/>
      <c r="N31" s="137"/>
      <c r="O31" s="137"/>
      <c r="P31" s="137"/>
      <c r="Q31" s="137"/>
      <c r="R31" s="137"/>
      <c r="S31" s="137"/>
      <c r="T31" s="137"/>
      <c r="U31" s="1162"/>
      <c r="V31" s="150" t="s">
        <v>1181</v>
      </c>
      <c r="W31" s="205"/>
      <c r="X31" s="205"/>
      <c r="Y31" s="205"/>
      <c r="Z31" s="205"/>
      <c r="AA31" s="205"/>
      <c r="AB31" s="205"/>
      <c r="AC31" s="205"/>
      <c r="AD31" s="205"/>
      <c r="AE31" s="205"/>
      <c r="AF31" s="205"/>
      <c r="AG31" s="1221" t="s">
        <v>52</v>
      </c>
      <c r="AH31" s="2187" t="s">
        <v>656</v>
      </c>
      <c r="AI31" s="2366"/>
      <c r="AJ31" s="2366"/>
      <c r="AK31" s="2366"/>
      <c r="AL31" s="2366"/>
      <c r="AM31" s="253" t="s">
        <v>53</v>
      </c>
      <c r="AN31" s="205"/>
    </row>
    <row r="32" spans="1:46" s="203" customFormat="1" ht="14.25" customHeight="1">
      <c r="C32" s="253"/>
      <c r="D32" s="253"/>
      <c r="E32" s="253"/>
      <c r="F32" s="137"/>
      <c r="G32" s="137"/>
      <c r="H32" s="264"/>
      <c r="I32" s="264"/>
      <c r="J32" s="264"/>
      <c r="K32" s="188"/>
      <c r="L32" s="264"/>
      <c r="M32" s="253"/>
      <c r="N32" s="253"/>
      <c r="O32" s="137"/>
      <c r="P32" s="137"/>
      <c r="Q32" s="137"/>
      <c r="R32" s="137"/>
      <c r="S32" s="137"/>
      <c r="T32" s="137"/>
      <c r="U32" s="1162"/>
      <c r="V32" s="205" t="s">
        <v>1241</v>
      </c>
      <c r="W32" s="205"/>
      <c r="X32" s="205"/>
      <c r="Y32" s="205"/>
      <c r="Z32" s="205"/>
      <c r="AA32" s="205"/>
      <c r="AB32" s="205"/>
      <c r="AC32" s="205"/>
      <c r="AD32" s="205"/>
      <c r="AE32" s="205"/>
      <c r="AF32" s="205"/>
      <c r="AG32" s="1221" t="s">
        <v>52</v>
      </c>
      <c r="AH32" s="2187" t="s">
        <v>656</v>
      </c>
      <c r="AI32" s="2366"/>
      <c r="AJ32" s="2366"/>
      <c r="AK32" s="2366"/>
      <c r="AL32" s="2366"/>
      <c r="AM32" s="253" t="s">
        <v>53</v>
      </c>
      <c r="AN32" s="205"/>
    </row>
    <row r="33" spans="1:40" s="203" customFormat="1" ht="14.25" customHeight="1">
      <c r="A33" s="603"/>
      <c r="B33" s="603" t="s">
        <v>991</v>
      </c>
      <c r="C33" s="603"/>
      <c r="D33" s="603"/>
      <c r="E33" s="603"/>
      <c r="F33" s="603"/>
      <c r="G33" s="603"/>
      <c r="H33" s="603"/>
      <c r="I33" s="264"/>
      <c r="J33" s="264"/>
      <c r="K33" s="188"/>
      <c r="L33" s="264"/>
      <c r="M33" s="188"/>
      <c r="N33" s="253"/>
      <c r="O33" s="137"/>
      <c r="P33" s="137"/>
      <c r="Q33" s="137"/>
      <c r="R33" s="137"/>
      <c r="S33" s="137"/>
      <c r="T33" s="137"/>
      <c r="U33" s="1162"/>
      <c r="V33" s="205" t="s">
        <v>1182</v>
      </c>
      <c r="W33" s="205"/>
      <c r="X33" s="205"/>
      <c r="Y33" s="205"/>
      <c r="Z33" s="205"/>
      <c r="AA33" s="205"/>
      <c r="AB33" s="205"/>
      <c r="AC33" s="205"/>
      <c r="AD33" s="205"/>
      <c r="AE33" s="205"/>
      <c r="AF33" s="205"/>
      <c r="AG33" s="1221"/>
      <c r="AH33" s="723"/>
      <c r="AI33" s="723"/>
      <c r="AJ33" s="723"/>
      <c r="AK33" s="723"/>
      <c r="AL33" s="723"/>
      <c r="AM33" s="253"/>
      <c r="AN33" s="205"/>
    </row>
    <row r="34" spans="1:40" s="81" customFormat="1" ht="15" customHeight="1">
      <c r="A34" s="137"/>
      <c r="B34" s="137"/>
      <c r="C34" s="137"/>
      <c r="D34" s="253" t="s">
        <v>992</v>
      </c>
      <c r="E34" s="137"/>
      <c r="F34" s="253" t="s">
        <v>993</v>
      </c>
      <c r="G34" s="137"/>
      <c r="H34" s="137"/>
      <c r="I34" s="1184"/>
      <c r="J34" s="1184"/>
      <c r="K34" s="188"/>
      <c r="L34" s="264"/>
      <c r="M34" s="253"/>
      <c r="N34" s="253"/>
      <c r="O34" s="137"/>
      <c r="P34" s="137"/>
      <c r="Q34" s="137"/>
      <c r="R34" s="137"/>
      <c r="S34" s="137"/>
      <c r="T34" s="137"/>
      <c r="U34" s="1163"/>
      <c r="V34" s="205"/>
      <c r="W34" s="205"/>
      <c r="X34" s="205"/>
      <c r="Y34" s="205"/>
      <c r="Z34" s="205"/>
      <c r="AA34" s="205"/>
      <c r="AB34" s="205"/>
      <c r="AC34" s="205"/>
      <c r="AD34" s="205"/>
      <c r="AE34" s="205"/>
      <c r="AF34" s="205"/>
      <c r="AG34" s="205"/>
      <c r="AH34" s="205"/>
      <c r="AI34" s="205"/>
      <c r="AJ34" s="205"/>
      <c r="AK34" s="205"/>
      <c r="AL34" s="205"/>
      <c r="AM34" s="205"/>
      <c r="AN34" s="205"/>
    </row>
    <row r="35" spans="1:40" s="81" customFormat="1" ht="16.5" customHeight="1">
      <c r="A35" s="137"/>
      <c r="B35" s="187"/>
      <c r="C35" s="186"/>
      <c r="D35" s="186"/>
      <c r="E35" s="186"/>
      <c r="F35" s="604"/>
      <c r="G35" s="604"/>
      <c r="H35" s="264"/>
      <c r="I35" s="264"/>
      <c r="J35" s="264"/>
      <c r="K35" s="188"/>
      <c r="L35" s="264"/>
      <c r="M35" s="186"/>
      <c r="N35" s="186"/>
      <c r="O35" s="604"/>
      <c r="P35" s="604"/>
      <c r="Q35" s="137"/>
      <c r="R35" s="137"/>
      <c r="S35" s="137"/>
      <c r="T35" s="137"/>
      <c r="U35" s="1163"/>
      <c r="V35" s="205"/>
      <c r="W35" s="205"/>
      <c r="X35" s="205"/>
      <c r="Y35" s="205"/>
      <c r="Z35" s="205"/>
      <c r="AA35" s="205"/>
      <c r="AB35" s="205"/>
      <c r="AC35" s="205"/>
      <c r="AD35" s="205"/>
      <c r="AE35" s="205"/>
      <c r="AF35" s="205"/>
      <c r="AG35" s="205"/>
      <c r="AH35" s="205"/>
      <c r="AI35" s="205"/>
      <c r="AJ35" s="205"/>
      <c r="AK35" s="205"/>
      <c r="AL35" s="205"/>
      <c r="AM35" s="205"/>
      <c r="AN35" s="205"/>
    </row>
    <row r="36" spans="1:40" s="81" customFormat="1" ht="15.75" customHeight="1">
      <c r="A36" s="137"/>
      <c r="B36" s="187"/>
      <c r="C36" s="253"/>
      <c r="D36" s="253"/>
      <c r="E36" s="253"/>
      <c r="F36" s="137"/>
      <c r="G36" s="137"/>
      <c r="H36" s="264"/>
      <c r="I36" s="264"/>
      <c r="J36" s="264"/>
      <c r="K36" s="186"/>
      <c r="L36" s="264"/>
      <c r="M36" s="253"/>
      <c r="N36" s="253"/>
      <c r="O36" s="137"/>
      <c r="P36" s="137"/>
      <c r="Q36" s="137"/>
      <c r="R36" s="137"/>
      <c r="S36" s="137"/>
      <c r="T36" s="137"/>
      <c r="V36" s="1246"/>
      <c r="W36" s="1246"/>
      <c r="X36" s="1246"/>
      <c r="Y36" s="1246"/>
      <c r="Z36" s="1246"/>
      <c r="AA36" s="1246"/>
      <c r="AB36" s="1246"/>
      <c r="AC36" s="1246"/>
      <c r="AD36" s="1246"/>
      <c r="AE36" s="1246"/>
      <c r="AF36" s="1246"/>
      <c r="AG36" s="1246"/>
      <c r="AH36" s="1246"/>
      <c r="AI36" s="1246"/>
      <c r="AJ36" s="1246"/>
      <c r="AK36" s="1246"/>
      <c r="AL36" s="1246"/>
      <c r="AM36" s="1246"/>
      <c r="AN36" s="604"/>
    </row>
    <row r="37" spans="1:40" s="81" customFormat="1" ht="15" customHeight="1">
      <c r="A37" s="603"/>
      <c r="B37" s="603"/>
      <c r="C37" s="210"/>
      <c r="D37" s="210"/>
      <c r="E37" s="210"/>
      <c r="F37" s="210"/>
      <c r="G37" s="210"/>
      <c r="H37" s="210"/>
      <c r="I37" s="210"/>
      <c r="J37" s="210"/>
      <c r="K37" s="210"/>
      <c r="L37" s="210"/>
      <c r="M37" s="210"/>
      <c r="N37" s="210"/>
      <c r="O37" s="210"/>
      <c r="P37" s="210"/>
      <c r="Q37" s="210"/>
      <c r="R37" s="210"/>
      <c r="S37" s="210"/>
      <c r="T37" s="603"/>
      <c r="V37" s="604"/>
      <c r="W37" s="604"/>
      <c r="X37" s="604"/>
      <c r="Y37" s="604"/>
      <c r="Z37" s="604"/>
      <c r="AA37" s="604"/>
      <c r="AB37" s="604"/>
      <c r="AC37" s="604"/>
      <c r="AD37" s="604"/>
      <c r="AE37" s="604"/>
      <c r="AF37" s="604"/>
      <c r="AG37" s="604"/>
      <c r="AH37" s="604"/>
      <c r="AI37" s="604"/>
      <c r="AJ37" s="604"/>
      <c r="AK37" s="604"/>
      <c r="AL37" s="604"/>
      <c r="AM37" s="604"/>
      <c r="AN37" s="604"/>
    </row>
    <row r="38" spans="1:40" s="81" customFormat="1" ht="15" customHeight="1">
      <c r="A38" s="603"/>
      <c r="B38" s="603"/>
      <c r="C38" s="210"/>
      <c r="D38" s="210"/>
      <c r="E38" s="210"/>
      <c r="F38" s="210"/>
      <c r="G38" s="210"/>
      <c r="H38" s="210"/>
      <c r="I38" s="210"/>
      <c r="J38" s="210"/>
      <c r="K38" s="210"/>
      <c r="L38" s="210"/>
      <c r="M38" s="210"/>
      <c r="N38" s="210"/>
      <c r="O38" s="210"/>
      <c r="P38" s="210"/>
      <c r="Q38" s="210"/>
      <c r="R38" s="210"/>
      <c r="S38" s="210"/>
      <c r="T38" s="603"/>
      <c r="U38" s="205"/>
      <c r="V38" s="205"/>
      <c r="W38" s="205"/>
      <c r="X38" s="205"/>
      <c r="Y38" s="205"/>
      <c r="Z38" s="205"/>
      <c r="AA38" s="205"/>
      <c r="AB38" s="205"/>
      <c r="AC38" s="205"/>
      <c r="AD38" s="205"/>
      <c r="AE38" s="205"/>
      <c r="AF38" s="205"/>
      <c r="AG38" s="205"/>
      <c r="AH38" s="205"/>
      <c r="AI38" s="205"/>
      <c r="AJ38" s="205"/>
      <c r="AK38" s="205"/>
      <c r="AL38" s="205"/>
      <c r="AM38" s="205"/>
      <c r="AN38" s="205"/>
    </row>
    <row r="39" spans="1:40" s="81" customFormat="1" ht="15" customHeight="1">
      <c r="A39" s="82"/>
      <c r="B39" s="82"/>
      <c r="C39" s="210"/>
      <c r="D39" s="210"/>
      <c r="E39" s="210"/>
      <c r="F39" s="210"/>
      <c r="G39" s="210"/>
      <c r="H39" s="210"/>
      <c r="I39" s="210"/>
      <c r="J39" s="210"/>
      <c r="K39" s="210"/>
      <c r="L39" s="210"/>
      <c r="M39" s="210"/>
      <c r="N39" s="210"/>
      <c r="O39" s="210"/>
      <c r="P39" s="210"/>
      <c r="Q39" s="210"/>
      <c r="R39" s="210"/>
      <c r="S39" s="210"/>
      <c r="T39" s="82"/>
      <c r="U39" s="205"/>
      <c r="V39" s="205"/>
      <c r="W39" s="205"/>
      <c r="X39" s="205"/>
      <c r="Y39" s="205"/>
      <c r="Z39" s="205"/>
      <c r="AA39" s="205"/>
      <c r="AB39" s="205"/>
      <c r="AC39" s="205"/>
      <c r="AD39" s="205"/>
      <c r="AE39" s="205"/>
      <c r="AF39" s="205"/>
      <c r="AG39" s="205"/>
      <c r="AH39" s="205"/>
      <c r="AI39" s="205"/>
      <c r="AJ39" s="205"/>
      <c r="AK39" s="205"/>
      <c r="AL39" s="205"/>
      <c r="AM39" s="205"/>
      <c r="AN39" s="205"/>
    </row>
    <row r="40" spans="1:40" s="81" customFormat="1" ht="15" customHeight="1">
      <c r="A40" s="82"/>
      <c r="B40" s="82"/>
      <c r="C40" s="210"/>
      <c r="D40" s="210"/>
      <c r="E40" s="210"/>
      <c r="F40" s="210"/>
      <c r="G40" s="210"/>
      <c r="H40" s="210"/>
      <c r="I40" s="210"/>
      <c r="J40" s="210"/>
      <c r="K40" s="210"/>
      <c r="L40" s="210"/>
      <c r="M40" s="210"/>
      <c r="N40" s="210"/>
      <c r="O40" s="210"/>
      <c r="P40" s="210"/>
      <c r="Q40" s="210"/>
      <c r="R40" s="210"/>
      <c r="S40" s="210"/>
      <c r="T40" s="82"/>
      <c r="U40" s="205"/>
      <c r="V40" s="205"/>
      <c r="W40" s="205"/>
      <c r="X40" s="205"/>
      <c r="Y40" s="205"/>
      <c r="Z40" s="205"/>
      <c r="AA40" s="205"/>
      <c r="AB40" s="205"/>
      <c r="AC40" s="205"/>
      <c r="AD40" s="205"/>
      <c r="AE40" s="205"/>
      <c r="AF40" s="205"/>
      <c r="AG40" s="205"/>
      <c r="AH40" s="205"/>
      <c r="AI40" s="205"/>
      <c r="AJ40" s="205"/>
      <c r="AK40" s="205"/>
      <c r="AL40" s="205"/>
      <c r="AM40" s="205"/>
      <c r="AN40" s="205"/>
    </row>
    <row r="41" spans="1:40" s="81" customFormat="1" ht="15" customHeight="1">
      <c r="A41" s="82"/>
      <c r="B41" s="82"/>
      <c r="C41" s="82"/>
      <c r="D41" s="82"/>
      <c r="E41" s="82"/>
      <c r="F41" s="82"/>
      <c r="G41" s="82"/>
      <c r="H41" s="82"/>
      <c r="I41" s="82"/>
      <c r="J41" s="82"/>
      <c r="K41" s="82"/>
      <c r="L41" s="82"/>
      <c r="M41" s="82"/>
      <c r="N41" s="82"/>
      <c r="O41" s="82"/>
      <c r="P41" s="82"/>
      <c r="Q41" s="82"/>
      <c r="R41" s="82"/>
      <c r="S41" s="82"/>
      <c r="T41" s="82"/>
      <c r="U41" s="205"/>
      <c r="V41" s="205"/>
      <c r="W41" s="205"/>
      <c r="X41" s="205"/>
      <c r="Y41" s="205"/>
      <c r="Z41" s="205"/>
      <c r="AA41" s="205"/>
      <c r="AB41" s="205"/>
      <c r="AC41" s="205"/>
      <c r="AD41" s="205"/>
      <c r="AE41" s="205"/>
      <c r="AF41" s="205"/>
      <c r="AG41" s="205"/>
      <c r="AH41" s="205"/>
      <c r="AI41" s="205"/>
      <c r="AJ41" s="205"/>
      <c r="AK41" s="205"/>
      <c r="AL41" s="205"/>
      <c r="AM41" s="205"/>
      <c r="AN41" s="205"/>
    </row>
  </sheetData>
  <mergeCells count="22">
    <mergeCell ref="AP27:AT27"/>
    <mergeCell ref="AP28:AT28"/>
    <mergeCell ref="AA21:AN21"/>
    <mergeCell ref="C6:S10"/>
    <mergeCell ref="C13:S17"/>
    <mergeCell ref="E24:F24"/>
    <mergeCell ref="H24:J24"/>
    <mergeCell ref="L24:N24"/>
    <mergeCell ref="P24:S24"/>
    <mergeCell ref="F22:J22"/>
    <mergeCell ref="AH32:AL32"/>
    <mergeCell ref="AC5:AG5"/>
    <mergeCell ref="AC6:AG6"/>
    <mergeCell ref="AC7:AG7"/>
    <mergeCell ref="AD8:AH8"/>
    <mergeCell ref="Z18:AD18"/>
    <mergeCell ref="V21:Z21"/>
    <mergeCell ref="AA22:AN22"/>
    <mergeCell ref="V22:Z22"/>
    <mergeCell ref="U28:AE28"/>
    <mergeCell ref="AG28:AK28"/>
    <mergeCell ref="AH31:AL31"/>
  </mergeCells>
  <phoneticPr fontId="2"/>
  <dataValidations count="3">
    <dataValidation type="list" allowBlank="1" showInputMessage="1" showErrorMessage="1" sqref="AC5:AC7 AD8 F22 Z18 AG28 AH31:AH33" xr:uid="{00000000-0002-0000-0F00-000000000000}">
      <formula1>"有　・　無,有,無"</formula1>
    </dataValidation>
    <dataValidation type="list" allowBlank="1" showInputMessage="1" showErrorMessage="1" sqref="AA21" xr:uid="{00000000-0002-0000-0F00-000001000000}">
      <formula1>"全部記入　・　一部記入　・　記入なし,全部記入,一部記入,記入なし"</formula1>
    </dataValidation>
    <dataValidation type="list" allowBlank="1" showInputMessage="1" showErrorMessage="1" sqref="AA22" xr:uid="{00000000-0002-0000-0F00-000002000000}">
      <formula1>" 定期的に記入　・　必要に応じて記入　・　その他, 定期的に記入,必要に応じて記入,その他"</formula1>
    </dataValidation>
  </dataValidations>
  <printOptions horizontalCentered="1"/>
  <pageMargins left="0.59055118110236227" right="0.59055118110236227" top="0.74803149606299213" bottom="0.70866141732283472" header="0.31496062992125984" footer="0.31496062992125984"/>
  <pageSetup paperSize="9" scale="95" firstPageNumber="8" orientation="landscape" useFirstPageNumber="1" r:id="rId1"/>
  <headerFooter alignWithMargins="0">
    <oddFooter xml:space="preserve">&amp;C13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2497" r:id="rId4" name="Check Box 1">
              <controlPr defaultSize="0" autoFill="0" autoLine="0" autoPict="0">
                <anchor moveWithCells="1">
                  <from>
                    <xdr:col>2</xdr:col>
                    <xdr:colOff>19050</xdr:colOff>
                    <xdr:row>25</xdr:row>
                    <xdr:rowOff>171450</xdr:rowOff>
                  </from>
                  <to>
                    <xdr:col>2</xdr:col>
                    <xdr:colOff>228600</xdr:colOff>
                    <xdr:row>27</xdr:row>
                    <xdr:rowOff>0</xdr:rowOff>
                  </to>
                </anchor>
              </controlPr>
            </control>
          </mc:Choice>
        </mc:AlternateContent>
        <mc:AlternateContent xmlns:mc="http://schemas.openxmlformats.org/markup-compatibility/2006">
          <mc:Choice Requires="x14">
            <control shapeId="362498" r:id="rId5" name="Check Box 2">
              <controlPr defaultSize="0" autoFill="0" autoLine="0" autoPict="0">
                <anchor moveWithCells="1">
                  <from>
                    <xdr:col>2</xdr:col>
                    <xdr:colOff>19050</xdr:colOff>
                    <xdr:row>26</xdr:row>
                    <xdr:rowOff>171450</xdr:rowOff>
                  </from>
                  <to>
                    <xdr:col>2</xdr:col>
                    <xdr:colOff>247650</xdr:colOff>
                    <xdr:row>27</xdr:row>
                    <xdr:rowOff>203200</xdr:rowOff>
                  </to>
                </anchor>
              </controlPr>
            </control>
          </mc:Choice>
        </mc:AlternateContent>
        <mc:AlternateContent xmlns:mc="http://schemas.openxmlformats.org/markup-compatibility/2006">
          <mc:Choice Requires="x14">
            <control shapeId="362499" r:id="rId6" name="Check Box 3">
              <controlPr defaultSize="0" autoFill="0" autoLine="0" autoPict="0">
                <anchor moveWithCells="1">
                  <from>
                    <xdr:col>4</xdr:col>
                    <xdr:colOff>76200</xdr:colOff>
                    <xdr:row>26</xdr:row>
                    <xdr:rowOff>0</xdr:rowOff>
                  </from>
                  <to>
                    <xdr:col>4</xdr:col>
                    <xdr:colOff>304800</xdr:colOff>
                    <xdr:row>27</xdr:row>
                    <xdr:rowOff>31750</xdr:rowOff>
                  </to>
                </anchor>
              </controlPr>
            </control>
          </mc:Choice>
        </mc:AlternateContent>
        <mc:AlternateContent xmlns:mc="http://schemas.openxmlformats.org/markup-compatibility/2006">
          <mc:Choice Requires="x14">
            <control shapeId="362502" r:id="rId7" name="Check Box 6">
              <controlPr defaultSize="0" autoFill="0" autoLine="0" autoPict="0">
                <anchor moveWithCells="1">
                  <from>
                    <xdr:col>4</xdr:col>
                    <xdr:colOff>76200</xdr:colOff>
                    <xdr:row>27</xdr:row>
                    <xdr:rowOff>0</xdr:rowOff>
                  </from>
                  <to>
                    <xdr:col>4</xdr:col>
                    <xdr:colOff>304800</xdr:colOff>
                    <xdr:row>28</xdr:row>
                    <xdr:rowOff>0</xdr:rowOff>
                  </to>
                </anchor>
              </controlPr>
            </control>
          </mc:Choice>
        </mc:AlternateContent>
        <mc:AlternateContent xmlns:mc="http://schemas.openxmlformats.org/markup-compatibility/2006">
          <mc:Choice Requires="x14">
            <control shapeId="362503" r:id="rId8" name="Check Box 7">
              <controlPr defaultSize="0" autoFill="0" autoLine="0" autoPict="0">
                <anchor moveWithCells="1">
                  <from>
                    <xdr:col>10</xdr:col>
                    <xdr:colOff>76200</xdr:colOff>
                    <xdr:row>26</xdr:row>
                    <xdr:rowOff>0</xdr:rowOff>
                  </from>
                  <to>
                    <xdr:col>11</xdr:col>
                    <xdr:colOff>127000</xdr:colOff>
                    <xdr:row>27</xdr:row>
                    <xdr:rowOff>31750</xdr:rowOff>
                  </to>
                </anchor>
              </controlPr>
            </control>
          </mc:Choice>
        </mc:AlternateContent>
        <mc:AlternateContent xmlns:mc="http://schemas.openxmlformats.org/markup-compatibility/2006">
          <mc:Choice Requires="x14">
            <control shapeId="362504" r:id="rId9" name="Check Box 8">
              <controlPr defaultSize="0" autoFill="0" autoLine="0" autoPict="0">
                <anchor moveWithCells="1">
                  <from>
                    <xdr:col>10</xdr:col>
                    <xdr:colOff>76200</xdr:colOff>
                    <xdr:row>27</xdr:row>
                    <xdr:rowOff>0</xdr:rowOff>
                  </from>
                  <to>
                    <xdr:col>11</xdr:col>
                    <xdr:colOff>127000</xdr:colOff>
                    <xdr:row>28</xdr:row>
                    <xdr:rowOff>0</xdr:rowOff>
                  </to>
                </anchor>
              </controlPr>
            </control>
          </mc:Choice>
        </mc:AlternateContent>
        <mc:AlternateContent xmlns:mc="http://schemas.openxmlformats.org/markup-compatibility/2006">
          <mc:Choice Requires="x14">
            <control shapeId="362505" r:id="rId10" name="Check Box 9">
              <controlPr defaultSize="0" autoFill="0" autoLine="0" autoPict="0">
                <anchor moveWithCells="1">
                  <from>
                    <xdr:col>2</xdr:col>
                    <xdr:colOff>19050</xdr:colOff>
                    <xdr:row>32</xdr:row>
                    <xdr:rowOff>171450</xdr:rowOff>
                  </from>
                  <to>
                    <xdr:col>2</xdr:col>
                    <xdr:colOff>228600</xdr:colOff>
                    <xdr:row>33</xdr:row>
                    <xdr:rowOff>184150</xdr:rowOff>
                  </to>
                </anchor>
              </controlPr>
            </control>
          </mc:Choice>
        </mc:AlternateContent>
        <mc:AlternateContent xmlns:mc="http://schemas.openxmlformats.org/markup-compatibility/2006">
          <mc:Choice Requires="x14">
            <control shapeId="362506" r:id="rId11" name="Check Box 10">
              <controlPr defaultSize="0" autoFill="0" autoLine="0" autoPict="0">
                <anchor moveWithCells="1">
                  <from>
                    <xdr:col>4</xdr:col>
                    <xdr:colOff>76200</xdr:colOff>
                    <xdr:row>33</xdr:row>
                    <xdr:rowOff>0</xdr:rowOff>
                  </from>
                  <to>
                    <xdr:col>4</xdr:col>
                    <xdr:colOff>304800</xdr:colOff>
                    <xdr:row>34</xdr:row>
                    <xdr:rowOff>19050</xdr:rowOff>
                  </to>
                </anchor>
              </controlPr>
            </control>
          </mc:Choice>
        </mc:AlternateContent>
        <mc:AlternateContent xmlns:mc="http://schemas.openxmlformats.org/markup-compatibility/2006">
          <mc:Choice Requires="x14">
            <control shapeId="362508" r:id="rId12" name="Check Box 12">
              <controlPr defaultSize="0" autoFill="0" autoLine="0" autoPict="0">
                <anchor moveWithCells="1">
                  <from>
                    <xdr:col>21</xdr:col>
                    <xdr:colOff>69850</xdr:colOff>
                    <xdr:row>25</xdr:row>
                    <xdr:rowOff>0</xdr:rowOff>
                  </from>
                  <to>
                    <xdr:col>22</xdr:col>
                    <xdr:colOff>31750</xdr:colOff>
                    <xdr:row>26</xdr:row>
                    <xdr:rowOff>31750</xdr:rowOff>
                  </to>
                </anchor>
              </controlPr>
            </control>
          </mc:Choice>
        </mc:AlternateContent>
        <mc:AlternateContent xmlns:mc="http://schemas.openxmlformats.org/markup-compatibility/2006">
          <mc:Choice Requires="x14">
            <control shapeId="362509" r:id="rId13" name="Check Box 13">
              <controlPr defaultSize="0" autoFill="0" autoLine="0" autoPict="0">
                <anchor moveWithCells="1">
                  <from>
                    <xdr:col>21</xdr:col>
                    <xdr:colOff>69850</xdr:colOff>
                    <xdr:row>25</xdr:row>
                    <xdr:rowOff>203200</xdr:rowOff>
                  </from>
                  <to>
                    <xdr:col>22</xdr:col>
                    <xdr:colOff>31750</xdr:colOff>
                    <xdr:row>27</xdr:row>
                    <xdr:rowOff>31750</xdr:rowOff>
                  </to>
                </anchor>
              </controlPr>
            </control>
          </mc:Choice>
        </mc:AlternateContent>
        <mc:AlternateContent xmlns:mc="http://schemas.openxmlformats.org/markup-compatibility/2006">
          <mc:Choice Requires="x14">
            <control shapeId="362510" r:id="rId14" name="Check Box 14">
              <controlPr defaultSize="0" autoFill="0" autoLine="0" autoPict="0">
                <anchor moveWithCells="1">
                  <from>
                    <xdr:col>4</xdr:col>
                    <xdr:colOff>76200</xdr:colOff>
                    <xdr:row>27</xdr:row>
                    <xdr:rowOff>0</xdr:rowOff>
                  </from>
                  <to>
                    <xdr:col>4</xdr:col>
                    <xdr:colOff>304800</xdr:colOff>
                    <xdr:row>28</xdr:row>
                    <xdr:rowOff>0</xdr:rowOff>
                  </to>
                </anchor>
              </controlPr>
            </control>
          </mc:Choice>
        </mc:AlternateContent>
        <mc:AlternateContent xmlns:mc="http://schemas.openxmlformats.org/markup-compatibility/2006">
          <mc:Choice Requires="x14">
            <control shapeId="362511" r:id="rId15" name="Check Box 15">
              <controlPr defaultSize="0" autoFill="0" autoLine="0" autoPict="0">
                <anchor moveWithCells="1">
                  <from>
                    <xdr:col>4</xdr:col>
                    <xdr:colOff>76200</xdr:colOff>
                    <xdr:row>28</xdr:row>
                    <xdr:rowOff>0</xdr:rowOff>
                  </from>
                  <to>
                    <xdr:col>4</xdr:col>
                    <xdr:colOff>304800</xdr:colOff>
                    <xdr:row>29</xdr:row>
                    <xdr:rowOff>31750</xdr:rowOff>
                  </to>
                </anchor>
              </controlPr>
            </control>
          </mc:Choice>
        </mc:AlternateContent>
        <mc:AlternateContent xmlns:mc="http://schemas.openxmlformats.org/markup-compatibility/2006">
          <mc:Choice Requires="x14">
            <control shapeId="362512" r:id="rId16" name="Check Box 16">
              <controlPr defaultSize="0" autoFill="0" autoLine="0" autoPict="0">
                <anchor moveWithCells="1">
                  <from>
                    <xdr:col>10</xdr:col>
                    <xdr:colOff>76200</xdr:colOff>
                    <xdr:row>28</xdr:row>
                    <xdr:rowOff>0</xdr:rowOff>
                  </from>
                  <to>
                    <xdr:col>11</xdr:col>
                    <xdr:colOff>127000</xdr:colOff>
                    <xdr:row>29</xdr:row>
                    <xdr:rowOff>31750</xdr:rowOff>
                  </to>
                </anchor>
              </controlPr>
            </control>
          </mc:Choice>
        </mc:AlternateContent>
        <mc:AlternateContent xmlns:mc="http://schemas.openxmlformats.org/markup-compatibility/2006">
          <mc:Choice Requires="x14">
            <control shapeId="362514" r:id="rId17" name="Check Box 18">
              <controlPr defaultSize="0" autoFill="0" autoLine="0" autoPict="0">
                <anchor moveWithCells="1">
                  <from>
                    <xdr:col>3</xdr:col>
                    <xdr:colOff>933450</xdr:colOff>
                    <xdr:row>22</xdr:row>
                    <xdr:rowOff>152400</xdr:rowOff>
                  </from>
                  <to>
                    <xdr:col>4</xdr:col>
                    <xdr:colOff>165100</xdr:colOff>
                    <xdr:row>24</xdr:row>
                    <xdr:rowOff>12700</xdr:rowOff>
                  </to>
                </anchor>
              </controlPr>
            </control>
          </mc:Choice>
        </mc:AlternateContent>
        <mc:AlternateContent xmlns:mc="http://schemas.openxmlformats.org/markup-compatibility/2006">
          <mc:Choice Requires="x14">
            <control shapeId="362515" r:id="rId18" name="Check Box 19">
              <controlPr defaultSize="0" autoFill="0" autoLine="0" autoPict="0">
                <anchor moveWithCells="1">
                  <from>
                    <xdr:col>6</xdr:col>
                    <xdr:colOff>50800</xdr:colOff>
                    <xdr:row>22</xdr:row>
                    <xdr:rowOff>165100</xdr:rowOff>
                  </from>
                  <to>
                    <xdr:col>9</xdr:col>
                    <xdr:colOff>165100</xdr:colOff>
                    <xdr:row>24</xdr:row>
                    <xdr:rowOff>0</xdr:rowOff>
                  </to>
                </anchor>
              </controlPr>
            </control>
          </mc:Choice>
        </mc:AlternateContent>
        <mc:AlternateContent xmlns:mc="http://schemas.openxmlformats.org/markup-compatibility/2006">
          <mc:Choice Requires="x14">
            <control shapeId="362516" r:id="rId19" name="Check Box 20">
              <controlPr defaultSize="0" autoFill="0" autoLine="0" autoPict="0">
                <anchor moveWithCells="1">
                  <from>
                    <xdr:col>10</xdr:col>
                    <xdr:colOff>69850</xdr:colOff>
                    <xdr:row>22</xdr:row>
                    <xdr:rowOff>171450</xdr:rowOff>
                  </from>
                  <to>
                    <xdr:col>13</xdr:col>
                    <xdr:colOff>171450</xdr:colOff>
                    <xdr:row>24</xdr:row>
                    <xdr:rowOff>12700</xdr:rowOff>
                  </to>
                </anchor>
              </controlPr>
            </control>
          </mc:Choice>
        </mc:AlternateContent>
        <mc:AlternateContent xmlns:mc="http://schemas.openxmlformats.org/markup-compatibility/2006">
          <mc:Choice Requires="x14">
            <control shapeId="362517" r:id="rId20" name="Check Box 21">
              <controlPr defaultSize="0" autoFill="0" autoLine="0" autoPict="0">
                <anchor moveWithCells="1">
                  <from>
                    <xdr:col>14</xdr:col>
                    <xdr:colOff>50800</xdr:colOff>
                    <xdr:row>22</xdr:row>
                    <xdr:rowOff>165100</xdr:rowOff>
                  </from>
                  <to>
                    <xdr:col>17</xdr:col>
                    <xdr:colOff>146050</xdr:colOff>
                    <xdr:row>24</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theme="4" tint="0.59999389629810485"/>
  </sheetPr>
  <dimension ref="B1:AX203"/>
  <sheetViews>
    <sheetView view="pageBreakPreview" topLeftCell="A10" zoomScaleNormal="100" zoomScaleSheetLayoutView="100" workbookViewId="0">
      <selection activeCell="B1" sqref="B1"/>
    </sheetView>
  </sheetViews>
  <sheetFormatPr defaultColWidth="9" defaultRowHeight="13"/>
  <cols>
    <col min="1" max="1" width="2.90625" style="599" customWidth="1"/>
    <col min="2" max="5" width="2.453125" style="599" customWidth="1"/>
    <col min="6" max="8" width="3.7265625" style="599" customWidth="1"/>
    <col min="9" max="9" width="3.36328125" style="599" customWidth="1"/>
    <col min="10" max="10" width="3.26953125" style="599" customWidth="1"/>
    <col min="11" max="11" width="3.08984375" style="599" customWidth="1"/>
    <col min="12" max="13" width="3.7265625" style="599" customWidth="1"/>
    <col min="14" max="14" width="3.26953125" style="599" customWidth="1"/>
    <col min="15" max="15" width="1.453125" style="599" customWidth="1"/>
    <col min="16" max="16" width="1.6328125" style="599" customWidth="1"/>
    <col min="17" max="19" width="3.453125" style="599" customWidth="1"/>
    <col min="20" max="20" width="3.08984375" style="599" customWidth="1"/>
    <col min="21" max="23" width="3.36328125" style="599" customWidth="1"/>
    <col min="24" max="24" width="2" style="599" customWidth="1"/>
    <col min="25" max="25" width="2.90625" style="599" customWidth="1"/>
    <col min="26" max="26" width="2.7265625" style="599" customWidth="1"/>
    <col min="27" max="27" width="3.453125" style="599" customWidth="1"/>
    <col min="28" max="28" width="2.90625" style="599" customWidth="1"/>
    <col min="29" max="29" width="3.6328125" style="599" customWidth="1"/>
    <col min="30" max="30" width="3.08984375" style="599" customWidth="1"/>
    <col min="31" max="31" width="3.7265625" style="599" customWidth="1"/>
    <col min="32" max="32" width="3.36328125" style="599" customWidth="1"/>
    <col min="33" max="33" width="3.7265625" style="599" customWidth="1"/>
    <col min="34" max="34" width="2.6328125" style="599" customWidth="1"/>
    <col min="35" max="35" width="3.7265625" style="599" customWidth="1"/>
    <col min="36" max="38" width="3.453125" style="599" customWidth="1"/>
    <col min="39" max="39" width="7.6328125" style="599" customWidth="1"/>
    <col min="40" max="40" width="4.26953125" style="599" customWidth="1"/>
    <col min="41" max="41" width="3.453125" style="599" customWidth="1"/>
    <col min="42" max="42" width="2.90625" style="599" customWidth="1"/>
    <col min="43" max="43" width="3" style="599" customWidth="1"/>
    <col min="44" max="16384" width="9" style="599"/>
  </cols>
  <sheetData>
    <row r="1" spans="2:43" s="1246" customFormat="1">
      <c r="B1" s="604" t="s">
        <v>1254</v>
      </c>
      <c r="C1" s="604"/>
      <c r="D1" s="604"/>
      <c r="E1" s="604"/>
      <c r="F1" s="604"/>
      <c r="G1" s="604"/>
      <c r="H1" s="604"/>
      <c r="I1" s="604"/>
      <c r="J1" s="604"/>
      <c r="K1" s="604"/>
      <c r="L1" s="604"/>
      <c r="M1" s="604"/>
      <c r="N1" s="604"/>
      <c r="O1" s="604"/>
    </row>
    <row r="2" spans="2:43" s="1246" customFormat="1">
      <c r="B2" s="604"/>
      <c r="C2" s="186" t="s">
        <v>797</v>
      </c>
      <c r="D2" s="604"/>
      <c r="E2" s="604"/>
      <c r="F2" s="604"/>
      <c r="G2" s="604"/>
      <c r="H2" s="604"/>
      <c r="I2" s="604"/>
      <c r="J2" s="604"/>
      <c r="K2" s="604"/>
      <c r="L2" s="604"/>
      <c r="M2" s="604"/>
      <c r="N2" s="604"/>
      <c r="O2" s="604"/>
    </row>
    <row r="3" spans="2:43" s="1246" customFormat="1">
      <c r="D3" s="1220" t="s">
        <v>9</v>
      </c>
      <c r="E3" s="2253" t="s">
        <v>798</v>
      </c>
      <c r="F3" s="2253"/>
      <c r="G3" s="2253"/>
      <c r="H3" s="2253"/>
      <c r="I3" s="2407"/>
      <c r="J3" s="2407"/>
      <c r="K3" s="1224" t="s">
        <v>137</v>
      </c>
      <c r="O3" s="188"/>
      <c r="T3" s="1220" t="s">
        <v>9</v>
      </c>
      <c r="U3" s="2253" t="s">
        <v>799</v>
      </c>
      <c r="V3" s="2253"/>
      <c r="W3" s="2253"/>
      <c r="X3" s="2253"/>
      <c r="Y3" s="2407"/>
      <c r="Z3" s="2407"/>
      <c r="AA3" s="1220" t="s">
        <v>137</v>
      </c>
      <c r="AB3" s="188"/>
    </row>
    <row r="4" spans="2:43" s="1246" customFormat="1"/>
    <row r="5" spans="2:43" s="1246" customFormat="1" ht="14.25" customHeight="1">
      <c r="C5" s="395" t="s">
        <v>800</v>
      </c>
      <c r="D5" s="136"/>
      <c r="E5" s="136"/>
      <c r="F5" s="136"/>
      <c r="G5" s="136"/>
      <c r="H5" s="136"/>
      <c r="I5" s="136"/>
      <c r="J5" s="136"/>
      <c r="K5" s="136"/>
      <c r="L5" s="136"/>
      <c r="M5" s="136"/>
    </row>
    <row r="6" spans="2:43" s="1246" customFormat="1" ht="42" customHeight="1" thickBot="1">
      <c r="D6" s="2418" t="s">
        <v>738</v>
      </c>
      <c r="E6" s="2418"/>
      <c r="F6" s="2418" t="s">
        <v>801</v>
      </c>
      <c r="G6" s="2418"/>
      <c r="H6" s="2405" t="s">
        <v>802</v>
      </c>
      <c r="I6" s="2406"/>
      <c r="J6" s="2406"/>
      <c r="K6" s="2415"/>
      <c r="L6" s="2405" t="s">
        <v>803</v>
      </c>
      <c r="M6" s="2406"/>
      <c r="N6" s="2406"/>
      <c r="O6" s="2406"/>
      <c r="P6" s="2406"/>
      <c r="Q6" s="2406"/>
      <c r="R6" s="2405" t="s">
        <v>804</v>
      </c>
      <c r="S6" s="2415"/>
      <c r="T6" s="2405" t="s">
        <v>805</v>
      </c>
      <c r="U6" s="2406"/>
      <c r="V6" s="2406"/>
      <c r="W6" s="2415"/>
      <c r="X6" s="2405" t="s">
        <v>806</v>
      </c>
      <c r="Y6" s="2406"/>
      <c r="Z6" s="2406"/>
      <c r="AA6" s="2406"/>
      <c r="AB6" s="2406"/>
      <c r="AC6" s="2405" t="s">
        <v>804</v>
      </c>
      <c r="AD6" s="2415"/>
      <c r="AE6" s="2405" t="s">
        <v>805</v>
      </c>
      <c r="AF6" s="2406"/>
      <c r="AG6" s="2406"/>
      <c r="AH6" s="2415"/>
      <c r="AI6" s="2405" t="s">
        <v>803</v>
      </c>
      <c r="AJ6" s="2406"/>
      <c r="AK6" s="2406"/>
      <c r="AL6" s="2415"/>
      <c r="AM6" s="2405" t="s">
        <v>804</v>
      </c>
      <c r="AN6" s="2415"/>
    </row>
    <row r="7" spans="2:43" s="1246" customFormat="1" ht="24" customHeight="1" thickTop="1">
      <c r="D7" s="2304" t="s">
        <v>807</v>
      </c>
      <c r="E7" s="2304"/>
      <c r="F7" s="2416" t="s">
        <v>808</v>
      </c>
      <c r="G7" s="2417"/>
      <c r="H7" s="609"/>
      <c r="I7" s="610" t="s">
        <v>62</v>
      </c>
      <c r="J7" s="389"/>
      <c r="K7" s="213" t="s">
        <v>106</v>
      </c>
      <c r="L7" s="253"/>
      <c r="M7" s="253"/>
      <c r="N7" s="253"/>
      <c r="O7" s="253"/>
      <c r="P7" s="253"/>
      <c r="Q7" s="253"/>
      <c r="R7" s="611"/>
      <c r="S7" s="1221" t="s">
        <v>137</v>
      </c>
      <c r="T7" s="611"/>
      <c r="U7" s="610" t="s">
        <v>62</v>
      </c>
      <c r="V7" s="253"/>
      <c r="W7" s="213" t="s">
        <v>106</v>
      </c>
      <c r="X7" s="612"/>
      <c r="Y7" s="613"/>
      <c r="Z7" s="613"/>
      <c r="AA7" s="613"/>
      <c r="AB7" s="614"/>
      <c r="AC7" s="611"/>
      <c r="AD7" s="615" t="s">
        <v>137</v>
      </c>
      <c r="AE7" s="616"/>
      <c r="AF7" s="617" t="s">
        <v>62</v>
      </c>
      <c r="AG7" s="618"/>
      <c r="AH7" s="619" t="s">
        <v>106</v>
      </c>
      <c r="AI7" s="616"/>
      <c r="AJ7" s="618"/>
      <c r="AK7" s="618"/>
      <c r="AL7" s="619"/>
      <c r="AM7" s="620"/>
      <c r="AN7" s="621" t="s">
        <v>137</v>
      </c>
    </row>
    <row r="8" spans="2:43" s="1246" customFormat="1" ht="21" customHeight="1">
      <c r="D8" s="2238"/>
      <c r="E8" s="2238"/>
      <c r="F8" s="2398" t="s">
        <v>809</v>
      </c>
      <c r="G8" s="2399"/>
      <c r="H8" s="622"/>
      <c r="I8" s="623" t="s">
        <v>62</v>
      </c>
      <c r="J8" s="396"/>
      <c r="K8" s="212" t="s">
        <v>106</v>
      </c>
      <c r="L8" s="252"/>
      <c r="M8" s="252"/>
      <c r="N8" s="252"/>
      <c r="O8" s="252"/>
      <c r="P8" s="252"/>
      <c r="Q8" s="252"/>
      <c r="R8" s="624"/>
      <c r="S8" s="1222" t="s">
        <v>137</v>
      </c>
      <c r="T8" s="624"/>
      <c r="U8" s="623" t="s">
        <v>62</v>
      </c>
      <c r="V8" s="252"/>
      <c r="W8" s="212" t="s">
        <v>106</v>
      </c>
      <c r="X8" s="624"/>
      <c r="Y8" s="252"/>
      <c r="Z8" s="252"/>
      <c r="AA8" s="252"/>
      <c r="AB8" s="212"/>
      <c r="AC8" s="624"/>
      <c r="AD8" s="625" t="s">
        <v>137</v>
      </c>
      <c r="AE8" s="396"/>
      <c r="AF8" s="623" t="s">
        <v>62</v>
      </c>
      <c r="AG8" s="396"/>
      <c r="AH8" s="626" t="s">
        <v>106</v>
      </c>
      <c r="AI8" s="622"/>
      <c r="AJ8" s="396"/>
      <c r="AK8" s="396"/>
      <c r="AL8" s="626"/>
      <c r="AM8" s="623"/>
      <c r="AN8" s="625" t="s">
        <v>137</v>
      </c>
    </row>
    <row r="9" spans="2:43" s="1246" customFormat="1" ht="21.75" customHeight="1">
      <c r="D9" s="2238" t="s">
        <v>810</v>
      </c>
      <c r="E9" s="2238"/>
      <c r="F9" s="2398" t="s">
        <v>808</v>
      </c>
      <c r="G9" s="2399"/>
      <c r="H9" s="622"/>
      <c r="I9" s="623" t="s">
        <v>62</v>
      </c>
      <c r="J9" s="396"/>
      <c r="K9" s="212" t="s">
        <v>106</v>
      </c>
      <c r="L9" s="600"/>
      <c r="M9" s="600"/>
      <c r="N9" s="600"/>
      <c r="O9" s="600"/>
      <c r="P9" s="600"/>
      <c r="Q9" s="600"/>
      <c r="R9" s="627"/>
      <c r="S9" s="628" t="s">
        <v>137</v>
      </c>
      <c r="T9" s="624"/>
      <c r="U9" s="623" t="s">
        <v>62</v>
      </c>
      <c r="V9" s="252"/>
      <c r="W9" s="212" t="s">
        <v>106</v>
      </c>
      <c r="X9" s="627"/>
      <c r="Y9" s="600"/>
      <c r="Z9" s="600"/>
      <c r="AA9" s="600"/>
      <c r="AB9" s="602"/>
      <c r="AC9" s="627"/>
      <c r="AD9" s="629" t="s">
        <v>137</v>
      </c>
      <c r="AE9" s="630"/>
      <c r="AF9" s="631" t="s">
        <v>62</v>
      </c>
      <c r="AG9" s="630"/>
      <c r="AH9" s="632" t="s">
        <v>106</v>
      </c>
      <c r="AI9" s="633"/>
      <c r="AJ9" s="630"/>
      <c r="AK9" s="630"/>
      <c r="AL9" s="632"/>
      <c r="AM9" s="623"/>
      <c r="AN9" s="625" t="s">
        <v>137</v>
      </c>
    </row>
    <row r="10" spans="2:43" s="1246" customFormat="1" ht="23.25" customHeight="1">
      <c r="D10" s="2238"/>
      <c r="E10" s="2238"/>
      <c r="F10" s="2398" t="s">
        <v>809</v>
      </c>
      <c r="G10" s="2399"/>
      <c r="H10" s="633"/>
      <c r="I10" s="631" t="s">
        <v>62</v>
      </c>
      <c r="J10" s="630"/>
      <c r="K10" s="602" t="s">
        <v>106</v>
      </c>
      <c r="L10" s="251"/>
      <c r="M10" s="251"/>
      <c r="N10" s="251"/>
      <c r="O10" s="251"/>
      <c r="P10" s="251"/>
      <c r="Q10" s="251"/>
      <c r="R10" s="634"/>
      <c r="S10" s="1225" t="s">
        <v>137</v>
      </c>
      <c r="T10" s="627"/>
      <c r="U10" s="631" t="s">
        <v>62</v>
      </c>
      <c r="V10" s="600"/>
      <c r="W10" s="602" t="s">
        <v>106</v>
      </c>
      <c r="X10" s="634"/>
      <c r="Y10" s="251"/>
      <c r="Z10" s="251"/>
      <c r="AA10" s="251"/>
      <c r="AB10" s="635"/>
      <c r="AC10" s="634"/>
      <c r="AD10" s="621" t="s">
        <v>137</v>
      </c>
      <c r="AE10" s="385"/>
      <c r="AF10" s="620" t="s">
        <v>62</v>
      </c>
      <c r="AG10" s="385"/>
      <c r="AH10" s="636" t="s">
        <v>106</v>
      </c>
      <c r="AI10" s="637"/>
      <c r="AJ10" s="385"/>
      <c r="AK10" s="385"/>
      <c r="AL10" s="636"/>
      <c r="AM10" s="631"/>
      <c r="AN10" s="629" t="s">
        <v>137</v>
      </c>
    </row>
    <row r="11" spans="2:43" s="1246" customFormat="1" ht="21" customHeight="1">
      <c r="D11" s="2238" t="s">
        <v>811</v>
      </c>
      <c r="E11" s="2238"/>
      <c r="F11" s="2398" t="s">
        <v>808</v>
      </c>
      <c r="G11" s="2399"/>
      <c r="H11" s="637"/>
      <c r="I11" s="620" t="s">
        <v>62</v>
      </c>
      <c r="J11" s="385"/>
      <c r="K11" s="635" t="s">
        <v>106</v>
      </c>
      <c r="L11" s="251"/>
      <c r="M11" s="251"/>
      <c r="N11" s="251"/>
      <c r="O11" s="251"/>
      <c r="P11" s="251"/>
      <c r="Q11" s="251"/>
      <c r="R11" s="634"/>
      <c r="S11" s="1225" t="s">
        <v>137</v>
      </c>
      <c r="T11" s="634"/>
      <c r="U11" s="620" t="s">
        <v>62</v>
      </c>
      <c r="V11" s="251"/>
      <c r="W11" s="635" t="s">
        <v>106</v>
      </c>
      <c r="X11" s="634"/>
      <c r="Y11" s="251"/>
      <c r="Z11" s="251"/>
      <c r="AA11" s="251"/>
      <c r="AB11" s="635"/>
      <c r="AC11" s="634"/>
      <c r="AD11" s="621" t="s">
        <v>137</v>
      </c>
      <c r="AE11" s="385"/>
      <c r="AF11" s="620" t="s">
        <v>62</v>
      </c>
      <c r="AG11" s="385"/>
      <c r="AH11" s="636" t="s">
        <v>106</v>
      </c>
      <c r="AI11" s="637"/>
      <c r="AJ11" s="385"/>
      <c r="AK11" s="385"/>
      <c r="AL11" s="636"/>
      <c r="AM11" s="620"/>
      <c r="AN11" s="621" t="s">
        <v>137</v>
      </c>
    </row>
    <row r="12" spans="2:43" s="1246" customFormat="1" ht="20.25" customHeight="1">
      <c r="D12" s="2238"/>
      <c r="E12" s="2238"/>
      <c r="F12" s="2398" t="s">
        <v>809</v>
      </c>
      <c r="G12" s="2399"/>
      <c r="H12" s="637"/>
      <c r="I12" s="620" t="s">
        <v>62</v>
      </c>
      <c r="J12" s="385"/>
      <c r="K12" s="635" t="s">
        <v>106</v>
      </c>
      <c r="L12" s="251"/>
      <c r="M12" s="251"/>
      <c r="N12" s="251"/>
      <c r="O12" s="251"/>
      <c r="P12" s="251"/>
      <c r="Q12" s="251"/>
      <c r="R12" s="634"/>
      <c r="S12" s="1225" t="s">
        <v>137</v>
      </c>
      <c r="T12" s="634"/>
      <c r="U12" s="620" t="s">
        <v>62</v>
      </c>
      <c r="V12" s="251"/>
      <c r="W12" s="635" t="s">
        <v>106</v>
      </c>
      <c r="X12" s="634"/>
      <c r="Y12" s="251"/>
      <c r="Z12" s="251"/>
      <c r="AA12" s="251"/>
      <c r="AB12" s="635"/>
      <c r="AC12" s="634"/>
      <c r="AD12" s="621" t="s">
        <v>137</v>
      </c>
      <c r="AE12" s="637"/>
      <c r="AF12" s="620" t="s">
        <v>62</v>
      </c>
      <c r="AG12" s="385"/>
      <c r="AH12" s="636" t="s">
        <v>106</v>
      </c>
      <c r="AI12" s="637"/>
      <c r="AJ12" s="385"/>
      <c r="AK12" s="385"/>
      <c r="AL12" s="636"/>
      <c r="AM12" s="620"/>
      <c r="AN12" s="621" t="s">
        <v>137</v>
      </c>
    </row>
    <row r="13" spans="2:43" s="1246" customFormat="1">
      <c r="D13" s="1229"/>
      <c r="E13" s="1243" t="s">
        <v>966</v>
      </c>
      <c r="F13" s="167"/>
      <c r="G13" s="167"/>
      <c r="H13" s="167"/>
      <c r="I13" s="167"/>
      <c r="J13" s="1243"/>
      <c r="K13" s="1243"/>
      <c r="L13" s="1243"/>
      <c r="M13" s="1243"/>
      <c r="N13" s="167"/>
      <c r="O13" s="167"/>
      <c r="P13" s="167"/>
      <c r="Q13" s="167"/>
      <c r="R13" s="167"/>
      <c r="S13" s="167"/>
      <c r="T13" s="167"/>
      <c r="U13" s="167"/>
      <c r="V13" s="167"/>
      <c r="W13" s="167"/>
      <c r="X13" s="1243" t="s">
        <v>967</v>
      </c>
      <c r="Y13" s="167"/>
      <c r="Z13" s="167"/>
      <c r="AA13" s="167"/>
      <c r="AB13" s="167"/>
      <c r="AC13" s="167"/>
      <c r="AD13" s="167"/>
      <c r="AE13" s="1243"/>
      <c r="AF13" s="1243"/>
      <c r="AG13" s="1243"/>
      <c r="AH13" s="1243"/>
      <c r="AI13" s="167"/>
      <c r="AJ13" s="167"/>
      <c r="AK13" s="167"/>
      <c r="AL13" s="167"/>
      <c r="AM13" s="167"/>
      <c r="AN13" s="167"/>
      <c r="AO13" s="167"/>
      <c r="AP13" s="167"/>
      <c r="AQ13" s="188"/>
    </row>
    <row r="14" spans="2:43" s="1246" customFormat="1">
      <c r="D14" s="1229"/>
      <c r="E14" s="1243" t="s">
        <v>968</v>
      </c>
      <c r="F14" s="167"/>
      <c r="G14" s="167"/>
      <c r="H14" s="167"/>
      <c r="I14" s="167"/>
      <c r="J14" s="1243"/>
      <c r="K14" s="1243"/>
      <c r="L14" s="1243"/>
      <c r="M14" s="1243"/>
      <c r="N14" s="167"/>
      <c r="O14" s="167"/>
      <c r="P14" s="167"/>
      <c r="Q14" s="167"/>
      <c r="R14" s="167"/>
      <c r="S14" s="167"/>
      <c r="T14" s="167"/>
      <c r="U14" s="167"/>
      <c r="V14" s="167"/>
      <c r="W14" s="167"/>
      <c r="X14" s="1243" t="s">
        <v>969</v>
      </c>
      <c r="Y14" s="167"/>
      <c r="Z14" s="167"/>
      <c r="AA14" s="167"/>
      <c r="AB14" s="167"/>
      <c r="AC14" s="167"/>
      <c r="AD14" s="167"/>
      <c r="AE14" s="1243"/>
      <c r="AF14" s="1243"/>
      <c r="AG14" s="1243"/>
      <c r="AH14" s="1243"/>
      <c r="AI14" s="167"/>
      <c r="AJ14" s="167"/>
      <c r="AK14" s="167"/>
      <c r="AL14" s="167"/>
      <c r="AM14" s="167"/>
      <c r="AN14" s="167"/>
      <c r="AO14" s="167"/>
      <c r="AP14" s="167"/>
      <c r="AQ14" s="188"/>
    </row>
    <row r="15" spans="2:43" s="1246" customFormat="1" ht="10.5" customHeight="1">
      <c r="D15" s="1229"/>
      <c r="E15" s="1243"/>
      <c r="F15" s="167"/>
      <c r="G15" s="167"/>
      <c r="H15" s="167"/>
      <c r="I15" s="167"/>
      <c r="J15" s="1243"/>
      <c r="K15" s="1243"/>
      <c r="L15" s="1243"/>
      <c r="M15" s="1243"/>
      <c r="N15" s="167"/>
      <c r="O15" s="167"/>
      <c r="P15" s="167"/>
      <c r="Q15" s="167"/>
      <c r="R15" s="167"/>
      <c r="S15" s="167"/>
      <c r="T15" s="167"/>
      <c r="U15" s="167"/>
      <c r="V15" s="167"/>
      <c r="W15" s="167"/>
      <c r="X15" s="1243" t="s">
        <v>1176</v>
      </c>
      <c r="Y15" s="167"/>
      <c r="Z15" s="167"/>
      <c r="AA15" s="167"/>
      <c r="AB15" s="167"/>
      <c r="AC15" s="167"/>
      <c r="AD15" s="167"/>
      <c r="AE15" s="1243"/>
      <c r="AF15" s="1243"/>
      <c r="AG15" s="1243"/>
      <c r="AH15" s="1243"/>
      <c r="AI15" s="167"/>
      <c r="AJ15" s="167"/>
      <c r="AK15" s="167"/>
      <c r="AL15" s="167"/>
      <c r="AM15" s="167"/>
      <c r="AN15" s="167"/>
      <c r="AO15" s="167"/>
      <c r="AP15" s="167"/>
      <c r="AQ15" s="188"/>
    </row>
    <row r="16" spans="2:43" s="1246" customFormat="1">
      <c r="C16" s="186" t="s">
        <v>812</v>
      </c>
    </row>
    <row r="17" spans="3:40" s="1246" customFormat="1">
      <c r="C17" s="604" t="s">
        <v>54</v>
      </c>
      <c r="D17" s="209" t="s">
        <v>813</v>
      </c>
      <c r="E17" s="253"/>
      <c r="F17" s="253"/>
      <c r="G17" s="253"/>
      <c r="H17" s="253"/>
      <c r="I17" s="253"/>
      <c r="J17" s="253"/>
      <c r="K17" s="251"/>
      <c r="L17" s="251"/>
      <c r="M17" s="251"/>
      <c r="N17" s="251"/>
      <c r="O17" s="251"/>
      <c r="P17" s="253"/>
      <c r="Q17" s="253"/>
      <c r="R17" s="253"/>
      <c r="S17" s="253"/>
      <c r="T17" s="253"/>
      <c r="U17" s="604"/>
    </row>
    <row r="18" spans="3:40" s="1246" customFormat="1">
      <c r="D18" s="137"/>
      <c r="E18" s="624" t="s">
        <v>996</v>
      </c>
      <c r="F18" s="191"/>
      <c r="G18" s="191"/>
      <c r="H18" s="191"/>
      <c r="I18" s="191"/>
      <c r="J18" s="252"/>
      <c r="K18" s="1146" t="s">
        <v>52</v>
      </c>
      <c r="L18" s="2234" t="s">
        <v>656</v>
      </c>
      <c r="M18" s="2234"/>
      <c r="N18" s="2234"/>
      <c r="O18" s="1214" t="s">
        <v>53</v>
      </c>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638"/>
    </row>
    <row r="19" spans="3:40" s="1246" customFormat="1">
      <c r="D19" s="137"/>
      <c r="E19" s="611" t="s">
        <v>997</v>
      </c>
      <c r="F19" s="137"/>
      <c r="G19" s="137"/>
      <c r="H19" s="137"/>
      <c r="I19" s="137"/>
      <c r="J19" s="253"/>
      <c r="K19" s="1218"/>
      <c r="L19" s="2185" t="s">
        <v>998</v>
      </c>
      <c r="M19" s="2409"/>
      <c r="N19" s="1215"/>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42"/>
    </row>
    <row r="20" spans="3:40" s="1246" customFormat="1">
      <c r="D20" s="253"/>
      <c r="E20" s="634"/>
      <c r="F20" s="251"/>
      <c r="G20" s="251"/>
      <c r="H20" s="251"/>
      <c r="I20" s="251"/>
      <c r="J20" s="251"/>
      <c r="K20" s="251"/>
      <c r="L20" s="251"/>
      <c r="M20" s="251"/>
      <c r="N20" s="251"/>
      <c r="O20" s="251"/>
      <c r="P20" s="251"/>
      <c r="Q20" s="251"/>
      <c r="R20" s="251"/>
      <c r="S20" s="251"/>
      <c r="T20" s="251"/>
      <c r="U20" s="192"/>
      <c r="V20" s="192"/>
      <c r="W20" s="192"/>
      <c r="X20" s="192"/>
      <c r="Y20" s="192"/>
      <c r="Z20" s="192"/>
      <c r="AA20" s="192"/>
      <c r="AB20" s="192"/>
      <c r="AC20" s="192"/>
      <c r="AD20" s="192"/>
      <c r="AE20" s="192"/>
      <c r="AF20" s="192"/>
      <c r="AG20" s="192"/>
      <c r="AH20" s="192"/>
      <c r="AI20" s="192"/>
      <c r="AJ20" s="192"/>
      <c r="AK20" s="192"/>
      <c r="AL20" s="192"/>
      <c r="AM20" s="192"/>
      <c r="AN20" s="639"/>
    </row>
    <row r="21" spans="3:40" s="1246" customFormat="1">
      <c r="D21" s="253"/>
      <c r="E21" s="253"/>
      <c r="F21" s="253"/>
      <c r="G21" s="253"/>
      <c r="H21" s="253"/>
      <c r="I21" s="253"/>
      <c r="J21" s="137"/>
      <c r="K21" s="137"/>
      <c r="L21" s="253"/>
      <c r="M21" s="253"/>
      <c r="N21" s="253"/>
      <c r="O21" s="253"/>
      <c r="P21" s="253"/>
      <c r="Q21" s="253"/>
      <c r="R21" s="253"/>
      <c r="S21" s="253"/>
      <c r="T21" s="253"/>
      <c r="U21" s="137"/>
      <c r="V21" s="137"/>
      <c r="W21" s="137"/>
      <c r="X21" s="137"/>
      <c r="Y21" s="137"/>
      <c r="Z21" s="137"/>
      <c r="AA21" s="137"/>
      <c r="AB21" s="137"/>
      <c r="AC21" s="137"/>
      <c r="AD21" s="137"/>
      <c r="AE21" s="137"/>
      <c r="AF21" s="137"/>
      <c r="AG21" s="137"/>
      <c r="AH21" s="137"/>
      <c r="AI21" s="137"/>
      <c r="AJ21" s="137"/>
      <c r="AK21" s="137"/>
      <c r="AL21" s="137"/>
      <c r="AM21" s="137"/>
      <c r="AN21" s="137"/>
    </row>
    <row r="22" spans="3:40" s="1246" customFormat="1">
      <c r="C22" s="1246" t="s">
        <v>1242</v>
      </c>
      <c r="D22" s="253"/>
      <c r="E22" s="253"/>
      <c r="F22" s="253"/>
      <c r="G22" s="253"/>
      <c r="H22" s="253"/>
      <c r="I22" s="253"/>
      <c r="J22" s="137"/>
      <c r="K22" s="137"/>
      <c r="L22" s="253"/>
      <c r="M22" s="253"/>
      <c r="N22" s="253"/>
      <c r="O22" s="253"/>
      <c r="P22" s="253"/>
      <c r="Q22" s="253"/>
      <c r="R22" s="253"/>
      <c r="S22" s="253"/>
      <c r="T22" s="253"/>
      <c r="U22" s="137"/>
      <c r="V22" s="137"/>
      <c r="W22" s="137"/>
      <c r="X22" s="137"/>
      <c r="Y22" s="137"/>
      <c r="Z22" s="137"/>
      <c r="AA22" s="137"/>
      <c r="AB22" s="137"/>
      <c r="AC22" s="137"/>
      <c r="AD22" s="137"/>
      <c r="AE22" s="137"/>
      <c r="AF22" s="137"/>
      <c r="AG22" s="137"/>
      <c r="AH22" s="137"/>
      <c r="AI22" s="137"/>
      <c r="AJ22" s="137"/>
      <c r="AK22" s="137"/>
      <c r="AL22" s="137"/>
      <c r="AM22" s="137"/>
      <c r="AN22" s="137"/>
    </row>
    <row r="23" spans="3:40" s="1246" customFormat="1">
      <c r="D23" s="2413" t="s">
        <v>1216</v>
      </c>
      <c r="E23" s="2414"/>
      <c r="F23" s="2414"/>
      <c r="G23" s="2414"/>
      <c r="H23" s="2414"/>
      <c r="I23" s="2414"/>
      <c r="J23" s="2414"/>
      <c r="K23" s="2414"/>
      <c r="L23" s="2414"/>
      <c r="M23" s="2414"/>
      <c r="N23" s="2414"/>
      <c r="O23" s="2414"/>
      <c r="P23" s="2414"/>
      <c r="Q23" s="2414"/>
      <c r="R23" s="2414"/>
      <c r="S23" s="2414"/>
      <c r="T23" s="2414"/>
      <c r="U23" s="2414"/>
      <c r="V23" s="2414"/>
      <c r="W23" s="2414"/>
      <c r="X23" s="2414"/>
      <c r="Y23" s="2414"/>
      <c r="Z23" s="2414"/>
      <c r="AA23" s="2414"/>
      <c r="AB23" s="2414"/>
      <c r="AC23" s="2414"/>
      <c r="AD23" s="2414"/>
      <c r="AE23" s="2414"/>
      <c r="AF23" s="2414"/>
      <c r="AG23" s="2414"/>
      <c r="AH23" s="2414"/>
      <c r="AI23" s="2414"/>
      <c r="AJ23" s="2414"/>
      <c r="AK23" s="2414"/>
      <c r="AL23" s="2414"/>
      <c r="AM23" s="2414"/>
      <c r="AN23" s="2414"/>
    </row>
    <row r="24" spans="3:40" s="1246" customFormat="1">
      <c r="D24" s="2414"/>
      <c r="E24" s="2414"/>
      <c r="F24" s="2414"/>
      <c r="G24" s="2414"/>
      <c r="H24" s="2414"/>
      <c r="I24" s="2414"/>
      <c r="J24" s="2414"/>
      <c r="K24" s="2414"/>
      <c r="L24" s="2414"/>
      <c r="M24" s="2414"/>
      <c r="N24" s="2414"/>
      <c r="O24" s="2414"/>
      <c r="P24" s="2414"/>
      <c r="Q24" s="2414"/>
      <c r="R24" s="2414"/>
      <c r="S24" s="2414"/>
      <c r="T24" s="2414"/>
      <c r="U24" s="2414"/>
      <c r="V24" s="2414"/>
      <c r="W24" s="2414"/>
      <c r="X24" s="2414"/>
      <c r="Y24" s="2414"/>
      <c r="Z24" s="2414"/>
      <c r="AA24" s="2414"/>
      <c r="AB24" s="2414"/>
      <c r="AC24" s="2414"/>
      <c r="AD24" s="2414"/>
      <c r="AE24" s="2414"/>
      <c r="AF24" s="2414"/>
      <c r="AG24" s="2414"/>
      <c r="AH24" s="2414"/>
      <c r="AI24" s="2414"/>
      <c r="AJ24" s="2414"/>
      <c r="AK24" s="2414"/>
      <c r="AL24" s="2414"/>
      <c r="AM24" s="2414"/>
      <c r="AN24" s="2414"/>
    </row>
    <row r="25" spans="3:40" s="1246" customFormat="1">
      <c r="D25" s="253"/>
      <c r="E25" s="2388"/>
      <c r="F25" s="2389"/>
      <c r="G25" s="2389"/>
      <c r="H25" s="2389"/>
      <c r="I25" s="2389"/>
      <c r="J25" s="2389"/>
      <c r="K25" s="2389"/>
      <c r="L25" s="2389"/>
      <c r="M25" s="2389"/>
      <c r="N25" s="2389"/>
      <c r="O25" s="2389"/>
      <c r="P25" s="2389"/>
      <c r="Q25" s="2389"/>
      <c r="R25" s="2389"/>
      <c r="S25" s="2389"/>
      <c r="T25" s="2389"/>
      <c r="U25" s="2389"/>
      <c r="V25" s="2389"/>
      <c r="W25" s="2389"/>
      <c r="X25" s="2389"/>
      <c r="Y25" s="2389"/>
      <c r="Z25" s="2389"/>
      <c r="AA25" s="2389"/>
      <c r="AB25" s="2389"/>
      <c r="AC25" s="2389"/>
      <c r="AD25" s="2389"/>
      <c r="AE25" s="2389"/>
      <c r="AF25" s="2389"/>
      <c r="AG25" s="2389"/>
      <c r="AH25" s="2389"/>
      <c r="AI25" s="2389"/>
      <c r="AJ25" s="2389"/>
      <c r="AK25" s="2389"/>
      <c r="AL25" s="2389"/>
      <c r="AM25" s="2389"/>
      <c r="AN25" s="2390"/>
    </row>
    <row r="26" spans="3:40" s="1246" customFormat="1">
      <c r="D26" s="253"/>
      <c r="E26" s="2391"/>
      <c r="F26" s="2392"/>
      <c r="G26" s="2392"/>
      <c r="H26" s="2392"/>
      <c r="I26" s="2392"/>
      <c r="J26" s="2392"/>
      <c r="K26" s="2392"/>
      <c r="L26" s="2392"/>
      <c r="M26" s="2392"/>
      <c r="N26" s="2392"/>
      <c r="O26" s="2392"/>
      <c r="P26" s="2392"/>
      <c r="Q26" s="2392"/>
      <c r="R26" s="2392"/>
      <c r="S26" s="2392"/>
      <c r="T26" s="2392"/>
      <c r="U26" s="2392"/>
      <c r="V26" s="2392"/>
      <c r="W26" s="2392"/>
      <c r="X26" s="2392"/>
      <c r="Y26" s="2392"/>
      <c r="Z26" s="2392"/>
      <c r="AA26" s="2392"/>
      <c r="AB26" s="2392"/>
      <c r="AC26" s="2392"/>
      <c r="AD26" s="2392"/>
      <c r="AE26" s="2392"/>
      <c r="AF26" s="2392"/>
      <c r="AG26" s="2392"/>
      <c r="AH26" s="2392"/>
      <c r="AI26" s="2392"/>
      <c r="AJ26" s="2392"/>
      <c r="AK26" s="2392"/>
      <c r="AL26" s="2392"/>
      <c r="AM26" s="2392"/>
      <c r="AN26" s="2393"/>
    </row>
    <row r="27" spans="3:40" s="1246" customFormat="1">
      <c r="D27" s="253"/>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row>
    <row r="28" spans="3:40" s="1246" customFormat="1">
      <c r="C28" s="1246" t="s">
        <v>1243</v>
      </c>
      <c r="D28" s="253"/>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row>
    <row r="29" spans="3:40" s="1246" customFormat="1">
      <c r="D29" s="253" t="s">
        <v>1217</v>
      </c>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row>
    <row r="30" spans="3:40" s="1246" customFormat="1">
      <c r="D30" s="253"/>
      <c r="E30" s="2388"/>
      <c r="F30" s="2389"/>
      <c r="G30" s="2389"/>
      <c r="H30" s="2389"/>
      <c r="I30" s="2389"/>
      <c r="J30" s="2389"/>
      <c r="K30" s="2389"/>
      <c r="L30" s="2389"/>
      <c r="M30" s="2389"/>
      <c r="N30" s="2389"/>
      <c r="O30" s="2389"/>
      <c r="P30" s="2389"/>
      <c r="Q30" s="2389"/>
      <c r="R30" s="2389"/>
      <c r="S30" s="2389"/>
      <c r="T30" s="2389"/>
      <c r="U30" s="2389"/>
      <c r="V30" s="2389"/>
      <c r="W30" s="2389"/>
      <c r="X30" s="2389"/>
      <c r="Y30" s="2389"/>
      <c r="Z30" s="2389"/>
      <c r="AA30" s="2389"/>
      <c r="AB30" s="2389"/>
      <c r="AC30" s="2389"/>
      <c r="AD30" s="2389"/>
      <c r="AE30" s="2389"/>
      <c r="AF30" s="2389"/>
      <c r="AG30" s="2389"/>
      <c r="AH30" s="2389"/>
      <c r="AI30" s="2389"/>
      <c r="AJ30" s="2389"/>
      <c r="AK30" s="2389"/>
      <c r="AL30" s="2389"/>
      <c r="AM30" s="2389"/>
      <c r="AN30" s="2390"/>
    </row>
    <row r="31" spans="3:40" s="1246" customFormat="1" ht="11.25" customHeight="1">
      <c r="C31" s="604"/>
      <c r="D31" s="253"/>
      <c r="E31" s="2391"/>
      <c r="F31" s="2392"/>
      <c r="G31" s="2392"/>
      <c r="H31" s="2392"/>
      <c r="I31" s="2392"/>
      <c r="J31" s="2392"/>
      <c r="K31" s="2392"/>
      <c r="L31" s="2392"/>
      <c r="M31" s="2392"/>
      <c r="N31" s="2392"/>
      <c r="O31" s="2392"/>
      <c r="P31" s="2392"/>
      <c r="Q31" s="2392"/>
      <c r="R31" s="2392"/>
      <c r="S31" s="2392"/>
      <c r="T31" s="2392"/>
      <c r="U31" s="2392"/>
      <c r="V31" s="2392"/>
      <c r="W31" s="2392"/>
      <c r="X31" s="2392"/>
      <c r="Y31" s="2392"/>
      <c r="Z31" s="2392"/>
      <c r="AA31" s="2392"/>
      <c r="AB31" s="2392"/>
      <c r="AC31" s="2392"/>
      <c r="AD31" s="2392"/>
      <c r="AE31" s="2392"/>
      <c r="AF31" s="2392"/>
      <c r="AG31" s="2392"/>
      <c r="AH31" s="2392"/>
      <c r="AI31" s="2392"/>
      <c r="AJ31" s="2392"/>
      <c r="AK31" s="2392"/>
      <c r="AL31" s="2392"/>
      <c r="AM31" s="2392"/>
      <c r="AN31" s="2393"/>
    </row>
    <row r="32" spans="3:40" s="1246" customFormat="1" ht="11.25" customHeight="1">
      <c r="C32" s="604"/>
      <c r="D32" s="253"/>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row>
    <row r="33" spans="2:50" s="1246" customFormat="1">
      <c r="B33" s="2402" t="s">
        <v>1255</v>
      </c>
      <c r="C33" s="2402"/>
      <c r="D33" s="2402"/>
      <c r="E33" s="2402"/>
      <c r="F33" s="2402"/>
      <c r="G33" s="2402"/>
      <c r="H33" s="2402"/>
      <c r="I33" s="1235"/>
      <c r="J33" s="188"/>
      <c r="K33" s="188"/>
      <c r="L33" s="188"/>
      <c r="M33" s="188"/>
      <c r="N33" s="188"/>
      <c r="O33" s="188"/>
      <c r="P33" s="188"/>
      <c r="Q33" s="188"/>
      <c r="R33" s="188"/>
      <c r="S33" s="188"/>
      <c r="T33" s="188"/>
      <c r="U33" s="188"/>
      <c r="V33" s="188"/>
    </row>
    <row r="34" spans="2:50" s="1246" customFormat="1">
      <c r="C34" s="1671" t="s">
        <v>814</v>
      </c>
      <c r="D34" s="1671"/>
      <c r="E34" s="1671"/>
      <c r="F34" s="1671"/>
      <c r="G34" s="1671"/>
      <c r="H34" s="1671"/>
      <c r="I34" s="1671"/>
      <c r="J34" s="1671"/>
      <c r="K34" s="1671"/>
      <c r="L34" s="1671"/>
      <c r="M34" s="1671"/>
      <c r="N34" s="1212"/>
      <c r="O34" s="1212"/>
      <c r="P34" s="1212"/>
      <c r="Q34" s="188"/>
      <c r="R34" s="188"/>
      <c r="S34" s="188"/>
      <c r="T34" s="188"/>
      <c r="U34" s="188"/>
      <c r="V34" s="188"/>
      <c r="Z34" s="188"/>
      <c r="AE34" s="188"/>
      <c r="AF34" s="188"/>
      <c r="AG34" s="188"/>
      <c r="AH34" s="188"/>
      <c r="AI34" s="188"/>
      <c r="AJ34" s="188"/>
      <c r="AK34" s="188"/>
      <c r="AL34" s="188"/>
      <c r="AM34" s="188"/>
    </row>
    <row r="35" spans="2:50" s="1246" customFormat="1" ht="13.5" thickBot="1">
      <c r="C35" s="188"/>
      <c r="D35" s="188"/>
      <c r="E35" s="2394" t="s">
        <v>738</v>
      </c>
      <c r="F35" s="2395"/>
      <c r="G35" s="2394" t="s">
        <v>815</v>
      </c>
      <c r="H35" s="2395"/>
      <c r="I35" s="2394" t="s">
        <v>816</v>
      </c>
      <c r="J35" s="2408"/>
      <c r="K35" s="2395"/>
      <c r="L35" s="2408" t="s">
        <v>817</v>
      </c>
      <c r="M35" s="2408"/>
      <c r="N35" s="2408"/>
      <c r="O35" s="2395"/>
      <c r="P35" s="2410" t="s">
        <v>818</v>
      </c>
      <c r="Q35" s="2411"/>
      <c r="R35" s="2411"/>
      <c r="S35" s="2411"/>
      <c r="T35" s="2411"/>
      <c r="U35" s="2411"/>
      <c r="V35" s="2412"/>
      <c r="X35" s="624" t="s">
        <v>819</v>
      </c>
      <c r="Y35" s="252"/>
      <c r="Z35" s="252"/>
      <c r="AA35" s="252"/>
      <c r="AB35" s="252"/>
      <c r="AC35" s="252"/>
      <c r="AD35" s="252"/>
      <c r="AE35" s="252"/>
      <c r="AF35" s="252"/>
      <c r="AG35" s="252"/>
      <c r="AH35" s="252"/>
      <c r="AI35" s="252"/>
      <c r="AJ35" s="252"/>
      <c r="AK35" s="252"/>
      <c r="AL35" s="252"/>
      <c r="AM35" s="252"/>
      <c r="AN35" s="212"/>
    </row>
    <row r="36" spans="2:50" s="1246" customFormat="1" ht="18.75" customHeight="1" thickTop="1">
      <c r="C36" s="188"/>
      <c r="D36" s="188"/>
      <c r="E36" s="2182"/>
      <c r="F36" s="2184"/>
      <c r="G36" s="2396" t="s">
        <v>801</v>
      </c>
      <c r="H36" s="2397"/>
      <c r="I36" s="1234"/>
      <c r="J36" s="2235" t="s">
        <v>137</v>
      </c>
      <c r="K36" s="2397"/>
      <c r="L36" s="2185"/>
      <c r="M36" s="2185"/>
      <c r="N36" s="2185"/>
      <c r="O36" s="2258"/>
      <c r="P36" s="2186"/>
      <c r="Q36" s="2185"/>
      <c r="R36" s="2185"/>
      <c r="S36" s="2185"/>
      <c r="T36" s="2185"/>
      <c r="U36" s="2185"/>
      <c r="V36" s="2258"/>
      <c r="X36" s="611"/>
      <c r="Y36" s="1215"/>
      <c r="Z36" s="1215"/>
      <c r="AA36" s="253" t="s">
        <v>820</v>
      </c>
      <c r="AC36" s="253"/>
      <c r="AD36" s="253"/>
      <c r="AE36" s="253"/>
      <c r="AF36" s="253" t="s">
        <v>821</v>
      </c>
      <c r="AH36" s="253"/>
      <c r="AI36" s="253"/>
      <c r="AJ36" s="253"/>
      <c r="AK36" s="253"/>
      <c r="AL36" s="253"/>
      <c r="AM36" s="253"/>
      <c r="AN36" s="213"/>
    </row>
    <row r="37" spans="2:50" s="1246" customFormat="1" ht="18.75" customHeight="1">
      <c r="C37" s="188"/>
      <c r="D37" s="188"/>
      <c r="E37" s="2182" t="s">
        <v>77</v>
      </c>
      <c r="F37" s="2184"/>
      <c r="G37" s="2274"/>
      <c r="H37" s="2179"/>
      <c r="I37" s="1227"/>
      <c r="J37" s="2178"/>
      <c r="K37" s="2179"/>
      <c r="L37" s="2185"/>
      <c r="M37" s="2185"/>
      <c r="N37" s="2185"/>
      <c r="O37" s="2258"/>
      <c r="P37" s="2186"/>
      <c r="Q37" s="2185"/>
      <c r="R37" s="2185"/>
      <c r="S37" s="2185"/>
      <c r="T37" s="2185"/>
      <c r="U37" s="2185"/>
      <c r="V37" s="2258"/>
      <c r="X37" s="634"/>
      <c r="Y37" s="1216"/>
      <c r="Z37" s="1216"/>
      <c r="AA37" s="253" t="s">
        <v>822</v>
      </c>
      <c r="AC37" s="251"/>
      <c r="AD37" s="253"/>
      <c r="AE37" s="253"/>
      <c r="AF37" s="253" t="s">
        <v>823</v>
      </c>
      <c r="AH37" s="251"/>
      <c r="AI37" s="251"/>
      <c r="AJ37" s="251"/>
      <c r="AK37" s="251"/>
      <c r="AL37" s="251"/>
      <c r="AM37" s="251"/>
      <c r="AN37" s="635"/>
    </row>
    <row r="38" spans="2:50" s="1246" customFormat="1">
      <c r="C38" s="188"/>
      <c r="D38" s="188"/>
      <c r="E38" s="2148"/>
      <c r="F38" s="2150"/>
      <c r="G38" s="2275"/>
      <c r="H38" s="2181"/>
      <c r="I38" s="1228"/>
      <c r="J38" s="2180"/>
      <c r="K38" s="2181"/>
      <c r="L38" s="2242"/>
      <c r="M38" s="2242"/>
      <c r="N38" s="2242"/>
      <c r="O38" s="2262"/>
      <c r="P38" s="2302"/>
      <c r="Q38" s="2242"/>
      <c r="R38" s="2242"/>
      <c r="S38" s="2242"/>
      <c r="T38" s="2242"/>
      <c r="U38" s="2242"/>
      <c r="V38" s="2262"/>
      <c r="X38" s="624" t="s">
        <v>824</v>
      </c>
      <c r="Y38" s="252"/>
      <c r="Z38" s="252"/>
      <c r="AA38" s="252"/>
      <c r="AB38" s="252"/>
      <c r="AC38" s="252"/>
      <c r="AD38" s="252"/>
      <c r="AE38" s="252"/>
      <c r="AF38" s="252"/>
      <c r="AG38" s="252"/>
      <c r="AH38" s="252"/>
      <c r="AI38" s="252"/>
      <c r="AJ38" s="252"/>
      <c r="AK38" s="252"/>
      <c r="AL38" s="252"/>
      <c r="AM38" s="252"/>
      <c r="AN38" s="212"/>
    </row>
    <row r="39" spans="2:50" s="1246" customFormat="1" ht="13.5" customHeight="1">
      <c r="C39" s="188"/>
      <c r="D39" s="188"/>
      <c r="E39" s="2161" t="s">
        <v>825</v>
      </c>
      <c r="F39" s="2163"/>
      <c r="G39" s="2403" t="s">
        <v>801</v>
      </c>
      <c r="H39" s="2404"/>
      <c r="I39" s="1234"/>
      <c r="J39" s="2241" t="s">
        <v>137</v>
      </c>
      <c r="K39" s="2404"/>
      <c r="L39" s="2196"/>
      <c r="M39" s="2190"/>
      <c r="N39" s="2190"/>
      <c r="O39" s="2257"/>
      <c r="P39" s="2196"/>
      <c r="Q39" s="2190"/>
      <c r="R39" s="2190"/>
      <c r="S39" s="2190"/>
      <c r="T39" s="2190"/>
      <c r="U39" s="2190"/>
      <c r="V39" s="2257"/>
      <c r="X39" s="640"/>
      <c r="Y39" s="641" t="s">
        <v>970</v>
      </c>
      <c r="Z39" s="1248"/>
      <c r="AA39" s="1248"/>
      <c r="AB39" s="1248"/>
      <c r="AC39" s="1248"/>
      <c r="AD39" s="1248"/>
      <c r="AE39" s="1248"/>
      <c r="AF39" s="1248"/>
      <c r="AG39" s="1248"/>
      <c r="AH39" s="1248"/>
      <c r="AI39" s="1248"/>
      <c r="AJ39" s="1248"/>
      <c r="AK39" s="1248"/>
      <c r="AL39" s="1248"/>
      <c r="AM39" s="1248"/>
      <c r="AN39" s="642"/>
    </row>
    <row r="40" spans="2:50" s="1246" customFormat="1">
      <c r="C40" s="188"/>
      <c r="D40" s="188"/>
      <c r="E40" s="2164"/>
      <c r="F40" s="2166"/>
      <c r="G40" s="2274"/>
      <c r="H40" s="2179"/>
      <c r="I40" s="1227"/>
      <c r="J40" s="2178"/>
      <c r="K40" s="2179"/>
      <c r="L40" s="2186"/>
      <c r="M40" s="2185"/>
      <c r="N40" s="2185"/>
      <c r="O40" s="2258"/>
      <c r="P40" s="2186"/>
      <c r="Q40" s="2185"/>
      <c r="R40" s="2185"/>
      <c r="S40" s="2185"/>
      <c r="T40" s="2185"/>
      <c r="U40" s="2185"/>
      <c r="V40" s="2258"/>
      <c r="X40" s="640"/>
      <c r="Y40" s="641" t="s">
        <v>970</v>
      </c>
      <c r="Z40" s="1248"/>
      <c r="AA40" s="1248"/>
      <c r="AB40" s="1248"/>
      <c r="AC40" s="1248"/>
      <c r="AD40" s="1248"/>
      <c r="AE40" s="1248"/>
      <c r="AF40" s="1248"/>
      <c r="AG40" s="1248"/>
      <c r="AH40" s="1248"/>
      <c r="AI40" s="1248"/>
      <c r="AJ40" s="1248"/>
      <c r="AK40" s="1248"/>
      <c r="AL40" s="1248"/>
      <c r="AM40" s="1248"/>
      <c r="AN40" s="642"/>
      <c r="AS40" s="692"/>
      <c r="AT40" s="692"/>
      <c r="AU40" s="692"/>
      <c r="AV40" s="692"/>
      <c r="AW40" s="692"/>
      <c r="AX40" s="692"/>
    </row>
    <row r="41" spans="2:50" s="1246" customFormat="1" ht="4.5" customHeight="1">
      <c r="C41" s="188"/>
      <c r="D41" s="188"/>
      <c r="E41" s="2167"/>
      <c r="F41" s="2169"/>
      <c r="G41" s="2275"/>
      <c r="H41" s="2181"/>
      <c r="I41" s="1228"/>
      <c r="J41" s="2180"/>
      <c r="K41" s="2181"/>
      <c r="L41" s="2302"/>
      <c r="M41" s="2242"/>
      <c r="N41" s="2242"/>
      <c r="O41" s="2262"/>
      <c r="P41" s="2302"/>
      <c r="Q41" s="2242"/>
      <c r="R41" s="2242"/>
      <c r="S41" s="2242"/>
      <c r="T41" s="2242"/>
      <c r="U41" s="2242"/>
      <c r="V41" s="2262"/>
      <c r="X41" s="624"/>
      <c r="Y41" s="252"/>
      <c r="Z41" s="252"/>
      <c r="AA41" s="252"/>
      <c r="AB41" s="252"/>
      <c r="AC41" s="252"/>
      <c r="AD41" s="252"/>
      <c r="AE41" s="252"/>
      <c r="AF41" s="252"/>
      <c r="AG41" s="252"/>
      <c r="AH41" s="252"/>
      <c r="AI41" s="252"/>
      <c r="AJ41" s="252"/>
      <c r="AK41" s="252"/>
      <c r="AL41" s="252"/>
      <c r="AM41" s="252"/>
      <c r="AN41" s="212"/>
    </row>
    <row r="42" spans="2:50" s="1246" customFormat="1">
      <c r="C42" s="188"/>
      <c r="D42" s="188"/>
      <c r="X42" s="634" t="s">
        <v>826</v>
      </c>
      <c r="Y42" s="251"/>
      <c r="Z42" s="251"/>
      <c r="AA42" s="251"/>
      <c r="AB42" s="251"/>
      <c r="AC42" s="251"/>
      <c r="AD42" s="251"/>
      <c r="AE42" s="251"/>
      <c r="AF42" s="251"/>
      <c r="AG42" s="251"/>
      <c r="AH42" s="251"/>
      <c r="AI42" s="643"/>
      <c r="AJ42" s="643"/>
      <c r="AK42" s="251"/>
      <c r="AL42" s="251"/>
      <c r="AM42" s="251"/>
      <c r="AN42" s="635"/>
    </row>
    <row r="43" spans="2:50" s="1246" customFormat="1">
      <c r="C43" s="186" t="s">
        <v>1164</v>
      </c>
      <c r="D43" s="188"/>
      <c r="E43" s="188"/>
      <c r="F43" s="188"/>
      <c r="X43" s="2387" t="s">
        <v>1106</v>
      </c>
      <c r="Y43" s="2387"/>
      <c r="Z43" s="2387"/>
      <c r="AA43" s="2387"/>
      <c r="AB43" s="2387"/>
      <c r="AC43" s="2387"/>
      <c r="AD43" s="2387"/>
      <c r="AE43" s="2387"/>
      <c r="AF43" s="2387"/>
      <c r="AG43" s="2387"/>
      <c r="AH43" s="2387"/>
      <c r="AI43" s="2387"/>
      <c r="AJ43" s="2387"/>
      <c r="AK43" s="2387"/>
      <c r="AL43" s="2387"/>
      <c r="AM43" s="2387"/>
      <c r="AN43" s="2387"/>
    </row>
    <row r="44" spans="2:50" s="1246" customFormat="1">
      <c r="C44" s="188" t="s">
        <v>54</v>
      </c>
      <c r="D44" s="188"/>
      <c r="E44" s="188" t="s">
        <v>827</v>
      </c>
      <c r="F44" s="188"/>
      <c r="G44" s="188"/>
      <c r="L44" s="785" t="s">
        <v>52</v>
      </c>
      <c r="M44" s="2187" t="s">
        <v>656</v>
      </c>
      <c r="N44" s="2187"/>
      <c r="O44" s="2187"/>
      <c r="P44" s="1220" t="s">
        <v>53</v>
      </c>
      <c r="Q44" s="1220"/>
    </row>
    <row r="45" spans="2:50" s="1246" customFormat="1">
      <c r="C45" s="188"/>
      <c r="D45" s="188" t="s">
        <v>54</v>
      </c>
      <c r="E45" s="188" t="s">
        <v>828</v>
      </c>
      <c r="F45" s="188"/>
      <c r="G45" s="188"/>
      <c r="L45" s="785" t="s">
        <v>52</v>
      </c>
      <c r="M45" s="2187" t="s">
        <v>656</v>
      </c>
      <c r="N45" s="2187"/>
      <c r="O45" s="2187"/>
      <c r="P45" s="1220" t="s">
        <v>53</v>
      </c>
      <c r="Q45" s="1220"/>
    </row>
    <row r="46" spans="2:50" s="1246" customFormat="1">
      <c r="C46" s="188"/>
      <c r="D46" s="188"/>
      <c r="E46" s="1246" t="s">
        <v>1185</v>
      </c>
      <c r="R46" s="785" t="s">
        <v>52</v>
      </c>
      <c r="S46" s="2187" t="s">
        <v>656</v>
      </c>
      <c r="T46" s="2187"/>
      <c r="U46" s="2187"/>
      <c r="V46" s="1220" t="s">
        <v>53</v>
      </c>
      <c r="Y46" s="253"/>
    </row>
    <row r="47" spans="2:50" s="1246" customFormat="1">
      <c r="C47" s="188"/>
      <c r="D47" s="188"/>
      <c r="Y47" s="2400"/>
      <c r="Z47" s="2401"/>
      <c r="AA47" s="2401"/>
      <c r="AB47" s="2401"/>
      <c r="AC47" s="2401"/>
      <c r="AD47" s="2401"/>
      <c r="AE47" s="2401"/>
      <c r="AF47" s="2401"/>
      <c r="AG47" s="2401"/>
      <c r="AH47" s="2401"/>
      <c r="AI47" s="2401"/>
      <c r="AJ47" s="2401"/>
      <c r="AK47" s="2401"/>
      <c r="AL47" s="2401"/>
      <c r="AM47" s="2401"/>
      <c r="AN47" s="2401"/>
    </row>
    <row r="48" spans="2:50" s="1246" customFormat="1"/>
    <row r="49" s="1246" customFormat="1"/>
    <row r="50" s="1246" customFormat="1"/>
    <row r="51" s="1246" customFormat="1"/>
    <row r="52" s="1246" customFormat="1"/>
    <row r="53" s="1246" customFormat="1"/>
    <row r="54" s="1246" customFormat="1"/>
    <row r="55" s="1246" customFormat="1"/>
    <row r="56" s="1246" customFormat="1"/>
    <row r="57" s="1246" customFormat="1"/>
    <row r="58" s="1246" customFormat="1"/>
    <row r="59" s="1246" customFormat="1"/>
    <row r="60" s="1246" customFormat="1"/>
    <row r="61" s="1246" customFormat="1"/>
    <row r="62" s="1246" customFormat="1"/>
    <row r="63" s="1246" customFormat="1"/>
    <row r="64" s="1246" customFormat="1"/>
    <row r="65" s="1246" customFormat="1"/>
    <row r="66" s="1246" customFormat="1"/>
    <row r="67" s="1246" customFormat="1"/>
    <row r="68" s="1246" customFormat="1"/>
    <row r="69" s="1246" customFormat="1"/>
    <row r="70" s="1246" customFormat="1"/>
    <row r="71" s="1246" customFormat="1"/>
    <row r="72" s="1246" customFormat="1"/>
    <row r="73" s="1246" customFormat="1"/>
    <row r="74" s="1246" customFormat="1"/>
    <row r="75" s="1246" customFormat="1"/>
    <row r="76" s="1246" customFormat="1"/>
    <row r="77" s="1246" customFormat="1"/>
    <row r="78" s="1246" customFormat="1"/>
    <row r="79" s="1246" customFormat="1"/>
    <row r="80" s="1246" customFormat="1"/>
    <row r="81" spans="25:34" s="1246" customFormat="1"/>
    <row r="82" spans="25:34" s="1246" customFormat="1"/>
    <row r="83" spans="25:34" s="1246" customFormat="1"/>
    <row r="84" spans="25:34" s="1246" customFormat="1"/>
    <row r="85" spans="25:34" s="1246" customFormat="1"/>
    <row r="86" spans="25:34" s="1246" customFormat="1"/>
    <row r="87" spans="25:34" s="1246" customFormat="1"/>
    <row r="88" spans="25:34" s="1246" customFormat="1"/>
    <row r="89" spans="25:34" s="1246" customFormat="1"/>
    <row r="90" spans="25:34" s="1246" customFormat="1"/>
    <row r="91" spans="25:34" s="1246" customFormat="1"/>
    <row r="92" spans="25:34" s="1246" customFormat="1"/>
    <row r="93" spans="25:34" s="1246" customFormat="1"/>
    <row r="94" spans="25:34" s="1246" customFormat="1">
      <c r="Y94" s="604"/>
      <c r="Z94" s="604"/>
      <c r="AA94" s="604"/>
      <c r="AB94" s="604"/>
      <c r="AC94" s="604"/>
      <c r="AD94" s="604"/>
      <c r="AE94" s="604"/>
      <c r="AF94" s="604"/>
      <c r="AG94" s="604"/>
      <c r="AH94" s="604"/>
    </row>
    <row r="95" spans="25:34" s="1246" customFormat="1">
      <c r="Y95" s="604"/>
      <c r="Z95" s="604"/>
      <c r="AA95" s="604"/>
      <c r="AB95" s="604"/>
      <c r="AC95" s="604"/>
      <c r="AD95" s="604"/>
      <c r="AE95" s="604"/>
      <c r="AF95" s="604"/>
      <c r="AG95" s="604"/>
      <c r="AH95" s="604"/>
    </row>
    <row r="96" spans="25:34" s="1246" customFormat="1">
      <c r="Y96" s="604"/>
      <c r="Z96" s="604"/>
      <c r="AA96" s="604"/>
      <c r="AB96" s="604"/>
      <c r="AC96" s="604"/>
      <c r="AD96" s="604"/>
      <c r="AE96" s="604"/>
      <c r="AF96" s="604"/>
      <c r="AG96" s="604"/>
      <c r="AH96" s="604"/>
    </row>
    <row r="97" s="604" customFormat="1"/>
    <row r="98" s="604" customFormat="1"/>
    <row r="99" s="604" customFormat="1"/>
    <row r="100" s="604" customFormat="1"/>
    <row r="101" s="604" customFormat="1"/>
    <row r="102" s="604" customFormat="1"/>
    <row r="103" s="604" customFormat="1"/>
    <row r="104" s="604" customFormat="1"/>
    <row r="105" s="604" customFormat="1"/>
    <row r="106" s="604" customFormat="1"/>
    <row r="107" s="604" customFormat="1"/>
    <row r="108" s="604" customFormat="1"/>
    <row r="109" s="604" customFormat="1"/>
    <row r="110" s="604" customFormat="1"/>
    <row r="111" s="604" customFormat="1"/>
    <row r="112" s="604" customFormat="1"/>
    <row r="113" s="604" customFormat="1"/>
    <row r="114" s="604" customFormat="1"/>
    <row r="115" s="604" customFormat="1"/>
    <row r="116" s="604" customFormat="1"/>
    <row r="117" s="604" customFormat="1"/>
    <row r="118" s="604" customFormat="1"/>
    <row r="119" s="604" customFormat="1"/>
    <row r="120" s="604" customFormat="1"/>
    <row r="121" s="604" customFormat="1"/>
    <row r="122" s="604" customFormat="1"/>
    <row r="123" s="604" customFormat="1"/>
    <row r="124" s="604" customFormat="1"/>
    <row r="125" s="604" customFormat="1"/>
    <row r="126" s="604" customFormat="1"/>
    <row r="127" s="604" customFormat="1"/>
    <row r="128" s="604" customFormat="1"/>
    <row r="129" s="604" customFormat="1"/>
    <row r="130" s="604" customFormat="1"/>
    <row r="131" s="604" customFormat="1"/>
    <row r="132" s="604" customFormat="1"/>
    <row r="133" s="604" customFormat="1"/>
    <row r="134" s="604" customFormat="1"/>
    <row r="135" s="604" customFormat="1"/>
    <row r="136" s="604" customFormat="1"/>
    <row r="137" s="604" customFormat="1"/>
    <row r="138" s="604" customFormat="1"/>
    <row r="139" s="604" customFormat="1"/>
    <row r="140" s="604" customFormat="1"/>
    <row r="141" s="604" customFormat="1"/>
    <row r="142" s="604" customFormat="1"/>
    <row r="143" s="604" customFormat="1"/>
    <row r="144" s="604" customFormat="1"/>
    <row r="145" s="604" customFormat="1"/>
    <row r="146" s="604" customFormat="1"/>
    <row r="147" s="604" customFormat="1"/>
    <row r="148" s="604" customFormat="1"/>
    <row r="149" s="604" customFormat="1"/>
    <row r="150" s="604" customFormat="1"/>
    <row r="151" s="604" customFormat="1"/>
    <row r="152" s="604" customFormat="1"/>
    <row r="153" s="604" customFormat="1"/>
    <row r="154" s="604" customFormat="1"/>
    <row r="155" s="604" customFormat="1"/>
    <row r="156" s="604" customFormat="1"/>
    <row r="157" s="604" customFormat="1"/>
    <row r="158" s="604" customFormat="1"/>
    <row r="159" s="604" customFormat="1"/>
    <row r="160" s="604" customFormat="1"/>
    <row r="161" s="604" customFormat="1"/>
    <row r="162" s="604" customFormat="1"/>
    <row r="163" s="604" customFormat="1"/>
    <row r="164" s="604" customFormat="1"/>
    <row r="165" s="604" customFormat="1"/>
    <row r="166" s="604" customFormat="1"/>
    <row r="167" s="604" customFormat="1"/>
    <row r="168" s="604" customFormat="1"/>
    <row r="169" s="604" customFormat="1"/>
    <row r="170" s="604" customFormat="1"/>
    <row r="171" s="604" customFormat="1"/>
    <row r="172" s="604" customFormat="1"/>
    <row r="173" s="604" customFormat="1"/>
    <row r="174" s="604" customFormat="1"/>
    <row r="175" s="604" customFormat="1"/>
    <row r="176" s="604" customFormat="1"/>
    <row r="177" s="604" customFormat="1"/>
    <row r="178" s="604" customFormat="1"/>
    <row r="179" s="604" customFormat="1"/>
    <row r="180" s="604" customFormat="1"/>
    <row r="181" s="604" customFormat="1"/>
    <row r="182" s="604" customFormat="1"/>
    <row r="183" s="604" customFormat="1"/>
    <row r="184" s="604" customFormat="1"/>
    <row r="185" s="604" customFormat="1"/>
    <row r="186" s="604" customFormat="1"/>
    <row r="187" s="604" customFormat="1"/>
    <row r="188" s="604" customFormat="1"/>
    <row r="189" s="604" customFormat="1"/>
    <row r="190" s="604" customFormat="1"/>
    <row r="191" s="604" customFormat="1"/>
    <row r="192" s="604" customFormat="1"/>
    <row r="193" spans="25:34" s="604" customFormat="1"/>
    <row r="194" spans="25:34" s="604" customFormat="1"/>
    <row r="195" spans="25:34" s="604" customFormat="1"/>
    <row r="196" spans="25:34" s="604" customFormat="1"/>
    <row r="197" spans="25:34" s="604" customFormat="1"/>
    <row r="198" spans="25:34" s="604" customFormat="1"/>
    <row r="199" spans="25:34" s="604" customFormat="1"/>
    <row r="200" spans="25:34" s="604" customFormat="1"/>
    <row r="201" spans="25:34" s="604" customFormat="1">
      <c r="Y201" s="599"/>
      <c r="Z201" s="599"/>
      <c r="AA201" s="599"/>
      <c r="AB201" s="599"/>
      <c r="AC201" s="599"/>
      <c r="AD201" s="599"/>
      <c r="AE201" s="599"/>
      <c r="AF201" s="599"/>
      <c r="AG201" s="599"/>
      <c r="AH201" s="599"/>
    </row>
    <row r="202" spans="25:34" s="604" customFormat="1">
      <c r="Y202" s="599"/>
      <c r="Z202" s="599"/>
      <c r="AA202" s="599"/>
      <c r="AB202" s="599"/>
      <c r="AC202" s="599"/>
      <c r="AD202" s="599"/>
      <c r="AE202" s="599"/>
      <c r="AF202" s="599"/>
      <c r="AG202" s="599"/>
      <c r="AH202" s="599"/>
    </row>
    <row r="203" spans="25:34" s="604" customFormat="1">
      <c r="Y203" s="599"/>
      <c r="Z203" s="599"/>
      <c r="AA203" s="599"/>
      <c r="AB203" s="599"/>
      <c r="AC203" s="599"/>
      <c r="AD203" s="599"/>
      <c r="AE203" s="599"/>
      <c r="AF203" s="599"/>
      <c r="AG203" s="599"/>
      <c r="AH203" s="599"/>
    </row>
  </sheetData>
  <mergeCells count="69">
    <mergeCell ref="F11:G11"/>
    <mergeCell ref="F12:G12"/>
    <mergeCell ref="AM6:AN6"/>
    <mergeCell ref="D7:E8"/>
    <mergeCell ref="F7:G7"/>
    <mergeCell ref="F8:G8"/>
    <mergeCell ref="D9:E10"/>
    <mergeCell ref="F9:G9"/>
    <mergeCell ref="T6:W6"/>
    <mergeCell ref="AC6:AD6"/>
    <mergeCell ref="D6:E6"/>
    <mergeCell ref="R6:S6"/>
    <mergeCell ref="AE6:AH6"/>
    <mergeCell ref="AI6:AL6"/>
    <mergeCell ref="F6:G6"/>
    <mergeCell ref="H6:K6"/>
    <mergeCell ref="P40:V40"/>
    <mergeCell ref="G41:H41"/>
    <mergeCell ref="J41:K41"/>
    <mergeCell ref="L41:O41"/>
    <mergeCell ref="P41:V41"/>
    <mergeCell ref="L6:Q6"/>
    <mergeCell ref="Y3:Z3"/>
    <mergeCell ref="L18:N18"/>
    <mergeCell ref="L35:O35"/>
    <mergeCell ref="L38:O38"/>
    <mergeCell ref="P38:V38"/>
    <mergeCell ref="L19:M19"/>
    <mergeCell ref="P35:V35"/>
    <mergeCell ref="D23:AN24"/>
    <mergeCell ref="E35:F35"/>
    <mergeCell ref="I35:K35"/>
    <mergeCell ref="D11:E12"/>
    <mergeCell ref="X6:AB6"/>
    <mergeCell ref="E3:H3"/>
    <mergeCell ref="I3:J3"/>
    <mergeCell ref="U3:X3"/>
    <mergeCell ref="F10:G10"/>
    <mergeCell ref="Y47:AN47"/>
    <mergeCell ref="S46:U46"/>
    <mergeCell ref="M45:O45"/>
    <mergeCell ref="B33:H33"/>
    <mergeCell ref="C34:M34"/>
    <mergeCell ref="P39:V39"/>
    <mergeCell ref="M44:O44"/>
    <mergeCell ref="E38:F38"/>
    <mergeCell ref="G38:H38"/>
    <mergeCell ref="J38:K38"/>
    <mergeCell ref="J37:K37"/>
    <mergeCell ref="E39:F41"/>
    <mergeCell ref="G39:H39"/>
    <mergeCell ref="J39:K39"/>
    <mergeCell ref="L39:O39"/>
    <mergeCell ref="X43:AN43"/>
    <mergeCell ref="E37:F37"/>
    <mergeCell ref="G37:H37"/>
    <mergeCell ref="L37:O37"/>
    <mergeCell ref="E25:AN26"/>
    <mergeCell ref="E30:AN31"/>
    <mergeCell ref="L36:O36"/>
    <mergeCell ref="P36:V36"/>
    <mergeCell ref="E36:F36"/>
    <mergeCell ref="G35:H35"/>
    <mergeCell ref="G36:H36"/>
    <mergeCell ref="J36:K36"/>
    <mergeCell ref="P37:V37"/>
    <mergeCell ref="G40:H40"/>
    <mergeCell ref="J40:K40"/>
    <mergeCell ref="L40:O40"/>
  </mergeCells>
  <phoneticPr fontId="2"/>
  <dataValidations disablePrompts="1" count="1">
    <dataValidation type="list" allowBlank="1" showInputMessage="1" showErrorMessage="1" sqref="L18 M44:M45 S46" xr:uid="{00000000-0002-0000-1000-000000000000}">
      <formula1>"有　・　無,有,無"</formula1>
    </dataValidation>
  </dataValidations>
  <pageMargins left="0.70866141732283472" right="0.70866141732283472" top="0.55118110236220474" bottom="0.55118110236220474" header="0.31496062992125984" footer="0.31496062992125984"/>
  <pageSetup paperSize="9" fitToWidth="0" orientation="landscape" r:id="rId1"/>
  <headerFooter>
    <oddFooter>&amp;C14 - &amp;P</oddFooter>
  </headerFooter>
  <rowBreaks count="1" manualBreakCount="1">
    <brk id="32"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defaultSize="0" autoFill="0" autoLine="0" autoPict="0">
                <anchor>
                  <from>
                    <xdr:col>24</xdr:col>
                    <xdr:colOff>165100</xdr:colOff>
                    <xdr:row>64</xdr:row>
                    <xdr:rowOff>19050</xdr:rowOff>
                  </from>
                  <to>
                    <xdr:col>26</xdr:col>
                    <xdr:colOff>50800</xdr:colOff>
                    <xdr:row>65</xdr:row>
                    <xdr:rowOff>0</xdr:rowOff>
                  </to>
                </anchor>
              </controlPr>
            </control>
          </mc:Choice>
        </mc:AlternateContent>
        <mc:AlternateContent xmlns:mc="http://schemas.openxmlformats.org/markup-compatibility/2006">
          <mc:Choice Requires="x14">
            <control shapeId="307202" r:id="rId5" name="Check Box 2">
              <controlPr defaultSize="0" autoFill="0" autoLine="0" autoPict="0">
                <anchor>
                  <from>
                    <xdr:col>24</xdr:col>
                    <xdr:colOff>165100</xdr:colOff>
                    <xdr:row>65</xdr:row>
                    <xdr:rowOff>19050</xdr:rowOff>
                  </from>
                  <to>
                    <xdr:col>26</xdr:col>
                    <xdr:colOff>50800</xdr:colOff>
                    <xdr:row>66</xdr:row>
                    <xdr:rowOff>19050</xdr:rowOff>
                  </to>
                </anchor>
              </controlPr>
            </control>
          </mc:Choice>
        </mc:AlternateContent>
        <mc:AlternateContent xmlns:mc="http://schemas.openxmlformats.org/markup-compatibility/2006">
          <mc:Choice Requires="x14">
            <control shapeId="307203" r:id="rId6" name="Check Box 3">
              <controlPr defaultSize="0" autoFill="0" autoLine="0" autoPict="0">
                <anchor>
                  <from>
                    <xdr:col>30</xdr:col>
                    <xdr:colOff>95250</xdr:colOff>
                    <xdr:row>64</xdr:row>
                    <xdr:rowOff>19050</xdr:rowOff>
                  </from>
                  <to>
                    <xdr:col>31</xdr:col>
                    <xdr:colOff>127000</xdr:colOff>
                    <xdr:row>65</xdr:row>
                    <xdr:rowOff>0</xdr:rowOff>
                  </to>
                </anchor>
              </controlPr>
            </control>
          </mc:Choice>
        </mc:AlternateContent>
        <mc:AlternateContent xmlns:mc="http://schemas.openxmlformats.org/markup-compatibility/2006">
          <mc:Choice Requires="x14">
            <control shapeId="307204" r:id="rId7" name="Check Box 4">
              <controlPr defaultSize="0" autoFill="0" autoLine="0" autoPict="0">
                <anchor>
                  <from>
                    <xdr:col>30</xdr:col>
                    <xdr:colOff>107950</xdr:colOff>
                    <xdr:row>65</xdr:row>
                    <xdr:rowOff>0</xdr:rowOff>
                  </from>
                  <to>
                    <xdr:col>31</xdr:col>
                    <xdr:colOff>133350</xdr:colOff>
                    <xdr:row>66</xdr:row>
                    <xdr:rowOff>0</xdr:rowOff>
                  </to>
                </anchor>
              </controlPr>
            </control>
          </mc:Choice>
        </mc:AlternateContent>
        <mc:AlternateContent xmlns:mc="http://schemas.openxmlformats.org/markup-compatibility/2006">
          <mc:Choice Requires="x14">
            <control shapeId="307216" r:id="rId8" name="Check Box 16">
              <controlPr defaultSize="0" autoFill="0" autoLine="0" autoPict="0">
                <anchor>
                  <from>
                    <xdr:col>30</xdr:col>
                    <xdr:colOff>95250</xdr:colOff>
                    <xdr:row>35</xdr:row>
                    <xdr:rowOff>50800</xdr:rowOff>
                  </from>
                  <to>
                    <xdr:col>31</xdr:col>
                    <xdr:colOff>114300</xdr:colOff>
                    <xdr:row>35</xdr:row>
                    <xdr:rowOff>171450</xdr:rowOff>
                  </to>
                </anchor>
              </controlPr>
            </control>
          </mc:Choice>
        </mc:AlternateContent>
        <mc:AlternateContent xmlns:mc="http://schemas.openxmlformats.org/markup-compatibility/2006">
          <mc:Choice Requires="x14">
            <control shapeId="307217" r:id="rId9" name="Check Box 17">
              <controlPr defaultSize="0" autoFill="0" autoLine="0" autoPict="0">
                <anchor>
                  <from>
                    <xdr:col>30</xdr:col>
                    <xdr:colOff>114300</xdr:colOff>
                    <xdr:row>36</xdr:row>
                    <xdr:rowOff>63500</xdr:rowOff>
                  </from>
                  <to>
                    <xdr:col>31</xdr:col>
                    <xdr:colOff>114300</xdr:colOff>
                    <xdr:row>36</xdr:row>
                    <xdr:rowOff>190500</xdr:rowOff>
                  </to>
                </anchor>
              </controlPr>
            </control>
          </mc:Choice>
        </mc:AlternateContent>
        <mc:AlternateContent xmlns:mc="http://schemas.openxmlformats.org/markup-compatibility/2006">
          <mc:Choice Requires="x14">
            <control shapeId="307218" r:id="rId10" name="Check Box 18">
              <controlPr defaultSize="0" autoFill="0" autoLine="0" autoPict="0">
                <anchor>
                  <from>
                    <xdr:col>25</xdr:col>
                    <xdr:colOff>127000</xdr:colOff>
                    <xdr:row>35</xdr:row>
                    <xdr:rowOff>76200</xdr:rowOff>
                  </from>
                  <to>
                    <xdr:col>26</xdr:col>
                    <xdr:colOff>203200</xdr:colOff>
                    <xdr:row>35</xdr:row>
                    <xdr:rowOff>196850</xdr:rowOff>
                  </to>
                </anchor>
              </controlPr>
            </control>
          </mc:Choice>
        </mc:AlternateContent>
        <mc:AlternateContent xmlns:mc="http://schemas.openxmlformats.org/markup-compatibility/2006">
          <mc:Choice Requires="x14">
            <control shapeId="307219" r:id="rId11" name="Check Box 19">
              <controlPr defaultSize="0" autoFill="0" autoLine="0" autoPict="0">
                <anchor>
                  <from>
                    <xdr:col>25</xdr:col>
                    <xdr:colOff>133350</xdr:colOff>
                    <xdr:row>36</xdr:row>
                    <xdr:rowOff>82550</xdr:rowOff>
                  </from>
                  <to>
                    <xdr:col>26</xdr:col>
                    <xdr:colOff>209550</xdr:colOff>
                    <xdr:row>36</xdr:row>
                    <xdr:rowOff>196850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4" tint="0.59999389629810485"/>
  </sheetPr>
  <dimension ref="A1:AO80"/>
  <sheetViews>
    <sheetView showZeros="0" view="pageBreakPreview" zoomScaleNormal="130" zoomScaleSheetLayoutView="100" workbookViewId="0">
      <selection sqref="A1:H2"/>
    </sheetView>
  </sheetViews>
  <sheetFormatPr defaultColWidth="9" defaultRowHeight="13"/>
  <cols>
    <col min="1" max="2" width="2.7265625" style="599" customWidth="1"/>
    <col min="3" max="3" width="7.453125" style="599" customWidth="1"/>
    <col min="4" max="5" width="3.08984375" style="599" customWidth="1"/>
    <col min="6" max="8" width="6.26953125" style="599" customWidth="1"/>
    <col min="9" max="9" width="1.90625" style="599" customWidth="1"/>
    <col min="10" max="10" width="3.7265625" style="599" customWidth="1"/>
    <col min="11" max="11" width="0.6328125" style="599" customWidth="1"/>
    <col min="12" max="12" width="1.90625" style="599" customWidth="1"/>
    <col min="13" max="13" width="3.453125" style="599" customWidth="1"/>
    <col min="14" max="14" width="0.6328125" style="599" customWidth="1"/>
    <col min="15" max="15" width="2" style="599" customWidth="1"/>
    <col min="16" max="16" width="5" style="599" customWidth="1"/>
    <col min="17" max="17" width="0.6328125" style="599" customWidth="1"/>
    <col min="18" max="19" width="2.08984375" style="599" customWidth="1"/>
    <col min="20" max="20" width="2.26953125" style="599" customWidth="1"/>
    <col min="21" max="21" width="6.26953125" style="599" customWidth="1"/>
    <col min="22" max="22" width="4.26953125" style="599" customWidth="1"/>
    <col min="23" max="24" width="2.7265625" style="599" customWidth="1"/>
    <col min="25" max="27" width="7.453125" style="599" customWidth="1"/>
    <col min="28" max="28" width="8.6328125" style="599" customWidth="1"/>
    <col min="29" max="29" width="3.7265625" style="599" customWidth="1"/>
    <col min="30" max="30" width="4.26953125" style="599" customWidth="1"/>
    <col min="31" max="31" width="3.7265625" style="599" customWidth="1"/>
    <col min="32" max="32" width="4.90625" style="599" customWidth="1"/>
    <col min="33" max="36" width="3.7265625" style="599" customWidth="1"/>
    <col min="37" max="37" width="7.453125" style="599" customWidth="1"/>
    <col min="38" max="41" width="6.26953125" style="599" customWidth="1"/>
    <col min="42" max="42" width="5" style="599" customWidth="1"/>
    <col min="43" max="16384" width="9" style="599"/>
  </cols>
  <sheetData>
    <row r="1" spans="1:37" ht="8.25" customHeight="1">
      <c r="A1" s="2579" t="s">
        <v>1256</v>
      </c>
      <c r="B1" s="2579"/>
      <c r="C1" s="2579"/>
      <c r="D1" s="2579"/>
      <c r="E1" s="2579"/>
      <c r="F1" s="2579"/>
      <c r="G1" s="2579"/>
      <c r="H1" s="2579"/>
      <c r="I1" s="1277"/>
      <c r="J1" s="1277"/>
      <c r="K1" s="1277"/>
      <c r="L1" s="1277"/>
      <c r="M1" s="1277"/>
      <c r="N1" s="1277"/>
      <c r="O1" s="1277"/>
      <c r="P1" s="1277"/>
      <c r="Q1" s="1277"/>
      <c r="R1" s="1277"/>
      <c r="S1" s="1277"/>
      <c r="T1" s="1277"/>
      <c r="U1" s="1277"/>
      <c r="V1" s="1277"/>
      <c r="AK1" s="1277"/>
    </row>
    <row r="2" spans="1:37" ht="8.25" customHeight="1">
      <c r="A2" s="2579"/>
      <c r="B2" s="2579"/>
      <c r="C2" s="2579"/>
      <c r="D2" s="2579"/>
      <c r="E2" s="2579"/>
      <c r="F2" s="2579"/>
      <c r="G2" s="2579"/>
      <c r="H2" s="2579"/>
      <c r="I2" s="1277"/>
      <c r="J2" s="1277"/>
      <c r="K2" s="1277"/>
      <c r="L2" s="1277"/>
      <c r="M2" s="1277"/>
      <c r="N2" s="1277"/>
      <c r="O2" s="1277"/>
      <c r="P2" s="1277"/>
      <c r="Q2" s="1277"/>
      <c r="R2" s="1277"/>
      <c r="S2" s="1277"/>
      <c r="T2" s="1277"/>
      <c r="U2" s="1277"/>
      <c r="V2" s="1277"/>
      <c r="AK2" s="1277"/>
    </row>
    <row r="3" spans="1:37" ht="6.75" customHeight="1">
      <c r="A3" s="1242"/>
      <c r="B3" s="1242"/>
      <c r="C3" s="1242"/>
      <c r="D3" s="1242"/>
      <c r="E3" s="1242"/>
      <c r="F3" s="1242"/>
      <c r="G3" s="1242"/>
      <c r="H3" s="1242"/>
      <c r="I3" s="1277"/>
      <c r="J3" s="1277"/>
      <c r="K3" s="1277"/>
      <c r="L3" s="1277"/>
      <c r="M3" s="1277"/>
      <c r="N3" s="1277"/>
      <c r="O3" s="1277"/>
      <c r="P3" s="1277"/>
      <c r="Q3" s="1277"/>
      <c r="R3" s="1277"/>
      <c r="S3" s="1277"/>
      <c r="T3" s="1277"/>
      <c r="U3" s="1277"/>
      <c r="V3" s="1277"/>
      <c r="AK3" s="1277"/>
    </row>
    <row r="4" spans="1:37" ht="8.25" customHeight="1">
      <c r="B4" s="2591" t="s">
        <v>831</v>
      </c>
      <c r="C4" s="2591"/>
      <c r="D4" s="2591"/>
      <c r="E4" s="2591"/>
      <c r="F4" s="2591"/>
      <c r="G4" s="2591"/>
      <c r="H4" s="2592" t="s">
        <v>656</v>
      </c>
      <c r="I4" s="2386" t="s">
        <v>52</v>
      </c>
      <c r="J4" s="2386"/>
      <c r="K4" s="2386" t="s">
        <v>56</v>
      </c>
      <c r="L4" s="2386"/>
      <c r="M4" s="2386"/>
      <c r="N4" s="2386" t="s">
        <v>62</v>
      </c>
      <c r="O4" s="2386"/>
      <c r="P4" s="2386"/>
      <c r="Q4" s="2185" t="s">
        <v>832</v>
      </c>
      <c r="R4" s="2185"/>
      <c r="S4" s="2185"/>
      <c r="T4" s="2185"/>
      <c r="U4" s="2253"/>
      <c r="V4" s="2579"/>
      <c r="X4" s="1671" t="s">
        <v>860</v>
      </c>
      <c r="Y4" s="2423"/>
      <c r="Z4" s="2423"/>
      <c r="AA4" s="2423"/>
      <c r="AB4" s="2423"/>
      <c r="AC4" s="2423"/>
      <c r="AD4" s="2423"/>
      <c r="AE4" s="2423"/>
      <c r="AF4" s="2423"/>
      <c r="AG4" s="2423"/>
      <c r="AH4" s="2423"/>
      <c r="AI4" s="2423"/>
      <c r="AJ4" s="2423"/>
      <c r="AK4" s="1278"/>
    </row>
    <row r="5" spans="1:37" ht="8.25" customHeight="1">
      <c r="A5" s="1278"/>
      <c r="B5" s="2591"/>
      <c r="C5" s="2591"/>
      <c r="D5" s="2591"/>
      <c r="E5" s="2591"/>
      <c r="F5" s="2591"/>
      <c r="G5" s="2591"/>
      <c r="H5" s="2592"/>
      <c r="I5" s="2386"/>
      <c r="J5" s="2386"/>
      <c r="K5" s="2386"/>
      <c r="L5" s="2386"/>
      <c r="M5" s="2386"/>
      <c r="N5" s="2386"/>
      <c r="O5" s="2386"/>
      <c r="P5" s="2386"/>
      <c r="Q5" s="2185"/>
      <c r="R5" s="2185"/>
      <c r="S5" s="2185"/>
      <c r="T5" s="2185"/>
      <c r="U5" s="2253"/>
      <c r="V5" s="2579"/>
      <c r="X5" s="2349"/>
      <c r="Y5" s="2423"/>
      <c r="Z5" s="2423"/>
      <c r="AA5" s="2423"/>
      <c r="AB5" s="2423"/>
      <c r="AC5" s="2423"/>
      <c r="AD5" s="2423"/>
      <c r="AE5" s="2423"/>
      <c r="AF5" s="2423"/>
      <c r="AG5" s="2423"/>
      <c r="AH5" s="2423"/>
      <c r="AI5" s="2423"/>
      <c r="AJ5" s="2423"/>
      <c r="AK5" s="1278"/>
    </row>
    <row r="6" spans="1:37" ht="10.5" customHeight="1">
      <c r="A6" s="1278"/>
      <c r="B6" s="1278"/>
      <c r="C6" s="1278"/>
      <c r="D6" s="1278"/>
      <c r="E6" s="1278"/>
      <c r="F6" s="1278"/>
      <c r="G6" s="1278"/>
      <c r="H6" s="1215"/>
      <c r="I6" s="1215"/>
      <c r="J6" s="194" t="s">
        <v>1092</v>
      </c>
      <c r="K6" s="1215"/>
      <c r="L6" s="1215"/>
      <c r="M6" s="1215"/>
      <c r="N6" s="1215"/>
      <c r="O6" s="1215"/>
      <c r="P6" s="1215"/>
      <c r="Q6" s="1215"/>
      <c r="R6" s="1215"/>
      <c r="S6" s="1215"/>
      <c r="T6" s="1215"/>
      <c r="U6" s="1215"/>
      <c r="V6" s="1278"/>
      <c r="Y6" s="2424" t="s">
        <v>971</v>
      </c>
      <c r="Z6" s="2425"/>
      <c r="AA6" s="2425"/>
      <c r="AB6" s="2425"/>
      <c r="AC6" s="2425"/>
      <c r="AD6" s="2425"/>
      <c r="AE6" s="2425"/>
      <c r="AF6" s="2425"/>
      <c r="AG6" s="2425"/>
      <c r="AH6" s="2425"/>
      <c r="AI6" s="2425"/>
      <c r="AJ6" s="2426"/>
      <c r="AK6" s="1278"/>
    </row>
    <row r="7" spans="1:37" ht="8.25" customHeight="1">
      <c r="A7" s="1278"/>
      <c r="B7" s="2591" t="s">
        <v>834</v>
      </c>
      <c r="C7" s="2591"/>
      <c r="D7" s="2591"/>
      <c r="E7" s="2591"/>
      <c r="F7" s="2591"/>
      <c r="G7" s="2591"/>
      <c r="H7" s="2591"/>
      <c r="I7" s="2178"/>
      <c r="J7" s="2178"/>
      <c r="K7" s="2178"/>
      <c r="L7" s="2178"/>
      <c r="M7" s="683"/>
      <c r="N7" s="683"/>
      <c r="O7" s="1215"/>
      <c r="P7" s="1215"/>
      <c r="Q7" s="1215"/>
      <c r="R7" s="1215"/>
      <c r="S7" s="1215"/>
      <c r="T7" s="1215"/>
      <c r="U7" s="1215"/>
      <c r="V7" s="1278"/>
      <c r="Y7" s="2427"/>
      <c r="Z7" s="2428"/>
      <c r="AA7" s="2428"/>
      <c r="AB7" s="2428"/>
      <c r="AC7" s="2428"/>
      <c r="AD7" s="2428"/>
      <c r="AE7" s="2428"/>
      <c r="AF7" s="2428"/>
      <c r="AG7" s="2428"/>
      <c r="AH7" s="2428"/>
      <c r="AI7" s="2428"/>
      <c r="AJ7" s="2429"/>
      <c r="AK7" s="1278"/>
    </row>
    <row r="8" spans="1:37" ht="10.5" customHeight="1">
      <c r="B8" s="2591"/>
      <c r="C8" s="2591"/>
      <c r="D8" s="2591"/>
      <c r="E8" s="2591"/>
      <c r="F8" s="2591"/>
      <c r="G8" s="2591"/>
      <c r="H8" s="2591"/>
      <c r="I8" s="2178"/>
      <c r="J8" s="2178"/>
      <c r="K8" s="2178"/>
      <c r="L8" s="2178"/>
      <c r="M8" s="683"/>
      <c r="N8" s="683"/>
      <c r="O8" s="196"/>
      <c r="P8" s="196"/>
      <c r="Q8" s="196"/>
      <c r="R8" s="196"/>
      <c r="S8" s="196"/>
      <c r="T8" s="196"/>
      <c r="U8" s="196"/>
      <c r="V8" s="1277"/>
      <c r="Y8" s="2427"/>
      <c r="Z8" s="2428"/>
      <c r="AA8" s="2428"/>
      <c r="AB8" s="2428"/>
      <c r="AC8" s="2428"/>
      <c r="AD8" s="2428"/>
      <c r="AE8" s="2428"/>
      <c r="AF8" s="2428"/>
      <c r="AG8" s="2428"/>
      <c r="AH8" s="2428"/>
      <c r="AI8" s="2428"/>
      <c r="AJ8" s="2429"/>
      <c r="AK8" s="1277"/>
    </row>
    <row r="9" spans="1:37" ht="8.25" customHeight="1">
      <c r="B9" s="655"/>
      <c r="C9" s="2506" t="s">
        <v>836</v>
      </c>
      <c r="D9" s="2506"/>
      <c r="E9" s="2506"/>
      <c r="F9" s="2506"/>
      <c r="G9" s="2506"/>
      <c r="H9" s="2506" t="s">
        <v>837</v>
      </c>
      <c r="I9" s="2506"/>
      <c r="J9" s="2506"/>
      <c r="K9" s="2506"/>
      <c r="L9" s="2506"/>
      <c r="M9" s="2506"/>
      <c r="N9" s="2506"/>
      <c r="O9" s="2506"/>
      <c r="P9" s="2506"/>
      <c r="Q9" s="198"/>
      <c r="R9" s="198"/>
      <c r="S9" s="198"/>
      <c r="T9" s="198"/>
      <c r="U9" s="1277"/>
      <c r="V9" s="1277"/>
      <c r="Y9" s="2427"/>
      <c r="Z9" s="2428"/>
      <c r="AA9" s="2428"/>
      <c r="AB9" s="2428"/>
      <c r="AC9" s="2428"/>
      <c r="AD9" s="2428"/>
      <c r="AE9" s="2428"/>
      <c r="AF9" s="2428"/>
      <c r="AG9" s="2428"/>
      <c r="AH9" s="2428"/>
      <c r="AI9" s="2428"/>
      <c r="AJ9" s="2429"/>
      <c r="AK9" s="1277"/>
    </row>
    <row r="10" spans="1:37" ht="8.25" customHeight="1">
      <c r="A10" s="1277"/>
      <c r="B10" s="1277" t="s">
        <v>842</v>
      </c>
      <c r="C10" s="2506"/>
      <c r="D10" s="2506"/>
      <c r="E10" s="2506"/>
      <c r="F10" s="2506"/>
      <c r="G10" s="2506"/>
      <c r="H10" s="2506"/>
      <c r="I10" s="2506"/>
      <c r="J10" s="2506"/>
      <c r="K10" s="2506"/>
      <c r="L10" s="2506"/>
      <c r="M10" s="2506"/>
      <c r="N10" s="2506"/>
      <c r="O10" s="2506"/>
      <c r="P10" s="2506"/>
      <c r="Q10" s="644"/>
      <c r="R10" s="644"/>
      <c r="S10" s="644"/>
      <c r="T10" s="644"/>
      <c r="U10" s="1277"/>
      <c r="V10" s="1277"/>
      <c r="Y10" s="2427"/>
      <c r="Z10" s="2428"/>
      <c r="AA10" s="2428"/>
      <c r="AB10" s="2428"/>
      <c r="AC10" s="2428"/>
      <c r="AD10" s="2428"/>
      <c r="AE10" s="2428"/>
      <c r="AF10" s="2428"/>
      <c r="AG10" s="2428"/>
      <c r="AH10" s="2428"/>
      <c r="AI10" s="2428"/>
      <c r="AJ10" s="2429"/>
      <c r="AK10" s="1277"/>
    </row>
    <row r="11" spans="1:37" ht="8.25" customHeight="1">
      <c r="A11" s="1277"/>
      <c r="B11" s="1277"/>
      <c r="C11" s="1238"/>
      <c r="D11" s="1238"/>
      <c r="E11" s="1238"/>
      <c r="F11" s="1238"/>
      <c r="G11" s="1238"/>
      <c r="H11" s="1238"/>
      <c r="I11" s="1238"/>
      <c r="J11" s="1238"/>
      <c r="K11" s="1238"/>
      <c r="L11" s="1238"/>
      <c r="M11" s="1238"/>
      <c r="N11" s="1238"/>
      <c r="O11" s="1238"/>
      <c r="P11" s="1238"/>
      <c r="Q11" s="644"/>
      <c r="R11" s="644"/>
      <c r="S11" s="644"/>
      <c r="T11" s="644"/>
      <c r="U11" s="1277"/>
      <c r="V11" s="1277"/>
      <c r="Y11" s="2430"/>
      <c r="Z11" s="2431"/>
      <c r="AA11" s="2431"/>
      <c r="AB11" s="2431"/>
      <c r="AC11" s="2431"/>
      <c r="AD11" s="2431"/>
      <c r="AE11" s="2431"/>
      <c r="AF11" s="2431"/>
      <c r="AG11" s="2431"/>
      <c r="AH11" s="2431"/>
      <c r="AI11" s="2431"/>
      <c r="AJ11" s="2432"/>
      <c r="AK11" s="1277"/>
    </row>
    <row r="12" spans="1:37" ht="8.25" customHeight="1">
      <c r="A12" s="1277"/>
      <c r="B12" s="1277"/>
      <c r="C12" s="2506" t="s">
        <v>843</v>
      </c>
      <c r="D12" s="2506"/>
      <c r="E12" s="2506"/>
      <c r="F12" s="2506"/>
      <c r="G12" s="2506"/>
      <c r="H12" s="2596" t="s">
        <v>844</v>
      </c>
      <c r="I12" s="2596"/>
      <c r="J12" s="2596"/>
      <c r="K12" s="645"/>
      <c r="L12" s="2596"/>
      <c r="M12" s="2596"/>
      <c r="N12" s="2596"/>
      <c r="O12" s="2596"/>
      <c r="P12" s="2596"/>
      <c r="Q12" s="2596"/>
      <c r="R12" s="2596"/>
      <c r="S12" s="2596"/>
      <c r="T12" s="2596"/>
      <c r="U12" s="2596"/>
      <c r="V12" s="2590" t="s">
        <v>53</v>
      </c>
      <c r="Y12" s="648"/>
      <c r="Z12" s="648"/>
      <c r="AA12" s="648"/>
      <c r="AB12" s="648"/>
      <c r="AC12" s="648"/>
      <c r="AD12" s="648"/>
      <c r="AE12" s="648"/>
      <c r="AF12" s="648"/>
      <c r="AG12" s="648"/>
      <c r="AH12" s="648"/>
      <c r="AI12" s="648"/>
      <c r="AJ12" s="648"/>
      <c r="AK12" s="1277"/>
    </row>
    <row r="13" spans="1:37" ht="8.25" customHeight="1">
      <c r="A13" s="1277"/>
      <c r="B13" s="1277"/>
      <c r="C13" s="2506"/>
      <c r="D13" s="2506"/>
      <c r="E13" s="2506"/>
      <c r="F13" s="2506"/>
      <c r="G13" s="2506"/>
      <c r="H13" s="2596"/>
      <c r="I13" s="2596"/>
      <c r="J13" s="2596"/>
      <c r="K13" s="645"/>
      <c r="L13" s="2596"/>
      <c r="M13" s="2596"/>
      <c r="N13" s="2596"/>
      <c r="O13" s="2596"/>
      <c r="P13" s="2596"/>
      <c r="Q13" s="2596"/>
      <c r="R13" s="2596"/>
      <c r="S13" s="2596"/>
      <c r="T13" s="2596"/>
      <c r="U13" s="2596"/>
      <c r="V13" s="2590"/>
      <c r="X13" s="1671" t="s">
        <v>861</v>
      </c>
      <c r="Y13" s="2349"/>
      <c r="Z13" s="1212"/>
      <c r="AA13" s="649"/>
      <c r="AB13" s="649"/>
      <c r="AC13" s="649"/>
      <c r="AD13" s="649"/>
      <c r="AE13" s="649"/>
      <c r="AF13" s="649"/>
      <c r="AG13" s="649"/>
      <c r="AH13" s="649"/>
      <c r="AI13" s="649"/>
      <c r="AJ13" s="649"/>
      <c r="AK13" s="1277"/>
    </row>
    <row r="14" spans="1:37" ht="8.25" customHeight="1">
      <c r="A14" s="1277"/>
      <c r="B14" s="1277"/>
      <c r="C14" s="2506"/>
      <c r="D14" s="2506"/>
      <c r="E14" s="2506"/>
      <c r="F14" s="2506"/>
      <c r="G14" s="2506"/>
      <c r="H14" s="1145"/>
      <c r="I14" s="1145"/>
      <c r="J14" s="1145"/>
      <c r="K14" s="688"/>
      <c r="L14" s="644"/>
      <c r="M14" s="644"/>
      <c r="N14" s="644"/>
      <c r="O14" s="198"/>
      <c r="P14" s="198"/>
      <c r="Q14" s="198"/>
      <c r="R14" s="198"/>
      <c r="S14" s="198"/>
      <c r="T14" s="198"/>
      <c r="U14" s="1277"/>
      <c r="V14" s="1277"/>
      <c r="X14" s="2349"/>
      <c r="Y14" s="2349"/>
      <c r="Z14" s="1212"/>
      <c r="AA14" s="649"/>
      <c r="AB14" s="649"/>
      <c r="AC14" s="649"/>
      <c r="AD14" s="649"/>
      <c r="AE14" s="649"/>
      <c r="AF14" s="649"/>
      <c r="AG14" s="649"/>
      <c r="AH14" s="649"/>
      <c r="AI14" s="649"/>
      <c r="AJ14" s="649"/>
      <c r="AK14" s="1277"/>
    </row>
    <row r="15" spans="1:37" ht="8.25" customHeight="1">
      <c r="A15" s="1277"/>
      <c r="B15" s="1277"/>
      <c r="C15" s="2506"/>
      <c r="D15" s="2506"/>
      <c r="E15" s="2506"/>
      <c r="F15" s="2506"/>
      <c r="G15" s="2506"/>
      <c r="H15" s="1145"/>
      <c r="I15" s="1145"/>
      <c r="J15" s="1145"/>
      <c r="K15" s="688"/>
      <c r="L15" s="644"/>
      <c r="M15" s="644"/>
      <c r="N15" s="644"/>
      <c r="O15" s="198"/>
      <c r="P15" s="198"/>
      <c r="Q15" s="198"/>
      <c r="R15" s="198"/>
      <c r="S15" s="198"/>
      <c r="T15" s="198"/>
      <c r="U15" s="1277"/>
      <c r="V15" s="1277"/>
      <c r="Y15" s="2253" t="s">
        <v>862</v>
      </c>
      <c r="Z15" s="1805"/>
      <c r="AA15" s="1805"/>
      <c r="AB15" s="205"/>
      <c r="AC15" s="205"/>
      <c r="AD15" s="205"/>
      <c r="AE15" s="205"/>
      <c r="AF15" s="205"/>
      <c r="AG15" s="205"/>
      <c r="AH15" s="205"/>
      <c r="AI15" s="150"/>
      <c r="AJ15" s="150"/>
      <c r="AK15" s="1277"/>
    </row>
    <row r="16" spans="1:37" ht="8.25" customHeight="1">
      <c r="A16" s="1277"/>
      <c r="B16" s="2591" t="s">
        <v>850</v>
      </c>
      <c r="C16" s="2591"/>
      <c r="D16" s="2591"/>
      <c r="E16" s="2591"/>
      <c r="F16" s="2591"/>
      <c r="G16" s="2591"/>
      <c r="L16" s="644"/>
      <c r="M16" s="644"/>
      <c r="N16" s="644"/>
      <c r="O16" s="198"/>
      <c r="P16" s="198"/>
      <c r="Q16" s="198"/>
      <c r="R16" s="198"/>
      <c r="S16" s="198"/>
      <c r="T16" s="198"/>
      <c r="U16" s="1277"/>
      <c r="V16" s="1277"/>
      <c r="Y16" s="1805"/>
      <c r="Z16" s="1805"/>
      <c r="AA16" s="1805"/>
      <c r="AB16" s="205"/>
      <c r="AC16" s="205"/>
      <c r="AD16" s="205"/>
      <c r="AE16" s="205"/>
      <c r="AF16" s="205"/>
      <c r="AG16" s="205"/>
      <c r="AH16" s="205"/>
      <c r="AI16" s="188"/>
      <c r="AJ16" s="150"/>
      <c r="AK16" s="1277"/>
    </row>
    <row r="17" spans="1:37" ht="8.25" customHeight="1">
      <c r="A17" s="1277"/>
      <c r="B17" s="2591"/>
      <c r="C17" s="2591"/>
      <c r="D17" s="2591"/>
      <c r="E17" s="2591"/>
      <c r="F17" s="2591"/>
      <c r="G17" s="2591"/>
      <c r="L17" s="644"/>
      <c r="M17" s="644"/>
      <c r="N17" s="644"/>
      <c r="O17" s="198"/>
      <c r="P17" s="198"/>
      <c r="Q17" s="198"/>
      <c r="R17" s="198"/>
      <c r="S17" s="198"/>
      <c r="T17" s="198"/>
      <c r="U17" s="2597" t="str">
        <f>+表紙!AE9</f>
        <v>＿＿年度</v>
      </c>
      <c r="V17" s="1277"/>
      <c r="Y17" s="205"/>
      <c r="Z17" s="2253" t="s">
        <v>863</v>
      </c>
      <c r="AA17" s="1198"/>
      <c r="AB17" s="2253" t="s">
        <v>801</v>
      </c>
      <c r="AC17" s="1220"/>
      <c r="AD17" s="205"/>
      <c r="AE17" s="205"/>
      <c r="AF17" s="205"/>
      <c r="AG17" s="205"/>
      <c r="AH17" s="188"/>
      <c r="AI17" s="188"/>
      <c r="AJ17" s="150"/>
      <c r="AK17" s="1277"/>
    </row>
    <row r="18" spans="1:37" ht="8.25" customHeight="1">
      <c r="A18" s="1277"/>
      <c r="B18" s="646"/>
      <c r="C18" s="646"/>
      <c r="D18" s="646"/>
      <c r="E18" s="646"/>
      <c r="F18" s="646"/>
      <c r="G18" s="646"/>
      <c r="H18" s="646"/>
      <c r="I18" s="1279"/>
      <c r="J18" s="1279"/>
      <c r="K18" s="1279"/>
      <c r="L18" s="1280"/>
      <c r="M18" s="1280"/>
      <c r="N18" s="1280"/>
      <c r="O18" s="1277"/>
      <c r="P18" s="1277"/>
      <c r="Q18" s="1277"/>
      <c r="R18" s="1277"/>
      <c r="S18" s="1277"/>
      <c r="T18" s="1277"/>
      <c r="U18" s="2598"/>
      <c r="V18" s="1277"/>
      <c r="Y18" s="205"/>
      <c r="Z18" s="2433"/>
      <c r="AA18" s="1198"/>
      <c r="AB18" s="2433"/>
      <c r="AC18" s="1220"/>
      <c r="AD18" s="205"/>
      <c r="AE18" s="205"/>
      <c r="AF18" s="205"/>
      <c r="AG18" s="205"/>
      <c r="AH18" s="205"/>
      <c r="AI18" s="205"/>
      <c r="AJ18" s="1224"/>
      <c r="AK18" s="1277"/>
    </row>
    <row r="19" spans="1:37" ht="15.75" customHeight="1">
      <c r="C19" s="2558"/>
      <c r="D19" s="2594" t="s">
        <v>1047</v>
      </c>
      <c r="E19" s="2594"/>
      <c r="F19" s="2594"/>
      <c r="G19" s="2615"/>
      <c r="H19" s="2609" t="s">
        <v>852</v>
      </c>
      <c r="I19" s="2594"/>
      <c r="J19" s="2594"/>
      <c r="K19" s="2594"/>
      <c r="L19" s="2594"/>
      <c r="M19" s="2594"/>
      <c r="N19" s="2594"/>
      <c r="O19" s="2594"/>
      <c r="P19" s="2594"/>
      <c r="Q19" s="2615"/>
      <c r="R19" s="2161" t="s">
        <v>853</v>
      </c>
      <c r="S19" s="2162"/>
      <c r="T19" s="2163"/>
      <c r="U19" s="2442" t="s">
        <v>81</v>
      </c>
      <c r="V19" s="1277"/>
      <c r="Y19" s="205"/>
      <c r="Z19" s="1224" t="s">
        <v>864</v>
      </c>
      <c r="AA19" s="1224"/>
      <c r="AB19" s="1224"/>
      <c r="AC19" s="1224"/>
      <c r="AD19" s="1224"/>
      <c r="AE19" s="1224"/>
      <c r="AF19" s="1224"/>
      <c r="AG19" s="1224"/>
      <c r="AH19" s="1224"/>
      <c r="AI19" s="1224"/>
      <c r="AJ19" s="1224"/>
      <c r="AK19" s="1277"/>
    </row>
    <row r="20" spans="1:37" ht="9.75" customHeight="1">
      <c r="B20" s="655"/>
      <c r="C20" s="2559"/>
      <c r="D20" s="2616"/>
      <c r="E20" s="2616"/>
      <c r="F20" s="2616"/>
      <c r="G20" s="2617"/>
      <c r="H20" s="2610"/>
      <c r="I20" s="2595"/>
      <c r="J20" s="2595"/>
      <c r="K20" s="2595"/>
      <c r="L20" s="2595"/>
      <c r="M20" s="2595"/>
      <c r="N20" s="2595"/>
      <c r="O20" s="2595"/>
      <c r="P20" s="2595"/>
      <c r="Q20" s="2618"/>
      <c r="R20" s="2164"/>
      <c r="S20" s="2165"/>
      <c r="T20" s="2166"/>
      <c r="U20" s="2444"/>
      <c r="V20" s="1277"/>
      <c r="Y20" s="205"/>
      <c r="Z20" s="1224"/>
      <c r="AA20" s="1224"/>
      <c r="AB20" s="1224"/>
      <c r="AC20" s="1224"/>
      <c r="AD20" s="1224"/>
      <c r="AE20" s="1224"/>
      <c r="AF20" s="1224"/>
      <c r="AG20" s="1224"/>
      <c r="AH20" s="1224"/>
      <c r="AI20" s="1224"/>
      <c r="AJ20" s="150"/>
      <c r="AK20" s="1277"/>
    </row>
    <row r="21" spans="1:37" ht="9.75" customHeight="1">
      <c r="A21" s="1277"/>
      <c r="C21" s="2559"/>
      <c r="D21" s="2593" t="s">
        <v>857</v>
      </c>
      <c r="E21" s="2594"/>
      <c r="F21" s="2599" t="s">
        <v>858</v>
      </c>
      <c r="G21" s="2594" t="s">
        <v>80</v>
      </c>
      <c r="H21" s="2599" t="s">
        <v>857</v>
      </c>
      <c r="I21" s="2601" t="s">
        <v>858</v>
      </c>
      <c r="J21" s="2593"/>
      <c r="K21" s="2602"/>
      <c r="L21" s="2609" t="s">
        <v>80</v>
      </c>
      <c r="M21" s="2594"/>
      <c r="N21" s="2594"/>
      <c r="O21" s="2580" t="s">
        <v>859</v>
      </c>
      <c r="P21" s="2581"/>
      <c r="Q21" s="2582"/>
      <c r="R21" s="2164"/>
      <c r="S21" s="2165"/>
      <c r="T21" s="2166"/>
      <c r="U21" s="2444"/>
      <c r="V21" s="1277"/>
      <c r="Y21" s="1224" t="s">
        <v>865</v>
      </c>
      <c r="Z21" s="1224"/>
      <c r="AA21" s="1477" t="s">
        <v>656</v>
      </c>
      <c r="AB21" s="2366"/>
      <c r="AC21" s="2156" t="s">
        <v>866</v>
      </c>
      <c r="AD21" s="2434"/>
      <c r="AE21" s="2435"/>
      <c r="AF21" s="2232" t="s">
        <v>867</v>
      </c>
      <c r="AG21" s="1220"/>
      <c r="AH21" s="188"/>
      <c r="AI21" s="205"/>
      <c r="AJ21" s="205"/>
      <c r="AK21" s="1277"/>
    </row>
    <row r="22" spans="1:37" ht="9.75" customHeight="1">
      <c r="A22" s="1277"/>
      <c r="C22" s="2559"/>
      <c r="D22" s="2595"/>
      <c r="E22" s="2595"/>
      <c r="F22" s="2559"/>
      <c r="G22" s="2595"/>
      <c r="H22" s="2600"/>
      <c r="I22" s="2603"/>
      <c r="J22" s="2604"/>
      <c r="K22" s="2605"/>
      <c r="L22" s="2610"/>
      <c r="M22" s="2595"/>
      <c r="N22" s="2595"/>
      <c r="O22" s="2583"/>
      <c r="P22" s="2584"/>
      <c r="Q22" s="2585"/>
      <c r="R22" s="2164"/>
      <c r="S22" s="2165"/>
      <c r="T22" s="2166"/>
      <c r="U22" s="2444"/>
      <c r="V22" s="1277"/>
      <c r="Y22" s="1224"/>
      <c r="Z22" s="1224"/>
      <c r="AA22" s="2366"/>
      <c r="AB22" s="2366"/>
      <c r="AC22" s="2434"/>
      <c r="AD22" s="2434"/>
      <c r="AE22" s="2366"/>
      <c r="AF22" s="2366"/>
      <c r="AG22" s="1220"/>
      <c r="AH22" s="188"/>
      <c r="AI22" s="205"/>
      <c r="AJ22" s="205"/>
      <c r="AK22" s="1277"/>
    </row>
    <row r="23" spans="1:37" ht="9.75" customHeight="1" thickBot="1">
      <c r="A23" s="1277"/>
      <c r="C23" s="2559"/>
      <c r="D23" s="2595"/>
      <c r="E23" s="2595"/>
      <c r="F23" s="2559"/>
      <c r="G23" s="2595"/>
      <c r="H23" s="2600"/>
      <c r="I23" s="2606"/>
      <c r="J23" s="2607"/>
      <c r="K23" s="2608"/>
      <c r="L23" s="2611"/>
      <c r="M23" s="2612"/>
      <c r="N23" s="2612"/>
      <c r="O23" s="2586"/>
      <c r="P23" s="2587"/>
      <c r="Q23" s="2588"/>
      <c r="R23" s="2456"/>
      <c r="S23" s="2589"/>
      <c r="T23" s="2457"/>
      <c r="U23" s="2460"/>
      <c r="V23" s="1277"/>
      <c r="Y23" s="2253" t="s">
        <v>868</v>
      </c>
      <c r="Z23" s="2433"/>
      <c r="AA23" s="2433"/>
      <c r="AB23" s="1224"/>
      <c r="AC23" s="1477" t="s">
        <v>656</v>
      </c>
      <c r="AD23" s="2366"/>
      <c r="AE23" s="2366"/>
      <c r="AF23" s="2232" t="s">
        <v>869</v>
      </c>
      <c r="AG23" s="2366"/>
      <c r="AH23" s="2435"/>
      <c r="AI23" s="2232" t="s">
        <v>870</v>
      </c>
      <c r="AJ23" s="1220"/>
      <c r="AK23" s="1277"/>
    </row>
    <row r="24" spans="1:37" ht="10.5" customHeight="1" thickTop="1">
      <c r="A24" s="1277"/>
      <c r="C24" s="816"/>
      <c r="D24" s="2533" t="s">
        <v>137</v>
      </c>
      <c r="E24" s="2533"/>
      <c r="F24" s="647" t="s">
        <v>137</v>
      </c>
      <c r="G24" s="1240" t="s">
        <v>137</v>
      </c>
      <c r="H24" s="647" t="s">
        <v>137</v>
      </c>
      <c r="I24" s="2534" t="s">
        <v>137</v>
      </c>
      <c r="J24" s="2535"/>
      <c r="K24" s="2536"/>
      <c r="L24" s="2543" t="s">
        <v>137</v>
      </c>
      <c r="M24" s="2544"/>
      <c r="N24" s="2544"/>
      <c r="O24" s="2543" t="s">
        <v>137</v>
      </c>
      <c r="P24" s="2544"/>
      <c r="Q24" s="2545"/>
      <c r="R24" s="2546" t="s">
        <v>106</v>
      </c>
      <c r="S24" s="2547"/>
      <c r="T24" s="2548"/>
      <c r="U24" s="722"/>
      <c r="V24" s="1277"/>
      <c r="Y24" s="2433"/>
      <c r="Z24" s="2433"/>
      <c r="AA24" s="2433"/>
      <c r="AB24" s="1224"/>
      <c r="AC24" s="2366"/>
      <c r="AD24" s="2366"/>
      <c r="AE24" s="2366"/>
      <c r="AF24" s="2366"/>
      <c r="AG24" s="2366"/>
      <c r="AH24" s="2366"/>
      <c r="AI24" s="2366"/>
      <c r="AJ24" s="1220"/>
      <c r="AK24" s="1277"/>
    </row>
    <row r="25" spans="1:37" ht="10.5" customHeight="1">
      <c r="A25" s="1277"/>
      <c r="C25" s="2559" t="s">
        <v>1115</v>
      </c>
      <c r="D25" s="2575"/>
      <c r="E25" s="2576"/>
      <c r="F25" s="2572"/>
      <c r="G25" s="2574"/>
      <c r="H25" s="2572"/>
      <c r="I25" s="2537"/>
      <c r="J25" s="2538"/>
      <c r="K25" s="2539"/>
      <c r="L25" s="2537"/>
      <c r="M25" s="2538"/>
      <c r="N25" s="2539"/>
      <c r="O25" s="2537"/>
      <c r="P25" s="2538"/>
      <c r="Q25" s="2539"/>
      <c r="R25" s="2552"/>
      <c r="S25" s="2553"/>
      <c r="T25" s="2554"/>
      <c r="U25" s="2561"/>
      <c r="V25" s="1277"/>
      <c r="Y25" s="2253" t="s">
        <v>871</v>
      </c>
      <c r="Z25" s="2253"/>
      <c r="AA25" s="2232" t="s">
        <v>140</v>
      </c>
      <c r="AB25" s="1477" t="s">
        <v>872</v>
      </c>
      <c r="AC25" s="2523"/>
      <c r="AD25" s="2523"/>
      <c r="AE25" s="2524"/>
      <c r="AF25" s="2524"/>
      <c r="AG25" s="2528"/>
      <c r="AH25" s="2528"/>
      <c r="AI25" s="2232"/>
      <c r="AJ25" s="2232"/>
      <c r="AK25" s="1277"/>
    </row>
    <row r="26" spans="1:37" ht="8.25" customHeight="1">
      <c r="A26" s="1277"/>
      <c r="C26" s="2559"/>
      <c r="D26" s="2575"/>
      <c r="E26" s="2576"/>
      <c r="F26" s="2572"/>
      <c r="G26" s="2572"/>
      <c r="H26" s="2572"/>
      <c r="I26" s="2537"/>
      <c r="J26" s="2538"/>
      <c r="K26" s="2539"/>
      <c r="L26" s="2537"/>
      <c r="M26" s="2538"/>
      <c r="N26" s="2539"/>
      <c r="O26" s="2537"/>
      <c r="P26" s="2538"/>
      <c r="Q26" s="2539"/>
      <c r="R26" s="2552"/>
      <c r="S26" s="2553"/>
      <c r="T26" s="2554"/>
      <c r="U26" s="2561"/>
      <c r="V26" s="1277"/>
      <c r="X26" s="604"/>
      <c r="Y26" s="2253"/>
      <c r="Z26" s="2253"/>
      <c r="AA26" s="2232"/>
      <c r="AB26" s="1477"/>
      <c r="AC26" s="2523"/>
      <c r="AD26" s="2523"/>
      <c r="AE26" s="2524"/>
      <c r="AF26" s="2524"/>
      <c r="AG26" s="2528"/>
      <c r="AH26" s="2528"/>
      <c r="AI26" s="2232"/>
      <c r="AJ26" s="2232"/>
      <c r="AK26" s="1277"/>
    </row>
    <row r="27" spans="1:37" ht="8.25" customHeight="1">
      <c r="A27" s="1277"/>
      <c r="C27" s="2560"/>
      <c r="D27" s="2577"/>
      <c r="E27" s="2578"/>
      <c r="F27" s="2573"/>
      <c r="G27" s="2573"/>
      <c r="H27" s="2573"/>
      <c r="I27" s="2540"/>
      <c r="J27" s="2541"/>
      <c r="K27" s="2542"/>
      <c r="L27" s="2540"/>
      <c r="M27" s="2541"/>
      <c r="N27" s="2542"/>
      <c r="O27" s="2540"/>
      <c r="P27" s="2541"/>
      <c r="Q27" s="2542"/>
      <c r="R27" s="2555"/>
      <c r="S27" s="2556"/>
      <c r="T27" s="2557"/>
      <c r="U27" s="2562"/>
      <c r="V27" s="1277"/>
      <c r="X27" s="1281"/>
      <c r="Y27" s="2253" t="s">
        <v>873</v>
      </c>
      <c r="Z27" s="2253"/>
      <c r="AA27" s="1477" t="s">
        <v>656</v>
      </c>
      <c r="AB27" s="1477"/>
      <c r="AC27" s="2232" t="s">
        <v>874</v>
      </c>
      <c r="AD27" s="2232"/>
      <c r="AE27" s="2435"/>
      <c r="AF27" s="2435"/>
      <c r="AG27" s="2156" t="s">
        <v>972</v>
      </c>
      <c r="AH27" s="2156"/>
      <c r="AI27" s="2435" t="s">
        <v>875</v>
      </c>
      <c r="AJ27" s="2435"/>
      <c r="AK27" s="1277"/>
    </row>
    <row r="28" spans="1:37" ht="8.25" customHeight="1">
      <c r="A28" s="1277"/>
      <c r="C28" s="2558" t="s">
        <v>1117</v>
      </c>
      <c r="D28" s="2563">
        <f>+D25/12</f>
        <v>0</v>
      </c>
      <c r="E28" s="2565"/>
      <c r="F28" s="2511">
        <f>+F25/12</f>
        <v>0</v>
      </c>
      <c r="G28" s="2511">
        <f>+G25/12</f>
        <v>0</v>
      </c>
      <c r="H28" s="2508">
        <f>+H25/12</f>
        <v>0</v>
      </c>
      <c r="I28" s="2563">
        <f>+I25/12</f>
        <v>0</v>
      </c>
      <c r="J28" s="2564"/>
      <c r="K28" s="2565"/>
      <c r="L28" s="2563">
        <f>+L25/12</f>
        <v>0</v>
      </c>
      <c r="M28" s="2564"/>
      <c r="N28" s="2565"/>
      <c r="O28" s="2514">
        <f>+O25/12</f>
        <v>0</v>
      </c>
      <c r="P28" s="2515"/>
      <c r="Q28" s="2516"/>
      <c r="R28" s="2549">
        <f>+R25/12</f>
        <v>0</v>
      </c>
      <c r="S28" s="2550"/>
      <c r="T28" s="2551"/>
      <c r="U28" s="650"/>
      <c r="V28" s="1277"/>
      <c r="X28" s="1281"/>
      <c r="Y28" s="2253"/>
      <c r="Z28" s="2253"/>
      <c r="AA28" s="1477"/>
      <c r="AB28" s="1477"/>
      <c r="AC28" s="2232"/>
      <c r="AD28" s="2232"/>
      <c r="AE28" s="2435"/>
      <c r="AF28" s="2435"/>
      <c r="AG28" s="2156"/>
      <c r="AH28" s="2156"/>
      <c r="AI28" s="2435"/>
      <c r="AJ28" s="2435"/>
      <c r="AK28" s="1277"/>
    </row>
    <row r="29" spans="1:37" ht="8.25" customHeight="1">
      <c r="A29" s="1277"/>
      <c r="C29" s="2559"/>
      <c r="D29" s="2566"/>
      <c r="E29" s="2568"/>
      <c r="F29" s="2512"/>
      <c r="G29" s="2512"/>
      <c r="H29" s="2509"/>
      <c r="I29" s="2566"/>
      <c r="J29" s="2567"/>
      <c r="K29" s="2568"/>
      <c r="L29" s="2566"/>
      <c r="M29" s="2567"/>
      <c r="N29" s="2568"/>
      <c r="O29" s="2517"/>
      <c r="P29" s="2518"/>
      <c r="Q29" s="2519"/>
      <c r="R29" s="2552"/>
      <c r="S29" s="2553"/>
      <c r="T29" s="2554"/>
      <c r="U29" s="2397"/>
      <c r="V29" s="1277"/>
      <c r="X29" s="1281"/>
      <c r="Y29" s="2526" t="s">
        <v>1209</v>
      </c>
      <c r="Z29" s="2527"/>
      <c r="AA29" s="2527"/>
      <c r="AB29" s="2527"/>
      <c r="AC29" s="2527"/>
      <c r="AD29" s="2527"/>
      <c r="AE29" s="2527"/>
      <c r="AF29" s="2527"/>
      <c r="AG29" s="2527"/>
      <c r="AH29" s="2527"/>
      <c r="AI29" s="2527"/>
      <c r="AJ29" s="2527"/>
      <c r="AK29" s="1277"/>
    </row>
    <row r="30" spans="1:37" ht="8.25" customHeight="1">
      <c r="A30" s="1277"/>
      <c r="C30" s="2560"/>
      <c r="D30" s="2569"/>
      <c r="E30" s="2571"/>
      <c r="F30" s="2513"/>
      <c r="G30" s="2513"/>
      <c r="H30" s="2510"/>
      <c r="I30" s="2569"/>
      <c r="J30" s="2570"/>
      <c r="K30" s="2571"/>
      <c r="L30" s="2569"/>
      <c r="M30" s="2570"/>
      <c r="N30" s="2571"/>
      <c r="O30" s="2520"/>
      <c r="P30" s="2521"/>
      <c r="Q30" s="2522"/>
      <c r="R30" s="2555"/>
      <c r="S30" s="2556"/>
      <c r="T30" s="2557"/>
      <c r="U30" s="2507"/>
      <c r="V30" s="1277"/>
      <c r="Y30" s="2527"/>
      <c r="Z30" s="2527"/>
      <c r="AA30" s="2527"/>
      <c r="AB30" s="2527"/>
      <c r="AC30" s="2527"/>
      <c r="AD30" s="2527"/>
      <c r="AE30" s="2527"/>
      <c r="AF30" s="2527"/>
      <c r="AG30" s="2527"/>
      <c r="AH30" s="2527"/>
      <c r="AI30" s="2527"/>
      <c r="AJ30" s="2527"/>
      <c r="AK30" s="1277"/>
    </row>
    <row r="31" spans="1:37" ht="8.25" customHeight="1">
      <c r="A31" s="1277"/>
      <c r="C31" s="2506" t="s">
        <v>973</v>
      </c>
      <c r="D31" s="2506"/>
      <c r="E31" s="2506"/>
      <c r="F31" s="2506"/>
      <c r="G31" s="2506"/>
      <c r="H31" s="2506"/>
      <c r="I31" s="2506"/>
      <c r="J31" s="2506"/>
      <c r="K31" s="2506"/>
      <c r="L31" s="2506"/>
      <c r="M31" s="2506"/>
      <c r="N31" s="2506"/>
      <c r="O31" s="2506"/>
      <c r="P31" s="2506"/>
      <c r="Q31" s="2506"/>
      <c r="R31" s="2506"/>
      <c r="S31" s="2506"/>
      <c r="T31" s="2506"/>
      <c r="U31" s="2506"/>
      <c r="V31" s="1277"/>
      <c r="Y31" s="205"/>
      <c r="Z31" s="205"/>
      <c r="AA31" s="205"/>
      <c r="AB31" s="205"/>
      <c r="AC31" s="205"/>
      <c r="AD31" s="205"/>
      <c r="AE31" s="1477" t="s">
        <v>656</v>
      </c>
      <c r="AF31" s="1477"/>
      <c r="AG31" s="1805"/>
      <c r="AH31" s="1805"/>
      <c r="AI31" s="205"/>
      <c r="AJ31" s="205"/>
      <c r="AK31" s="1277"/>
    </row>
    <row r="32" spans="1:37" ht="8.25" customHeight="1">
      <c r="A32" s="1277"/>
      <c r="C32" s="2506"/>
      <c r="D32" s="2506"/>
      <c r="E32" s="2506"/>
      <c r="F32" s="2506"/>
      <c r="G32" s="2506"/>
      <c r="H32" s="2506"/>
      <c r="I32" s="2506"/>
      <c r="J32" s="2506"/>
      <c r="K32" s="2506"/>
      <c r="L32" s="2506"/>
      <c r="M32" s="2506"/>
      <c r="N32" s="2506"/>
      <c r="O32" s="2506"/>
      <c r="P32" s="2506"/>
      <c r="Q32" s="2506"/>
      <c r="R32" s="2506"/>
      <c r="S32" s="2506"/>
      <c r="T32" s="2506"/>
      <c r="U32" s="2506"/>
      <c r="V32" s="1277"/>
      <c r="Y32" s="205"/>
      <c r="Z32" s="205"/>
      <c r="AA32" s="205"/>
      <c r="AB32" s="205"/>
      <c r="AC32" s="205"/>
      <c r="AD32" s="205"/>
      <c r="AE32" s="1477"/>
      <c r="AF32" s="1477"/>
      <c r="AG32" s="1805"/>
      <c r="AH32" s="1805"/>
      <c r="AI32" s="205"/>
      <c r="AJ32" s="205"/>
      <c r="AK32" s="1277"/>
    </row>
    <row r="33" spans="1:39" ht="8.25" customHeight="1">
      <c r="A33" s="1277"/>
      <c r="C33" s="2506" t="s">
        <v>1118</v>
      </c>
      <c r="D33" s="2506"/>
      <c r="E33" s="2506"/>
      <c r="F33" s="2506"/>
      <c r="G33" s="2506"/>
      <c r="H33" s="2506"/>
      <c r="I33" s="2506"/>
      <c r="J33" s="2506"/>
      <c r="K33" s="2506"/>
      <c r="L33" s="2506"/>
      <c r="M33" s="2506"/>
      <c r="N33" s="2506"/>
      <c r="O33" s="2506"/>
      <c r="P33" s="2506"/>
      <c r="Q33" s="2506"/>
      <c r="R33" s="2506"/>
      <c r="S33" s="2506"/>
      <c r="T33" s="2506"/>
      <c r="U33" s="2506"/>
      <c r="V33" s="1277"/>
      <c r="X33" s="1671" t="s">
        <v>876</v>
      </c>
      <c r="Y33" s="1671"/>
      <c r="Z33" s="1671"/>
      <c r="AA33" s="1671"/>
      <c r="AB33" s="167"/>
      <c r="AC33" s="167"/>
      <c r="AD33" s="167"/>
      <c r="AE33" s="167"/>
      <c r="AF33" s="167"/>
      <c r="AG33" s="167"/>
      <c r="AH33" s="167"/>
      <c r="AI33" s="167"/>
      <c r="AJ33" s="167"/>
      <c r="AK33" s="1277"/>
    </row>
    <row r="34" spans="1:39" ht="8.25" customHeight="1">
      <c r="A34" s="1277"/>
      <c r="C34" s="2506"/>
      <c r="D34" s="2506"/>
      <c r="E34" s="2506"/>
      <c r="F34" s="2506"/>
      <c r="G34" s="2506"/>
      <c r="H34" s="2506"/>
      <c r="I34" s="2506"/>
      <c r="J34" s="2506"/>
      <c r="K34" s="2506"/>
      <c r="L34" s="2506"/>
      <c r="M34" s="2506"/>
      <c r="N34" s="2506"/>
      <c r="O34" s="2506"/>
      <c r="P34" s="2506"/>
      <c r="Q34" s="2506"/>
      <c r="R34" s="2506"/>
      <c r="S34" s="2506"/>
      <c r="T34" s="2506"/>
      <c r="U34" s="2506"/>
      <c r="V34" s="1277"/>
      <c r="X34" s="1671"/>
      <c r="Y34" s="1671"/>
      <c r="Z34" s="1671"/>
      <c r="AA34" s="1671"/>
      <c r="AB34" s="167"/>
      <c r="AC34" s="167"/>
      <c r="AD34" s="167"/>
      <c r="AE34" s="167"/>
      <c r="AF34" s="167"/>
      <c r="AG34" s="167"/>
      <c r="AH34" s="167"/>
      <c r="AI34" s="167"/>
      <c r="AJ34" s="167"/>
      <c r="AK34" s="1277"/>
    </row>
    <row r="35" spans="1:39" ht="8.25" customHeight="1">
      <c r="A35" s="1277"/>
      <c r="C35" s="645"/>
      <c r="D35" s="652"/>
      <c r="E35" s="652"/>
      <c r="F35" s="645"/>
      <c r="G35" s="645"/>
      <c r="H35" s="645"/>
      <c r="I35" s="645"/>
      <c r="J35" s="645"/>
      <c r="K35" s="645"/>
      <c r="L35" s="645"/>
      <c r="M35" s="645"/>
      <c r="N35" s="645"/>
      <c r="O35" s="645"/>
      <c r="P35" s="645"/>
      <c r="Q35" s="645"/>
      <c r="R35" s="253"/>
      <c r="S35" s="253"/>
      <c r="T35" s="253"/>
      <c r="U35" s="199"/>
      <c r="V35" s="1277"/>
      <c r="Y35" s="1135" t="str">
        <f>+"　　※"&amp;表紙!AE6&amp;"4月1日から調書作成基準日までに提供している場合に記入する。"</f>
        <v>　　※4月1日から調書作成基準日までに提供している場合に記入する。</v>
      </c>
      <c r="Z35" s="1135"/>
      <c r="AA35" s="1135"/>
      <c r="AB35" s="1135"/>
      <c r="AC35" s="1135"/>
      <c r="AD35" s="1135"/>
      <c r="AE35" s="1135"/>
      <c r="AF35" s="1135"/>
      <c r="AG35" s="1135"/>
      <c r="AH35" s="1135"/>
      <c r="AI35" s="1135"/>
      <c r="AJ35" s="1135"/>
      <c r="AK35" s="1277"/>
    </row>
    <row r="36" spans="1:39">
      <c r="A36" s="1277"/>
      <c r="B36" s="186" t="s">
        <v>1093</v>
      </c>
      <c r="C36" s="604"/>
      <c r="D36" s="604"/>
      <c r="E36" s="604"/>
      <c r="F36" s="1282" t="s">
        <v>1244</v>
      </c>
      <c r="G36" s="2455" t="s">
        <v>656</v>
      </c>
      <c r="H36" s="2455"/>
      <c r="I36" s="188" t="s">
        <v>1245</v>
      </c>
      <c r="J36" s="604"/>
      <c r="K36" s="604"/>
      <c r="L36" s="604"/>
      <c r="M36" s="604"/>
      <c r="N36" s="604"/>
      <c r="O36" s="604"/>
      <c r="P36" s="604"/>
      <c r="Q36" s="604"/>
      <c r="R36" s="604"/>
      <c r="S36" s="604"/>
      <c r="T36" s="604"/>
      <c r="U36" s="604"/>
      <c r="V36" s="1277"/>
      <c r="Y36" s="1135"/>
      <c r="Z36" s="1135"/>
      <c r="AA36" s="1135"/>
      <c r="AB36" s="1135"/>
      <c r="AC36" s="1135"/>
      <c r="AD36" s="1135"/>
      <c r="AE36" s="1135"/>
      <c r="AF36" s="1135"/>
      <c r="AG36" s="1135"/>
      <c r="AH36" s="1135"/>
      <c r="AI36" s="1135"/>
      <c r="AJ36" s="1135"/>
      <c r="AK36" s="1277"/>
    </row>
    <row r="37" spans="1:39" ht="8.25" customHeight="1">
      <c r="A37" s="1277"/>
      <c r="B37" s="604"/>
      <c r="C37" s="604"/>
      <c r="D37" s="604"/>
      <c r="E37" s="604"/>
      <c r="F37" s="604"/>
      <c r="G37" s="604"/>
      <c r="H37" s="604"/>
      <c r="I37" s="604"/>
      <c r="J37" s="604"/>
      <c r="K37" s="604"/>
      <c r="L37" s="604"/>
      <c r="M37" s="604"/>
      <c r="N37" s="604"/>
      <c r="O37" s="604"/>
      <c r="P37" s="604"/>
      <c r="Q37" s="604"/>
      <c r="R37" s="604"/>
      <c r="S37" s="604"/>
      <c r="T37" s="604"/>
      <c r="U37" s="604"/>
      <c r="V37" s="1277"/>
      <c r="Y37" s="2253" t="s">
        <v>877</v>
      </c>
      <c r="Z37" s="1805"/>
      <c r="AA37" s="1805"/>
      <c r="AB37" s="1805"/>
      <c r="AC37" s="1477" t="s">
        <v>656</v>
      </c>
      <c r="AD37" s="2366"/>
      <c r="AE37" s="2366"/>
      <c r="AF37" s="651"/>
      <c r="AG37" s="651"/>
      <c r="AH37" s="651"/>
      <c r="AI37" s="651"/>
      <c r="AJ37" s="651"/>
      <c r="AK37" s="1277"/>
    </row>
    <row r="38" spans="1:39" ht="8.25" customHeight="1">
      <c r="A38" s="1277"/>
      <c r="C38" s="2232" t="s">
        <v>881</v>
      </c>
      <c r="D38" s="2232"/>
      <c r="E38" s="2232"/>
      <c r="F38" s="2232" t="s">
        <v>882</v>
      </c>
      <c r="G38" s="2232"/>
      <c r="H38" s="2232"/>
      <c r="I38" s="2232"/>
      <c r="J38" s="2232"/>
      <c r="K38" s="188"/>
      <c r="L38" s="188"/>
      <c r="M38" s="2232" t="s">
        <v>883</v>
      </c>
      <c r="N38" s="2232"/>
      <c r="O38" s="2232"/>
      <c r="P38" s="2232"/>
      <c r="Q38" s="2232"/>
      <c r="R38" s="2232"/>
      <c r="S38" s="2232"/>
      <c r="T38" s="2232"/>
      <c r="U38" s="2232"/>
      <c r="V38" s="188"/>
      <c r="Y38" s="1805"/>
      <c r="Z38" s="1805"/>
      <c r="AA38" s="1805"/>
      <c r="AB38" s="1805"/>
      <c r="AC38" s="2366"/>
      <c r="AD38" s="2366"/>
      <c r="AE38" s="2366"/>
      <c r="AF38" s="651"/>
      <c r="AG38" s="651"/>
      <c r="AH38" s="651"/>
      <c r="AI38" s="651"/>
      <c r="AJ38" s="651"/>
      <c r="AK38" s="1277"/>
    </row>
    <row r="39" spans="1:39" ht="8.25" customHeight="1">
      <c r="A39" s="1277"/>
      <c r="C39" s="2232"/>
      <c r="D39" s="2232"/>
      <c r="E39" s="2232"/>
      <c r="F39" s="2232"/>
      <c r="G39" s="2232"/>
      <c r="H39" s="2232"/>
      <c r="I39" s="2232"/>
      <c r="J39" s="2232"/>
      <c r="K39" s="188"/>
      <c r="L39" s="188"/>
      <c r="M39" s="2232"/>
      <c r="N39" s="2232"/>
      <c r="O39" s="2232"/>
      <c r="P39" s="2232"/>
      <c r="Q39" s="2232"/>
      <c r="R39" s="2232"/>
      <c r="S39" s="2232"/>
      <c r="T39" s="2232"/>
      <c r="U39" s="2232"/>
      <c r="V39" s="188"/>
      <c r="Y39" s="205"/>
      <c r="Z39" s="2232" t="s">
        <v>878</v>
      </c>
      <c r="AA39" s="2366"/>
      <c r="AB39" s="1134"/>
      <c r="AC39" s="2253" t="s">
        <v>879</v>
      </c>
      <c r="AD39" s="2433"/>
      <c r="AE39" s="651"/>
      <c r="AF39" s="651"/>
      <c r="AG39" s="651"/>
      <c r="AH39" s="651"/>
      <c r="AI39" s="651"/>
      <c r="AJ39" s="651"/>
      <c r="AK39" s="1277"/>
    </row>
    <row r="40" spans="1:39" ht="8.25" customHeight="1">
      <c r="A40" s="1277"/>
      <c r="C40" s="2232"/>
      <c r="D40" s="2232"/>
      <c r="E40" s="2232"/>
      <c r="F40" s="2232"/>
      <c r="G40" s="2232"/>
      <c r="H40" s="2232"/>
      <c r="I40" s="2232"/>
      <c r="J40" s="2232"/>
      <c r="K40" s="188"/>
      <c r="L40" s="188"/>
      <c r="M40" s="2232"/>
      <c r="N40" s="2232"/>
      <c r="O40" s="2232"/>
      <c r="P40" s="2232"/>
      <c r="Q40" s="2232"/>
      <c r="R40" s="2232"/>
      <c r="S40" s="2232"/>
      <c r="T40" s="2232"/>
      <c r="U40" s="2232"/>
      <c r="V40" s="188"/>
      <c r="Y40" s="205"/>
      <c r="Z40" s="2366"/>
      <c r="AA40" s="2366"/>
      <c r="AB40" s="1134"/>
      <c r="AC40" s="2433"/>
      <c r="AD40" s="2433"/>
      <c r="AE40" s="651"/>
      <c r="AF40" s="651"/>
      <c r="AG40" s="651"/>
      <c r="AH40" s="651"/>
      <c r="AI40" s="651"/>
      <c r="AJ40" s="651"/>
      <c r="AK40" s="1277"/>
    </row>
    <row r="41" spans="1:39" ht="8.25" customHeight="1">
      <c r="A41" s="1277"/>
      <c r="B41" s="603"/>
      <c r="V41" s="1277"/>
      <c r="Y41" s="2253" t="s">
        <v>880</v>
      </c>
      <c r="Z41" s="2433"/>
      <c r="AA41" s="2433"/>
      <c r="AB41" s="2433"/>
      <c r="AC41" s="651"/>
      <c r="AD41" s="651"/>
      <c r="AE41" s="651"/>
      <c r="AF41" s="651"/>
      <c r="AG41" s="651"/>
      <c r="AH41" s="651"/>
      <c r="AI41" s="651"/>
      <c r="AJ41" s="651"/>
      <c r="AK41" s="1277"/>
      <c r="AL41" s="599" t="s">
        <v>54</v>
      </c>
    </row>
    <row r="42" spans="1:39" ht="8.25" customHeight="1">
      <c r="B42" s="1671" t="s">
        <v>829</v>
      </c>
      <c r="C42" s="1671"/>
      <c r="D42" s="1671"/>
      <c r="E42" s="1671"/>
      <c r="F42" s="1671"/>
      <c r="G42" s="189"/>
      <c r="H42" s="189"/>
      <c r="I42" s="189"/>
      <c r="J42" s="189"/>
      <c r="K42" s="189"/>
      <c r="L42" s="189"/>
      <c r="M42" s="189"/>
      <c r="N42" s="189"/>
      <c r="O42" s="189"/>
      <c r="P42" s="189"/>
      <c r="Q42" s="189"/>
      <c r="R42" s="189"/>
      <c r="S42" s="189"/>
      <c r="T42" s="189"/>
      <c r="U42" s="189"/>
      <c r="Y42" s="2532"/>
      <c r="Z42" s="2532"/>
      <c r="AA42" s="2532"/>
      <c r="AB42" s="2532"/>
      <c r="AC42" s="651"/>
      <c r="AD42" s="651"/>
      <c r="AE42" s="651"/>
      <c r="AF42" s="651"/>
      <c r="AG42" s="651"/>
      <c r="AH42" s="651"/>
      <c r="AI42" s="651"/>
      <c r="AJ42" s="651"/>
      <c r="AK42" s="1277"/>
    </row>
    <row r="43" spans="1:39" ht="8.25" customHeight="1">
      <c r="B43" s="1671"/>
      <c r="C43" s="1671"/>
      <c r="D43" s="1671"/>
      <c r="E43" s="1671"/>
      <c r="F43" s="1671"/>
      <c r="G43" s="189"/>
      <c r="H43" s="189"/>
      <c r="I43" s="189"/>
      <c r="J43" s="189"/>
      <c r="K43" s="189"/>
      <c r="L43" s="189"/>
      <c r="M43" s="189"/>
      <c r="N43" s="189"/>
      <c r="O43" s="189"/>
      <c r="P43" s="189"/>
      <c r="Q43" s="189"/>
      <c r="R43" s="189"/>
      <c r="S43" s="189"/>
      <c r="T43" s="189"/>
      <c r="U43" s="189"/>
      <c r="X43" s="186"/>
      <c r="Y43" s="2463"/>
      <c r="Z43" s="2464"/>
      <c r="AA43" s="2464"/>
      <c r="AB43" s="2464"/>
      <c r="AC43" s="2464"/>
      <c r="AD43" s="2464"/>
      <c r="AE43" s="2464"/>
      <c r="AF43" s="2464"/>
      <c r="AG43" s="2464"/>
      <c r="AH43" s="2464"/>
      <c r="AI43" s="2464"/>
      <c r="AJ43" s="2465"/>
      <c r="AK43" s="2232"/>
      <c r="AL43" s="188"/>
      <c r="AM43" s="1277"/>
    </row>
    <row r="44" spans="1:39" ht="8.25" customHeight="1">
      <c r="C44" s="2502" t="s">
        <v>830</v>
      </c>
      <c r="D44" s="2502"/>
      <c r="E44" s="2502"/>
      <c r="F44" s="2502"/>
      <c r="G44" s="2502"/>
      <c r="H44" s="2502"/>
      <c r="I44" s="2502"/>
      <c r="J44" s="2502"/>
      <c r="K44" s="2502"/>
      <c r="L44" s="2502"/>
      <c r="M44" s="2502"/>
      <c r="N44" s="2502"/>
      <c r="O44" s="189"/>
      <c r="P44" s="189"/>
      <c r="Q44" s="189"/>
      <c r="R44" s="189"/>
      <c r="S44" s="189"/>
      <c r="T44" s="189"/>
      <c r="U44" s="189"/>
      <c r="X44" s="186"/>
      <c r="Y44" s="2466"/>
      <c r="Z44" s="2467"/>
      <c r="AA44" s="2467"/>
      <c r="AB44" s="2467"/>
      <c r="AC44" s="2467"/>
      <c r="AD44" s="2467"/>
      <c r="AE44" s="2467"/>
      <c r="AF44" s="2467"/>
      <c r="AG44" s="2467"/>
      <c r="AH44" s="2467"/>
      <c r="AI44" s="2467"/>
      <c r="AJ44" s="2468"/>
      <c r="AK44" s="2232"/>
      <c r="AL44" s="205"/>
      <c r="AM44" s="1277"/>
    </row>
    <row r="45" spans="1:39" ht="8.25" customHeight="1">
      <c r="C45" s="2502"/>
      <c r="D45" s="2502"/>
      <c r="E45" s="2502"/>
      <c r="F45" s="2502"/>
      <c r="G45" s="2502"/>
      <c r="H45" s="2502"/>
      <c r="I45" s="2502"/>
      <c r="J45" s="2502"/>
      <c r="K45" s="2502"/>
      <c r="L45" s="2502"/>
      <c r="M45" s="2502"/>
      <c r="N45" s="2502"/>
      <c r="O45" s="189"/>
      <c r="P45" s="189"/>
      <c r="Q45" s="189"/>
      <c r="R45" s="189"/>
      <c r="S45" s="189"/>
      <c r="T45" s="189"/>
      <c r="U45" s="189"/>
      <c r="Y45" s="2466"/>
      <c r="Z45" s="2467"/>
      <c r="AA45" s="2467"/>
      <c r="AB45" s="2467"/>
      <c r="AC45" s="2467"/>
      <c r="AD45" s="2467"/>
      <c r="AE45" s="2467"/>
      <c r="AF45" s="2467"/>
      <c r="AG45" s="2467"/>
      <c r="AH45" s="2467"/>
      <c r="AI45" s="2467"/>
      <c r="AJ45" s="2468"/>
      <c r="AK45" s="1277"/>
    </row>
    <row r="46" spans="1:39" ht="8.25" customHeight="1">
      <c r="C46" s="2619" t="s">
        <v>833</v>
      </c>
      <c r="D46" s="2619"/>
      <c r="E46" s="2619"/>
      <c r="F46" s="2619"/>
      <c r="G46" s="2619"/>
      <c r="H46" s="2619"/>
      <c r="I46" s="2619"/>
      <c r="J46" s="2619"/>
      <c r="K46" s="2619"/>
      <c r="L46" s="2619"/>
      <c r="M46" s="2619"/>
      <c r="N46" s="2619"/>
      <c r="O46" s="189"/>
      <c r="P46" s="189"/>
      <c r="Q46" s="189"/>
      <c r="R46" s="189"/>
      <c r="S46" s="189"/>
      <c r="T46" s="189"/>
      <c r="U46" s="189"/>
      <c r="Y46" s="2466"/>
      <c r="Z46" s="2467"/>
      <c r="AA46" s="2467"/>
      <c r="AB46" s="2467"/>
      <c r="AC46" s="2467"/>
      <c r="AD46" s="2467"/>
      <c r="AE46" s="2467"/>
      <c r="AF46" s="2467"/>
      <c r="AG46" s="2467"/>
      <c r="AH46" s="2467"/>
      <c r="AI46" s="2467"/>
      <c r="AJ46" s="2468"/>
      <c r="AK46" s="1277"/>
    </row>
    <row r="47" spans="1:39" ht="8.25" customHeight="1">
      <c r="C47" s="2619"/>
      <c r="D47" s="2619"/>
      <c r="E47" s="2619"/>
      <c r="F47" s="2619"/>
      <c r="G47" s="2619"/>
      <c r="H47" s="2619"/>
      <c r="I47" s="2619"/>
      <c r="J47" s="2619"/>
      <c r="K47" s="2619"/>
      <c r="L47" s="2619"/>
      <c r="M47" s="2619"/>
      <c r="N47" s="2619"/>
      <c r="Y47" s="2466"/>
      <c r="Z47" s="2467"/>
      <c r="AA47" s="2467"/>
      <c r="AB47" s="2467"/>
      <c r="AC47" s="2467"/>
      <c r="AD47" s="2467"/>
      <c r="AE47" s="2467"/>
      <c r="AF47" s="2467"/>
      <c r="AG47" s="2467"/>
      <c r="AH47" s="2467"/>
      <c r="AI47" s="2467"/>
      <c r="AJ47" s="2468"/>
      <c r="AK47" s="2232"/>
      <c r="AL47" s="2232"/>
      <c r="AM47" s="1277"/>
    </row>
    <row r="48" spans="1:39" ht="8.25" customHeight="1">
      <c r="Y48" s="2469"/>
      <c r="Z48" s="2470"/>
      <c r="AA48" s="2470"/>
      <c r="AB48" s="2470"/>
      <c r="AC48" s="2470"/>
      <c r="AD48" s="2470"/>
      <c r="AE48" s="2470"/>
      <c r="AF48" s="2470"/>
      <c r="AG48" s="2470"/>
      <c r="AH48" s="2470"/>
      <c r="AI48" s="2470"/>
      <c r="AJ48" s="2471"/>
      <c r="AK48" s="2232"/>
      <c r="AL48" s="2232"/>
      <c r="AM48" s="1277"/>
    </row>
    <row r="49" spans="2:41" ht="8.25" customHeight="1">
      <c r="B49" s="1671" t="s">
        <v>835</v>
      </c>
      <c r="C49" s="1671"/>
      <c r="D49" s="1671"/>
      <c r="E49" s="1671"/>
      <c r="Y49" s="2469"/>
      <c r="Z49" s="2470"/>
      <c r="AA49" s="2470"/>
      <c r="AB49" s="2470"/>
      <c r="AC49" s="2470"/>
      <c r="AD49" s="2470"/>
      <c r="AE49" s="2470"/>
      <c r="AF49" s="2470"/>
      <c r="AG49" s="2470"/>
      <c r="AH49" s="2470"/>
      <c r="AI49" s="2470"/>
      <c r="AJ49" s="2471"/>
      <c r="AK49" s="1277"/>
    </row>
    <row r="50" spans="2:41" ht="8.25" customHeight="1">
      <c r="B50" s="1671"/>
      <c r="C50" s="1671"/>
      <c r="D50" s="1671"/>
      <c r="E50" s="1671"/>
      <c r="Y50" s="2472"/>
      <c r="Z50" s="2473"/>
      <c r="AA50" s="2473"/>
      <c r="AB50" s="2473"/>
      <c r="AC50" s="2473"/>
      <c r="AD50" s="2473"/>
      <c r="AE50" s="2473"/>
      <c r="AF50" s="2473"/>
      <c r="AG50" s="2473"/>
      <c r="AH50" s="2473"/>
      <c r="AI50" s="2473"/>
      <c r="AJ50" s="2474"/>
      <c r="AK50" s="1277"/>
    </row>
    <row r="51" spans="2:41" ht="8.25" customHeight="1">
      <c r="C51" s="2503" t="s">
        <v>838</v>
      </c>
      <c r="D51" s="2503"/>
      <c r="E51" s="2443"/>
      <c r="F51" s="2442" t="s">
        <v>839</v>
      </c>
      <c r="G51" s="2442"/>
      <c r="H51" s="2442" t="s">
        <v>840</v>
      </c>
      <c r="I51" s="2442"/>
      <c r="J51" s="2442"/>
      <c r="K51" s="2442"/>
      <c r="L51" s="2443"/>
      <c r="M51" s="2443"/>
      <c r="N51" s="2145" t="s">
        <v>841</v>
      </c>
      <c r="O51" s="2475"/>
      <c r="P51" s="2475"/>
      <c r="Q51" s="2475"/>
      <c r="R51" s="2475"/>
      <c r="S51" s="2475"/>
      <c r="T51" s="2476"/>
      <c r="U51" s="727"/>
      <c r="AK51" s="1277"/>
    </row>
    <row r="52" spans="2:41" ht="8.25" customHeight="1">
      <c r="C52" s="2504"/>
      <c r="D52" s="2504"/>
      <c r="E52" s="2445"/>
      <c r="F52" s="2444"/>
      <c r="G52" s="2444"/>
      <c r="H52" s="2444"/>
      <c r="I52" s="2444"/>
      <c r="J52" s="2444"/>
      <c r="K52" s="2444"/>
      <c r="L52" s="2445"/>
      <c r="M52" s="2445"/>
      <c r="N52" s="2477"/>
      <c r="O52" s="1399"/>
      <c r="P52" s="1399"/>
      <c r="Q52" s="1399"/>
      <c r="R52" s="1399"/>
      <c r="S52" s="1399"/>
      <c r="T52" s="2478"/>
      <c r="U52" s="727"/>
      <c r="X52" s="2529" t="s">
        <v>1218</v>
      </c>
      <c r="Y52" s="2423"/>
      <c r="Z52" s="2423"/>
      <c r="AA52" s="2423"/>
      <c r="AB52" s="2455" t="s">
        <v>656</v>
      </c>
      <c r="AC52" s="1399"/>
      <c r="AD52" s="1399"/>
      <c r="AE52" s="1399"/>
      <c r="AF52" s="2530" t="s">
        <v>1219</v>
      </c>
      <c r="AG52" s="2531"/>
      <c r="AH52" s="2531"/>
      <c r="AI52" s="2531"/>
      <c r="AJ52" s="2531"/>
    </row>
    <row r="53" spans="2:41" ht="8.25" customHeight="1">
      <c r="C53" s="2504"/>
      <c r="D53" s="2504"/>
      <c r="E53" s="2445"/>
      <c r="F53" s="2461"/>
      <c r="G53" s="2461"/>
      <c r="H53" s="2444"/>
      <c r="I53" s="2444"/>
      <c r="J53" s="2444"/>
      <c r="K53" s="2444"/>
      <c r="L53" s="2445"/>
      <c r="M53" s="2445"/>
      <c r="N53" s="2479"/>
      <c r="O53" s="2480"/>
      <c r="P53" s="2480"/>
      <c r="Q53" s="2480"/>
      <c r="R53" s="2480"/>
      <c r="S53" s="2480"/>
      <c r="T53" s="2481"/>
      <c r="U53" s="727"/>
      <c r="X53" s="2423"/>
      <c r="Y53" s="2423"/>
      <c r="Z53" s="2423"/>
      <c r="AA53" s="2423"/>
      <c r="AB53" s="1399"/>
      <c r="AC53" s="1399"/>
      <c r="AD53" s="1399"/>
      <c r="AE53" s="1399"/>
      <c r="AF53" s="2531"/>
      <c r="AG53" s="2531"/>
      <c r="AH53" s="2531"/>
      <c r="AI53" s="2531"/>
      <c r="AJ53" s="2531"/>
    </row>
    <row r="54" spans="2:41" ht="8.25" customHeight="1">
      <c r="C54" s="2504"/>
      <c r="D54" s="2504"/>
      <c r="E54" s="2445"/>
      <c r="F54" s="2158" t="s">
        <v>845</v>
      </c>
      <c r="G54" s="2238" t="s">
        <v>846</v>
      </c>
      <c r="H54" s="2442" t="s">
        <v>847</v>
      </c>
      <c r="I54" s="2442"/>
      <c r="J54" s="2303" t="s">
        <v>846</v>
      </c>
      <c r="K54" s="2303"/>
      <c r="L54" s="2443"/>
      <c r="M54" s="2443"/>
      <c r="N54" s="2145" t="s">
        <v>847</v>
      </c>
      <c r="O54" s="2475"/>
      <c r="P54" s="2476"/>
      <c r="Q54" s="2493" t="s">
        <v>846</v>
      </c>
      <c r="R54" s="2494"/>
      <c r="S54" s="2494"/>
      <c r="T54" s="2495"/>
      <c r="U54" s="727"/>
      <c r="X54" s="205"/>
      <c r="Y54" s="2525" t="s">
        <v>1207</v>
      </c>
      <c r="Z54" s="1805"/>
      <c r="AA54" s="1805"/>
      <c r="AB54" s="1805"/>
      <c r="AC54" s="2455" t="s">
        <v>656</v>
      </c>
      <c r="AD54" s="1805"/>
      <c r="AE54" s="1805"/>
      <c r="AF54" s="1805"/>
      <c r="AG54" s="1213"/>
      <c r="AH54" s="205"/>
      <c r="AI54" s="205"/>
    </row>
    <row r="55" spans="2:41" ht="8.25" customHeight="1">
      <c r="C55" s="2504"/>
      <c r="D55" s="2504"/>
      <c r="E55" s="2445"/>
      <c r="F55" s="2158"/>
      <c r="G55" s="2238"/>
      <c r="H55" s="2444"/>
      <c r="I55" s="2444"/>
      <c r="J55" s="1816"/>
      <c r="K55" s="1816"/>
      <c r="L55" s="2445"/>
      <c r="M55" s="2445"/>
      <c r="N55" s="2477"/>
      <c r="O55" s="1399"/>
      <c r="P55" s="2478"/>
      <c r="Q55" s="2496"/>
      <c r="R55" s="2497"/>
      <c r="S55" s="2497"/>
      <c r="T55" s="2498"/>
      <c r="U55" s="727"/>
      <c r="X55" s="205"/>
      <c r="Y55" s="1805"/>
      <c r="Z55" s="1805"/>
      <c r="AA55" s="1805"/>
      <c r="AB55" s="1805"/>
      <c r="AC55" s="1805"/>
      <c r="AD55" s="1805"/>
      <c r="AE55" s="1805"/>
      <c r="AF55" s="1805"/>
      <c r="AG55" s="1213"/>
      <c r="AH55" s="205"/>
      <c r="AI55" s="205"/>
    </row>
    <row r="56" spans="2:41" ht="8.25" customHeight="1" thickBot="1">
      <c r="C56" s="2504"/>
      <c r="D56" s="2504"/>
      <c r="E56" s="2445"/>
      <c r="F56" s="2418"/>
      <c r="G56" s="2462"/>
      <c r="H56" s="2460"/>
      <c r="I56" s="2460"/>
      <c r="J56" s="1817"/>
      <c r="K56" s="1817"/>
      <c r="L56" s="2446"/>
      <c r="M56" s="2446"/>
      <c r="N56" s="2490"/>
      <c r="O56" s="2491"/>
      <c r="P56" s="2492"/>
      <c r="Q56" s="2499"/>
      <c r="R56" s="2500"/>
      <c r="S56" s="2500"/>
      <c r="T56" s="2501"/>
      <c r="U56" s="727"/>
      <c r="X56" s="205"/>
      <c r="Y56" s="2525" t="s">
        <v>1186</v>
      </c>
      <c r="Z56" s="1805"/>
      <c r="AA56" s="1805"/>
      <c r="AB56" s="1805"/>
      <c r="AC56" s="1805"/>
      <c r="AD56" s="2455" t="s">
        <v>656</v>
      </c>
      <c r="AE56" s="1805"/>
      <c r="AF56" s="1805"/>
      <c r="AG56" s="1805"/>
      <c r="AH56" s="1213"/>
      <c r="AI56" s="205"/>
    </row>
    <row r="57" spans="2:41" ht="8.25" customHeight="1" thickTop="1">
      <c r="C57" s="2613" t="s">
        <v>848</v>
      </c>
      <c r="D57" s="2505" t="s">
        <v>849</v>
      </c>
      <c r="E57" s="2448"/>
      <c r="F57" s="2422"/>
      <c r="G57" s="2422"/>
      <c r="H57" s="2422"/>
      <c r="I57" s="2422"/>
      <c r="J57" s="2447"/>
      <c r="K57" s="2447"/>
      <c r="L57" s="2448"/>
      <c r="M57" s="2448"/>
      <c r="N57" s="2451"/>
      <c r="O57" s="2483"/>
      <c r="P57" s="2484"/>
      <c r="Q57" s="2482"/>
      <c r="R57" s="2483"/>
      <c r="S57" s="2483"/>
      <c r="T57" s="2484"/>
      <c r="U57" s="1283"/>
      <c r="X57" s="205"/>
      <c r="Y57" s="1805"/>
      <c r="Z57" s="1805"/>
      <c r="AA57" s="1805"/>
      <c r="AB57" s="1805"/>
      <c r="AC57" s="1805"/>
      <c r="AD57" s="1805"/>
      <c r="AE57" s="1805"/>
      <c r="AF57" s="1805"/>
      <c r="AG57" s="1805"/>
      <c r="AH57" s="1213"/>
      <c r="AI57" s="205"/>
    </row>
    <row r="58" spans="2:41" ht="8.25" customHeight="1">
      <c r="C58" s="2614"/>
      <c r="D58" s="2158"/>
      <c r="E58" s="2449"/>
      <c r="F58" s="2436"/>
      <c r="G58" s="2436"/>
      <c r="H58" s="2436"/>
      <c r="I58" s="2436"/>
      <c r="J58" s="2436"/>
      <c r="K58" s="2436"/>
      <c r="L58" s="2449"/>
      <c r="M58" s="2449"/>
      <c r="N58" s="2485"/>
      <c r="O58" s="2486"/>
      <c r="P58" s="2487"/>
      <c r="Q58" s="2485"/>
      <c r="R58" s="2486"/>
      <c r="S58" s="2486"/>
      <c r="T58" s="2487"/>
      <c r="U58" s="1283"/>
      <c r="X58" s="205"/>
      <c r="Y58" s="2276" t="s">
        <v>1187</v>
      </c>
      <c r="Z58" s="2245"/>
      <c r="AA58" s="2245"/>
      <c r="AB58" s="2245"/>
      <c r="AC58" s="2245"/>
      <c r="AD58" s="2245"/>
      <c r="AE58" s="2455" t="s">
        <v>656</v>
      </c>
      <c r="AF58" s="1805"/>
      <c r="AG58" s="1805"/>
      <c r="AH58" s="1805"/>
      <c r="AI58" s="1213"/>
    </row>
    <row r="59" spans="2:41" ht="8.25" customHeight="1">
      <c r="C59" s="2614"/>
      <c r="D59" s="2158" t="s">
        <v>851</v>
      </c>
      <c r="E59" s="2449"/>
      <c r="F59" s="2248"/>
      <c r="G59" s="2248"/>
      <c r="H59" s="2436"/>
      <c r="I59" s="2436"/>
      <c r="J59" s="2248"/>
      <c r="K59" s="2248"/>
      <c r="L59" s="2449"/>
      <c r="M59" s="2449"/>
      <c r="N59" s="2273"/>
      <c r="O59" s="2437"/>
      <c r="P59" s="2438"/>
      <c r="Q59" s="2488"/>
      <c r="R59" s="2437"/>
      <c r="S59" s="2437"/>
      <c r="T59" s="2438"/>
      <c r="U59" s="1284"/>
      <c r="X59" s="205"/>
      <c r="Y59" s="2245"/>
      <c r="Z59" s="2245"/>
      <c r="AA59" s="2245"/>
      <c r="AB59" s="2245"/>
      <c r="AC59" s="2245"/>
      <c r="AD59" s="2245"/>
      <c r="AE59" s="1805"/>
      <c r="AF59" s="1805"/>
      <c r="AG59" s="1805"/>
      <c r="AH59" s="1805"/>
      <c r="AI59" s="1213"/>
    </row>
    <row r="60" spans="2:41" ht="8.25" customHeight="1">
      <c r="C60" s="2614"/>
      <c r="D60" s="2158"/>
      <c r="E60" s="2449"/>
      <c r="F60" s="2248"/>
      <c r="G60" s="2248"/>
      <c r="H60" s="2436"/>
      <c r="I60" s="2436"/>
      <c r="J60" s="2248"/>
      <c r="K60" s="2248"/>
      <c r="L60" s="2449"/>
      <c r="M60" s="2449"/>
      <c r="N60" s="2439"/>
      <c r="O60" s="2440"/>
      <c r="P60" s="2441"/>
      <c r="Q60" s="2439"/>
      <c r="R60" s="2440"/>
      <c r="S60" s="2440"/>
      <c r="T60" s="2441"/>
      <c r="U60" s="1284"/>
      <c r="X60" s="205"/>
      <c r="Y60" s="2373" t="s">
        <v>1188</v>
      </c>
      <c r="Z60" s="2313"/>
      <c r="AA60" s="2313"/>
      <c r="AB60" s="2313"/>
      <c r="AC60" s="2313"/>
      <c r="AD60" s="2313"/>
      <c r="AE60" s="2313"/>
      <c r="AF60" s="2455" t="s">
        <v>656</v>
      </c>
      <c r="AG60" s="1805"/>
      <c r="AH60" s="1805"/>
      <c r="AI60" s="1805"/>
      <c r="AK60" s="2455"/>
      <c r="AL60" s="2455"/>
      <c r="AM60" s="1399"/>
      <c r="AN60" s="1399"/>
      <c r="AO60" s="1399"/>
    </row>
    <row r="61" spans="2:41" ht="15.75" customHeight="1">
      <c r="C61" s="2238" t="s">
        <v>854</v>
      </c>
      <c r="D61" s="2158" t="s">
        <v>855</v>
      </c>
      <c r="E61" s="2449"/>
      <c r="F61" s="1223"/>
      <c r="G61" s="1223"/>
      <c r="H61" s="2248"/>
      <c r="I61" s="2248"/>
      <c r="J61" s="2248"/>
      <c r="K61" s="2248"/>
      <c r="L61" s="2449"/>
      <c r="M61" s="2449"/>
      <c r="N61" s="2139"/>
      <c r="O61" s="2368"/>
      <c r="P61" s="2376"/>
      <c r="Q61" s="2489"/>
      <c r="R61" s="2368"/>
      <c r="S61" s="2368"/>
      <c r="T61" s="2376"/>
      <c r="U61" s="1284"/>
      <c r="X61" s="205"/>
      <c r="Y61" s="2313"/>
      <c r="Z61" s="2313"/>
      <c r="AA61" s="2313"/>
      <c r="AB61" s="2313"/>
      <c r="AC61" s="2313"/>
      <c r="AD61" s="2313"/>
      <c r="AE61" s="2313"/>
      <c r="AF61" s="1805"/>
      <c r="AG61" s="1805"/>
      <c r="AH61" s="1805"/>
      <c r="AI61" s="1805"/>
      <c r="AK61" s="1399"/>
      <c r="AL61" s="1399"/>
      <c r="AM61" s="1399"/>
      <c r="AN61" s="1399"/>
      <c r="AO61" s="1399"/>
    </row>
    <row r="62" spans="2:41" ht="8.25" customHeight="1">
      <c r="C62" s="2158"/>
      <c r="D62" s="2158" t="s">
        <v>856</v>
      </c>
      <c r="E62" s="2449"/>
      <c r="F62" s="2450"/>
      <c r="G62" s="2450"/>
      <c r="H62" s="2248"/>
      <c r="I62" s="2248"/>
      <c r="J62" s="2248"/>
      <c r="K62" s="2248"/>
      <c r="L62" s="2449"/>
      <c r="M62" s="2449"/>
      <c r="N62" s="2273"/>
      <c r="O62" s="2437"/>
      <c r="P62" s="2438"/>
      <c r="Q62" s="2488"/>
      <c r="R62" s="2437"/>
      <c r="S62" s="2437"/>
      <c r="T62" s="2438"/>
      <c r="U62" s="1284"/>
    </row>
    <row r="63" spans="2:41" ht="8.25" customHeight="1">
      <c r="C63" s="2158"/>
      <c r="D63" s="2158"/>
      <c r="E63" s="2449"/>
      <c r="F63" s="2422"/>
      <c r="G63" s="2422"/>
      <c r="H63" s="2248"/>
      <c r="I63" s="2248"/>
      <c r="J63" s="2248"/>
      <c r="K63" s="2248"/>
      <c r="L63" s="2449"/>
      <c r="M63" s="2449"/>
      <c r="N63" s="2439"/>
      <c r="O63" s="2440"/>
      <c r="P63" s="2441"/>
      <c r="Q63" s="2439"/>
      <c r="R63" s="2440"/>
      <c r="S63" s="2440"/>
      <c r="T63" s="2441"/>
      <c r="U63" s="1284"/>
      <c r="AK63" s="1277"/>
    </row>
    <row r="64" spans="2:41" ht="8.25" customHeight="1">
      <c r="AK64" s="1277"/>
    </row>
    <row r="65" spans="23:37" ht="8.25" customHeight="1">
      <c r="Y65" s="649"/>
      <c r="Z65" s="649"/>
      <c r="AA65" s="649"/>
      <c r="AB65" s="649"/>
      <c r="AC65" s="649"/>
      <c r="AD65" s="649"/>
      <c r="AE65" s="649"/>
      <c r="AF65" s="649"/>
      <c r="AG65" s="649"/>
      <c r="AH65" s="649"/>
      <c r="AI65" s="649"/>
      <c r="AJ65" s="649"/>
      <c r="AK65" s="1277"/>
    </row>
    <row r="68" spans="23:37">
      <c r="W68" s="1281"/>
      <c r="Z68" s="2145" t="s">
        <v>839</v>
      </c>
      <c r="AA68" s="2147"/>
      <c r="AF68" s="2145" t="s">
        <v>841</v>
      </c>
      <c r="AG68" s="2146"/>
      <c r="AH68" s="2146"/>
      <c r="AI68" s="2147"/>
    </row>
    <row r="69" spans="23:37">
      <c r="Z69" s="2182"/>
      <c r="AA69" s="2184"/>
      <c r="AF69" s="2182"/>
      <c r="AG69" s="2183"/>
      <c r="AH69" s="2183"/>
      <c r="AI69" s="2184"/>
    </row>
    <row r="70" spans="23:37">
      <c r="Z70" s="2148"/>
      <c r="AA70" s="2150"/>
      <c r="AF70" s="2148"/>
      <c r="AG70" s="2149"/>
      <c r="AH70" s="2149"/>
      <c r="AI70" s="2150"/>
    </row>
    <row r="71" spans="23:37">
      <c r="Z71" s="2442" t="s">
        <v>845</v>
      </c>
      <c r="AA71" s="2303" t="s">
        <v>846</v>
      </c>
      <c r="AF71" s="2145" t="s">
        <v>847</v>
      </c>
      <c r="AG71" s="2147"/>
      <c r="AH71" s="2161" t="s">
        <v>846</v>
      </c>
      <c r="AI71" s="2163"/>
    </row>
    <row r="72" spans="23:37">
      <c r="Z72" s="2444"/>
      <c r="AA72" s="1816"/>
      <c r="AF72" s="2182"/>
      <c r="AG72" s="2184"/>
      <c r="AH72" s="2164"/>
      <c r="AI72" s="2166"/>
    </row>
    <row r="73" spans="23:37" ht="13.5" thickBot="1">
      <c r="Z73" s="2460"/>
      <c r="AA73" s="1817"/>
      <c r="AF73" s="2458"/>
      <c r="AG73" s="2459"/>
      <c r="AH73" s="2456"/>
      <c r="AI73" s="2457"/>
    </row>
    <row r="74" spans="23:37" ht="13.5" thickTop="1">
      <c r="Z74" s="2421"/>
      <c r="AA74" s="2421"/>
      <c r="AF74" s="2451"/>
      <c r="AG74" s="2452"/>
      <c r="AH74" s="2451"/>
      <c r="AI74" s="2452"/>
    </row>
    <row r="75" spans="23:37">
      <c r="Z75" s="2422"/>
      <c r="AA75" s="2422"/>
      <c r="AF75" s="2453"/>
      <c r="AG75" s="2454"/>
      <c r="AH75" s="2453"/>
      <c r="AI75" s="2454"/>
    </row>
    <row r="76" spans="23:37">
      <c r="Z76" s="2419"/>
      <c r="AA76" s="2419"/>
      <c r="AF76" s="2273"/>
      <c r="AG76" s="2177"/>
      <c r="AH76" s="2273"/>
      <c r="AI76" s="2177"/>
    </row>
    <row r="77" spans="23:37">
      <c r="Z77" s="2420"/>
      <c r="AA77" s="2420"/>
      <c r="AF77" s="2275"/>
      <c r="AG77" s="2181"/>
      <c r="AH77" s="2275"/>
      <c r="AI77" s="2181"/>
    </row>
    <row r="78" spans="23:37">
      <c r="Z78" s="1223"/>
      <c r="AA78" s="1223"/>
      <c r="AF78" s="2139"/>
      <c r="AG78" s="2141"/>
      <c r="AH78" s="2139"/>
      <c r="AI78" s="2141"/>
    </row>
    <row r="79" spans="23:37">
      <c r="Z79" s="2450"/>
      <c r="AA79" s="2450"/>
      <c r="AF79" s="2273"/>
      <c r="AG79" s="2177"/>
      <c r="AH79" s="2273"/>
      <c r="AI79" s="2177"/>
    </row>
    <row r="80" spans="23:37">
      <c r="Z80" s="2422"/>
      <c r="AA80" s="2422"/>
      <c r="AF80" s="2275"/>
      <c r="AG80" s="2181"/>
      <c r="AH80" s="2275"/>
      <c r="AI80" s="2181"/>
    </row>
  </sheetData>
  <mergeCells count="182">
    <mergeCell ref="Z79:Z80"/>
    <mergeCell ref="N4:O5"/>
    <mergeCell ref="L12:U13"/>
    <mergeCell ref="K4:L5"/>
    <mergeCell ref="U4:U5"/>
    <mergeCell ref="C61:C63"/>
    <mergeCell ref="U17:U18"/>
    <mergeCell ref="Q4:T5"/>
    <mergeCell ref="M4:M5"/>
    <mergeCell ref="H21:H23"/>
    <mergeCell ref="I21:K23"/>
    <mergeCell ref="L21:N23"/>
    <mergeCell ref="G21:G23"/>
    <mergeCell ref="F21:F23"/>
    <mergeCell ref="C57:C60"/>
    <mergeCell ref="B7:H8"/>
    <mergeCell ref="I7:I8"/>
    <mergeCell ref="J7:L8"/>
    <mergeCell ref="C19:C23"/>
    <mergeCell ref="D19:G20"/>
    <mergeCell ref="H19:Q20"/>
    <mergeCell ref="B49:E50"/>
    <mergeCell ref="C46:N47"/>
    <mergeCell ref="L25:N27"/>
    <mergeCell ref="A1:H2"/>
    <mergeCell ref="C9:G10"/>
    <mergeCell ref="H9:P10"/>
    <mergeCell ref="O21:Q23"/>
    <mergeCell ref="C14:G15"/>
    <mergeCell ref="V4:V5"/>
    <mergeCell ref="I4:I5"/>
    <mergeCell ref="R19:T23"/>
    <mergeCell ref="U19:U23"/>
    <mergeCell ref="V12:V13"/>
    <mergeCell ref="P4:P5"/>
    <mergeCell ref="B4:G5"/>
    <mergeCell ref="H4:H5"/>
    <mergeCell ref="J4:J5"/>
    <mergeCell ref="C12:G13"/>
    <mergeCell ref="B16:G17"/>
    <mergeCell ref="D21:E23"/>
    <mergeCell ref="H12:J13"/>
    <mergeCell ref="D24:E24"/>
    <mergeCell ref="I24:K24"/>
    <mergeCell ref="O25:Q27"/>
    <mergeCell ref="L24:N24"/>
    <mergeCell ref="O24:Q24"/>
    <mergeCell ref="R24:T24"/>
    <mergeCell ref="F38:J40"/>
    <mergeCell ref="M38:U40"/>
    <mergeCell ref="C38:E40"/>
    <mergeCell ref="R28:T30"/>
    <mergeCell ref="G36:H36"/>
    <mergeCell ref="C28:C30"/>
    <mergeCell ref="C33:U34"/>
    <mergeCell ref="C25:C27"/>
    <mergeCell ref="U25:U27"/>
    <mergeCell ref="L28:N30"/>
    <mergeCell ref="F25:F27"/>
    <mergeCell ref="G25:G27"/>
    <mergeCell ref="I28:K30"/>
    <mergeCell ref="D28:E30"/>
    <mergeCell ref="I25:K27"/>
    <mergeCell ref="D25:E27"/>
    <mergeCell ref="H25:H27"/>
    <mergeCell ref="R25:T27"/>
    <mergeCell ref="AL47:AL48"/>
    <mergeCell ref="Y27:Z28"/>
    <mergeCell ref="AB25:AB26"/>
    <mergeCell ref="AC25:AD26"/>
    <mergeCell ref="AE25:AF26"/>
    <mergeCell ref="AJ25:AJ26"/>
    <mergeCell ref="Y25:Z26"/>
    <mergeCell ref="AK60:AO61"/>
    <mergeCell ref="Y56:AC57"/>
    <mergeCell ref="Y29:AJ30"/>
    <mergeCell ref="AA25:AA26"/>
    <mergeCell ref="AG25:AH26"/>
    <mergeCell ref="X52:AA53"/>
    <mergeCell ref="AB52:AE53"/>
    <mergeCell ref="AF52:AJ53"/>
    <mergeCell ref="AI25:AI26"/>
    <mergeCell ref="AC54:AF55"/>
    <mergeCell ref="Y54:AB55"/>
    <mergeCell ref="AK43:AK44"/>
    <mergeCell ref="AK47:AK48"/>
    <mergeCell ref="Z39:AA40"/>
    <mergeCell ref="AC39:AD40"/>
    <mergeCell ref="Y41:AB42"/>
    <mergeCell ref="Y37:AB38"/>
    <mergeCell ref="C31:U32"/>
    <mergeCell ref="AI27:AJ28"/>
    <mergeCell ref="AA27:AB28"/>
    <mergeCell ref="AC27:AD28"/>
    <mergeCell ref="AG27:AH28"/>
    <mergeCell ref="U29:U30"/>
    <mergeCell ref="H28:H30"/>
    <mergeCell ref="AE31:AH32"/>
    <mergeCell ref="F28:F30"/>
    <mergeCell ref="O28:Q30"/>
    <mergeCell ref="G28:G30"/>
    <mergeCell ref="AE27:AF28"/>
    <mergeCell ref="J59:M60"/>
    <mergeCell ref="J61:M61"/>
    <mergeCell ref="N61:P61"/>
    <mergeCell ref="Y43:AJ50"/>
    <mergeCell ref="X33:AA34"/>
    <mergeCell ref="AC37:AE38"/>
    <mergeCell ref="J62:M63"/>
    <mergeCell ref="N51:T53"/>
    <mergeCell ref="Q57:T58"/>
    <mergeCell ref="Q59:T60"/>
    <mergeCell ref="Q61:T61"/>
    <mergeCell ref="Q62:T63"/>
    <mergeCell ref="N54:P56"/>
    <mergeCell ref="Q54:T56"/>
    <mergeCell ref="N62:P63"/>
    <mergeCell ref="C44:N45"/>
    <mergeCell ref="B42:F43"/>
    <mergeCell ref="H62:I63"/>
    <mergeCell ref="H54:I56"/>
    <mergeCell ref="H59:I60"/>
    <mergeCell ref="N57:P58"/>
    <mergeCell ref="C51:E56"/>
    <mergeCell ref="D57:E58"/>
    <mergeCell ref="D59:E60"/>
    <mergeCell ref="D61:E61"/>
    <mergeCell ref="D62:E63"/>
    <mergeCell ref="F51:G53"/>
    <mergeCell ref="F54:F56"/>
    <mergeCell ref="G54:G56"/>
    <mergeCell ref="F57:F58"/>
    <mergeCell ref="G57:G58"/>
    <mergeCell ref="F59:F60"/>
    <mergeCell ref="G59:G60"/>
    <mergeCell ref="F62:F63"/>
    <mergeCell ref="G62:G63"/>
    <mergeCell ref="H57:I58"/>
    <mergeCell ref="N59:P60"/>
    <mergeCell ref="H61:I61"/>
    <mergeCell ref="H51:M53"/>
    <mergeCell ref="J54:M56"/>
    <mergeCell ref="J57:M58"/>
    <mergeCell ref="AA79:AA80"/>
    <mergeCell ref="AH78:AI78"/>
    <mergeCell ref="AF78:AG78"/>
    <mergeCell ref="AF79:AG80"/>
    <mergeCell ref="AH76:AI77"/>
    <mergeCell ref="AH79:AI80"/>
    <mergeCell ref="AF74:AG75"/>
    <mergeCell ref="Z76:Z77"/>
    <mergeCell ref="AD56:AG57"/>
    <mergeCell ref="Y58:AD59"/>
    <mergeCell ref="AE58:AH59"/>
    <mergeCell ref="Y60:AE61"/>
    <mergeCell ref="AF60:AI61"/>
    <mergeCell ref="AH74:AI75"/>
    <mergeCell ref="AA71:AA73"/>
    <mergeCell ref="AH71:AI73"/>
    <mergeCell ref="AF71:AG73"/>
    <mergeCell ref="Z71:Z73"/>
    <mergeCell ref="Z68:AA70"/>
    <mergeCell ref="AA76:AA77"/>
    <mergeCell ref="AF76:AG77"/>
    <mergeCell ref="Z74:Z75"/>
    <mergeCell ref="AA74:AA75"/>
    <mergeCell ref="AF68:AI70"/>
    <mergeCell ref="X4:AJ5"/>
    <mergeCell ref="Y6:AJ11"/>
    <mergeCell ref="Z17:Z18"/>
    <mergeCell ref="AB17:AB18"/>
    <mergeCell ref="AA21:AB22"/>
    <mergeCell ref="AC21:AD22"/>
    <mergeCell ref="AF21:AF22"/>
    <mergeCell ref="Y23:AA24"/>
    <mergeCell ref="AC23:AE24"/>
    <mergeCell ref="AF23:AG24"/>
    <mergeCell ref="AI23:AI24"/>
    <mergeCell ref="AH23:AH24"/>
    <mergeCell ref="AE21:AE22"/>
    <mergeCell ref="X13:Y14"/>
    <mergeCell ref="Y15:AA16"/>
  </mergeCells>
  <phoneticPr fontId="2"/>
  <dataValidations count="1">
    <dataValidation type="list" allowBlank="1" showInputMessage="1" showErrorMessage="1" sqref="H4:H5 G36:H36 AK60:AL60 AC23 AA27:AB28 AC37 AA21 AC54 AD56 AE58 AF60 AE31:AF32 AB52" xr:uid="{00000000-0002-0000-1100-000000000000}">
      <formula1>"有　・　無,有,無"</formula1>
    </dataValidation>
  </dataValidations>
  <printOptions horizontalCentered="1"/>
  <pageMargins left="0.59055118110236227" right="0.59055118110236227" top="0.98425196850393704" bottom="0.98425196850393704" header="0.31496062992125984" footer="0.31496062992125984"/>
  <pageSetup paperSize="9" scale="86" firstPageNumber="9" orientation="landscape" useFirstPageNumber="1" r:id="rId1"/>
  <headerFooter alignWithMargins="0">
    <oddFooter xml:space="preserve">&amp;C15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3521" r:id="rId4" name="Check Box 1">
              <controlPr defaultSize="0" autoFill="0" autoLine="0" autoPict="0">
                <anchor moveWithCells="1">
                  <from>
                    <xdr:col>1</xdr:col>
                    <xdr:colOff>184150</xdr:colOff>
                    <xdr:row>37</xdr:row>
                    <xdr:rowOff>57150</xdr:rowOff>
                  </from>
                  <to>
                    <xdr:col>2</xdr:col>
                    <xdr:colOff>184150</xdr:colOff>
                    <xdr:row>39</xdr:row>
                    <xdr:rowOff>50800</xdr:rowOff>
                  </to>
                </anchor>
              </controlPr>
            </control>
          </mc:Choice>
        </mc:AlternateContent>
        <mc:AlternateContent xmlns:mc="http://schemas.openxmlformats.org/markup-compatibility/2006">
          <mc:Choice Requires="x14">
            <control shapeId="363522" r:id="rId5" name="Check Box 2">
              <controlPr defaultSize="0" autoFill="0" autoLine="0" autoPict="0">
                <anchor moveWithCells="1">
                  <from>
                    <xdr:col>4</xdr:col>
                    <xdr:colOff>209550</xdr:colOff>
                    <xdr:row>37</xdr:row>
                    <xdr:rowOff>50800</xdr:rowOff>
                  </from>
                  <to>
                    <xdr:col>5</xdr:col>
                    <xdr:colOff>203200</xdr:colOff>
                    <xdr:row>39</xdr:row>
                    <xdr:rowOff>57150</xdr:rowOff>
                  </to>
                </anchor>
              </controlPr>
            </control>
          </mc:Choice>
        </mc:AlternateContent>
        <mc:AlternateContent xmlns:mc="http://schemas.openxmlformats.org/markup-compatibility/2006">
          <mc:Choice Requires="x14">
            <control shapeId="363523" r:id="rId6" name="Check Box 3">
              <controlPr defaultSize="0" autoFill="0" autoLine="0" autoPict="0">
                <anchor moveWithCells="1">
                  <from>
                    <xdr:col>11</xdr:col>
                    <xdr:colOff>31750</xdr:colOff>
                    <xdr:row>37</xdr:row>
                    <xdr:rowOff>50800</xdr:rowOff>
                  </from>
                  <to>
                    <xdr:col>12</xdr:col>
                    <xdr:colOff>127000</xdr:colOff>
                    <xdr:row>39</xdr:row>
                    <xdr:rowOff>57150</xdr:rowOff>
                  </to>
                </anchor>
              </controlPr>
            </control>
          </mc:Choice>
        </mc:AlternateContent>
        <mc:AlternateContent xmlns:mc="http://schemas.openxmlformats.org/markup-compatibility/2006">
          <mc:Choice Requires="x14">
            <control shapeId="363524" r:id="rId7" name="Check Box 4">
              <controlPr defaultSize="0" autoFill="0" autoLine="0" autoPict="0">
                <anchor moveWithCells="1">
                  <from>
                    <xdr:col>2</xdr:col>
                    <xdr:colOff>0</xdr:colOff>
                    <xdr:row>7</xdr:row>
                    <xdr:rowOff>114300</xdr:rowOff>
                  </from>
                  <to>
                    <xdr:col>2</xdr:col>
                    <xdr:colOff>190500</xdr:colOff>
                    <xdr:row>9</xdr:row>
                    <xdr:rowOff>76200</xdr:rowOff>
                  </to>
                </anchor>
              </controlPr>
            </control>
          </mc:Choice>
        </mc:AlternateContent>
        <mc:AlternateContent xmlns:mc="http://schemas.openxmlformats.org/markup-compatibility/2006">
          <mc:Choice Requires="x14">
            <control shapeId="363525" r:id="rId8" name="Check Box 5">
              <controlPr defaultSize="0" autoFill="0" autoLine="0" autoPict="0">
                <anchor moveWithCells="1">
                  <from>
                    <xdr:col>2</xdr:col>
                    <xdr:colOff>0</xdr:colOff>
                    <xdr:row>11</xdr:row>
                    <xdr:rowOff>0</xdr:rowOff>
                  </from>
                  <to>
                    <xdr:col>2</xdr:col>
                    <xdr:colOff>190500</xdr:colOff>
                    <xdr:row>12</xdr:row>
                    <xdr:rowOff>95250</xdr:rowOff>
                  </to>
                </anchor>
              </controlPr>
            </control>
          </mc:Choice>
        </mc:AlternateContent>
        <mc:AlternateContent xmlns:mc="http://schemas.openxmlformats.org/markup-compatibility/2006">
          <mc:Choice Requires="x14">
            <control shapeId="363526" r:id="rId9" name="Check Box 6">
              <controlPr defaultSize="0" autoFill="0" autoLine="0" autoPict="0">
                <anchor moveWithCells="1">
                  <from>
                    <xdr:col>7</xdr:col>
                    <xdr:colOff>0</xdr:colOff>
                    <xdr:row>11</xdr:row>
                    <xdr:rowOff>0</xdr:rowOff>
                  </from>
                  <to>
                    <xdr:col>7</xdr:col>
                    <xdr:colOff>190500</xdr:colOff>
                    <xdr:row>12</xdr:row>
                    <xdr:rowOff>95250</xdr:rowOff>
                  </to>
                </anchor>
              </controlPr>
            </control>
          </mc:Choice>
        </mc:AlternateContent>
        <mc:AlternateContent xmlns:mc="http://schemas.openxmlformats.org/markup-compatibility/2006">
          <mc:Choice Requires="x14">
            <control shapeId="363527" r:id="rId10" name="Check Box 7">
              <controlPr defaultSize="0" autoFill="0" autoLine="0" autoPict="0">
                <anchor moveWithCells="1">
                  <from>
                    <xdr:col>7</xdr:col>
                    <xdr:colOff>0</xdr:colOff>
                    <xdr:row>8</xdr:row>
                    <xdr:rowOff>0</xdr:rowOff>
                  </from>
                  <to>
                    <xdr:col>7</xdr:col>
                    <xdr:colOff>190500</xdr:colOff>
                    <xdr:row>9</xdr:row>
                    <xdr:rowOff>95250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theme="4" tint="0.59999389629810485"/>
  </sheetPr>
  <dimension ref="A1:AI42"/>
  <sheetViews>
    <sheetView showGridLines="0" view="pageBreakPreview" zoomScaleNormal="100" zoomScaleSheetLayoutView="100" workbookViewId="0"/>
  </sheetViews>
  <sheetFormatPr defaultColWidth="9" defaultRowHeight="13"/>
  <cols>
    <col min="1" max="2" width="2.7265625" style="604" customWidth="1"/>
    <col min="3" max="3" width="2.6328125" style="604" customWidth="1"/>
    <col min="4" max="4" width="8.26953125" style="604" customWidth="1"/>
    <col min="5" max="5" width="9" style="604"/>
    <col min="6" max="6" width="2.90625" style="604" customWidth="1"/>
    <col min="7" max="7" width="4.36328125" style="604" customWidth="1"/>
    <col min="8" max="9" width="2.453125" style="604" customWidth="1"/>
    <col min="10" max="10" width="3.08984375" style="604" customWidth="1"/>
    <col min="11" max="11" width="3.7265625" style="604" customWidth="1"/>
    <col min="12" max="12" width="4.36328125" style="604" customWidth="1"/>
    <col min="13" max="13" width="3.08984375" style="604" customWidth="1"/>
    <col min="14" max="14" width="4.26953125" style="604" customWidth="1"/>
    <col min="15" max="15" width="3.08984375" style="604" customWidth="1"/>
    <col min="16" max="16" width="5.26953125" style="604" customWidth="1"/>
    <col min="17" max="17" width="3.7265625" style="604" customWidth="1"/>
    <col min="18" max="19" width="2.7265625" style="604" customWidth="1"/>
    <col min="20" max="34" width="3.7265625" style="604" customWidth="1"/>
    <col min="35" max="35" width="3.453125" style="604" customWidth="1"/>
    <col min="36" max="36" width="2.453125" style="604" customWidth="1"/>
    <col min="37" max="16384" width="9" style="604"/>
  </cols>
  <sheetData>
    <row r="1" spans="1:35" ht="15" customHeight="1">
      <c r="B1" s="1671" t="s">
        <v>1223</v>
      </c>
      <c r="C1" s="1671"/>
      <c r="D1" s="1671"/>
      <c r="E1" s="1671"/>
      <c r="F1" s="187"/>
      <c r="G1" s="187"/>
      <c r="H1" s="253"/>
      <c r="I1" s="253"/>
      <c r="J1" s="253"/>
      <c r="K1" s="2178"/>
      <c r="L1" s="2178"/>
      <c r="M1" s="253"/>
      <c r="N1" s="1215"/>
      <c r="O1" s="1215"/>
      <c r="P1" s="1215"/>
      <c r="Q1" s="186"/>
      <c r="R1" s="186"/>
      <c r="S1" s="603" t="s">
        <v>1192</v>
      </c>
      <c r="T1" s="604" t="s">
        <v>1200</v>
      </c>
    </row>
    <row r="2" spans="1:35" ht="7.5" customHeight="1">
      <c r="B2" s="1671"/>
      <c r="C2" s="1671"/>
      <c r="D2" s="1671"/>
      <c r="E2" s="1671"/>
      <c r="F2" s="187"/>
      <c r="G2" s="187"/>
      <c r="H2" s="253"/>
      <c r="I2" s="253"/>
      <c r="J2" s="253"/>
      <c r="K2" s="253"/>
      <c r="L2" s="253"/>
      <c r="M2" s="253"/>
      <c r="N2" s="253"/>
      <c r="O2" s="253"/>
      <c r="P2" s="253"/>
      <c r="Q2" s="187"/>
      <c r="R2" s="187"/>
      <c r="S2" s="603"/>
      <c r="T2" s="605"/>
      <c r="U2" s="1285"/>
      <c r="V2" s="1285"/>
      <c r="W2" s="1285"/>
      <c r="X2" s="1285"/>
      <c r="Y2" s="1285"/>
      <c r="Z2" s="1285"/>
      <c r="AA2" s="1285"/>
      <c r="AB2" s="1285"/>
      <c r="AC2" s="1285"/>
      <c r="AD2" s="1285"/>
      <c r="AE2" s="1285"/>
      <c r="AF2" s="1285"/>
      <c r="AG2" s="1285"/>
      <c r="AH2" s="1285"/>
      <c r="AI2" s="1286"/>
    </row>
    <row r="3" spans="1:35" ht="15" customHeight="1">
      <c r="B3" s="253"/>
      <c r="C3" s="253"/>
      <c r="D3" s="253" t="s">
        <v>1094</v>
      </c>
      <c r="E3" s="253"/>
      <c r="F3" s="253" t="s">
        <v>1096</v>
      </c>
      <c r="G3" s="253"/>
      <c r="H3" s="253"/>
      <c r="I3" s="253"/>
      <c r="J3" s="253"/>
      <c r="K3" s="645" t="s">
        <v>1097</v>
      </c>
      <c r="L3" s="645"/>
      <c r="M3" s="1215"/>
      <c r="N3" s="253"/>
      <c r="O3" s="253"/>
      <c r="P3" s="188"/>
      <c r="Q3" s="188"/>
      <c r="R3" s="186"/>
      <c r="T3" s="1287"/>
      <c r="U3" s="833"/>
      <c r="V3" s="833"/>
      <c r="W3" s="833"/>
      <c r="X3" s="833"/>
      <c r="Y3" s="833"/>
      <c r="Z3" s="833"/>
      <c r="AA3" s="833"/>
      <c r="AB3" s="833"/>
      <c r="AC3" s="833"/>
      <c r="AD3" s="833"/>
      <c r="AE3" s="833"/>
      <c r="AF3" s="833"/>
      <c r="AG3" s="833"/>
      <c r="AH3" s="833"/>
      <c r="AI3" s="1288"/>
    </row>
    <row r="4" spans="1:35" ht="5.25" customHeight="1">
      <c r="B4" s="253"/>
      <c r="C4" s="253"/>
      <c r="D4" s="253"/>
      <c r="E4" s="253"/>
      <c r="F4" s="253"/>
      <c r="G4" s="253"/>
      <c r="H4" s="253"/>
      <c r="I4" s="253"/>
      <c r="J4" s="253"/>
      <c r="K4" s="1221"/>
      <c r="L4" s="1221"/>
      <c r="M4" s="253"/>
      <c r="N4" s="1217"/>
      <c r="O4" s="1217"/>
      <c r="P4" s="188"/>
      <c r="Q4" s="188"/>
      <c r="T4" s="1289"/>
      <c r="U4" s="1290"/>
      <c r="V4" s="1290"/>
      <c r="W4" s="1290"/>
      <c r="X4" s="1290"/>
      <c r="Y4" s="1290"/>
      <c r="Z4" s="1290"/>
      <c r="AA4" s="1290"/>
      <c r="AB4" s="1290"/>
      <c r="AC4" s="1290"/>
      <c r="AD4" s="1290"/>
      <c r="AE4" s="1290"/>
      <c r="AF4" s="1290"/>
      <c r="AG4" s="1290"/>
      <c r="AH4" s="1290"/>
      <c r="AI4" s="1291"/>
    </row>
    <row r="5" spans="1:35" ht="16.5" customHeight="1">
      <c r="B5" s="1238"/>
      <c r="C5" s="1238"/>
      <c r="D5" s="253" t="s">
        <v>1095</v>
      </c>
      <c r="E5" s="253"/>
      <c r="F5" s="253"/>
      <c r="G5" s="253"/>
      <c r="H5" s="2187" t="s">
        <v>656</v>
      </c>
      <c r="I5" s="2187"/>
      <c r="J5" s="2187"/>
      <c r="K5" s="2187"/>
      <c r="L5" s="645" t="s">
        <v>53</v>
      </c>
      <c r="M5" s="1215"/>
      <c r="N5" s="2178"/>
      <c r="O5" s="2178"/>
      <c r="P5" s="188"/>
      <c r="Q5" s="188"/>
      <c r="T5" s="833"/>
      <c r="U5" s="833"/>
      <c r="V5" s="833"/>
      <c r="W5" s="833"/>
      <c r="X5" s="833"/>
      <c r="Y5" s="833"/>
      <c r="Z5" s="833"/>
      <c r="AA5" s="833"/>
      <c r="AB5" s="833"/>
      <c r="AC5" s="833"/>
      <c r="AD5" s="833"/>
      <c r="AE5" s="833"/>
      <c r="AF5" s="833"/>
      <c r="AG5" s="833"/>
      <c r="AH5" s="833"/>
      <c r="AI5" s="833"/>
    </row>
    <row r="6" spans="1:35" ht="16.5" customHeight="1">
      <c r="B6" s="655"/>
      <c r="C6" s="655"/>
      <c r="D6" s="603"/>
      <c r="E6" s="603"/>
      <c r="F6" s="603"/>
      <c r="G6" s="603"/>
      <c r="H6" s="137"/>
      <c r="I6" s="157"/>
      <c r="J6" s="137"/>
      <c r="K6" s="653"/>
      <c r="L6" s="653"/>
      <c r="M6" s="671"/>
      <c r="N6" s="671"/>
      <c r="O6" s="671"/>
      <c r="P6" s="1246"/>
      <c r="R6" s="604" t="s">
        <v>1228</v>
      </c>
      <c r="T6" s="833"/>
      <c r="U6" s="833"/>
      <c r="V6" s="833"/>
      <c r="W6" s="833"/>
      <c r="X6" s="833"/>
      <c r="Y6" s="833"/>
      <c r="Z6" s="833"/>
      <c r="AA6" s="833"/>
      <c r="AB6" s="833"/>
      <c r="AC6" s="833"/>
      <c r="AD6" s="833"/>
      <c r="AE6" s="833"/>
      <c r="AF6" s="833"/>
      <c r="AG6" s="833"/>
      <c r="AH6" s="833"/>
      <c r="AI6" s="833"/>
    </row>
    <row r="7" spans="1:35" ht="21" customHeight="1">
      <c r="A7" s="603"/>
      <c r="B7" s="187" t="s">
        <v>1224</v>
      </c>
      <c r="C7" s="187"/>
      <c r="D7" s="187"/>
      <c r="E7" s="187"/>
      <c r="F7" s="187"/>
      <c r="G7" s="187"/>
      <c r="H7" s="2187" t="s">
        <v>656</v>
      </c>
      <c r="I7" s="2187"/>
      <c r="J7" s="2187"/>
      <c r="K7" s="2187"/>
      <c r="L7" s="253" t="s">
        <v>884</v>
      </c>
      <c r="M7" s="253"/>
      <c r="N7" s="2187"/>
      <c r="O7" s="2187"/>
      <c r="P7" s="253" t="s">
        <v>885</v>
      </c>
      <c r="Q7" s="1215"/>
      <c r="R7" s="137"/>
      <c r="S7" s="186" t="s">
        <v>1195</v>
      </c>
      <c r="T7" s="834"/>
      <c r="U7" s="834"/>
      <c r="V7" s="187" t="s">
        <v>1196</v>
      </c>
      <c r="W7" s="834"/>
      <c r="X7" s="834"/>
      <c r="Y7" s="834"/>
      <c r="Z7" s="834"/>
      <c r="AA7" s="2187" t="s">
        <v>656</v>
      </c>
      <c r="AB7" s="2233"/>
      <c r="AC7" s="2233"/>
      <c r="AD7" s="2233"/>
      <c r="AE7" s="833"/>
      <c r="AF7" s="833"/>
      <c r="AG7" s="833"/>
      <c r="AI7" s="833"/>
    </row>
    <row r="8" spans="1:35" ht="9.75" customHeight="1">
      <c r="A8" s="603"/>
      <c r="B8" s="187"/>
      <c r="C8" s="187"/>
      <c r="D8" s="253"/>
      <c r="E8" s="187"/>
      <c r="F8" s="187"/>
      <c r="G8" s="187"/>
      <c r="H8" s="187"/>
      <c r="I8" s="786"/>
      <c r="J8" s="786"/>
      <c r="K8" s="2624"/>
      <c r="L8" s="2624"/>
      <c r="M8" s="786"/>
      <c r="N8" s="1245"/>
      <c r="O8" s="1215"/>
      <c r="P8" s="1215"/>
      <c r="Q8" s="187"/>
      <c r="R8" s="137"/>
      <c r="T8" s="833"/>
      <c r="U8" s="833"/>
      <c r="V8" s="833"/>
      <c r="W8" s="833"/>
      <c r="X8" s="833"/>
      <c r="Y8" s="833"/>
      <c r="Z8" s="833"/>
      <c r="AA8" s="833"/>
      <c r="AB8" s="833"/>
      <c r="AC8" s="833"/>
      <c r="AD8" s="833"/>
      <c r="AE8" s="833"/>
      <c r="AF8" s="833"/>
      <c r="AG8" s="833"/>
      <c r="AI8" s="833"/>
    </row>
    <row r="9" spans="1:35" s="1246" customFormat="1" ht="18" customHeight="1">
      <c r="A9" s="137"/>
      <c r="B9" s="187" t="s">
        <v>1225</v>
      </c>
      <c r="C9" s="187"/>
      <c r="D9" s="187"/>
      <c r="E9" s="187"/>
      <c r="F9" s="187"/>
      <c r="G9" s="187"/>
      <c r="H9" s="2187" t="s">
        <v>656</v>
      </c>
      <c r="I9" s="2187"/>
      <c r="J9" s="2187"/>
      <c r="K9" s="2187"/>
      <c r="L9" s="2386" t="s">
        <v>1098</v>
      </c>
      <c r="M9" s="2386"/>
      <c r="N9" s="2625"/>
      <c r="O9" s="2625"/>
      <c r="P9" s="2625"/>
      <c r="Q9" s="253" t="s">
        <v>53</v>
      </c>
      <c r="R9" s="137"/>
      <c r="V9" s="1246" t="s">
        <v>1197</v>
      </c>
      <c r="AA9" s="2187" t="s">
        <v>656</v>
      </c>
      <c r="AB9" s="2233"/>
      <c r="AC9" s="2233"/>
      <c r="AD9" s="2233"/>
      <c r="AE9" s="1246" t="s">
        <v>1199</v>
      </c>
    </row>
    <row r="10" spans="1:35" s="1246" customFormat="1" ht="11.25" customHeight="1">
      <c r="A10" s="137"/>
      <c r="B10" s="253"/>
      <c r="C10" s="253"/>
      <c r="D10" s="253"/>
      <c r="E10" s="253"/>
      <c r="F10" s="1221"/>
      <c r="G10" s="654"/>
      <c r="H10" s="1217"/>
      <c r="I10" s="1217"/>
      <c r="J10" s="1217"/>
      <c r="K10" s="1217"/>
      <c r="L10" s="1217"/>
      <c r="M10" s="1217"/>
      <c r="N10" s="1217"/>
      <c r="O10" s="1217"/>
      <c r="P10" s="1217"/>
      <c r="Q10" s="1217"/>
      <c r="R10" s="137"/>
    </row>
    <row r="11" spans="1:35" s="1246" customFormat="1" ht="18" customHeight="1">
      <c r="A11" s="137"/>
      <c r="B11" s="1241" t="s">
        <v>1226</v>
      </c>
      <c r="C11" s="1241"/>
      <c r="D11" s="187"/>
      <c r="E11" s="187"/>
      <c r="F11" s="187"/>
      <c r="G11" s="187"/>
      <c r="H11" s="253"/>
      <c r="I11" s="253"/>
      <c r="J11" s="253"/>
      <c r="K11" s="2187" t="s">
        <v>656</v>
      </c>
      <c r="L11" s="2187"/>
      <c r="M11" s="2187"/>
      <c r="N11" s="253"/>
      <c r="O11" s="253"/>
      <c r="P11" s="188"/>
      <c r="Q11" s="253"/>
      <c r="R11" s="137"/>
      <c r="V11" s="1246" t="s">
        <v>1198</v>
      </c>
      <c r="AC11" s="2187" t="s">
        <v>656</v>
      </c>
      <c r="AD11" s="2233"/>
      <c r="AE11" s="2233"/>
      <c r="AF11" s="2233"/>
    </row>
    <row r="12" spans="1:35" s="135" customFormat="1" ht="18" customHeight="1">
      <c r="S12" s="604"/>
      <c r="T12" s="604"/>
      <c r="U12" s="604"/>
      <c r="V12" s="604"/>
      <c r="W12" s="604"/>
      <c r="X12" s="604"/>
      <c r="Y12" s="604"/>
      <c r="Z12" s="604"/>
      <c r="AA12" s="604"/>
      <c r="AB12" s="604"/>
      <c r="AC12" s="604"/>
      <c r="AD12" s="604"/>
      <c r="AE12" s="604"/>
      <c r="AF12" s="604"/>
      <c r="AG12" s="604"/>
      <c r="AH12" s="604"/>
      <c r="AI12" s="604"/>
    </row>
    <row r="13" spans="1:35" s="1246" customFormat="1" ht="15" customHeight="1">
      <c r="A13" s="604" t="s">
        <v>1227</v>
      </c>
      <c r="G13" s="253"/>
      <c r="H13" s="253"/>
      <c r="I13" s="253"/>
      <c r="J13" s="253"/>
      <c r="K13" s="1239"/>
      <c r="L13" s="1239"/>
      <c r="M13" s="253"/>
      <c r="N13" s="253"/>
      <c r="O13" s="253"/>
      <c r="P13" s="253"/>
      <c r="Q13" s="253"/>
      <c r="R13" s="137"/>
      <c r="V13" s="1246" t="s">
        <v>1206</v>
      </c>
    </row>
    <row r="14" spans="1:35" s="1246" customFormat="1" ht="15" customHeight="1">
      <c r="A14" s="137"/>
      <c r="B14" s="187" t="s">
        <v>886</v>
      </c>
      <c r="C14" s="603"/>
      <c r="O14" s="253"/>
      <c r="P14" s="253"/>
      <c r="Q14" s="253"/>
      <c r="R14" s="137"/>
      <c r="AC14" s="2187" t="s">
        <v>656</v>
      </c>
      <c r="AD14" s="2233"/>
      <c r="AE14" s="2233"/>
      <c r="AF14" s="2233"/>
    </row>
    <row r="15" spans="1:35" s="1246" customFormat="1" ht="15" customHeight="1">
      <c r="A15" s="137"/>
      <c r="B15" s="137"/>
      <c r="C15" s="137"/>
      <c r="D15" s="253" t="s">
        <v>890</v>
      </c>
      <c r="E15" s="1221" t="s">
        <v>891</v>
      </c>
      <c r="F15" s="1221" t="s">
        <v>52</v>
      </c>
      <c r="G15" s="1248" t="s">
        <v>54</v>
      </c>
      <c r="H15" s="1238" t="s">
        <v>892</v>
      </c>
      <c r="I15" s="253"/>
      <c r="J15" s="1238" t="s">
        <v>9</v>
      </c>
      <c r="K15" s="253" t="s">
        <v>163</v>
      </c>
      <c r="L15" s="253"/>
      <c r="M15" s="1238"/>
      <c r="N15" s="1217"/>
      <c r="O15" s="1217"/>
      <c r="P15" s="1217"/>
      <c r="Q15" s="253" t="s">
        <v>54</v>
      </c>
      <c r="R15" s="603"/>
    </row>
    <row r="16" spans="1:35" s="1246" customFormat="1" ht="15" customHeight="1">
      <c r="D16" s="692"/>
      <c r="E16" s="692"/>
      <c r="F16" s="692"/>
      <c r="G16" s="692"/>
      <c r="H16" s="692"/>
      <c r="I16" s="692"/>
      <c r="J16" s="692"/>
      <c r="K16" s="692"/>
      <c r="Q16" s="253"/>
      <c r="R16" s="603"/>
      <c r="S16" s="187" t="s">
        <v>1191</v>
      </c>
      <c r="T16" s="2242" t="s">
        <v>1201</v>
      </c>
      <c r="U16" s="2626"/>
      <c r="V16" s="2626"/>
      <c r="W16" s="2626"/>
      <c r="X16" s="2626"/>
      <c r="Y16" s="2626"/>
      <c r="Z16" s="2626"/>
      <c r="AA16" s="2626"/>
      <c r="AB16" s="2626"/>
      <c r="AC16" s="2627"/>
      <c r="AD16" s="1215"/>
      <c r="AE16" s="1215"/>
      <c r="AF16" s="1215"/>
      <c r="AG16" s="1215"/>
      <c r="AH16" s="1215"/>
      <c r="AI16" s="1215"/>
    </row>
    <row r="17" spans="1:35" s="1246" customFormat="1" ht="15" customHeight="1">
      <c r="A17" s="137"/>
      <c r="D17" s="253" t="s">
        <v>893</v>
      </c>
      <c r="E17" s="1215"/>
      <c r="F17" s="2187" t="s">
        <v>656</v>
      </c>
      <c r="G17" s="2187"/>
      <c r="H17" s="2187"/>
      <c r="I17" s="2187"/>
      <c r="J17" s="723"/>
      <c r="K17" s="1215" t="s">
        <v>894</v>
      </c>
      <c r="L17" s="2637" t="s">
        <v>54</v>
      </c>
      <c r="M17" s="2621"/>
      <c r="N17" s="1238" t="s">
        <v>345</v>
      </c>
      <c r="O17" s="137"/>
      <c r="Q17" s="253"/>
      <c r="R17" s="603"/>
      <c r="T17" s="2158" t="s">
        <v>887</v>
      </c>
      <c r="U17" s="2158"/>
      <c r="V17" s="2158"/>
      <c r="W17" s="2158" t="s">
        <v>888</v>
      </c>
      <c r="X17" s="2158"/>
      <c r="Y17" s="2158"/>
      <c r="Z17" s="2158"/>
      <c r="AA17" s="2158"/>
      <c r="AB17" s="2158"/>
      <c r="AC17" s="2158"/>
      <c r="AD17" s="2158" t="s">
        <v>889</v>
      </c>
      <c r="AE17" s="2158"/>
      <c r="AF17" s="2158"/>
      <c r="AG17" s="2158"/>
      <c r="AH17" s="2158"/>
      <c r="AI17" s="2158"/>
    </row>
    <row r="18" spans="1:35" s="1246" customFormat="1" ht="15" customHeight="1">
      <c r="A18" s="137"/>
      <c r="Q18" s="1217"/>
      <c r="R18" s="603"/>
      <c r="S18" s="137"/>
      <c r="T18" s="1226"/>
      <c r="U18" s="728"/>
      <c r="V18" s="1292"/>
      <c r="W18" s="1219"/>
      <c r="X18" s="728"/>
      <c r="Y18" s="728"/>
      <c r="Z18" s="728"/>
      <c r="AA18" s="728"/>
      <c r="AB18" s="728"/>
      <c r="AC18" s="1292"/>
      <c r="AD18" s="1219"/>
      <c r="AE18" s="728"/>
      <c r="AF18" s="728"/>
      <c r="AG18" s="728"/>
      <c r="AH18" s="728"/>
      <c r="AI18" s="1292"/>
    </row>
    <row r="19" spans="1:35" s="1246" customFormat="1" ht="15" customHeight="1">
      <c r="A19" s="137"/>
      <c r="D19" s="253" t="s">
        <v>895</v>
      </c>
      <c r="E19" s="1215"/>
      <c r="F19" s="2187" t="s">
        <v>656</v>
      </c>
      <c r="G19" s="2366"/>
      <c r="H19" s="2366"/>
      <c r="I19" s="2366"/>
      <c r="J19" s="723"/>
      <c r="K19" s="1215" t="s">
        <v>894</v>
      </c>
      <c r="L19" s="2637" t="s">
        <v>54</v>
      </c>
      <c r="M19" s="2621"/>
      <c r="N19" s="1238" t="s">
        <v>345</v>
      </c>
      <c r="Q19" s="253"/>
      <c r="R19" s="603"/>
      <c r="S19" s="135"/>
      <c r="T19" s="727"/>
      <c r="U19" s="1211"/>
      <c r="V19" s="1293"/>
      <c r="W19" s="727"/>
      <c r="X19" s="1211"/>
      <c r="Y19" s="1211"/>
      <c r="Z19" s="1211"/>
      <c r="AA19" s="1211"/>
      <c r="AB19" s="1211"/>
      <c r="AC19" s="1293"/>
      <c r="AD19" s="727"/>
      <c r="AE19" s="1211"/>
      <c r="AF19" s="1211"/>
      <c r="AG19" s="1211"/>
      <c r="AH19" s="1211"/>
      <c r="AI19" s="1293"/>
    </row>
    <row r="20" spans="1:35" s="1246" customFormat="1" ht="15" customHeight="1">
      <c r="A20" s="137"/>
      <c r="B20" s="137"/>
      <c r="C20" s="137"/>
      <c r="F20" s="1237" t="s">
        <v>896</v>
      </c>
      <c r="G20" s="1221" t="s">
        <v>897</v>
      </c>
      <c r="H20" s="253" t="s">
        <v>62</v>
      </c>
      <c r="I20" s="253" t="s">
        <v>9</v>
      </c>
      <c r="J20" s="253" t="s">
        <v>56</v>
      </c>
      <c r="K20" s="1145"/>
      <c r="L20" s="1244"/>
      <c r="M20" s="1238" t="s">
        <v>898</v>
      </c>
      <c r="N20" s="253"/>
      <c r="O20" s="253"/>
      <c r="P20" s="253"/>
      <c r="Q20" s="137"/>
      <c r="R20" s="603"/>
      <c r="S20" s="137"/>
      <c r="T20" s="727"/>
      <c r="U20" s="1211"/>
      <c r="V20" s="1293"/>
      <c r="W20" s="727"/>
      <c r="X20" s="1211"/>
      <c r="Y20" s="1211"/>
      <c r="Z20" s="1211"/>
      <c r="AA20" s="1211"/>
      <c r="AB20" s="1211"/>
      <c r="AC20" s="1293"/>
      <c r="AD20" s="727"/>
      <c r="AE20" s="1211"/>
      <c r="AF20" s="1211"/>
      <c r="AG20" s="1211"/>
      <c r="AH20" s="1211"/>
      <c r="AI20" s="1293"/>
    </row>
    <row r="21" spans="1:35" ht="15" customHeight="1">
      <c r="C21" s="1246"/>
      <c r="D21" s="1246"/>
      <c r="E21" s="1246"/>
      <c r="F21" s="1246"/>
      <c r="G21" s="1246"/>
      <c r="H21" s="1246"/>
      <c r="I21" s="1246"/>
      <c r="J21" s="1246"/>
      <c r="K21" s="1246"/>
      <c r="L21" s="1246"/>
      <c r="M21" s="1246"/>
      <c r="N21" s="1246"/>
      <c r="O21" s="1246"/>
      <c r="P21" s="137"/>
      <c r="Q21" s="603"/>
      <c r="R21" s="603"/>
      <c r="S21" s="137"/>
      <c r="T21" s="1294"/>
      <c r="U21" s="1295"/>
      <c r="V21" s="1296"/>
      <c r="W21" s="1294"/>
      <c r="X21" s="1295"/>
      <c r="Y21" s="1295"/>
      <c r="Z21" s="1295"/>
      <c r="AA21" s="1295"/>
      <c r="AB21" s="1295"/>
      <c r="AC21" s="1296"/>
      <c r="AD21" s="1294"/>
      <c r="AE21" s="1295"/>
      <c r="AF21" s="1295"/>
      <c r="AG21" s="1295"/>
      <c r="AH21" s="1295"/>
      <c r="AI21" s="1296"/>
    </row>
    <row r="22" spans="1:35" ht="15" customHeight="1">
      <c r="B22" s="655"/>
      <c r="C22" s="1199"/>
      <c r="D22" s="1238" t="s">
        <v>899</v>
      </c>
      <c r="E22" s="1218" t="s">
        <v>656</v>
      </c>
      <c r="F22" s="1215"/>
      <c r="G22" s="1221"/>
      <c r="H22" s="253"/>
      <c r="I22" s="253"/>
      <c r="J22" s="253" t="s">
        <v>925</v>
      </c>
      <c r="K22" s="253"/>
      <c r="L22" s="253"/>
      <c r="M22" s="1215"/>
      <c r="N22" s="2187" t="s">
        <v>656</v>
      </c>
      <c r="O22" s="2366"/>
      <c r="P22" s="2366"/>
      <c r="Q22" s="603"/>
      <c r="R22" s="603"/>
    </row>
    <row r="23" spans="1:35" ht="15" customHeight="1">
      <c r="A23" s="603" t="s">
        <v>54</v>
      </c>
      <c r="B23" s="1297"/>
      <c r="C23" s="653"/>
      <c r="D23" s="1246"/>
      <c r="E23" s="1246"/>
      <c r="F23" s="1246"/>
      <c r="G23" s="1246"/>
      <c r="H23" s="1246"/>
      <c r="I23" s="1246"/>
      <c r="J23" s="1246"/>
      <c r="K23" s="1246"/>
      <c r="L23" s="1246"/>
      <c r="M23" s="1246"/>
      <c r="N23" s="1246"/>
      <c r="O23" s="137"/>
      <c r="P23" s="137"/>
      <c r="Q23" s="603"/>
      <c r="R23" s="603"/>
      <c r="S23" s="1241" t="s">
        <v>1193</v>
      </c>
      <c r="T23" s="1217" t="s">
        <v>1202</v>
      </c>
      <c r="U23" s="1215"/>
      <c r="V23" s="1215"/>
      <c r="W23" s="1217"/>
      <c r="X23" s="1217"/>
      <c r="Y23" s="1217"/>
      <c r="Z23" s="1217"/>
      <c r="AA23" s="1217"/>
      <c r="AB23" s="1217"/>
      <c r="AC23" s="1217"/>
      <c r="AD23" s="1217"/>
      <c r="AE23" s="1217"/>
      <c r="AF23" s="1217"/>
      <c r="AG23" s="1217"/>
      <c r="AH23" s="1217"/>
      <c r="AI23" s="1217"/>
    </row>
    <row r="24" spans="1:35" ht="15" customHeight="1">
      <c r="A24" s="603"/>
      <c r="B24" s="603"/>
      <c r="C24" s="137"/>
      <c r="D24" s="253" t="s">
        <v>900</v>
      </c>
      <c r="E24" s="1218" t="s">
        <v>656</v>
      </c>
      <c r="F24" s="1215"/>
      <c r="G24" s="1221"/>
      <c r="H24" s="253"/>
      <c r="I24" s="253"/>
      <c r="J24" s="253" t="s">
        <v>387</v>
      </c>
      <c r="K24" s="253"/>
      <c r="L24" s="253"/>
      <c r="M24" s="1215"/>
      <c r="N24" s="2187" t="s">
        <v>656</v>
      </c>
      <c r="O24" s="2366"/>
      <c r="P24" s="2366"/>
      <c r="Q24" s="603"/>
      <c r="R24" s="603"/>
      <c r="S24" s="603"/>
      <c r="T24" s="624" t="s">
        <v>1048</v>
      </c>
      <c r="U24" s="1214"/>
      <c r="V24" s="1214"/>
      <c r="W24" s="728"/>
      <c r="X24" s="728"/>
      <c r="Y24" s="728"/>
      <c r="Z24" s="728"/>
      <c r="AA24" s="728"/>
      <c r="AB24" s="2234" t="s">
        <v>656</v>
      </c>
      <c r="AC24" s="2234"/>
      <c r="AD24" s="2234"/>
      <c r="AE24" s="728"/>
      <c r="AF24" s="728"/>
      <c r="AG24" s="728"/>
      <c r="AH24" s="728"/>
      <c r="AI24" s="1292"/>
    </row>
    <row r="25" spans="1:35" ht="15" customHeight="1">
      <c r="A25" s="603"/>
      <c r="B25" s="603"/>
      <c r="C25" s="603"/>
      <c r="D25" s="1217"/>
      <c r="E25" s="253"/>
      <c r="F25" s="253"/>
      <c r="G25" s="253"/>
      <c r="H25" s="253"/>
      <c r="I25" s="253"/>
      <c r="J25" s="253"/>
      <c r="K25" s="253"/>
      <c r="L25" s="253"/>
      <c r="M25" s="253"/>
      <c r="N25" s="253"/>
      <c r="O25" s="253"/>
      <c r="P25" s="253"/>
      <c r="Q25" s="603"/>
      <c r="R25" s="603"/>
      <c r="S25" s="603"/>
      <c r="T25" s="727"/>
      <c r="U25" s="729"/>
      <c r="V25" s="729"/>
      <c r="W25" s="729"/>
      <c r="X25" s="729"/>
      <c r="Y25" s="729"/>
      <c r="Z25" s="729"/>
      <c r="AA25" s="729"/>
      <c r="AB25" s="729"/>
      <c r="AC25" s="729"/>
      <c r="AD25" s="729"/>
      <c r="AE25" s="729"/>
      <c r="AF25" s="729"/>
      <c r="AG25" s="729"/>
      <c r="AH25" s="729"/>
      <c r="AI25" s="1293"/>
    </row>
    <row r="26" spans="1:35" ht="15" customHeight="1">
      <c r="A26" s="603"/>
      <c r="B26" s="1241" t="s">
        <v>1191</v>
      </c>
      <c r="C26" s="655" t="s">
        <v>1194</v>
      </c>
      <c r="D26" s="1217"/>
      <c r="E26" s="251"/>
      <c r="F26" s="251"/>
      <c r="G26" s="251"/>
      <c r="H26" s="251"/>
      <c r="Q26" s="603"/>
      <c r="S26" s="603"/>
      <c r="T26" s="826" t="str">
        <f>+"・不審者対応訓練の実施状況（"&amp;表紙!AE9&amp;")"</f>
        <v>・不審者対応訓練の実施状況（＿＿年度)</v>
      </c>
      <c r="U26" s="827"/>
      <c r="V26" s="827"/>
      <c r="W26" s="827"/>
      <c r="X26" s="827"/>
      <c r="Y26" s="827"/>
      <c r="Z26" s="827"/>
      <c r="AA26" s="827"/>
      <c r="AB26" s="827"/>
      <c r="AC26" s="827"/>
      <c r="AD26" s="827"/>
      <c r="AE26" s="827" t="s">
        <v>1049</v>
      </c>
      <c r="AF26" s="827"/>
      <c r="AG26" s="827"/>
      <c r="AH26" s="827"/>
      <c r="AI26" s="828"/>
    </row>
    <row r="27" spans="1:35" ht="15" customHeight="1">
      <c r="A27" s="603"/>
      <c r="B27" s="655"/>
      <c r="C27" s="2240" t="s">
        <v>901</v>
      </c>
      <c r="D27" s="2376"/>
      <c r="E27" s="2636" t="s">
        <v>902</v>
      </c>
      <c r="F27" s="2368"/>
      <c r="G27" s="2368"/>
      <c r="H27" s="2368"/>
      <c r="I27" s="2368"/>
      <c r="J27" s="2368"/>
      <c r="K27" s="2368"/>
      <c r="L27" s="2368"/>
      <c r="M27" s="2368"/>
      <c r="N27" s="2368"/>
      <c r="O27" s="2368"/>
      <c r="P27" s="2376"/>
      <c r="Q27" s="603"/>
      <c r="T27" s="826"/>
      <c r="U27" s="827"/>
      <c r="V27" s="827"/>
      <c r="W27" s="827"/>
      <c r="X27" s="827"/>
      <c r="Y27" s="827"/>
      <c r="Z27" s="827"/>
      <c r="AA27" s="827"/>
      <c r="AB27" s="827"/>
      <c r="AC27" s="827"/>
      <c r="AD27" s="827"/>
      <c r="AE27" s="827"/>
      <c r="AF27" s="827"/>
      <c r="AG27" s="827"/>
      <c r="AH27" s="827"/>
      <c r="AI27" s="828"/>
    </row>
    <row r="28" spans="1:35" ht="15" customHeight="1">
      <c r="C28" s="2628"/>
      <c r="D28" s="2629"/>
      <c r="E28" s="2634"/>
      <c r="F28" s="2635"/>
      <c r="G28" s="2635"/>
      <c r="H28" s="2635"/>
      <c r="I28" s="2635"/>
      <c r="J28" s="2635"/>
      <c r="K28" s="2635"/>
      <c r="L28" s="2635"/>
      <c r="M28" s="2635"/>
      <c r="N28" s="2635"/>
      <c r="O28" s="2635"/>
      <c r="P28" s="2629"/>
      <c r="Q28" s="603"/>
      <c r="T28" s="826" t="s">
        <v>1050</v>
      </c>
      <c r="U28" s="827"/>
      <c r="V28" s="827"/>
      <c r="W28" s="827"/>
      <c r="X28" s="827"/>
      <c r="Y28" s="827"/>
      <c r="Z28" s="827"/>
      <c r="AA28" s="827"/>
      <c r="AB28" s="827"/>
      <c r="AC28" s="827"/>
      <c r="AD28" s="827"/>
      <c r="AE28" s="827"/>
      <c r="AF28" s="827"/>
      <c r="AG28" s="827"/>
      <c r="AH28" s="827"/>
      <c r="AI28" s="828"/>
    </row>
    <row r="29" spans="1:35" ht="15" customHeight="1">
      <c r="C29" s="2630"/>
      <c r="D29" s="2631"/>
      <c r="E29" s="2630"/>
      <c r="F29" s="2423"/>
      <c r="G29" s="2423"/>
      <c r="H29" s="2423"/>
      <c r="I29" s="2423"/>
      <c r="J29" s="2423"/>
      <c r="K29" s="2423"/>
      <c r="L29" s="2423"/>
      <c r="M29" s="2423"/>
      <c r="N29" s="2423"/>
      <c r="O29" s="2423"/>
      <c r="P29" s="2631"/>
      <c r="S29" s="603"/>
      <c r="T29" s="826"/>
      <c r="U29" s="1141"/>
      <c r="V29" s="1141"/>
      <c r="W29" s="1141"/>
      <c r="X29" s="1141"/>
      <c r="Y29" s="1141"/>
      <c r="Z29" s="1141"/>
      <c r="AA29" s="1141"/>
      <c r="AB29" s="1141"/>
      <c r="AC29" s="1141"/>
      <c r="AD29" s="1141"/>
      <c r="AE29" s="1141"/>
      <c r="AF29" s="1141"/>
      <c r="AG29" s="1141"/>
      <c r="AH29" s="1141"/>
      <c r="AI29" s="1142"/>
    </row>
    <row r="30" spans="1:35" ht="15" customHeight="1">
      <c r="C30" s="2630"/>
      <c r="D30" s="2631"/>
      <c r="E30" s="2630"/>
      <c r="F30" s="2423"/>
      <c r="G30" s="2423"/>
      <c r="H30" s="2423"/>
      <c r="I30" s="2423"/>
      <c r="J30" s="2423"/>
      <c r="K30" s="2423"/>
      <c r="L30" s="2423"/>
      <c r="M30" s="2423"/>
      <c r="N30" s="2423"/>
      <c r="O30" s="2423"/>
      <c r="P30" s="2631"/>
      <c r="S30" s="603"/>
      <c r="T30" s="829"/>
      <c r="U30" s="1143"/>
      <c r="V30" s="1143"/>
      <c r="W30" s="1143"/>
      <c r="X30" s="1143"/>
      <c r="Y30" s="1143"/>
      <c r="Z30" s="1143"/>
      <c r="AA30" s="1143"/>
      <c r="AB30" s="1143"/>
      <c r="AC30" s="1143"/>
      <c r="AD30" s="1143"/>
      <c r="AE30" s="1143"/>
      <c r="AF30" s="1143"/>
      <c r="AG30" s="1143"/>
      <c r="AH30" s="1143"/>
      <c r="AI30" s="1144"/>
    </row>
    <row r="31" spans="1:35" ht="15" customHeight="1">
      <c r="C31" s="2632"/>
      <c r="D31" s="2633"/>
      <c r="E31" s="2632"/>
      <c r="F31" s="2627"/>
      <c r="G31" s="2627"/>
      <c r="H31" s="2627"/>
      <c r="I31" s="2627"/>
      <c r="J31" s="2627"/>
      <c r="K31" s="2627"/>
      <c r="L31" s="2627"/>
      <c r="M31" s="2627"/>
      <c r="N31" s="2627"/>
      <c r="O31" s="2627"/>
      <c r="P31" s="2633"/>
    </row>
    <row r="32" spans="1:35" ht="15" customHeight="1">
      <c r="Q32" s="1151"/>
      <c r="S32" s="395" t="s">
        <v>1203</v>
      </c>
      <c r="T32" s="693"/>
      <c r="U32" s="693"/>
      <c r="V32" s="693"/>
      <c r="W32" s="693"/>
      <c r="X32" s="693"/>
      <c r="Y32" s="693"/>
      <c r="Z32" s="693"/>
      <c r="AA32" s="693"/>
      <c r="AB32" s="693"/>
      <c r="AC32" s="693"/>
      <c r="AD32" s="693"/>
      <c r="AE32" s="693"/>
      <c r="AF32" s="693"/>
      <c r="AG32" s="693"/>
      <c r="AH32" s="1232"/>
      <c r="AI32" s="1232"/>
    </row>
    <row r="33" spans="2:35" ht="15" customHeight="1">
      <c r="B33" s="604" t="s">
        <v>1193</v>
      </c>
      <c r="C33" s="1242" t="s">
        <v>1015</v>
      </c>
      <c r="D33" s="1242"/>
      <c r="E33" s="1236"/>
      <c r="F33" s="1236"/>
      <c r="G33" s="1236"/>
      <c r="H33" s="1236"/>
      <c r="I33" s="1236"/>
      <c r="J33" s="1236"/>
      <c r="K33" s="1236"/>
      <c r="L33" s="1236"/>
      <c r="M33" s="1236"/>
      <c r="N33" s="1236"/>
      <c r="O33" s="1236"/>
      <c r="P33" s="1236"/>
      <c r="Q33" s="1152"/>
      <c r="T33" s="694" t="s">
        <v>923</v>
      </c>
      <c r="U33" s="389"/>
      <c r="V33" s="389"/>
      <c r="W33" s="389"/>
      <c r="X33" s="389"/>
      <c r="Y33" s="389"/>
      <c r="Z33" s="1246"/>
      <c r="AA33" s="2592" t="s">
        <v>1102</v>
      </c>
      <c r="AB33" s="2592"/>
      <c r="AC33" s="2592"/>
      <c r="AD33" s="610" t="s">
        <v>52</v>
      </c>
      <c r="AE33" s="789"/>
      <c r="AF33" s="398" t="s">
        <v>1101</v>
      </c>
      <c r="AG33" s="1247"/>
      <c r="AH33" s="1232"/>
      <c r="AI33" s="1232"/>
    </row>
    <row r="34" spans="2:35" ht="15" customHeight="1">
      <c r="B34" s="1298" t="s">
        <v>1016</v>
      </c>
      <c r="C34" s="671"/>
      <c r="D34" s="1278"/>
      <c r="E34" s="1217"/>
      <c r="F34" s="1217"/>
      <c r="G34" s="1217"/>
      <c r="H34" s="1217"/>
      <c r="I34" s="1217"/>
      <c r="J34" s="1217"/>
      <c r="K34" s="1217"/>
      <c r="L34" s="1217"/>
      <c r="M34" s="1217"/>
      <c r="N34" s="1217"/>
      <c r="O34" s="1217"/>
      <c r="P34" s="1217"/>
      <c r="Q34" s="603"/>
      <c r="S34" s="694" t="s">
        <v>1100</v>
      </c>
      <c r="U34" s="1229"/>
      <c r="V34" s="1229"/>
      <c r="W34" s="610"/>
      <c r="X34" s="2187" t="s">
        <v>656</v>
      </c>
      <c r="Y34" s="2187"/>
      <c r="Z34" s="2187"/>
      <c r="AA34" s="1229" t="s">
        <v>53</v>
      </c>
      <c r="AB34" s="1231"/>
      <c r="AC34" s="132"/>
      <c r="AD34" s="1230"/>
      <c r="AE34" s="695"/>
      <c r="AF34" s="2351"/>
      <c r="AG34" s="2433"/>
      <c r="AH34" s="1232"/>
      <c r="AI34" s="1232"/>
    </row>
    <row r="35" spans="2:35" ht="15" customHeight="1">
      <c r="C35" s="2628"/>
      <c r="D35" s="2635"/>
      <c r="E35" s="2635"/>
      <c r="F35" s="2635"/>
      <c r="G35" s="2635"/>
      <c r="H35" s="2635"/>
      <c r="I35" s="2635"/>
      <c r="J35" s="2635"/>
      <c r="K35" s="2635"/>
      <c r="L35" s="2635"/>
      <c r="M35" s="2635"/>
      <c r="N35" s="2635"/>
      <c r="O35" s="2635"/>
      <c r="P35" s="2629"/>
      <c r="T35" s="1247" t="s">
        <v>924</v>
      </c>
      <c r="U35" s="1229"/>
      <c r="V35" s="1229"/>
      <c r="W35" s="389"/>
      <c r="X35" s="1229"/>
      <c r="Y35" s="1229"/>
      <c r="Z35" s="788"/>
      <c r="AA35" s="2592" t="s">
        <v>1102</v>
      </c>
      <c r="AB35" s="2592"/>
      <c r="AC35" s="2592"/>
      <c r="AD35" s="610" t="s">
        <v>52</v>
      </c>
      <c r="AE35" s="789"/>
      <c r="AF35" s="398" t="s">
        <v>1101</v>
      </c>
      <c r="AG35" s="1247"/>
      <c r="AH35" s="1232"/>
      <c r="AI35" s="1232"/>
    </row>
    <row r="36" spans="2:35" ht="15" customHeight="1">
      <c r="C36" s="2630"/>
      <c r="D36" s="2401"/>
      <c r="E36" s="2401"/>
      <c r="F36" s="2401"/>
      <c r="G36" s="2401"/>
      <c r="H36" s="2401"/>
      <c r="I36" s="2401"/>
      <c r="J36" s="2401"/>
      <c r="K36" s="2401"/>
      <c r="L36" s="2401"/>
      <c r="M36" s="2401"/>
      <c r="N36" s="2401"/>
      <c r="O36" s="2401"/>
      <c r="P36" s="2631"/>
      <c r="S36" s="694" t="s">
        <v>1099</v>
      </c>
      <c r="T36" s="693"/>
      <c r="U36" s="693"/>
      <c r="V36" s="693"/>
      <c r="W36" s="787" t="s">
        <v>52</v>
      </c>
      <c r="X36" s="2187" t="s">
        <v>656</v>
      </c>
      <c r="Y36" s="2187"/>
      <c r="Z36" s="2187"/>
      <c r="AA36" s="1229" t="s">
        <v>53</v>
      </c>
      <c r="AB36" s="693"/>
      <c r="AC36" s="693"/>
      <c r="AD36" s="693"/>
      <c r="AE36" s="693"/>
      <c r="AF36" s="693"/>
      <c r="AG36" s="693"/>
      <c r="AH36" s="1232"/>
      <c r="AI36" s="1232"/>
    </row>
    <row r="37" spans="2:35" ht="15.75" customHeight="1">
      <c r="C37" s="2630"/>
      <c r="D37" s="2401"/>
      <c r="E37" s="2401"/>
      <c r="F37" s="2401"/>
      <c r="G37" s="2401"/>
      <c r="H37" s="2401"/>
      <c r="I37" s="2401"/>
      <c r="J37" s="2401"/>
      <c r="K37" s="2401"/>
      <c r="L37" s="2401"/>
      <c r="M37" s="2401"/>
      <c r="N37" s="2401"/>
      <c r="O37" s="2401"/>
      <c r="P37" s="2631"/>
    </row>
    <row r="38" spans="2:35" ht="15" customHeight="1">
      <c r="C38" s="1299"/>
      <c r="D38" s="603"/>
      <c r="E38" s="603"/>
      <c r="F38" s="603"/>
      <c r="G38" s="603"/>
      <c r="H38" s="603"/>
      <c r="I38" s="603"/>
      <c r="J38" s="603"/>
      <c r="K38" s="603"/>
      <c r="L38" s="603"/>
      <c r="M38" s="603"/>
      <c r="N38" s="603"/>
      <c r="O38" s="603"/>
      <c r="P38" s="1252"/>
      <c r="S38" s="395" t="s">
        <v>1257</v>
      </c>
    </row>
    <row r="39" spans="2:35" ht="15" customHeight="1">
      <c r="C39" s="1300"/>
      <c r="D39" s="1301"/>
      <c r="E39" s="1301"/>
      <c r="F39" s="1301"/>
      <c r="G39" s="1301"/>
      <c r="H39" s="1301"/>
      <c r="I39" s="1301"/>
      <c r="J39" s="1301"/>
      <c r="K39" s="1301"/>
      <c r="L39" s="1301"/>
      <c r="M39" s="1301"/>
      <c r="N39" s="1301"/>
      <c r="O39" s="1301"/>
      <c r="P39" s="1302"/>
      <c r="S39" s="136"/>
      <c r="T39" s="2622" t="s">
        <v>1103</v>
      </c>
      <c r="U39" s="2623"/>
      <c r="V39" s="2623"/>
      <c r="W39" s="2623"/>
      <c r="X39" s="2623"/>
      <c r="Y39" s="832" t="s">
        <v>52</v>
      </c>
      <c r="Z39" s="2187" t="s">
        <v>656</v>
      </c>
      <c r="AA39" s="2366"/>
      <c r="AB39" s="2366"/>
      <c r="AC39" s="1229" t="s">
        <v>53</v>
      </c>
      <c r="AD39" s="188"/>
      <c r="AE39" s="188"/>
      <c r="AF39" s="188"/>
      <c r="AG39" s="188"/>
      <c r="AH39" s="188"/>
      <c r="AI39" s="188"/>
    </row>
    <row r="40" spans="2:35">
      <c r="T40" s="2620" t="s">
        <v>1104</v>
      </c>
      <c r="U40" s="2621"/>
      <c r="V40" s="2621"/>
      <c r="W40" s="2621"/>
      <c r="X40" s="2621"/>
      <c r="Y40" s="2423"/>
      <c r="Z40" s="2423"/>
      <c r="AA40" s="2423"/>
      <c r="AB40" s="832" t="s">
        <v>52</v>
      </c>
      <c r="AC40" s="2187" t="s">
        <v>656</v>
      </c>
      <c r="AD40" s="2366"/>
      <c r="AE40" s="2366"/>
      <c r="AF40" s="1229" t="s">
        <v>53</v>
      </c>
    </row>
    <row r="41" spans="2:35">
      <c r="T41" s="2622" t="s">
        <v>1105</v>
      </c>
      <c r="U41" s="2623"/>
      <c r="V41" s="2623"/>
      <c r="W41" s="2623"/>
      <c r="X41" s="2623"/>
      <c r="Y41" s="2623"/>
      <c r="Z41" s="2623"/>
      <c r="AA41" s="2623"/>
      <c r="AB41" s="2623"/>
      <c r="AC41" s="2623"/>
      <c r="AD41" s="2623"/>
      <c r="AE41" s="832" t="s">
        <v>52</v>
      </c>
      <c r="AF41" s="2187" t="s">
        <v>656</v>
      </c>
      <c r="AG41" s="2366"/>
      <c r="AH41" s="2366"/>
      <c r="AI41" s="1229" t="s">
        <v>53</v>
      </c>
    </row>
    <row r="42" spans="2:35">
      <c r="T42" s="2622" t="s">
        <v>1157</v>
      </c>
      <c r="U42" s="2623"/>
      <c r="V42" s="2623"/>
      <c r="W42" s="2623"/>
      <c r="X42" s="2623"/>
      <c r="Y42" s="2623"/>
      <c r="Z42" s="2623"/>
      <c r="AA42" s="2623"/>
      <c r="AB42" s="832" t="s">
        <v>52</v>
      </c>
      <c r="AC42" s="2187" t="s">
        <v>656</v>
      </c>
      <c r="AD42" s="2366"/>
      <c r="AE42" s="2366"/>
      <c r="AF42" s="1229" t="s">
        <v>53</v>
      </c>
      <c r="AG42" s="188"/>
      <c r="AH42" s="188"/>
      <c r="AI42" s="188"/>
    </row>
  </sheetData>
  <mergeCells count="44">
    <mergeCell ref="C28:D31"/>
    <mergeCell ref="E28:P31"/>
    <mergeCell ref="AD17:AI17"/>
    <mergeCell ref="C35:P37"/>
    <mergeCell ref="C27:D27"/>
    <mergeCell ref="E27:P27"/>
    <mergeCell ref="AA35:AC35"/>
    <mergeCell ref="AF34:AG34"/>
    <mergeCell ref="F17:I17"/>
    <mergeCell ref="F19:I19"/>
    <mergeCell ref="L19:M19"/>
    <mergeCell ref="N22:P22"/>
    <mergeCell ref="N24:P24"/>
    <mergeCell ref="AB24:AD24"/>
    <mergeCell ref="L17:M17"/>
    <mergeCell ref="B1:E2"/>
    <mergeCell ref="K1:L1"/>
    <mergeCell ref="N5:O5"/>
    <mergeCell ref="K8:L8"/>
    <mergeCell ref="T17:V17"/>
    <mergeCell ref="H5:K5"/>
    <mergeCell ref="H7:K7"/>
    <mergeCell ref="N7:O7"/>
    <mergeCell ref="H9:K9"/>
    <mergeCell ref="N9:P9"/>
    <mergeCell ref="L9:M9"/>
    <mergeCell ref="K11:M11"/>
    <mergeCell ref="T16:AC16"/>
    <mergeCell ref="AF41:AH41"/>
    <mergeCell ref="AC42:AE42"/>
    <mergeCell ref="AA7:AD7"/>
    <mergeCell ref="AA9:AD9"/>
    <mergeCell ref="AC11:AF11"/>
    <mergeCell ref="AC14:AF14"/>
    <mergeCell ref="W17:AC17"/>
    <mergeCell ref="T40:AA40"/>
    <mergeCell ref="X34:Z34"/>
    <mergeCell ref="X36:Z36"/>
    <mergeCell ref="AA33:AC33"/>
    <mergeCell ref="T39:X39"/>
    <mergeCell ref="T42:AA42"/>
    <mergeCell ref="T41:AD41"/>
    <mergeCell ref="Z39:AB39"/>
    <mergeCell ref="AC40:AE40"/>
  </mergeCells>
  <phoneticPr fontId="2"/>
  <dataValidations count="2">
    <dataValidation type="list" allowBlank="1" showInputMessage="1" showErrorMessage="1" sqref="H5 H7 H9 N9:P9 F17 F19 E22 E24 N22 N24 X34 X36 AB24 K11:K12 Z39 AC40 AF41 AA7 AC42 AA9 AC11 AC14" xr:uid="{00000000-0002-0000-1200-000000000000}">
      <formula1>"有　・　無,有,無"</formula1>
    </dataValidation>
    <dataValidation type="list" allowBlank="1" showInputMessage="1" showErrorMessage="1" sqref="AA33:AC33 AA35:AC35" xr:uid="{00000000-0002-0000-1200-000001000000}">
      <formula1>"実施・未実施,実施,未実施"</formula1>
    </dataValidation>
  </dataValidations>
  <pageMargins left="0.70866141732283472" right="0.70866141732283472" top="0.74803149606299213" bottom="0.74803149606299213" header="0.31496062992125984" footer="0.31496062992125984"/>
  <pageSetup paperSize="9" scale="83" orientation="landscape" r:id="rId1"/>
  <headerFooter>
    <oddFooter>&amp;C16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42" r:id="rId4" name="Check Box 2">
              <controlPr defaultSize="0" autoFill="0" autoLine="0" autoPict="0">
                <anchor moveWithCells="1">
                  <from>
                    <xdr:col>1</xdr:col>
                    <xdr:colOff>184150</xdr:colOff>
                    <xdr:row>1</xdr:row>
                    <xdr:rowOff>69850</xdr:rowOff>
                  </from>
                  <to>
                    <xdr:col>3</xdr:col>
                    <xdr:colOff>374650</xdr:colOff>
                    <xdr:row>3</xdr:row>
                    <xdr:rowOff>19050</xdr:rowOff>
                  </to>
                </anchor>
              </controlPr>
            </control>
          </mc:Choice>
        </mc:AlternateContent>
        <mc:AlternateContent xmlns:mc="http://schemas.openxmlformats.org/markup-compatibility/2006">
          <mc:Choice Requires="x14">
            <control shapeId="368643" r:id="rId5" name="Check Box 3">
              <controlPr defaultSize="0" autoFill="0" autoLine="0" autoPict="0">
                <anchor moveWithCells="1">
                  <from>
                    <xdr:col>4</xdr:col>
                    <xdr:colOff>457200</xdr:colOff>
                    <xdr:row>1</xdr:row>
                    <xdr:rowOff>69850</xdr:rowOff>
                  </from>
                  <to>
                    <xdr:col>5</xdr:col>
                    <xdr:colOff>107950</xdr:colOff>
                    <xdr:row>3</xdr:row>
                    <xdr:rowOff>31750</xdr:rowOff>
                  </to>
                </anchor>
              </controlPr>
            </control>
          </mc:Choice>
        </mc:AlternateContent>
        <mc:AlternateContent xmlns:mc="http://schemas.openxmlformats.org/markup-compatibility/2006">
          <mc:Choice Requires="x14">
            <control shapeId="368644" r:id="rId6" name="Check Box 4">
              <controlPr defaultSize="0" autoFill="0" autoLine="0" autoPict="0">
                <anchor moveWithCells="1">
                  <from>
                    <xdr:col>9</xdr:col>
                    <xdr:colOff>50800</xdr:colOff>
                    <xdr:row>1</xdr:row>
                    <xdr:rowOff>69850</xdr:rowOff>
                  </from>
                  <to>
                    <xdr:col>11</xdr:col>
                    <xdr:colOff>146050</xdr:colOff>
                    <xdr:row>3</xdr:row>
                    <xdr:rowOff>19050</xdr:rowOff>
                  </to>
                </anchor>
              </controlPr>
            </control>
          </mc:Choice>
        </mc:AlternateContent>
        <mc:AlternateContent xmlns:mc="http://schemas.openxmlformats.org/markup-compatibility/2006">
          <mc:Choice Requires="x14">
            <control shapeId="368645" r:id="rId7" name="Check Box 5">
              <controlPr defaultSize="0" autoFill="0" autoLine="0" autoPict="0">
                <anchor moveWithCells="1">
                  <from>
                    <xdr:col>1</xdr:col>
                    <xdr:colOff>184150</xdr:colOff>
                    <xdr:row>3</xdr:row>
                    <xdr:rowOff>50800</xdr:rowOff>
                  </from>
                  <to>
                    <xdr:col>3</xdr:col>
                    <xdr:colOff>374650</xdr:colOff>
                    <xdr:row>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A2:R43"/>
  <sheetViews>
    <sheetView view="pageBreakPreview" zoomScale="85" zoomScaleNormal="85" zoomScaleSheetLayoutView="85" workbookViewId="0">
      <selection activeCell="B8" sqref="B8:E9"/>
    </sheetView>
  </sheetViews>
  <sheetFormatPr defaultColWidth="9" defaultRowHeight="13"/>
  <cols>
    <col min="1" max="1" width="3.453125" style="68" customWidth="1"/>
    <col min="2" max="2" width="6.6328125" style="68" customWidth="1"/>
    <col min="3" max="3" width="9.6328125" style="68" customWidth="1"/>
    <col min="4" max="4" width="8.08984375" style="68" customWidth="1"/>
    <col min="5" max="7" width="6.26953125" style="68" customWidth="1"/>
    <col min="8" max="8" width="6.6328125" style="68" customWidth="1"/>
    <col min="9" max="9" width="5.08984375" style="68" customWidth="1"/>
    <col min="10" max="10" width="6.6328125" style="68" customWidth="1"/>
    <col min="11" max="11" width="3.453125" style="68" customWidth="1"/>
    <col min="12" max="12" width="6.6328125" style="68" customWidth="1"/>
    <col min="13" max="13" width="9.6328125" style="68" customWidth="1"/>
    <col min="14" max="14" width="8.08984375" style="68" customWidth="1"/>
    <col min="15" max="17" width="6.26953125" style="68" customWidth="1"/>
    <col min="18" max="25" width="6.6328125" style="68" customWidth="1"/>
    <col min="26" max="16384" width="9" style="68"/>
  </cols>
  <sheetData>
    <row r="2" spans="1:18" ht="17.25" customHeight="1">
      <c r="A2" s="1402" t="s">
        <v>334</v>
      </c>
      <c r="B2" s="1402"/>
      <c r="C2" s="1402"/>
      <c r="D2" s="1402"/>
      <c r="E2" s="1402"/>
      <c r="F2" s="1402"/>
      <c r="G2" s="1402"/>
      <c r="H2" s="1402"/>
      <c r="I2" s="1402"/>
    </row>
    <row r="4" spans="1:18" ht="18.75" customHeight="1">
      <c r="A4" s="151" t="s">
        <v>1019</v>
      </c>
      <c r="B4" s="152" t="s">
        <v>327</v>
      </c>
      <c r="C4" s="135"/>
      <c r="K4" s="151" t="s">
        <v>1020</v>
      </c>
      <c r="L4" s="152" t="s">
        <v>332</v>
      </c>
      <c r="M4" s="153"/>
    </row>
    <row r="6" spans="1:18">
      <c r="B6" s="1401" t="s">
        <v>369</v>
      </c>
      <c r="C6" s="1401"/>
      <c r="D6" s="1401"/>
      <c r="E6" s="1401"/>
      <c r="F6" s="70"/>
      <c r="G6" s="70"/>
      <c r="H6" s="1400">
        <v>1</v>
      </c>
      <c r="L6" s="1401" t="s">
        <v>333</v>
      </c>
      <c r="M6" s="1401"/>
      <c r="N6" s="1401"/>
      <c r="R6" s="1400">
        <v>13</v>
      </c>
    </row>
    <row r="7" spans="1:18">
      <c r="B7" s="1401"/>
      <c r="C7" s="1401"/>
      <c r="D7" s="1401"/>
      <c r="E7" s="1401"/>
      <c r="F7" s="71"/>
      <c r="G7" s="71"/>
      <c r="H7" s="1400"/>
      <c r="L7" s="1401"/>
      <c r="M7" s="1401"/>
      <c r="N7" s="1401"/>
      <c r="O7" s="71"/>
      <c r="P7" s="71"/>
      <c r="Q7" s="71"/>
      <c r="R7" s="1400"/>
    </row>
    <row r="8" spans="1:18">
      <c r="B8" s="1398" t="s">
        <v>912</v>
      </c>
      <c r="C8" s="1398"/>
      <c r="D8" s="1399"/>
      <c r="E8" s="1399"/>
      <c r="F8" s="672"/>
      <c r="G8" s="672"/>
      <c r="H8" s="1400">
        <v>1</v>
      </c>
      <c r="L8" s="1401" t="s">
        <v>438</v>
      </c>
      <c r="M8" s="1401"/>
      <c r="N8" s="1401"/>
      <c r="O8" s="70"/>
      <c r="P8" s="70"/>
      <c r="Q8" s="70"/>
      <c r="R8" s="1400">
        <v>13</v>
      </c>
    </row>
    <row r="9" spans="1:18">
      <c r="B9" s="1398"/>
      <c r="C9" s="1398"/>
      <c r="D9" s="1399"/>
      <c r="E9" s="1399"/>
      <c r="F9" s="673"/>
      <c r="G9" s="673"/>
      <c r="H9" s="1400"/>
      <c r="L9" s="1401"/>
      <c r="M9" s="1401"/>
      <c r="N9" s="1401"/>
      <c r="R9" s="1400"/>
    </row>
    <row r="10" spans="1:18">
      <c r="B10" s="1398" t="s">
        <v>913</v>
      </c>
      <c r="C10" s="1398"/>
      <c r="D10" s="1398"/>
      <c r="E10" s="70"/>
      <c r="F10" s="70"/>
      <c r="G10" s="70"/>
      <c r="H10" s="1400">
        <v>1</v>
      </c>
      <c r="L10" s="1401" t="s">
        <v>439</v>
      </c>
      <c r="M10" s="1401"/>
      <c r="N10" s="1401"/>
      <c r="O10" s="1401"/>
      <c r="R10" s="1400">
        <v>13</v>
      </c>
    </row>
    <row r="11" spans="1:18">
      <c r="B11" s="1398"/>
      <c r="C11" s="1398"/>
      <c r="D11" s="1398"/>
      <c r="E11" s="71"/>
      <c r="F11" s="71"/>
      <c r="G11" s="71"/>
      <c r="H11" s="1400"/>
      <c r="L11" s="1401"/>
      <c r="M11" s="1401"/>
      <c r="N11" s="1401"/>
      <c r="O11" s="1401"/>
      <c r="P11" s="71"/>
      <c r="Q11" s="71"/>
      <c r="R11" s="1400"/>
    </row>
    <row r="12" spans="1:18">
      <c r="B12" s="1401" t="s">
        <v>914</v>
      </c>
      <c r="C12" s="1401"/>
      <c r="D12" s="1401"/>
      <c r="E12" s="70"/>
      <c r="F12" s="70"/>
      <c r="H12" s="1400">
        <v>2</v>
      </c>
      <c r="L12" s="1401" t="s">
        <v>1013</v>
      </c>
      <c r="M12" s="1401"/>
      <c r="N12" s="1401"/>
      <c r="O12" s="1401"/>
      <c r="P12" s="70"/>
      <c r="Q12" s="70"/>
      <c r="R12" s="1400">
        <v>13</v>
      </c>
    </row>
    <row r="13" spans="1:18">
      <c r="B13" s="1401"/>
      <c r="C13" s="1401"/>
      <c r="D13" s="1401"/>
      <c r="G13" s="71"/>
      <c r="H13" s="1400"/>
      <c r="L13" s="1401"/>
      <c r="M13" s="1401"/>
      <c r="N13" s="1401"/>
      <c r="O13" s="1401"/>
      <c r="R13" s="1400"/>
    </row>
    <row r="14" spans="1:18">
      <c r="B14" s="1401" t="s">
        <v>915</v>
      </c>
      <c r="C14" s="1401"/>
      <c r="D14" s="1401"/>
      <c r="E14" s="1401"/>
      <c r="F14" s="70"/>
      <c r="G14" s="70"/>
      <c r="H14" s="1400">
        <v>3</v>
      </c>
      <c r="L14" s="1398" t="s">
        <v>1014</v>
      </c>
      <c r="M14" s="1398"/>
      <c r="N14" s="1403"/>
      <c r="O14" s="1403"/>
      <c r="P14" s="70"/>
      <c r="Q14" s="70"/>
      <c r="R14" s="1400">
        <v>13</v>
      </c>
    </row>
    <row r="15" spans="1:18">
      <c r="B15" s="1401"/>
      <c r="C15" s="1401"/>
      <c r="D15" s="1401"/>
      <c r="E15" s="1401"/>
      <c r="F15" s="71"/>
      <c r="G15" s="71"/>
      <c r="H15" s="1400"/>
      <c r="L15" s="1398"/>
      <c r="M15" s="1398"/>
      <c r="N15" s="1403"/>
      <c r="O15" s="1403"/>
      <c r="R15" s="1400"/>
    </row>
    <row r="16" spans="1:18">
      <c r="B16" s="1398" t="s">
        <v>916</v>
      </c>
      <c r="C16" s="1398"/>
      <c r="D16" s="1398"/>
      <c r="E16" s="70"/>
      <c r="F16" s="70"/>
      <c r="G16" s="70"/>
      <c r="H16" s="1400">
        <v>4</v>
      </c>
      <c r="L16" s="1401" t="s">
        <v>1012</v>
      </c>
      <c r="M16" s="1401"/>
      <c r="N16" s="1404"/>
      <c r="O16" s="70"/>
      <c r="R16" s="1400">
        <v>13</v>
      </c>
    </row>
    <row r="17" spans="2:18">
      <c r="B17" s="1398"/>
      <c r="C17" s="1398"/>
      <c r="D17" s="1398"/>
      <c r="H17" s="1400"/>
      <c r="L17" s="1401"/>
      <c r="M17" s="1401"/>
      <c r="N17" s="1404"/>
      <c r="P17" s="71"/>
      <c r="Q17" s="71"/>
      <c r="R17" s="1400"/>
    </row>
    <row r="18" spans="2:18">
      <c r="B18" s="1398" t="s">
        <v>917</v>
      </c>
      <c r="C18" s="1398"/>
      <c r="E18" s="145"/>
      <c r="F18" s="145"/>
      <c r="H18" s="1400">
        <v>7</v>
      </c>
      <c r="L18" s="1401" t="s">
        <v>1234</v>
      </c>
      <c r="M18" s="1401"/>
      <c r="N18" s="147"/>
      <c r="O18" s="70"/>
      <c r="P18" s="70"/>
      <c r="Q18" s="70"/>
      <c r="R18" s="1400">
        <v>13</v>
      </c>
    </row>
    <row r="19" spans="2:18">
      <c r="B19" s="1398"/>
      <c r="C19" s="1398"/>
      <c r="D19" s="71"/>
      <c r="E19" s="71"/>
      <c r="F19" s="71"/>
      <c r="G19" s="71"/>
      <c r="H19" s="1400"/>
      <c r="L19" s="1401"/>
      <c r="M19" s="1401"/>
      <c r="N19" s="69"/>
      <c r="R19" s="1400"/>
    </row>
    <row r="20" spans="2:18">
      <c r="B20" s="1401" t="s">
        <v>918</v>
      </c>
      <c r="C20" s="1401"/>
      <c r="D20" s="1401"/>
      <c r="E20" s="1401"/>
      <c r="H20" s="1400">
        <v>7</v>
      </c>
      <c r="L20" s="1401" t="s">
        <v>1229</v>
      </c>
      <c r="M20" s="1401"/>
      <c r="N20" s="147"/>
      <c r="O20" s="70"/>
      <c r="P20" s="70"/>
      <c r="Q20" s="70"/>
      <c r="R20" s="1400">
        <v>14</v>
      </c>
    </row>
    <row r="21" spans="2:18">
      <c r="B21" s="1401"/>
      <c r="C21" s="1401"/>
      <c r="D21" s="1401"/>
      <c r="E21" s="1401"/>
      <c r="F21" s="71"/>
      <c r="G21" s="71"/>
      <c r="H21" s="1400"/>
      <c r="L21" s="1401"/>
      <c r="M21" s="1401"/>
      <c r="N21" s="1181"/>
      <c r="R21" s="1400"/>
    </row>
    <row r="22" spans="2:18">
      <c r="B22" s="1401" t="s">
        <v>919</v>
      </c>
      <c r="C22" s="1401"/>
      <c r="D22" s="1401"/>
      <c r="H22" s="1400">
        <v>8</v>
      </c>
      <c r="L22" s="1401" t="s">
        <v>1230</v>
      </c>
      <c r="M22" s="1401"/>
      <c r="N22" s="1181"/>
      <c r="R22" s="1400">
        <v>14</v>
      </c>
    </row>
    <row r="23" spans="2:18">
      <c r="B23" s="1401"/>
      <c r="C23" s="1401"/>
      <c r="D23" s="1401"/>
      <c r="E23" s="71"/>
      <c r="F23" s="71"/>
      <c r="G23" s="71"/>
      <c r="H23" s="1400"/>
      <c r="L23" s="1401"/>
      <c r="M23" s="1401"/>
      <c r="N23" s="146"/>
      <c r="O23" s="71"/>
      <c r="P23" s="71"/>
      <c r="Q23" s="71"/>
      <c r="R23" s="1400"/>
    </row>
    <row r="24" spans="2:18">
      <c r="B24" s="1398" t="s">
        <v>920</v>
      </c>
      <c r="C24" s="1398"/>
      <c r="H24" s="1400">
        <v>8</v>
      </c>
      <c r="L24" s="1401" t="s">
        <v>1231</v>
      </c>
      <c r="M24" s="1401"/>
      <c r="N24" s="1181"/>
      <c r="O24" s="70"/>
      <c r="P24" s="70"/>
      <c r="Q24" s="70"/>
      <c r="R24" s="1400">
        <v>15</v>
      </c>
    </row>
    <row r="25" spans="2:18">
      <c r="B25" s="1398"/>
      <c r="C25" s="1398"/>
      <c r="D25" s="71"/>
      <c r="E25" s="71"/>
      <c r="F25" s="71"/>
      <c r="G25" s="71"/>
      <c r="H25" s="1400"/>
      <c r="L25" s="1401"/>
      <c r="M25" s="1401"/>
      <c r="N25" s="146"/>
      <c r="R25" s="1400"/>
    </row>
    <row r="26" spans="2:18">
      <c r="B26" s="1398" t="s">
        <v>921</v>
      </c>
      <c r="C26" s="1398"/>
      <c r="H26" s="1400">
        <v>8</v>
      </c>
      <c r="L26" s="1401" t="s">
        <v>1232</v>
      </c>
      <c r="M26" s="1401"/>
      <c r="N26" s="1404"/>
      <c r="O26" s="70"/>
      <c r="P26" s="70"/>
      <c r="Q26" s="70"/>
      <c r="R26" s="1400">
        <v>16</v>
      </c>
    </row>
    <row r="27" spans="2:18">
      <c r="B27" s="1398"/>
      <c r="C27" s="1398"/>
      <c r="D27" s="71"/>
      <c r="E27" s="71"/>
      <c r="F27" s="71"/>
      <c r="G27" s="71"/>
      <c r="H27" s="1400"/>
      <c r="L27" s="1401"/>
      <c r="M27" s="1401"/>
      <c r="N27" s="1404"/>
      <c r="R27" s="1400"/>
    </row>
    <row r="28" spans="2:18">
      <c r="B28" s="1398" t="s">
        <v>922</v>
      </c>
      <c r="C28" s="1404"/>
      <c r="H28" s="1400">
        <v>9</v>
      </c>
      <c r="L28" s="1401" t="s">
        <v>1233</v>
      </c>
      <c r="M28" s="1406"/>
      <c r="N28" s="147"/>
      <c r="O28" s="70"/>
      <c r="P28" s="70"/>
      <c r="Q28" s="70"/>
      <c r="R28" s="1400">
        <v>16</v>
      </c>
    </row>
    <row r="29" spans="2:18">
      <c r="B29" s="1404"/>
      <c r="C29" s="1404"/>
      <c r="D29" s="71"/>
      <c r="E29" s="71"/>
      <c r="F29" s="71"/>
      <c r="G29" s="71"/>
      <c r="H29" s="1405"/>
      <c r="L29" s="1406"/>
      <c r="M29" s="1406"/>
      <c r="N29" s="1181"/>
      <c r="R29" s="1400"/>
    </row>
    <row r="30" spans="2:18">
      <c r="B30" s="1401" t="s">
        <v>1141</v>
      </c>
      <c r="C30" s="1401"/>
      <c r="D30" s="1401"/>
      <c r="H30" s="1400">
        <v>8</v>
      </c>
      <c r="L30" s="250"/>
      <c r="M30" s="250"/>
      <c r="N30" s="69"/>
      <c r="R30" s="139"/>
    </row>
    <row r="31" spans="2:18">
      <c r="B31" s="1401"/>
      <c r="C31" s="1401"/>
      <c r="D31" s="1401"/>
      <c r="E31" s="71"/>
      <c r="F31" s="71"/>
      <c r="G31" s="71"/>
      <c r="H31" s="1400"/>
      <c r="L31" s="250"/>
      <c r="M31" s="250"/>
      <c r="N31" s="69"/>
      <c r="R31" s="139"/>
    </row>
    <row r="32" spans="2:18">
      <c r="B32" s="69"/>
      <c r="C32" s="69"/>
      <c r="H32" s="139"/>
      <c r="L32" s="250"/>
      <c r="M32" s="250"/>
      <c r="N32" s="69"/>
    </row>
    <row r="33" spans="1:18" ht="16.5" customHeight="1">
      <c r="A33" s="151" t="s">
        <v>328</v>
      </c>
      <c r="B33" s="152" t="s">
        <v>329</v>
      </c>
      <c r="C33" s="154"/>
      <c r="D33" s="135"/>
      <c r="H33" s="139"/>
      <c r="L33" s="250"/>
      <c r="M33" s="250"/>
      <c r="N33" s="69"/>
      <c r="Q33" s="145"/>
      <c r="R33" s="69"/>
    </row>
    <row r="34" spans="1:18">
      <c r="B34" s="1401" t="s">
        <v>330</v>
      </c>
      <c r="C34" s="1401"/>
      <c r="D34" s="1401"/>
      <c r="E34" s="1401"/>
      <c r="F34" s="1401"/>
      <c r="H34" s="1400">
        <v>10</v>
      </c>
      <c r="L34" s="250" t="s">
        <v>400</v>
      </c>
      <c r="M34" s="250"/>
      <c r="N34" s="250"/>
      <c r="O34" s="250"/>
      <c r="P34" s="250"/>
      <c r="Q34" s="145"/>
      <c r="R34" s="69"/>
    </row>
    <row r="35" spans="1:18">
      <c r="B35" s="1401"/>
      <c r="C35" s="1401"/>
      <c r="D35" s="1401"/>
      <c r="E35" s="1401"/>
      <c r="F35" s="1401"/>
      <c r="G35" s="71"/>
      <c r="H35" s="1400"/>
      <c r="L35" s="250"/>
      <c r="M35" s="250"/>
      <c r="N35" s="250"/>
      <c r="O35" s="250"/>
      <c r="P35" s="250"/>
      <c r="Q35" s="145"/>
      <c r="R35" s="69"/>
    </row>
    <row r="36" spans="1:18">
      <c r="B36" s="1401" t="s">
        <v>331</v>
      </c>
      <c r="C36" s="1401"/>
      <c r="D36" s="1401"/>
      <c r="E36" s="70"/>
      <c r="F36" s="70"/>
      <c r="G36" s="70"/>
      <c r="H36" s="1400">
        <v>10</v>
      </c>
      <c r="L36" s="250" t="s">
        <v>399</v>
      </c>
      <c r="M36" s="250"/>
      <c r="N36" s="250"/>
      <c r="O36" s="250"/>
      <c r="P36" s="250"/>
      <c r="Q36" s="145"/>
      <c r="R36" s="69"/>
    </row>
    <row r="37" spans="1:18">
      <c r="B37" s="1401"/>
      <c r="C37" s="1401"/>
      <c r="D37" s="1401"/>
      <c r="H37" s="1400"/>
      <c r="L37" s="250"/>
      <c r="M37" s="250"/>
      <c r="N37" s="250"/>
      <c r="O37" s="250"/>
      <c r="P37" s="250"/>
      <c r="Q37" s="145"/>
      <c r="R37" s="69"/>
    </row>
    <row r="38" spans="1:18">
      <c r="B38" s="1401" t="s">
        <v>351</v>
      </c>
      <c r="C38" s="1401"/>
      <c r="D38" s="1401"/>
      <c r="E38" s="70"/>
      <c r="F38" s="70"/>
      <c r="H38" s="1400">
        <v>11</v>
      </c>
      <c r="L38" s="250" t="s">
        <v>1161</v>
      </c>
      <c r="M38" s="250"/>
      <c r="N38" s="250"/>
      <c r="O38" s="250"/>
      <c r="P38" s="250"/>
      <c r="Q38" s="145"/>
      <c r="R38" s="69"/>
    </row>
    <row r="39" spans="1:18">
      <c r="B39" s="1401"/>
      <c r="C39" s="1401"/>
      <c r="D39" s="1401"/>
      <c r="G39" s="71"/>
      <c r="H39" s="1400"/>
      <c r="L39" s="250"/>
      <c r="M39" s="250"/>
      <c r="N39" s="250"/>
      <c r="O39" s="250"/>
      <c r="P39" s="250"/>
    </row>
    <row r="40" spans="1:18">
      <c r="B40" s="1398" t="s">
        <v>395</v>
      </c>
      <c r="C40" s="1398"/>
      <c r="D40" s="1398"/>
      <c r="E40" s="70"/>
      <c r="F40" s="70"/>
      <c r="H40" s="1400">
        <v>12</v>
      </c>
      <c r="L40" s="250" t="s">
        <v>397</v>
      </c>
      <c r="M40" s="250"/>
      <c r="N40" s="250"/>
      <c r="O40" s="250"/>
      <c r="P40" s="250"/>
    </row>
    <row r="41" spans="1:18">
      <c r="B41" s="1398"/>
      <c r="C41" s="1398"/>
      <c r="D41" s="1398"/>
      <c r="G41" s="71"/>
      <c r="H41" s="1400"/>
      <c r="L41" s="250"/>
      <c r="M41" s="250"/>
      <c r="N41" s="250"/>
      <c r="O41" s="250"/>
      <c r="P41" s="250"/>
    </row>
    <row r="42" spans="1:18">
      <c r="B42" s="1401" t="s">
        <v>396</v>
      </c>
      <c r="C42" s="1401"/>
      <c r="D42" s="1401"/>
      <c r="E42" s="1401"/>
      <c r="F42" s="1401"/>
      <c r="H42" s="1400">
        <v>12</v>
      </c>
      <c r="L42" s="250" t="s">
        <v>398</v>
      </c>
      <c r="M42" s="250"/>
      <c r="N42" s="250"/>
      <c r="O42" s="250"/>
      <c r="P42" s="250"/>
    </row>
    <row r="43" spans="1:18">
      <c r="B43" s="1401"/>
      <c r="C43" s="1401"/>
      <c r="D43" s="1401"/>
      <c r="E43" s="1401"/>
      <c r="F43" s="1401"/>
      <c r="G43" s="71"/>
      <c r="H43" s="1400"/>
    </row>
  </sheetData>
  <mergeCells count="61">
    <mergeCell ref="B38:D39"/>
    <mergeCell ref="H38:H39"/>
    <mergeCell ref="B40:D41"/>
    <mergeCell ref="H40:H41"/>
    <mergeCell ref="B42:F43"/>
    <mergeCell ref="H42:H43"/>
    <mergeCell ref="H30:H31"/>
    <mergeCell ref="B34:F35"/>
    <mergeCell ref="H34:H35"/>
    <mergeCell ref="B36:D37"/>
    <mergeCell ref="H36:H37"/>
    <mergeCell ref="B30:D31"/>
    <mergeCell ref="B26:C27"/>
    <mergeCell ref="H26:H27"/>
    <mergeCell ref="R26:R27"/>
    <mergeCell ref="B28:C29"/>
    <mergeCell ref="H28:H29"/>
    <mergeCell ref="L28:M29"/>
    <mergeCell ref="R28:R29"/>
    <mergeCell ref="L26:N27"/>
    <mergeCell ref="B22:D23"/>
    <mergeCell ref="H22:H23"/>
    <mergeCell ref="R22:R23"/>
    <mergeCell ref="B24:C25"/>
    <mergeCell ref="H24:H25"/>
    <mergeCell ref="R24:R25"/>
    <mergeCell ref="L22:M23"/>
    <mergeCell ref="L24:M25"/>
    <mergeCell ref="B18:C19"/>
    <mergeCell ref="H18:H19"/>
    <mergeCell ref="L18:M19"/>
    <mergeCell ref="R18:R19"/>
    <mergeCell ref="B20:E21"/>
    <mergeCell ref="H20:H21"/>
    <mergeCell ref="L20:M21"/>
    <mergeCell ref="R20:R21"/>
    <mergeCell ref="B14:E15"/>
    <mergeCell ref="H14:H15"/>
    <mergeCell ref="L14:O15"/>
    <mergeCell ref="R14:R15"/>
    <mergeCell ref="B16:D17"/>
    <mergeCell ref="H16:H17"/>
    <mergeCell ref="R16:R17"/>
    <mergeCell ref="L16:N17"/>
    <mergeCell ref="B10:D11"/>
    <mergeCell ref="H10:H11"/>
    <mergeCell ref="L10:O11"/>
    <mergeCell ref="R10:R11"/>
    <mergeCell ref="B12:D13"/>
    <mergeCell ref="H12:H13"/>
    <mergeCell ref="L12:O13"/>
    <mergeCell ref="R12:R13"/>
    <mergeCell ref="B8:E9"/>
    <mergeCell ref="H8:H9"/>
    <mergeCell ref="L8:N9"/>
    <mergeCell ref="R8:R9"/>
    <mergeCell ref="A2:I2"/>
    <mergeCell ref="B6:E7"/>
    <mergeCell ref="H6:H7"/>
    <mergeCell ref="L6:N7"/>
    <mergeCell ref="R6:R7"/>
  </mergeCells>
  <phoneticPr fontId="2"/>
  <pageMargins left="0.78740157480314965" right="0.78740157480314965" top="0.98425196850393704" bottom="0.98425196850393704" header="0.51181102362204722" footer="0.51181102362204722"/>
  <pageSetup paperSize="9" scale="82"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FFFF00"/>
    <pageSetUpPr fitToPage="1"/>
  </sheetPr>
  <dimension ref="A1:Q35"/>
  <sheetViews>
    <sheetView view="pageBreakPreview" zoomScaleNormal="100" zoomScaleSheetLayoutView="100" workbookViewId="0"/>
  </sheetViews>
  <sheetFormatPr defaultColWidth="9" defaultRowHeight="13"/>
  <cols>
    <col min="1" max="16384" width="9" style="50"/>
  </cols>
  <sheetData>
    <row r="1" spans="1:17" ht="20.25" customHeight="1">
      <c r="A1" s="981" t="s">
        <v>356</v>
      </c>
      <c r="B1" s="982"/>
      <c r="C1" s="982"/>
      <c r="D1" s="982"/>
      <c r="E1" s="982"/>
      <c r="F1" s="982"/>
      <c r="G1" s="982"/>
      <c r="H1" s="982"/>
      <c r="I1" s="982"/>
      <c r="J1" s="982"/>
      <c r="K1" s="983" t="s">
        <v>974</v>
      </c>
      <c r="L1" s="984"/>
      <c r="M1" s="982"/>
      <c r="N1" s="982"/>
      <c r="O1" s="982"/>
      <c r="P1" s="982"/>
      <c r="Q1" s="985"/>
    </row>
    <row r="2" spans="1:17">
      <c r="A2" s="981"/>
      <c r="B2" s="982"/>
      <c r="C2" s="982"/>
      <c r="D2" s="982"/>
      <c r="E2" s="982"/>
      <c r="F2" s="982"/>
      <c r="G2" s="982"/>
      <c r="H2" s="982"/>
      <c r="I2" s="982"/>
      <c r="J2" s="982"/>
      <c r="K2" s="982"/>
      <c r="L2" s="982"/>
      <c r="M2" s="982"/>
      <c r="N2" s="982"/>
      <c r="O2" s="986"/>
      <c r="P2" s="982"/>
      <c r="Q2" s="985"/>
    </row>
    <row r="3" spans="1:17" ht="21.75" customHeight="1">
      <c r="A3" s="987" t="str">
        <f>+表紙!AE9</f>
        <v>＿＿年度</v>
      </c>
      <c r="B3" s="982"/>
      <c r="C3" s="982"/>
      <c r="D3" s="982"/>
      <c r="E3" s="982"/>
      <c r="F3" s="982"/>
      <c r="G3" s="988" t="s">
        <v>391</v>
      </c>
      <c r="H3" s="1006" t="str">
        <f>IF(COUNTIF(F7:F30,"&gt;0")=0,"",F31/COUNTIF(F7:F30,"&gt;0")/表紙!I9)</f>
        <v/>
      </c>
      <c r="I3" s="982"/>
      <c r="J3" s="990" t="str">
        <f>+表紙!AF9</f>
        <v>＿＿年度</v>
      </c>
      <c r="K3" s="982"/>
      <c r="L3" s="982"/>
      <c r="M3" s="982"/>
      <c r="N3" s="982"/>
      <c r="O3" s="982"/>
      <c r="P3" s="988" t="s">
        <v>391</v>
      </c>
      <c r="Q3" s="1006" t="str">
        <f>IF(COUNTIF(O7:O30,"&gt;0")=0,"",O31/COUNTIF(O7:O30,"&gt;0")/表紙!I9)</f>
        <v/>
      </c>
    </row>
    <row r="4" spans="1:17" ht="13.5" thickBot="1">
      <c r="A4" s="982"/>
      <c r="B4" s="982"/>
      <c r="C4" s="982"/>
      <c r="D4" s="982"/>
      <c r="E4" s="982"/>
      <c r="F4" s="982"/>
      <c r="G4" s="988"/>
      <c r="H4" s="989"/>
      <c r="I4" s="982"/>
      <c r="J4" s="982"/>
      <c r="K4" s="982"/>
      <c r="L4" s="982"/>
      <c r="M4" s="982"/>
      <c r="N4" s="982"/>
      <c r="O4" s="982"/>
      <c r="P4" s="988"/>
      <c r="Q4" s="989"/>
    </row>
    <row r="5" spans="1:17" ht="13.5" customHeight="1">
      <c r="A5" s="2662"/>
      <c r="B5" s="2664" t="s">
        <v>476</v>
      </c>
      <c r="C5" s="2664"/>
      <c r="D5" s="2664"/>
      <c r="E5" s="2664"/>
      <c r="F5" s="2665"/>
      <c r="G5" s="2656" t="s">
        <v>362</v>
      </c>
      <c r="H5" s="2638" t="s">
        <v>81</v>
      </c>
      <c r="I5" s="991"/>
      <c r="J5" s="2658"/>
      <c r="K5" s="2666" t="s">
        <v>476</v>
      </c>
      <c r="L5" s="2664"/>
      <c r="M5" s="2664"/>
      <c r="N5" s="2664"/>
      <c r="O5" s="2665"/>
      <c r="P5" s="2656" t="s">
        <v>362</v>
      </c>
      <c r="Q5" s="2638" t="s">
        <v>81</v>
      </c>
    </row>
    <row r="6" spans="1:17">
      <c r="A6" s="2663"/>
      <c r="B6" s="992" t="s">
        <v>99</v>
      </c>
      <c r="C6" s="993" t="s">
        <v>975</v>
      </c>
      <c r="D6" s="994" t="s">
        <v>441</v>
      </c>
      <c r="E6" s="995" t="s">
        <v>442</v>
      </c>
      <c r="F6" s="996" t="s">
        <v>80</v>
      </c>
      <c r="G6" s="2657"/>
      <c r="H6" s="2639"/>
      <c r="I6" s="991"/>
      <c r="J6" s="2659"/>
      <c r="K6" s="997" t="s">
        <v>99</v>
      </c>
      <c r="L6" s="993" t="s">
        <v>975</v>
      </c>
      <c r="M6" s="994" t="s">
        <v>441</v>
      </c>
      <c r="N6" s="995" t="s">
        <v>442</v>
      </c>
      <c r="O6" s="996" t="s">
        <v>80</v>
      </c>
      <c r="P6" s="2657"/>
      <c r="Q6" s="2639"/>
    </row>
    <row r="7" spans="1:17">
      <c r="A7" s="2640" t="s">
        <v>82</v>
      </c>
      <c r="B7" s="2642"/>
      <c r="C7" s="2644"/>
      <c r="D7" s="2646"/>
      <c r="E7" s="2648"/>
      <c r="F7" s="2650">
        <f>SUM(B7:E8)</f>
        <v>0</v>
      </c>
      <c r="G7" s="2652"/>
      <c r="H7" s="2654"/>
      <c r="I7" s="991"/>
      <c r="J7" s="2667" t="s">
        <v>82</v>
      </c>
      <c r="K7" s="2660"/>
      <c r="L7" s="2669"/>
      <c r="M7" s="2646"/>
      <c r="N7" s="2648"/>
      <c r="O7" s="2671">
        <f>SUM(K7:N8)</f>
        <v>0</v>
      </c>
      <c r="P7" s="2652"/>
      <c r="Q7" s="2654"/>
    </row>
    <row r="8" spans="1:17">
      <c r="A8" s="2641"/>
      <c r="B8" s="2643"/>
      <c r="C8" s="2645"/>
      <c r="D8" s="2647"/>
      <c r="E8" s="2649"/>
      <c r="F8" s="2651"/>
      <c r="G8" s="2653"/>
      <c r="H8" s="2655"/>
      <c r="I8" s="991"/>
      <c r="J8" s="2668"/>
      <c r="K8" s="2661"/>
      <c r="L8" s="2670"/>
      <c r="M8" s="2647"/>
      <c r="N8" s="2649"/>
      <c r="O8" s="2672"/>
      <c r="P8" s="2653"/>
      <c r="Q8" s="2655"/>
    </row>
    <row r="9" spans="1:17">
      <c r="A9" s="2640" t="s">
        <v>84</v>
      </c>
      <c r="B9" s="2642"/>
      <c r="C9" s="2644"/>
      <c r="D9" s="2646"/>
      <c r="E9" s="2648"/>
      <c r="F9" s="2650">
        <f>SUM(B9:E10)</f>
        <v>0</v>
      </c>
      <c r="G9" s="2652"/>
      <c r="H9" s="2654"/>
      <c r="I9" s="991"/>
      <c r="J9" s="2667" t="s">
        <v>84</v>
      </c>
      <c r="K9" s="2660"/>
      <c r="L9" s="2669"/>
      <c r="M9" s="2646"/>
      <c r="N9" s="2648"/>
      <c r="O9" s="2671">
        <f>SUM(K9:N10)</f>
        <v>0</v>
      </c>
      <c r="P9" s="2652"/>
      <c r="Q9" s="2654"/>
    </row>
    <row r="10" spans="1:17">
      <c r="A10" s="2641"/>
      <c r="B10" s="2643"/>
      <c r="C10" s="2645"/>
      <c r="D10" s="2647"/>
      <c r="E10" s="2649"/>
      <c r="F10" s="2651"/>
      <c r="G10" s="2653"/>
      <c r="H10" s="2655"/>
      <c r="I10" s="991"/>
      <c r="J10" s="2668"/>
      <c r="K10" s="2661"/>
      <c r="L10" s="2670"/>
      <c r="M10" s="2647"/>
      <c r="N10" s="2649"/>
      <c r="O10" s="2672"/>
      <c r="P10" s="2653"/>
      <c r="Q10" s="2655"/>
    </row>
    <row r="11" spans="1:17">
      <c r="A11" s="2640" t="s">
        <v>85</v>
      </c>
      <c r="B11" s="2642"/>
      <c r="C11" s="2644"/>
      <c r="D11" s="2646"/>
      <c r="E11" s="2648"/>
      <c r="F11" s="2650">
        <f>SUM(B11:E12)</f>
        <v>0</v>
      </c>
      <c r="G11" s="2652"/>
      <c r="H11" s="2654"/>
      <c r="I11" s="991"/>
      <c r="J11" s="2667" t="s">
        <v>85</v>
      </c>
      <c r="K11" s="2660"/>
      <c r="L11" s="2669"/>
      <c r="M11" s="2646"/>
      <c r="N11" s="2648"/>
      <c r="O11" s="2671">
        <f>SUM(K11:N12)</f>
        <v>0</v>
      </c>
      <c r="P11" s="2652"/>
      <c r="Q11" s="2654"/>
    </row>
    <row r="12" spans="1:17">
      <c r="A12" s="2641"/>
      <c r="B12" s="2643"/>
      <c r="C12" s="2645"/>
      <c r="D12" s="2647"/>
      <c r="E12" s="2649"/>
      <c r="F12" s="2651"/>
      <c r="G12" s="2653"/>
      <c r="H12" s="2655"/>
      <c r="I12" s="991"/>
      <c r="J12" s="2668"/>
      <c r="K12" s="2661"/>
      <c r="L12" s="2670"/>
      <c r="M12" s="2647"/>
      <c r="N12" s="2649"/>
      <c r="O12" s="2672"/>
      <c r="P12" s="2653"/>
      <c r="Q12" s="2655"/>
    </row>
    <row r="13" spans="1:17">
      <c r="A13" s="2640" t="s">
        <v>86</v>
      </c>
      <c r="B13" s="2642"/>
      <c r="C13" s="2644"/>
      <c r="D13" s="2646"/>
      <c r="E13" s="2648"/>
      <c r="F13" s="2650">
        <f>SUM(B13:E14)</f>
        <v>0</v>
      </c>
      <c r="G13" s="2652"/>
      <c r="H13" s="2654"/>
      <c r="I13" s="991"/>
      <c r="J13" s="2667" t="s">
        <v>86</v>
      </c>
      <c r="K13" s="2660"/>
      <c r="L13" s="2669"/>
      <c r="M13" s="2646"/>
      <c r="N13" s="2648"/>
      <c r="O13" s="2671">
        <f>SUM(K13:N14)</f>
        <v>0</v>
      </c>
      <c r="P13" s="2652"/>
      <c r="Q13" s="2654"/>
    </row>
    <row r="14" spans="1:17">
      <c r="A14" s="2641"/>
      <c r="B14" s="2643"/>
      <c r="C14" s="2645"/>
      <c r="D14" s="2647"/>
      <c r="E14" s="2649"/>
      <c r="F14" s="2651"/>
      <c r="G14" s="2653"/>
      <c r="H14" s="2655"/>
      <c r="I14" s="991"/>
      <c r="J14" s="2668"/>
      <c r="K14" s="2661"/>
      <c r="L14" s="2670"/>
      <c r="M14" s="2647"/>
      <c r="N14" s="2649"/>
      <c r="O14" s="2672"/>
      <c r="P14" s="2653"/>
      <c r="Q14" s="2655"/>
    </row>
    <row r="15" spans="1:17">
      <c r="A15" s="2640" t="s">
        <v>87</v>
      </c>
      <c r="B15" s="2642"/>
      <c r="C15" s="2644"/>
      <c r="D15" s="2646"/>
      <c r="E15" s="2648"/>
      <c r="F15" s="2650">
        <f>SUM(B15:E16)</f>
        <v>0</v>
      </c>
      <c r="G15" s="2652"/>
      <c r="H15" s="2654"/>
      <c r="I15" s="991"/>
      <c r="J15" s="2667" t="s">
        <v>87</v>
      </c>
      <c r="K15" s="2660"/>
      <c r="L15" s="2669"/>
      <c r="M15" s="2646"/>
      <c r="N15" s="2648"/>
      <c r="O15" s="2671">
        <f>SUM(K15:N16)</f>
        <v>0</v>
      </c>
      <c r="P15" s="2652"/>
      <c r="Q15" s="2654"/>
    </row>
    <row r="16" spans="1:17">
      <c r="A16" s="2641"/>
      <c r="B16" s="2643"/>
      <c r="C16" s="2645"/>
      <c r="D16" s="2647"/>
      <c r="E16" s="2649"/>
      <c r="F16" s="2651"/>
      <c r="G16" s="2653"/>
      <c r="H16" s="2655"/>
      <c r="I16" s="991"/>
      <c r="J16" s="2668"/>
      <c r="K16" s="2661"/>
      <c r="L16" s="2670"/>
      <c r="M16" s="2647"/>
      <c r="N16" s="2649"/>
      <c r="O16" s="2672"/>
      <c r="P16" s="2653"/>
      <c r="Q16" s="2655"/>
    </row>
    <row r="17" spans="1:17">
      <c r="A17" s="2640" t="s">
        <v>88</v>
      </c>
      <c r="B17" s="2642"/>
      <c r="C17" s="2644"/>
      <c r="D17" s="2646"/>
      <c r="E17" s="2648"/>
      <c r="F17" s="2650">
        <f>SUM(B17:E18)</f>
        <v>0</v>
      </c>
      <c r="G17" s="2652"/>
      <c r="H17" s="2654"/>
      <c r="I17" s="991"/>
      <c r="J17" s="2667" t="s">
        <v>88</v>
      </c>
      <c r="K17" s="2660"/>
      <c r="L17" s="2669"/>
      <c r="M17" s="2646"/>
      <c r="N17" s="2648"/>
      <c r="O17" s="2671">
        <f>SUM(K17:N18)</f>
        <v>0</v>
      </c>
      <c r="P17" s="2652"/>
      <c r="Q17" s="2654"/>
    </row>
    <row r="18" spans="1:17">
      <c r="A18" s="2641"/>
      <c r="B18" s="2643"/>
      <c r="C18" s="2645"/>
      <c r="D18" s="2647"/>
      <c r="E18" s="2649"/>
      <c r="F18" s="2651"/>
      <c r="G18" s="2653"/>
      <c r="H18" s="2655"/>
      <c r="I18" s="991"/>
      <c r="J18" s="2668"/>
      <c r="K18" s="2661"/>
      <c r="L18" s="2670"/>
      <c r="M18" s="2647"/>
      <c r="N18" s="2649"/>
      <c r="O18" s="2672"/>
      <c r="P18" s="2653"/>
      <c r="Q18" s="2655"/>
    </row>
    <row r="19" spans="1:17">
      <c r="A19" s="2640" t="s">
        <v>89</v>
      </c>
      <c r="B19" s="2642"/>
      <c r="C19" s="2644"/>
      <c r="D19" s="2646"/>
      <c r="E19" s="2648"/>
      <c r="F19" s="2650">
        <f>SUM(B19:E20)</f>
        <v>0</v>
      </c>
      <c r="G19" s="2652"/>
      <c r="H19" s="2654"/>
      <c r="I19" s="991"/>
      <c r="J19" s="2667" t="s">
        <v>89</v>
      </c>
      <c r="K19" s="2660"/>
      <c r="L19" s="2669"/>
      <c r="M19" s="2646"/>
      <c r="N19" s="2648"/>
      <c r="O19" s="2671">
        <f>SUM(K19:N20)</f>
        <v>0</v>
      </c>
      <c r="P19" s="2652"/>
      <c r="Q19" s="2654"/>
    </row>
    <row r="20" spans="1:17">
      <c r="A20" s="2641"/>
      <c r="B20" s="2643"/>
      <c r="C20" s="2645"/>
      <c r="D20" s="2647"/>
      <c r="E20" s="2649"/>
      <c r="F20" s="2651"/>
      <c r="G20" s="2653"/>
      <c r="H20" s="2655"/>
      <c r="I20" s="991"/>
      <c r="J20" s="2668"/>
      <c r="K20" s="2661"/>
      <c r="L20" s="2670"/>
      <c r="M20" s="2647"/>
      <c r="N20" s="2649"/>
      <c r="O20" s="2672"/>
      <c r="P20" s="2653"/>
      <c r="Q20" s="2655"/>
    </row>
    <row r="21" spans="1:17">
      <c r="A21" s="2640" t="s">
        <v>90</v>
      </c>
      <c r="B21" s="2642"/>
      <c r="C21" s="2644"/>
      <c r="D21" s="2646"/>
      <c r="E21" s="2648"/>
      <c r="F21" s="2650">
        <f>SUM(B21:E22)</f>
        <v>0</v>
      </c>
      <c r="G21" s="2652"/>
      <c r="H21" s="2654"/>
      <c r="I21" s="991"/>
      <c r="J21" s="2667" t="s">
        <v>90</v>
      </c>
      <c r="K21" s="2660"/>
      <c r="L21" s="2669"/>
      <c r="M21" s="2646"/>
      <c r="N21" s="2648"/>
      <c r="O21" s="2671">
        <f>SUM(K21:N22)</f>
        <v>0</v>
      </c>
      <c r="P21" s="2652"/>
      <c r="Q21" s="2654"/>
    </row>
    <row r="22" spans="1:17">
      <c r="A22" s="2641"/>
      <c r="B22" s="2643"/>
      <c r="C22" s="2645"/>
      <c r="D22" s="2647"/>
      <c r="E22" s="2649"/>
      <c r="F22" s="2651"/>
      <c r="G22" s="2653"/>
      <c r="H22" s="2655"/>
      <c r="I22" s="991"/>
      <c r="J22" s="2668"/>
      <c r="K22" s="2661"/>
      <c r="L22" s="2670"/>
      <c r="M22" s="2647"/>
      <c r="N22" s="2649"/>
      <c r="O22" s="2672"/>
      <c r="P22" s="2653"/>
      <c r="Q22" s="2655"/>
    </row>
    <row r="23" spans="1:17">
      <c r="A23" s="2640" t="s">
        <v>91</v>
      </c>
      <c r="B23" s="2642"/>
      <c r="C23" s="2644"/>
      <c r="D23" s="2646"/>
      <c r="E23" s="2648"/>
      <c r="F23" s="2650">
        <f>SUM(B23:E24)</f>
        <v>0</v>
      </c>
      <c r="G23" s="2652"/>
      <c r="H23" s="2654"/>
      <c r="I23" s="991"/>
      <c r="J23" s="2667" t="s">
        <v>91</v>
      </c>
      <c r="K23" s="2660"/>
      <c r="L23" s="2669"/>
      <c r="M23" s="2646"/>
      <c r="N23" s="2648"/>
      <c r="O23" s="2671">
        <f>SUM(K23:N24)</f>
        <v>0</v>
      </c>
      <c r="P23" s="2652"/>
      <c r="Q23" s="2654"/>
    </row>
    <row r="24" spans="1:17">
      <c r="A24" s="2641"/>
      <c r="B24" s="2643"/>
      <c r="C24" s="2645"/>
      <c r="D24" s="2647"/>
      <c r="E24" s="2649"/>
      <c r="F24" s="2651"/>
      <c r="G24" s="2653"/>
      <c r="H24" s="2655"/>
      <c r="I24" s="991"/>
      <c r="J24" s="2668"/>
      <c r="K24" s="2661"/>
      <c r="L24" s="2670"/>
      <c r="M24" s="2647"/>
      <c r="N24" s="2649"/>
      <c r="O24" s="2672"/>
      <c r="P24" s="2653"/>
      <c r="Q24" s="2655"/>
    </row>
    <row r="25" spans="1:17">
      <c r="A25" s="2640" t="s">
        <v>92</v>
      </c>
      <c r="B25" s="2642"/>
      <c r="C25" s="2644"/>
      <c r="D25" s="2646"/>
      <c r="E25" s="2648"/>
      <c r="F25" s="2650">
        <f>SUM(B25:E26)</f>
        <v>0</v>
      </c>
      <c r="G25" s="2652"/>
      <c r="H25" s="2654"/>
      <c r="I25" s="991"/>
      <c r="J25" s="2667" t="s">
        <v>92</v>
      </c>
      <c r="K25" s="2660"/>
      <c r="L25" s="2669"/>
      <c r="M25" s="2646"/>
      <c r="N25" s="2648"/>
      <c r="O25" s="2671">
        <f>SUM(K25:N26)</f>
        <v>0</v>
      </c>
      <c r="P25" s="2652"/>
      <c r="Q25" s="2654"/>
    </row>
    <row r="26" spans="1:17">
      <c r="A26" s="2641"/>
      <c r="B26" s="2643"/>
      <c r="C26" s="2645"/>
      <c r="D26" s="2647"/>
      <c r="E26" s="2649"/>
      <c r="F26" s="2651"/>
      <c r="G26" s="2653"/>
      <c r="H26" s="2655"/>
      <c r="I26" s="991"/>
      <c r="J26" s="2668"/>
      <c r="K26" s="2661"/>
      <c r="L26" s="2670"/>
      <c r="M26" s="2647"/>
      <c r="N26" s="2649"/>
      <c r="O26" s="2672"/>
      <c r="P26" s="2653"/>
      <c r="Q26" s="2655"/>
    </row>
    <row r="27" spans="1:17">
      <c r="A27" s="2640" t="s">
        <v>93</v>
      </c>
      <c r="B27" s="2642"/>
      <c r="C27" s="2644"/>
      <c r="D27" s="2646"/>
      <c r="E27" s="2648"/>
      <c r="F27" s="2650">
        <f>SUM(B27:E28)</f>
        <v>0</v>
      </c>
      <c r="G27" s="2652"/>
      <c r="H27" s="2654"/>
      <c r="I27" s="991"/>
      <c r="J27" s="2667" t="s">
        <v>93</v>
      </c>
      <c r="K27" s="2660"/>
      <c r="L27" s="2669"/>
      <c r="M27" s="2646"/>
      <c r="N27" s="2648"/>
      <c r="O27" s="2671">
        <f>SUM(K27:N28)</f>
        <v>0</v>
      </c>
      <c r="P27" s="2652"/>
      <c r="Q27" s="2654"/>
    </row>
    <row r="28" spans="1:17">
      <c r="A28" s="2641"/>
      <c r="B28" s="2643"/>
      <c r="C28" s="2645"/>
      <c r="D28" s="2647"/>
      <c r="E28" s="2649"/>
      <c r="F28" s="2651"/>
      <c r="G28" s="2653"/>
      <c r="H28" s="2655"/>
      <c r="I28" s="991"/>
      <c r="J28" s="2668"/>
      <c r="K28" s="2661"/>
      <c r="L28" s="2670"/>
      <c r="M28" s="2647"/>
      <c r="N28" s="2649"/>
      <c r="O28" s="2672"/>
      <c r="P28" s="2653"/>
      <c r="Q28" s="2655"/>
    </row>
    <row r="29" spans="1:17">
      <c r="A29" s="2640" t="s">
        <v>94</v>
      </c>
      <c r="B29" s="2642"/>
      <c r="C29" s="2644"/>
      <c r="D29" s="2646"/>
      <c r="E29" s="2648"/>
      <c r="F29" s="2650">
        <f>SUM(B29:E30)</f>
        <v>0</v>
      </c>
      <c r="G29" s="2652"/>
      <c r="H29" s="2654"/>
      <c r="I29" s="991"/>
      <c r="J29" s="2667" t="s">
        <v>94</v>
      </c>
      <c r="K29" s="2660"/>
      <c r="L29" s="2669"/>
      <c r="M29" s="2646"/>
      <c r="N29" s="2648"/>
      <c r="O29" s="2671">
        <f>SUM(K29:N30)</f>
        <v>0</v>
      </c>
      <c r="P29" s="2652"/>
      <c r="Q29" s="2654"/>
    </row>
    <row r="30" spans="1:17" ht="13.5" thickBot="1">
      <c r="A30" s="2702"/>
      <c r="B30" s="2694"/>
      <c r="C30" s="2695"/>
      <c r="D30" s="2677"/>
      <c r="E30" s="2678"/>
      <c r="F30" s="2693"/>
      <c r="G30" s="2676"/>
      <c r="H30" s="2675"/>
      <c r="I30" s="991"/>
      <c r="J30" s="2692"/>
      <c r="K30" s="2686"/>
      <c r="L30" s="2687"/>
      <c r="M30" s="2677"/>
      <c r="N30" s="2678"/>
      <c r="O30" s="2679"/>
      <c r="P30" s="2676"/>
      <c r="Q30" s="2675"/>
    </row>
    <row r="31" spans="1:17" ht="19.5" thickTop="1">
      <c r="A31" s="2696" t="s">
        <v>95</v>
      </c>
      <c r="B31" s="2698">
        <f t="shared" ref="B31:G31" si="0">SUM(B7:B30)</f>
        <v>0</v>
      </c>
      <c r="C31" s="2700">
        <f t="shared" si="0"/>
        <v>0</v>
      </c>
      <c r="D31" s="2684">
        <f t="shared" si="0"/>
        <v>0</v>
      </c>
      <c r="E31" s="2688">
        <f t="shared" si="0"/>
        <v>0</v>
      </c>
      <c r="F31" s="2690">
        <f t="shared" si="0"/>
        <v>0</v>
      </c>
      <c r="G31" s="2673">
        <f t="shared" si="0"/>
        <v>0</v>
      </c>
      <c r="H31" s="1007" t="s">
        <v>440</v>
      </c>
      <c r="I31" s="991"/>
      <c r="J31" s="2680" t="s">
        <v>95</v>
      </c>
      <c r="K31" s="2682">
        <f t="shared" ref="K31:P31" si="1">SUM(K7:K30)</f>
        <v>0</v>
      </c>
      <c r="L31" s="2684">
        <f t="shared" si="1"/>
        <v>0</v>
      </c>
      <c r="M31" s="2684">
        <f t="shared" si="1"/>
        <v>0</v>
      </c>
      <c r="N31" s="2688">
        <f t="shared" si="1"/>
        <v>0</v>
      </c>
      <c r="O31" s="2690">
        <f t="shared" si="1"/>
        <v>0</v>
      </c>
      <c r="P31" s="2673">
        <f t="shared" si="1"/>
        <v>0</v>
      </c>
      <c r="Q31" s="1007" t="s">
        <v>440</v>
      </c>
    </row>
    <row r="32" spans="1:17" ht="21" customHeight="1" thickBot="1">
      <c r="A32" s="2697"/>
      <c r="B32" s="2699"/>
      <c r="C32" s="2701"/>
      <c r="D32" s="2685"/>
      <c r="E32" s="2689"/>
      <c r="F32" s="2691"/>
      <c r="G32" s="2674"/>
      <c r="H32" s="1008" t="str">
        <f>IF(COUNT(G7:G30)=0,"",G31/COUNT(G7:G30))</f>
        <v/>
      </c>
      <c r="I32" s="991"/>
      <c r="J32" s="2681"/>
      <c r="K32" s="2683"/>
      <c r="L32" s="2685"/>
      <c r="M32" s="2685"/>
      <c r="N32" s="2689"/>
      <c r="O32" s="2691"/>
      <c r="P32" s="2674"/>
      <c r="Q32" s="1008" t="str">
        <f>IF(COUNT(P7:P30)=0,"",P31/COUNT(P7:P30))</f>
        <v/>
      </c>
    </row>
    <row r="33" spans="1:17" ht="7.5" customHeight="1">
      <c r="A33" s="998"/>
      <c r="B33" s="999"/>
      <c r="C33" s="999"/>
      <c r="D33" s="999"/>
      <c r="E33" s="999"/>
      <c r="F33" s="999"/>
      <c r="G33" s="999"/>
      <c r="H33" s="1000"/>
      <c r="I33" s="985"/>
      <c r="J33" s="985"/>
      <c r="K33" s="999"/>
      <c r="L33" s="999"/>
      <c r="M33" s="999"/>
      <c r="N33" s="999"/>
      <c r="O33" s="999"/>
      <c r="P33" s="999"/>
      <c r="Q33" s="1000"/>
    </row>
    <row r="34" spans="1:17" ht="18.75" customHeight="1">
      <c r="A34" s="1001" t="s">
        <v>96</v>
      </c>
      <c r="B34" s="1002" t="s">
        <v>976</v>
      </c>
      <c r="C34" s="1003"/>
      <c r="D34" s="1004"/>
      <c r="E34" s="1004"/>
      <c r="F34" s="991"/>
      <c r="G34" s="991"/>
      <c r="H34" s="991"/>
      <c r="I34" s="991"/>
      <c r="J34" s="991"/>
      <c r="K34" s="1005"/>
      <c r="L34" s="1005"/>
      <c r="M34" s="1004"/>
      <c r="N34" s="1004"/>
      <c r="O34" s="991"/>
      <c r="P34" s="991"/>
      <c r="Q34" s="991"/>
    </row>
    <row r="35" spans="1:17" ht="21" customHeight="1">
      <c r="A35" s="1014"/>
      <c r="B35" s="926" t="s">
        <v>1026</v>
      </c>
      <c r="C35" s="982"/>
      <c r="D35" s="982"/>
      <c r="E35" s="982"/>
      <c r="F35" s="982"/>
      <c r="G35" s="982"/>
      <c r="H35" s="982"/>
      <c r="I35" s="982"/>
      <c r="J35" s="982"/>
      <c r="K35" s="982"/>
      <c r="L35" s="982"/>
      <c r="M35" s="982"/>
      <c r="N35" s="982"/>
      <c r="O35" s="982"/>
      <c r="P35" s="982"/>
      <c r="Q35" s="982"/>
    </row>
  </sheetData>
  <sheetProtection password="CC47" sheet="1" objects="1" scenarios="1" formatCells="0" formatColumns="0" formatRows="0"/>
  <mergeCells count="214">
    <mergeCell ref="B21:B22"/>
    <mergeCell ref="C21:C22"/>
    <mergeCell ref="A31:A32"/>
    <mergeCell ref="B31:B32"/>
    <mergeCell ref="C31:C32"/>
    <mergeCell ref="D31:D32"/>
    <mergeCell ref="E31:E32"/>
    <mergeCell ref="A29:A30"/>
    <mergeCell ref="M31:M32"/>
    <mergeCell ref="K25:K26"/>
    <mergeCell ref="A25:A26"/>
    <mergeCell ref="B25:B26"/>
    <mergeCell ref="C25:C26"/>
    <mergeCell ref="D25:D26"/>
    <mergeCell ref="E25:E26"/>
    <mergeCell ref="F25:F26"/>
    <mergeCell ref="A27:A28"/>
    <mergeCell ref="B27:B28"/>
    <mergeCell ref="C27:C28"/>
    <mergeCell ref="D27:D28"/>
    <mergeCell ref="E27:E28"/>
    <mergeCell ref="F27:F28"/>
    <mergeCell ref="G27:G28"/>
    <mergeCell ref="H27:H28"/>
    <mergeCell ref="F31:F32"/>
    <mergeCell ref="G31:G32"/>
    <mergeCell ref="G29:G30"/>
    <mergeCell ref="F29:F30"/>
    <mergeCell ref="H29:H30"/>
    <mergeCell ref="B29:B30"/>
    <mergeCell ref="C29:C30"/>
    <mergeCell ref="D29:D30"/>
    <mergeCell ref="E29:E30"/>
    <mergeCell ref="P31:P32"/>
    <mergeCell ref="Q29:Q30"/>
    <mergeCell ref="P29:P30"/>
    <mergeCell ref="M29:M30"/>
    <mergeCell ref="N29:N30"/>
    <mergeCell ref="O29:O30"/>
    <mergeCell ref="J31:J32"/>
    <mergeCell ref="P27:P28"/>
    <mergeCell ref="Q27:Q28"/>
    <mergeCell ref="K31:K32"/>
    <mergeCell ref="L31:L32"/>
    <mergeCell ref="K29:K30"/>
    <mergeCell ref="L29:L30"/>
    <mergeCell ref="O27:O28"/>
    <mergeCell ref="L27:L28"/>
    <mergeCell ref="M27:M28"/>
    <mergeCell ref="J27:J28"/>
    <mergeCell ref="N27:N28"/>
    <mergeCell ref="K27:K28"/>
    <mergeCell ref="N31:N32"/>
    <mergeCell ref="O31:O32"/>
    <mergeCell ref="J29:J30"/>
    <mergeCell ref="J25:J26"/>
    <mergeCell ref="H25:H26"/>
    <mergeCell ref="P23:P24"/>
    <mergeCell ref="Q23:Q24"/>
    <mergeCell ref="A21:A22"/>
    <mergeCell ref="L25:L26"/>
    <mergeCell ref="M25:M26"/>
    <mergeCell ref="N25:N26"/>
    <mergeCell ref="O25:O26"/>
    <mergeCell ref="P25:P26"/>
    <mergeCell ref="Q25:Q26"/>
    <mergeCell ref="G25:G26"/>
    <mergeCell ref="P21:P22"/>
    <mergeCell ref="Q21:Q22"/>
    <mergeCell ref="A23:A24"/>
    <mergeCell ref="B23:B24"/>
    <mergeCell ref="C23:C24"/>
    <mergeCell ref="D23:D24"/>
    <mergeCell ref="E23:E24"/>
    <mergeCell ref="F23:F24"/>
    <mergeCell ref="G23:G24"/>
    <mergeCell ref="H23:H24"/>
    <mergeCell ref="L21:L22"/>
    <mergeCell ref="M21:M22"/>
    <mergeCell ref="N21:N22"/>
    <mergeCell ref="O21:O22"/>
    <mergeCell ref="K23:K24"/>
    <mergeCell ref="L23:L24"/>
    <mergeCell ref="M23:M24"/>
    <mergeCell ref="N23:N24"/>
    <mergeCell ref="O23:O24"/>
    <mergeCell ref="H21:H22"/>
    <mergeCell ref="K21:K22"/>
    <mergeCell ref="J23:J24"/>
    <mergeCell ref="L17:L18"/>
    <mergeCell ref="D17:D18"/>
    <mergeCell ref="E17:E18"/>
    <mergeCell ref="F17:F18"/>
    <mergeCell ref="G17:G18"/>
    <mergeCell ref="H17:H18"/>
    <mergeCell ref="K17:K18"/>
    <mergeCell ref="J21:J22"/>
    <mergeCell ref="D21:D22"/>
    <mergeCell ref="E21:E22"/>
    <mergeCell ref="F21:F22"/>
    <mergeCell ref="G21:G22"/>
    <mergeCell ref="J17:J18"/>
    <mergeCell ref="Q19:Q20"/>
    <mergeCell ref="A17:A18"/>
    <mergeCell ref="B17:B18"/>
    <mergeCell ref="C17:C18"/>
    <mergeCell ref="F19:F20"/>
    <mergeCell ref="G19:G20"/>
    <mergeCell ref="L19:L20"/>
    <mergeCell ref="K19:K20"/>
    <mergeCell ref="M17:M18"/>
    <mergeCell ref="N17:N18"/>
    <mergeCell ref="N19:N20"/>
    <mergeCell ref="O19:O20"/>
    <mergeCell ref="O17:O18"/>
    <mergeCell ref="M19:M20"/>
    <mergeCell ref="Q17:Q18"/>
    <mergeCell ref="A19:A20"/>
    <mergeCell ref="B19:B20"/>
    <mergeCell ref="C19:C20"/>
    <mergeCell ref="D19:D20"/>
    <mergeCell ref="E19:E20"/>
    <mergeCell ref="H19:H20"/>
    <mergeCell ref="P17:P18"/>
    <mergeCell ref="J19:J20"/>
    <mergeCell ref="P19:P20"/>
    <mergeCell ref="O15:O16"/>
    <mergeCell ref="O13:O14"/>
    <mergeCell ref="P13:P14"/>
    <mergeCell ref="P15:P16"/>
    <mergeCell ref="Q15:Q16"/>
    <mergeCell ref="A13:A14"/>
    <mergeCell ref="B13:B14"/>
    <mergeCell ref="C13:C14"/>
    <mergeCell ref="D13:D14"/>
    <mergeCell ref="E13:E14"/>
    <mergeCell ref="G15:G16"/>
    <mergeCell ref="G13:G14"/>
    <mergeCell ref="H13:H14"/>
    <mergeCell ref="L15:L16"/>
    <mergeCell ref="M15:M16"/>
    <mergeCell ref="N15:N16"/>
    <mergeCell ref="J13:J14"/>
    <mergeCell ref="J15:J16"/>
    <mergeCell ref="L13:L14"/>
    <mergeCell ref="M13:M14"/>
    <mergeCell ref="A15:A16"/>
    <mergeCell ref="B15:B16"/>
    <mergeCell ref="C15:C16"/>
    <mergeCell ref="D15:D16"/>
    <mergeCell ref="E15:E16"/>
    <mergeCell ref="F15:F16"/>
    <mergeCell ref="N13:N14"/>
    <mergeCell ref="F13:F14"/>
    <mergeCell ref="H15:H16"/>
    <mergeCell ref="K15:K16"/>
    <mergeCell ref="L11:L12"/>
    <mergeCell ref="M11:M12"/>
    <mergeCell ref="H11:H12"/>
    <mergeCell ref="K11:K12"/>
    <mergeCell ref="Q13:Q14"/>
    <mergeCell ref="J11:J12"/>
    <mergeCell ref="F9:F10"/>
    <mergeCell ref="P11:P12"/>
    <mergeCell ref="Q11:Q12"/>
    <mergeCell ref="Q9:Q10"/>
    <mergeCell ref="K13:K14"/>
    <mergeCell ref="N11:N12"/>
    <mergeCell ref="O11:O12"/>
    <mergeCell ref="O9:O10"/>
    <mergeCell ref="P9:P10"/>
    <mergeCell ref="A11:A12"/>
    <mergeCell ref="B11:B12"/>
    <mergeCell ref="M9:M10"/>
    <mergeCell ref="N9:N10"/>
    <mergeCell ref="G9:G10"/>
    <mergeCell ref="H9:H10"/>
    <mergeCell ref="K9:K10"/>
    <mergeCell ref="J9:J10"/>
    <mergeCell ref="L9:L10"/>
    <mergeCell ref="A9:A10"/>
    <mergeCell ref="B9:B10"/>
    <mergeCell ref="C9:C10"/>
    <mergeCell ref="D9:D10"/>
    <mergeCell ref="E9:E10"/>
    <mergeCell ref="C11:C12"/>
    <mergeCell ref="D11:D12"/>
    <mergeCell ref="E11:E12"/>
    <mergeCell ref="F11:F12"/>
    <mergeCell ref="G11:G12"/>
    <mergeCell ref="Q5:Q6"/>
    <mergeCell ref="A7:A8"/>
    <mergeCell ref="B7:B8"/>
    <mergeCell ref="C7:C8"/>
    <mergeCell ref="D7:D8"/>
    <mergeCell ref="E7:E8"/>
    <mergeCell ref="F7:F8"/>
    <mergeCell ref="G7:G8"/>
    <mergeCell ref="H7:H8"/>
    <mergeCell ref="P5:P6"/>
    <mergeCell ref="J5:J6"/>
    <mergeCell ref="K7:K8"/>
    <mergeCell ref="A5:A6"/>
    <mergeCell ref="B5:F5"/>
    <mergeCell ref="G5:G6"/>
    <mergeCell ref="H5:H6"/>
    <mergeCell ref="K5:O5"/>
    <mergeCell ref="J7:J8"/>
    <mergeCell ref="N7:N8"/>
    <mergeCell ref="L7:L8"/>
    <mergeCell ref="M7:M8"/>
    <mergeCell ref="O7:O8"/>
    <mergeCell ref="P7:P8"/>
    <mergeCell ref="Q7:Q8"/>
  </mergeCells>
  <phoneticPr fontId="2"/>
  <pageMargins left="0.70866141732283472" right="0.70866141732283472" top="0.74803149606299213" bottom="0.74803149606299213" header="0.31496062992125984" footer="0.31496062992125984"/>
  <pageSetup paperSize="9" scale="87" orientation="landscape" r:id="rId1"/>
  <headerFooter>
    <oddFooter>&amp;C17</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34"/>
  </sheetPr>
  <dimension ref="B1:U315"/>
  <sheetViews>
    <sheetView view="pageBreakPreview" zoomScale="93" zoomScaleNormal="93" zoomScaleSheetLayoutView="93" workbookViewId="0">
      <pane xSplit="19" ySplit="5" topLeftCell="T6" activePane="bottomRight" state="frozen"/>
      <selection pane="topRight" activeCell="T1" sqref="T1"/>
      <selection pane="bottomLeft" activeCell="A6" sqref="A6"/>
      <selection pane="bottomRight" activeCell="Y7" sqref="Y7"/>
    </sheetView>
  </sheetViews>
  <sheetFormatPr defaultColWidth="9" defaultRowHeight="13" outlineLevelRow="1" outlineLevelCol="1"/>
  <cols>
    <col min="1" max="1" width="1.6328125" style="128" customWidth="1"/>
    <col min="2" max="2" width="5" style="128" customWidth="1"/>
    <col min="3" max="4" width="13.7265625" style="128" customWidth="1"/>
    <col min="5" max="5" width="3.7265625" style="128" customWidth="1"/>
    <col min="6" max="6" width="2.453125" style="131" customWidth="1"/>
    <col min="7" max="7" width="3.7265625" style="128" customWidth="1"/>
    <col min="8" max="8" width="2.453125" style="130" customWidth="1"/>
    <col min="9" max="10" width="3.7265625" style="128" customWidth="1"/>
    <col min="11" max="11" width="2.453125" style="130" customWidth="1"/>
    <col min="12" max="12" width="3.7265625" style="128" customWidth="1"/>
    <col min="13" max="13" width="2.453125" style="130" customWidth="1"/>
    <col min="14" max="14" width="3.7265625" style="128" customWidth="1"/>
    <col min="15" max="15" width="1.90625" style="128" customWidth="1"/>
    <col min="16" max="16" width="4.26953125" style="128" customWidth="1"/>
    <col min="17" max="17" width="3.6328125" style="128" customWidth="1"/>
    <col min="18" max="18" width="21.90625" style="128" customWidth="1"/>
    <col min="19" max="19" width="15.36328125" style="128" hidden="1" customWidth="1" outlineLevel="1"/>
    <col min="20" max="20" width="9" style="128" collapsed="1"/>
    <col min="21" max="16384" width="9" style="128"/>
  </cols>
  <sheetData>
    <row r="1" spans="2:21" ht="23.25" customHeight="1">
      <c r="B1" s="2706" t="str">
        <f>+"（別表２）　在籍児童名簿　　（"&amp;表紙!AF9&amp;"）　　　　　　　　　　　　（作成基準日："&amp;表紙!AE12&amp;"現在）"</f>
        <v>（別表２）　在籍児童名簿　　（＿＿年度）　　　　　　　　　　　　（作成基準日：検査実施日の前々月１日現在）</v>
      </c>
      <c r="C1" s="2706"/>
      <c r="D1" s="2706"/>
      <c r="E1" s="2707"/>
      <c r="F1" s="2707"/>
      <c r="G1" s="2707"/>
      <c r="H1" s="2707"/>
      <c r="I1" s="2707"/>
      <c r="J1" s="2707"/>
      <c r="K1" s="2707"/>
      <c r="L1" s="2707"/>
      <c r="M1" s="2707"/>
      <c r="N1" s="2707"/>
      <c r="O1" s="2707"/>
      <c r="P1" s="2707"/>
      <c r="Q1" s="2707"/>
      <c r="R1" s="2707"/>
    </row>
    <row r="2" spans="2:21" ht="23.25" hidden="1" customHeight="1" outlineLevel="1">
      <c r="B2" s="1009" t="str">
        <f>+表紙!AF6&amp;"4月1日"</f>
        <v>4月1日</v>
      </c>
      <c r="C2" s="1010"/>
      <c r="D2" s="981"/>
      <c r="E2" s="1011"/>
      <c r="F2" s="1011"/>
      <c r="G2" s="1011"/>
      <c r="H2" s="1011"/>
      <c r="I2" s="1011"/>
      <c r="J2" s="1011"/>
      <c r="K2" s="1011"/>
      <c r="L2" s="1011"/>
      <c r="M2" s="1011"/>
      <c r="N2" s="1011"/>
      <c r="O2" s="1011"/>
      <c r="P2" s="1011"/>
      <c r="Q2" s="1011"/>
      <c r="R2" s="1011"/>
      <c r="S2" s="720" t="str">
        <f>+表紙!R11</f>
        <v/>
      </c>
    </row>
    <row r="3" spans="2:21" ht="19.5" customHeight="1" collapsed="1">
      <c r="B3" s="1012"/>
      <c r="C3" s="1012"/>
      <c r="D3" s="1010"/>
      <c r="E3" s="1013"/>
      <c r="F3" s="1013"/>
      <c r="G3" s="1013"/>
      <c r="H3" s="1013"/>
      <c r="I3" s="1013"/>
      <c r="J3" s="1013"/>
      <c r="K3" s="1013"/>
      <c r="L3" s="1013"/>
      <c r="M3" s="2712" t="s">
        <v>357</v>
      </c>
      <c r="N3" s="2712"/>
      <c r="O3" s="2712"/>
      <c r="P3" s="2712"/>
      <c r="Q3" s="2712"/>
      <c r="R3" s="2712"/>
    </row>
    <row r="4" spans="2:21" ht="7.5" customHeight="1">
      <c r="B4" s="1012"/>
      <c r="C4" s="1012"/>
      <c r="D4" s="1012"/>
      <c r="E4" s="1012"/>
      <c r="F4" s="1014"/>
      <c r="G4" s="1012"/>
      <c r="H4" s="1015"/>
      <c r="I4" s="1012"/>
      <c r="J4" s="1012"/>
      <c r="K4" s="1015"/>
      <c r="L4" s="1012"/>
      <c r="M4" s="1015"/>
      <c r="N4" s="1012"/>
      <c r="O4" s="1012"/>
      <c r="P4" s="1012"/>
      <c r="Q4" s="1012"/>
      <c r="R4" s="1012"/>
      <c r="S4" s="2708"/>
      <c r="T4" s="1805"/>
      <c r="U4" s="1805"/>
    </row>
    <row r="5" spans="2:21" s="130" customFormat="1" ht="24" customHeight="1">
      <c r="B5" s="1016" t="s">
        <v>1031</v>
      </c>
      <c r="C5" s="1016" t="s">
        <v>66</v>
      </c>
      <c r="D5" s="1016" t="s">
        <v>10</v>
      </c>
      <c r="E5" s="2709" t="s">
        <v>11</v>
      </c>
      <c r="F5" s="2710"/>
      <c r="G5" s="2710"/>
      <c r="H5" s="2710"/>
      <c r="I5" s="2711"/>
      <c r="J5" s="2709" t="s">
        <v>12</v>
      </c>
      <c r="K5" s="2710"/>
      <c r="L5" s="2710"/>
      <c r="M5" s="2710"/>
      <c r="N5" s="2711"/>
      <c r="O5" s="2713" t="s">
        <v>1147</v>
      </c>
      <c r="P5" s="2713"/>
      <c r="Q5" s="2714"/>
      <c r="R5" s="1016" t="s">
        <v>326</v>
      </c>
    </row>
    <row r="6" spans="2:21" s="131" customFormat="1" ht="27" customHeight="1">
      <c r="B6" s="1017">
        <f>+ROW()-5</f>
        <v>1</v>
      </c>
      <c r="C6" s="1018"/>
      <c r="D6" s="1018"/>
      <c r="E6" s="2703"/>
      <c r="F6" s="2704"/>
      <c r="G6" s="2704"/>
      <c r="H6" s="2704"/>
      <c r="I6" s="2705"/>
      <c r="J6" s="2703"/>
      <c r="K6" s="2704"/>
      <c r="L6" s="2704"/>
      <c r="M6" s="2704"/>
      <c r="N6" s="2705"/>
      <c r="O6" s="1019" t="s">
        <v>436</v>
      </c>
      <c r="P6" s="1031" t="str">
        <f t="shared" ref="P6:P37" si="0">IF(ISBLANK(J6),"",DATEDIF(J6,$B$2,"Y"))</f>
        <v/>
      </c>
      <c r="Q6" s="1020" t="s">
        <v>437</v>
      </c>
      <c r="R6" s="1017"/>
      <c r="S6" s="721" t="str">
        <f>IF(ISBLANK(J6),"",DATEDIF(J6,$S$2,"Y"))</f>
        <v/>
      </c>
    </row>
    <row r="7" spans="2:21" s="131" customFormat="1" ht="27" customHeight="1">
      <c r="B7" s="1017">
        <f t="shared" ref="B7:B70" si="1">+ROW()-5</f>
        <v>2</v>
      </c>
      <c r="C7" s="1018"/>
      <c r="D7" s="1018"/>
      <c r="E7" s="2703"/>
      <c r="F7" s="2704"/>
      <c r="G7" s="2704"/>
      <c r="H7" s="2704"/>
      <c r="I7" s="2705"/>
      <c r="J7" s="2703"/>
      <c r="K7" s="2704"/>
      <c r="L7" s="2704"/>
      <c r="M7" s="2704"/>
      <c r="N7" s="2705"/>
      <c r="O7" s="1019" t="s">
        <v>52</v>
      </c>
      <c r="P7" s="1031" t="str">
        <f t="shared" si="0"/>
        <v/>
      </c>
      <c r="Q7" s="1020" t="s">
        <v>437</v>
      </c>
      <c r="R7" s="1017"/>
      <c r="S7" s="721" t="str">
        <f t="shared" ref="S7:S70" si="2">IF(ISBLANK(J7),"",DATEDIF(J7,$S$2,"Y"))</f>
        <v/>
      </c>
    </row>
    <row r="8" spans="2:21" s="131" customFormat="1" ht="27" customHeight="1">
      <c r="B8" s="1017">
        <f t="shared" si="1"/>
        <v>3</v>
      </c>
      <c r="C8" s="1018"/>
      <c r="D8" s="1018"/>
      <c r="E8" s="2703"/>
      <c r="F8" s="2704"/>
      <c r="G8" s="2704"/>
      <c r="H8" s="2704"/>
      <c r="I8" s="2705"/>
      <c r="J8" s="2703"/>
      <c r="K8" s="2704"/>
      <c r="L8" s="2704"/>
      <c r="M8" s="2704"/>
      <c r="N8" s="2705"/>
      <c r="O8" s="1019" t="s">
        <v>52</v>
      </c>
      <c r="P8" s="1031" t="str">
        <f t="shared" si="0"/>
        <v/>
      </c>
      <c r="Q8" s="1020" t="s">
        <v>437</v>
      </c>
      <c r="R8" s="1017"/>
      <c r="S8" s="721" t="str">
        <f t="shared" si="2"/>
        <v/>
      </c>
    </row>
    <row r="9" spans="2:21" s="131" customFormat="1" ht="27" customHeight="1">
      <c r="B9" s="1017">
        <f t="shared" si="1"/>
        <v>4</v>
      </c>
      <c r="C9" s="1018"/>
      <c r="D9" s="1018"/>
      <c r="E9" s="2703"/>
      <c r="F9" s="2704"/>
      <c r="G9" s="2704"/>
      <c r="H9" s="2704"/>
      <c r="I9" s="2705"/>
      <c r="J9" s="2703"/>
      <c r="K9" s="2704"/>
      <c r="L9" s="2704"/>
      <c r="M9" s="2704"/>
      <c r="N9" s="2705"/>
      <c r="O9" s="1019" t="s">
        <v>52</v>
      </c>
      <c r="P9" s="1031" t="str">
        <f t="shared" si="0"/>
        <v/>
      </c>
      <c r="Q9" s="1020" t="s">
        <v>437</v>
      </c>
      <c r="R9" s="1017"/>
      <c r="S9" s="721" t="str">
        <f t="shared" si="2"/>
        <v/>
      </c>
    </row>
    <row r="10" spans="2:21" s="131" customFormat="1" ht="27" customHeight="1">
      <c r="B10" s="1017">
        <f t="shared" si="1"/>
        <v>5</v>
      </c>
      <c r="C10" s="1018"/>
      <c r="D10" s="1018"/>
      <c r="E10" s="2703"/>
      <c r="F10" s="2704"/>
      <c r="G10" s="2704"/>
      <c r="H10" s="2704"/>
      <c r="I10" s="2705"/>
      <c r="J10" s="2703"/>
      <c r="K10" s="2704"/>
      <c r="L10" s="2704"/>
      <c r="M10" s="2704"/>
      <c r="N10" s="2705"/>
      <c r="O10" s="1019" t="s">
        <v>52</v>
      </c>
      <c r="P10" s="1031" t="str">
        <f t="shared" si="0"/>
        <v/>
      </c>
      <c r="Q10" s="1020" t="s">
        <v>437</v>
      </c>
      <c r="R10" s="1017"/>
      <c r="S10" s="721" t="str">
        <f t="shared" si="2"/>
        <v/>
      </c>
    </row>
    <row r="11" spans="2:21" s="131" customFormat="1" ht="27" customHeight="1">
      <c r="B11" s="1017">
        <f t="shared" si="1"/>
        <v>6</v>
      </c>
      <c r="C11" s="1018"/>
      <c r="D11" s="1018"/>
      <c r="E11" s="2703"/>
      <c r="F11" s="2704"/>
      <c r="G11" s="2704"/>
      <c r="H11" s="2704"/>
      <c r="I11" s="2705"/>
      <c r="J11" s="2703"/>
      <c r="K11" s="2704"/>
      <c r="L11" s="2704"/>
      <c r="M11" s="2704"/>
      <c r="N11" s="2705"/>
      <c r="O11" s="1019" t="s">
        <v>52</v>
      </c>
      <c r="P11" s="1031" t="str">
        <f t="shared" si="0"/>
        <v/>
      </c>
      <c r="Q11" s="1020" t="s">
        <v>437</v>
      </c>
      <c r="R11" s="1017"/>
      <c r="S11" s="721" t="str">
        <f t="shared" si="2"/>
        <v/>
      </c>
    </row>
    <row r="12" spans="2:21" s="131" customFormat="1" ht="27" customHeight="1">
      <c r="B12" s="1017">
        <f t="shared" si="1"/>
        <v>7</v>
      </c>
      <c r="C12" s="1018"/>
      <c r="D12" s="1018"/>
      <c r="E12" s="2703"/>
      <c r="F12" s="2704"/>
      <c r="G12" s="2704"/>
      <c r="H12" s="2704"/>
      <c r="I12" s="2705"/>
      <c r="J12" s="2703"/>
      <c r="K12" s="2704"/>
      <c r="L12" s="2704"/>
      <c r="M12" s="2704"/>
      <c r="N12" s="2705"/>
      <c r="O12" s="1019" t="s">
        <v>52</v>
      </c>
      <c r="P12" s="1031" t="str">
        <f t="shared" si="0"/>
        <v/>
      </c>
      <c r="Q12" s="1020" t="s">
        <v>437</v>
      </c>
      <c r="R12" s="1017"/>
      <c r="S12" s="721" t="str">
        <f t="shared" si="2"/>
        <v/>
      </c>
    </row>
    <row r="13" spans="2:21" s="131" customFormat="1" ht="27" customHeight="1">
      <c r="B13" s="1017">
        <f t="shared" si="1"/>
        <v>8</v>
      </c>
      <c r="C13" s="1018"/>
      <c r="D13" s="1018"/>
      <c r="E13" s="2703"/>
      <c r="F13" s="2704"/>
      <c r="G13" s="2704"/>
      <c r="H13" s="2704"/>
      <c r="I13" s="2705"/>
      <c r="J13" s="2703"/>
      <c r="K13" s="2704"/>
      <c r="L13" s="2704"/>
      <c r="M13" s="2704"/>
      <c r="N13" s="2705"/>
      <c r="O13" s="1019" t="s">
        <v>52</v>
      </c>
      <c r="P13" s="1031" t="str">
        <f t="shared" si="0"/>
        <v/>
      </c>
      <c r="Q13" s="1020" t="s">
        <v>437</v>
      </c>
      <c r="R13" s="1017"/>
      <c r="S13" s="721" t="str">
        <f t="shared" si="2"/>
        <v/>
      </c>
    </row>
    <row r="14" spans="2:21" s="131" customFormat="1" ht="27" customHeight="1">
      <c r="B14" s="1017">
        <f t="shared" si="1"/>
        <v>9</v>
      </c>
      <c r="C14" s="1018"/>
      <c r="D14" s="1018"/>
      <c r="E14" s="2703"/>
      <c r="F14" s="2704"/>
      <c r="G14" s="2704"/>
      <c r="H14" s="2704"/>
      <c r="I14" s="2705"/>
      <c r="J14" s="2703"/>
      <c r="K14" s="2704"/>
      <c r="L14" s="2704"/>
      <c r="M14" s="2704"/>
      <c r="N14" s="2705"/>
      <c r="O14" s="1019" t="s">
        <v>52</v>
      </c>
      <c r="P14" s="1031" t="str">
        <f t="shared" si="0"/>
        <v/>
      </c>
      <c r="Q14" s="1020" t="s">
        <v>437</v>
      </c>
      <c r="R14" s="1017"/>
      <c r="S14" s="721" t="str">
        <f t="shared" si="2"/>
        <v/>
      </c>
    </row>
    <row r="15" spans="2:21" s="131" customFormat="1" ht="27" customHeight="1">
      <c r="B15" s="1017">
        <f t="shared" si="1"/>
        <v>10</v>
      </c>
      <c r="C15" s="1018"/>
      <c r="D15" s="1018"/>
      <c r="E15" s="2703"/>
      <c r="F15" s="2704"/>
      <c r="G15" s="2704"/>
      <c r="H15" s="2704"/>
      <c r="I15" s="2705"/>
      <c r="J15" s="2703"/>
      <c r="K15" s="2704"/>
      <c r="L15" s="2704"/>
      <c r="M15" s="2704"/>
      <c r="N15" s="2705"/>
      <c r="O15" s="1019" t="s">
        <v>52</v>
      </c>
      <c r="P15" s="1031" t="str">
        <f t="shared" si="0"/>
        <v/>
      </c>
      <c r="Q15" s="1020" t="s">
        <v>437</v>
      </c>
      <c r="R15" s="1017"/>
      <c r="S15" s="721" t="str">
        <f t="shared" si="2"/>
        <v/>
      </c>
    </row>
    <row r="16" spans="2:21" s="131" customFormat="1" ht="27" customHeight="1">
      <c r="B16" s="1017">
        <f t="shared" si="1"/>
        <v>11</v>
      </c>
      <c r="C16" s="1018"/>
      <c r="D16" s="1018"/>
      <c r="E16" s="2703"/>
      <c r="F16" s="2704"/>
      <c r="G16" s="2704"/>
      <c r="H16" s="2704"/>
      <c r="I16" s="2705"/>
      <c r="J16" s="2703"/>
      <c r="K16" s="2704"/>
      <c r="L16" s="2704"/>
      <c r="M16" s="2704"/>
      <c r="N16" s="2705"/>
      <c r="O16" s="1019" t="s">
        <v>52</v>
      </c>
      <c r="P16" s="1031" t="str">
        <f t="shared" si="0"/>
        <v/>
      </c>
      <c r="Q16" s="1020" t="s">
        <v>437</v>
      </c>
      <c r="R16" s="1017"/>
      <c r="S16" s="721" t="str">
        <f t="shared" si="2"/>
        <v/>
      </c>
    </row>
    <row r="17" spans="2:19" s="131" customFormat="1" ht="27" customHeight="1">
      <c r="B17" s="1017">
        <f t="shared" si="1"/>
        <v>12</v>
      </c>
      <c r="C17" s="1018"/>
      <c r="D17" s="1018"/>
      <c r="E17" s="2703"/>
      <c r="F17" s="2704"/>
      <c r="G17" s="2704"/>
      <c r="H17" s="2704"/>
      <c r="I17" s="2705"/>
      <c r="J17" s="2703"/>
      <c r="K17" s="2704"/>
      <c r="L17" s="2704"/>
      <c r="M17" s="2704"/>
      <c r="N17" s="2705"/>
      <c r="O17" s="1019" t="s">
        <v>52</v>
      </c>
      <c r="P17" s="1031" t="str">
        <f t="shared" si="0"/>
        <v/>
      </c>
      <c r="Q17" s="1020" t="s">
        <v>437</v>
      </c>
      <c r="R17" s="1017"/>
      <c r="S17" s="721" t="str">
        <f t="shared" si="2"/>
        <v/>
      </c>
    </row>
    <row r="18" spans="2:19" s="131" customFormat="1" ht="27" customHeight="1">
      <c r="B18" s="1017">
        <f t="shared" si="1"/>
        <v>13</v>
      </c>
      <c r="C18" s="1018"/>
      <c r="D18" s="1018"/>
      <c r="E18" s="2703"/>
      <c r="F18" s="2704"/>
      <c r="G18" s="2704"/>
      <c r="H18" s="2704"/>
      <c r="I18" s="2705"/>
      <c r="J18" s="2703"/>
      <c r="K18" s="2704"/>
      <c r="L18" s="2704"/>
      <c r="M18" s="2704"/>
      <c r="N18" s="2705"/>
      <c r="O18" s="1019" t="s">
        <v>52</v>
      </c>
      <c r="P18" s="1031" t="str">
        <f t="shared" si="0"/>
        <v/>
      </c>
      <c r="Q18" s="1020" t="s">
        <v>437</v>
      </c>
      <c r="R18" s="1017"/>
      <c r="S18" s="721" t="str">
        <f t="shared" si="2"/>
        <v/>
      </c>
    </row>
    <row r="19" spans="2:19" s="131" customFormat="1" ht="27" customHeight="1">
      <c r="B19" s="1017">
        <f t="shared" si="1"/>
        <v>14</v>
      </c>
      <c r="C19" s="1018"/>
      <c r="D19" s="1018"/>
      <c r="E19" s="2703"/>
      <c r="F19" s="2704"/>
      <c r="G19" s="2704"/>
      <c r="H19" s="2704"/>
      <c r="I19" s="2705"/>
      <c r="J19" s="2703"/>
      <c r="K19" s="2704"/>
      <c r="L19" s="2704"/>
      <c r="M19" s="2704"/>
      <c r="N19" s="2705"/>
      <c r="O19" s="1019" t="s">
        <v>52</v>
      </c>
      <c r="P19" s="1031" t="str">
        <f t="shared" si="0"/>
        <v/>
      </c>
      <c r="Q19" s="1020" t="s">
        <v>437</v>
      </c>
      <c r="R19" s="1017"/>
      <c r="S19" s="721" t="str">
        <f t="shared" si="2"/>
        <v/>
      </c>
    </row>
    <row r="20" spans="2:19" s="131" customFormat="1" ht="27" customHeight="1">
      <c r="B20" s="1017">
        <f t="shared" si="1"/>
        <v>15</v>
      </c>
      <c r="C20" s="1018"/>
      <c r="D20" s="1018"/>
      <c r="E20" s="2703"/>
      <c r="F20" s="2704"/>
      <c r="G20" s="2704"/>
      <c r="H20" s="2704"/>
      <c r="I20" s="2705"/>
      <c r="J20" s="2703"/>
      <c r="K20" s="2704"/>
      <c r="L20" s="2704"/>
      <c r="M20" s="2704"/>
      <c r="N20" s="2705"/>
      <c r="O20" s="1019" t="s">
        <v>52</v>
      </c>
      <c r="P20" s="1031" t="str">
        <f t="shared" si="0"/>
        <v/>
      </c>
      <c r="Q20" s="1020" t="s">
        <v>437</v>
      </c>
      <c r="R20" s="1017"/>
      <c r="S20" s="721" t="str">
        <f t="shared" si="2"/>
        <v/>
      </c>
    </row>
    <row r="21" spans="2:19" s="131" customFormat="1" ht="27" customHeight="1">
      <c r="B21" s="1017">
        <f t="shared" si="1"/>
        <v>16</v>
      </c>
      <c r="C21" s="1018"/>
      <c r="D21" s="1018"/>
      <c r="E21" s="2703"/>
      <c r="F21" s="2704"/>
      <c r="G21" s="2704"/>
      <c r="H21" s="2704"/>
      <c r="I21" s="2705"/>
      <c r="J21" s="2703"/>
      <c r="K21" s="2704"/>
      <c r="L21" s="2704"/>
      <c r="M21" s="2704"/>
      <c r="N21" s="2705"/>
      <c r="O21" s="1019" t="s">
        <v>52</v>
      </c>
      <c r="P21" s="1031" t="str">
        <f t="shared" si="0"/>
        <v/>
      </c>
      <c r="Q21" s="1020" t="s">
        <v>437</v>
      </c>
      <c r="R21" s="1017"/>
      <c r="S21" s="721" t="str">
        <f t="shared" si="2"/>
        <v/>
      </c>
    </row>
    <row r="22" spans="2:19" s="131" customFormat="1" ht="27" customHeight="1">
      <c r="B22" s="1017">
        <f t="shared" si="1"/>
        <v>17</v>
      </c>
      <c r="C22" s="1018"/>
      <c r="D22" s="1018"/>
      <c r="E22" s="2703"/>
      <c r="F22" s="2704"/>
      <c r="G22" s="2704"/>
      <c r="H22" s="2704"/>
      <c r="I22" s="2705"/>
      <c r="J22" s="2703"/>
      <c r="K22" s="2704"/>
      <c r="L22" s="2704"/>
      <c r="M22" s="2704"/>
      <c r="N22" s="2705"/>
      <c r="O22" s="1019" t="s">
        <v>52</v>
      </c>
      <c r="P22" s="1031" t="str">
        <f t="shared" si="0"/>
        <v/>
      </c>
      <c r="Q22" s="1020" t="s">
        <v>437</v>
      </c>
      <c r="R22" s="1017"/>
      <c r="S22" s="721" t="str">
        <f t="shared" si="2"/>
        <v/>
      </c>
    </row>
    <row r="23" spans="2:19" s="131" customFormat="1" ht="27" customHeight="1">
      <c r="B23" s="1017">
        <f t="shared" si="1"/>
        <v>18</v>
      </c>
      <c r="C23" s="1018"/>
      <c r="D23" s="1018"/>
      <c r="E23" s="2703"/>
      <c r="F23" s="2704"/>
      <c r="G23" s="2704"/>
      <c r="H23" s="2704"/>
      <c r="I23" s="2705"/>
      <c r="J23" s="2703"/>
      <c r="K23" s="2704"/>
      <c r="L23" s="2704"/>
      <c r="M23" s="2704"/>
      <c r="N23" s="2705"/>
      <c r="O23" s="1019" t="s">
        <v>52</v>
      </c>
      <c r="P23" s="1031" t="str">
        <f t="shared" si="0"/>
        <v/>
      </c>
      <c r="Q23" s="1020" t="s">
        <v>437</v>
      </c>
      <c r="R23" s="1017"/>
      <c r="S23" s="721" t="str">
        <f t="shared" si="2"/>
        <v/>
      </c>
    </row>
    <row r="24" spans="2:19" s="131" customFormat="1" ht="27" customHeight="1">
      <c r="B24" s="1017">
        <f t="shared" si="1"/>
        <v>19</v>
      </c>
      <c r="C24" s="1018"/>
      <c r="D24" s="1018"/>
      <c r="E24" s="2703"/>
      <c r="F24" s="2704"/>
      <c r="G24" s="2704"/>
      <c r="H24" s="2704"/>
      <c r="I24" s="2705"/>
      <c r="J24" s="2703"/>
      <c r="K24" s="2704"/>
      <c r="L24" s="2704"/>
      <c r="M24" s="2704"/>
      <c r="N24" s="2705"/>
      <c r="O24" s="1019" t="s">
        <v>52</v>
      </c>
      <c r="P24" s="1031" t="str">
        <f t="shared" si="0"/>
        <v/>
      </c>
      <c r="Q24" s="1020" t="s">
        <v>437</v>
      </c>
      <c r="R24" s="1017"/>
      <c r="S24" s="721" t="str">
        <f t="shared" si="2"/>
        <v/>
      </c>
    </row>
    <row r="25" spans="2:19" s="131" customFormat="1" ht="27" customHeight="1">
      <c r="B25" s="1017">
        <f t="shared" si="1"/>
        <v>20</v>
      </c>
      <c r="C25" s="1018"/>
      <c r="D25" s="1018"/>
      <c r="E25" s="2703"/>
      <c r="F25" s="2704"/>
      <c r="G25" s="2704"/>
      <c r="H25" s="2704"/>
      <c r="I25" s="2705"/>
      <c r="J25" s="2703"/>
      <c r="K25" s="2704"/>
      <c r="L25" s="2704"/>
      <c r="M25" s="2704"/>
      <c r="N25" s="2705"/>
      <c r="O25" s="1019" t="s">
        <v>52</v>
      </c>
      <c r="P25" s="1031" t="str">
        <f t="shared" si="0"/>
        <v/>
      </c>
      <c r="Q25" s="1020" t="s">
        <v>437</v>
      </c>
      <c r="R25" s="1017"/>
      <c r="S25" s="721" t="str">
        <f t="shared" si="2"/>
        <v/>
      </c>
    </row>
    <row r="26" spans="2:19" s="131" customFormat="1" ht="27" customHeight="1">
      <c r="B26" s="1017">
        <f t="shared" si="1"/>
        <v>21</v>
      </c>
      <c r="C26" s="1018"/>
      <c r="D26" s="1018"/>
      <c r="E26" s="2703"/>
      <c r="F26" s="2704"/>
      <c r="G26" s="2704"/>
      <c r="H26" s="2704"/>
      <c r="I26" s="2705"/>
      <c r="J26" s="2703"/>
      <c r="K26" s="2704"/>
      <c r="L26" s="2704"/>
      <c r="M26" s="2704"/>
      <c r="N26" s="2705"/>
      <c r="O26" s="1019" t="s">
        <v>52</v>
      </c>
      <c r="P26" s="1031" t="str">
        <f t="shared" si="0"/>
        <v/>
      </c>
      <c r="Q26" s="1020" t="s">
        <v>437</v>
      </c>
      <c r="R26" s="1017"/>
      <c r="S26" s="721" t="str">
        <f t="shared" si="2"/>
        <v/>
      </c>
    </row>
    <row r="27" spans="2:19" s="131" customFormat="1" ht="27" customHeight="1">
      <c r="B27" s="1017">
        <f t="shared" si="1"/>
        <v>22</v>
      </c>
      <c r="C27" s="1018"/>
      <c r="D27" s="1018"/>
      <c r="E27" s="2703"/>
      <c r="F27" s="2704"/>
      <c r="G27" s="2704"/>
      <c r="H27" s="2704"/>
      <c r="I27" s="2705"/>
      <c r="J27" s="2703"/>
      <c r="K27" s="2704"/>
      <c r="L27" s="2704"/>
      <c r="M27" s="2704"/>
      <c r="N27" s="2705"/>
      <c r="O27" s="1019" t="s">
        <v>52</v>
      </c>
      <c r="P27" s="1031" t="str">
        <f t="shared" si="0"/>
        <v/>
      </c>
      <c r="Q27" s="1020" t="s">
        <v>437</v>
      </c>
      <c r="R27" s="1017"/>
      <c r="S27" s="721" t="str">
        <f t="shared" si="2"/>
        <v/>
      </c>
    </row>
    <row r="28" spans="2:19" s="131" customFormat="1" ht="27" customHeight="1">
      <c r="B28" s="1017">
        <f t="shared" si="1"/>
        <v>23</v>
      </c>
      <c r="C28" s="1018"/>
      <c r="D28" s="1018"/>
      <c r="E28" s="2703"/>
      <c r="F28" s="2704"/>
      <c r="G28" s="2704"/>
      <c r="H28" s="2704"/>
      <c r="I28" s="2705"/>
      <c r="J28" s="2703"/>
      <c r="K28" s="2704"/>
      <c r="L28" s="2704"/>
      <c r="M28" s="2704"/>
      <c r="N28" s="2705"/>
      <c r="O28" s="1019" t="s">
        <v>52</v>
      </c>
      <c r="P28" s="1031" t="str">
        <f t="shared" si="0"/>
        <v/>
      </c>
      <c r="Q28" s="1020" t="s">
        <v>437</v>
      </c>
      <c r="R28" s="1017"/>
      <c r="S28" s="721" t="str">
        <f t="shared" si="2"/>
        <v/>
      </c>
    </row>
    <row r="29" spans="2:19" s="131" customFormat="1" ht="27" customHeight="1">
      <c r="B29" s="1017">
        <f t="shared" si="1"/>
        <v>24</v>
      </c>
      <c r="C29" s="1018"/>
      <c r="D29" s="1018"/>
      <c r="E29" s="2703"/>
      <c r="F29" s="2704"/>
      <c r="G29" s="2704"/>
      <c r="H29" s="2704"/>
      <c r="I29" s="2705"/>
      <c r="J29" s="2703"/>
      <c r="K29" s="2704"/>
      <c r="L29" s="2704"/>
      <c r="M29" s="2704"/>
      <c r="N29" s="2705"/>
      <c r="O29" s="1019" t="s">
        <v>52</v>
      </c>
      <c r="P29" s="1031" t="str">
        <f t="shared" si="0"/>
        <v/>
      </c>
      <c r="Q29" s="1020" t="s">
        <v>437</v>
      </c>
      <c r="R29" s="1017"/>
      <c r="S29" s="721" t="str">
        <f t="shared" si="2"/>
        <v/>
      </c>
    </row>
    <row r="30" spans="2:19" s="131" customFormat="1" ht="27" customHeight="1">
      <c r="B30" s="1017">
        <f t="shared" si="1"/>
        <v>25</v>
      </c>
      <c r="C30" s="1018"/>
      <c r="D30" s="1018"/>
      <c r="E30" s="2703"/>
      <c r="F30" s="2704"/>
      <c r="G30" s="2704"/>
      <c r="H30" s="2704"/>
      <c r="I30" s="2705"/>
      <c r="J30" s="2703"/>
      <c r="K30" s="2704"/>
      <c r="L30" s="2704"/>
      <c r="M30" s="2704"/>
      <c r="N30" s="2705"/>
      <c r="O30" s="1019" t="s">
        <v>52</v>
      </c>
      <c r="P30" s="1031" t="str">
        <f t="shared" si="0"/>
        <v/>
      </c>
      <c r="Q30" s="1020" t="s">
        <v>437</v>
      </c>
      <c r="R30" s="1017"/>
      <c r="S30" s="721" t="str">
        <f t="shared" si="2"/>
        <v/>
      </c>
    </row>
    <row r="31" spans="2:19" s="131" customFormat="1" ht="27" customHeight="1">
      <c r="B31" s="1017">
        <f t="shared" si="1"/>
        <v>26</v>
      </c>
      <c r="C31" s="1018"/>
      <c r="D31" s="1018"/>
      <c r="E31" s="2703"/>
      <c r="F31" s="2704"/>
      <c r="G31" s="2704"/>
      <c r="H31" s="2704"/>
      <c r="I31" s="2705"/>
      <c r="J31" s="2703"/>
      <c r="K31" s="2704"/>
      <c r="L31" s="2704"/>
      <c r="M31" s="2704"/>
      <c r="N31" s="2705"/>
      <c r="O31" s="1019" t="s">
        <v>52</v>
      </c>
      <c r="P31" s="1031" t="str">
        <f t="shared" si="0"/>
        <v/>
      </c>
      <c r="Q31" s="1020" t="s">
        <v>437</v>
      </c>
      <c r="R31" s="1017"/>
      <c r="S31" s="721" t="str">
        <f t="shared" si="2"/>
        <v/>
      </c>
    </row>
    <row r="32" spans="2:19" s="131" customFormat="1" ht="27" customHeight="1">
      <c r="B32" s="1017">
        <f t="shared" si="1"/>
        <v>27</v>
      </c>
      <c r="C32" s="1018"/>
      <c r="D32" s="1018"/>
      <c r="E32" s="2703"/>
      <c r="F32" s="2704"/>
      <c r="G32" s="2704"/>
      <c r="H32" s="2704"/>
      <c r="I32" s="2705"/>
      <c r="J32" s="2703"/>
      <c r="K32" s="2704"/>
      <c r="L32" s="2704"/>
      <c r="M32" s="2704"/>
      <c r="N32" s="2705"/>
      <c r="O32" s="1019" t="s">
        <v>52</v>
      </c>
      <c r="P32" s="1031" t="str">
        <f t="shared" si="0"/>
        <v/>
      </c>
      <c r="Q32" s="1020" t="s">
        <v>437</v>
      </c>
      <c r="R32" s="1017"/>
      <c r="S32" s="721" t="str">
        <f t="shared" si="2"/>
        <v/>
      </c>
    </row>
    <row r="33" spans="2:19" s="131" customFormat="1" ht="27" customHeight="1">
      <c r="B33" s="1017">
        <f t="shared" si="1"/>
        <v>28</v>
      </c>
      <c r="C33" s="1018"/>
      <c r="D33" s="1018"/>
      <c r="E33" s="2703"/>
      <c r="F33" s="2704"/>
      <c r="G33" s="2704"/>
      <c r="H33" s="2704"/>
      <c r="I33" s="2705"/>
      <c r="J33" s="2703"/>
      <c r="K33" s="2704"/>
      <c r="L33" s="2704"/>
      <c r="M33" s="2704"/>
      <c r="N33" s="2705"/>
      <c r="O33" s="1019" t="s">
        <v>52</v>
      </c>
      <c r="P33" s="1031" t="str">
        <f t="shared" si="0"/>
        <v/>
      </c>
      <c r="Q33" s="1020" t="s">
        <v>437</v>
      </c>
      <c r="R33" s="1017"/>
      <c r="S33" s="721" t="str">
        <f t="shared" si="2"/>
        <v/>
      </c>
    </row>
    <row r="34" spans="2:19" s="131" customFormat="1" ht="27" customHeight="1">
      <c r="B34" s="1017">
        <f t="shared" si="1"/>
        <v>29</v>
      </c>
      <c r="C34" s="1018"/>
      <c r="D34" s="1018"/>
      <c r="E34" s="2703"/>
      <c r="F34" s="2704"/>
      <c r="G34" s="2704"/>
      <c r="H34" s="2704"/>
      <c r="I34" s="2705"/>
      <c r="J34" s="2703"/>
      <c r="K34" s="2704"/>
      <c r="L34" s="2704"/>
      <c r="M34" s="2704"/>
      <c r="N34" s="2705"/>
      <c r="O34" s="1019" t="s">
        <v>52</v>
      </c>
      <c r="P34" s="1031" t="str">
        <f t="shared" si="0"/>
        <v/>
      </c>
      <c r="Q34" s="1020" t="s">
        <v>437</v>
      </c>
      <c r="R34" s="1017"/>
      <c r="S34" s="721" t="str">
        <f t="shared" si="2"/>
        <v/>
      </c>
    </row>
    <row r="35" spans="2:19" s="131" customFormat="1" ht="27" customHeight="1">
      <c r="B35" s="1017">
        <f t="shared" si="1"/>
        <v>30</v>
      </c>
      <c r="C35" s="1018"/>
      <c r="D35" s="1018"/>
      <c r="E35" s="2703"/>
      <c r="F35" s="2704"/>
      <c r="G35" s="2704"/>
      <c r="H35" s="2704"/>
      <c r="I35" s="2705"/>
      <c r="J35" s="2703"/>
      <c r="K35" s="2704"/>
      <c r="L35" s="2704"/>
      <c r="M35" s="2704"/>
      <c r="N35" s="2705"/>
      <c r="O35" s="1019" t="s">
        <v>52</v>
      </c>
      <c r="P35" s="1031" t="str">
        <f t="shared" si="0"/>
        <v/>
      </c>
      <c r="Q35" s="1020" t="s">
        <v>437</v>
      </c>
      <c r="R35" s="1017"/>
      <c r="S35" s="721" t="str">
        <f t="shared" si="2"/>
        <v/>
      </c>
    </row>
    <row r="36" spans="2:19" s="131" customFormat="1" ht="27" customHeight="1">
      <c r="B36" s="1017">
        <f t="shared" si="1"/>
        <v>31</v>
      </c>
      <c r="C36" s="1018"/>
      <c r="D36" s="1018"/>
      <c r="E36" s="2703"/>
      <c r="F36" s="2704"/>
      <c r="G36" s="2704"/>
      <c r="H36" s="2704"/>
      <c r="I36" s="2705"/>
      <c r="J36" s="2703"/>
      <c r="K36" s="2704"/>
      <c r="L36" s="2704"/>
      <c r="M36" s="2704"/>
      <c r="N36" s="2705"/>
      <c r="O36" s="1019" t="s">
        <v>52</v>
      </c>
      <c r="P36" s="1031" t="str">
        <f t="shared" si="0"/>
        <v/>
      </c>
      <c r="Q36" s="1020" t="s">
        <v>437</v>
      </c>
      <c r="R36" s="1017"/>
      <c r="S36" s="721" t="str">
        <f t="shared" si="2"/>
        <v/>
      </c>
    </row>
    <row r="37" spans="2:19" s="131" customFormat="1" ht="27" customHeight="1">
      <c r="B37" s="1017">
        <f t="shared" si="1"/>
        <v>32</v>
      </c>
      <c r="C37" s="1018"/>
      <c r="D37" s="1018"/>
      <c r="E37" s="2703"/>
      <c r="F37" s="2704"/>
      <c r="G37" s="2704"/>
      <c r="H37" s="2704"/>
      <c r="I37" s="2705"/>
      <c r="J37" s="2703"/>
      <c r="K37" s="2704"/>
      <c r="L37" s="2704"/>
      <c r="M37" s="2704"/>
      <c r="N37" s="2705"/>
      <c r="O37" s="1019" t="s">
        <v>52</v>
      </c>
      <c r="P37" s="1031" t="str">
        <f t="shared" si="0"/>
        <v/>
      </c>
      <c r="Q37" s="1020" t="s">
        <v>437</v>
      </c>
      <c r="R37" s="1017"/>
      <c r="S37" s="721" t="str">
        <f t="shared" si="2"/>
        <v/>
      </c>
    </row>
    <row r="38" spans="2:19" s="131" customFormat="1" ht="27" customHeight="1">
      <c r="B38" s="1017">
        <f t="shared" si="1"/>
        <v>33</v>
      </c>
      <c r="C38" s="1018"/>
      <c r="D38" s="1018"/>
      <c r="E38" s="2703"/>
      <c r="F38" s="2704"/>
      <c r="G38" s="2704"/>
      <c r="H38" s="2704"/>
      <c r="I38" s="2705"/>
      <c r="J38" s="2703"/>
      <c r="K38" s="2704"/>
      <c r="L38" s="2704"/>
      <c r="M38" s="2704"/>
      <c r="N38" s="2705"/>
      <c r="O38" s="1019" t="s">
        <v>52</v>
      </c>
      <c r="P38" s="1031" t="str">
        <f t="shared" ref="P38:P69" si="3">IF(ISBLANK(J38),"",DATEDIF(J38,$B$2,"Y"))</f>
        <v/>
      </c>
      <c r="Q38" s="1020" t="s">
        <v>437</v>
      </c>
      <c r="R38" s="1017"/>
      <c r="S38" s="721" t="str">
        <f t="shared" si="2"/>
        <v/>
      </c>
    </row>
    <row r="39" spans="2:19" s="131" customFormat="1" ht="27" customHeight="1">
      <c r="B39" s="1017">
        <f t="shared" si="1"/>
        <v>34</v>
      </c>
      <c r="C39" s="1018"/>
      <c r="D39" s="1018"/>
      <c r="E39" s="2703"/>
      <c r="F39" s="2704"/>
      <c r="G39" s="2704"/>
      <c r="H39" s="2704"/>
      <c r="I39" s="2705"/>
      <c r="J39" s="2703"/>
      <c r="K39" s="2704"/>
      <c r="L39" s="2704"/>
      <c r="M39" s="2704"/>
      <c r="N39" s="2705"/>
      <c r="O39" s="1019" t="s">
        <v>52</v>
      </c>
      <c r="P39" s="1031" t="str">
        <f t="shared" si="3"/>
        <v/>
      </c>
      <c r="Q39" s="1020" t="s">
        <v>437</v>
      </c>
      <c r="R39" s="1017"/>
      <c r="S39" s="721" t="str">
        <f t="shared" si="2"/>
        <v/>
      </c>
    </row>
    <row r="40" spans="2:19" s="131" customFormat="1" ht="27" customHeight="1">
      <c r="B40" s="1017">
        <f t="shared" si="1"/>
        <v>35</v>
      </c>
      <c r="C40" s="1018"/>
      <c r="D40" s="1018"/>
      <c r="E40" s="2703"/>
      <c r="F40" s="2704"/>
      <c r="G40" s="2704"/>
      <c r="H40" s="2704"/>
      <c r="I40" s="2705"/>
      <c r="J40" s="2703"/>
      <c r="K40" s="2704"/>
      <c r="L40" s="2704"/>
      <c r="M40" s="2704"/>
      <c r="N40" s="2705"/>
      <c r="O40" s="1019" t="s">
        <v>52</v>
      </c>
      <c r="P40" s="1031" t="str">
        <f t="shared" si="3"/>
        <v/>
      </c>
      <c r="Q40" s="1020" t="s">
        <v>437</v>
      </c>
      <c r="R40" s="1017"/>
      <c r="S40" s="721" t="str">
        <f t="shared" si="2"/>
        <v/>
      </c>
    </row>
    <row r="41" spans="2:19" s="131" customFormat="1" ht="27" customHeight="1">
      <c r="B41" s="1017">
        <f t="shared" si="1"/>
        <v>36</v>
      </c>
      <c r="C41" s="1018"/>
      <c r="D41" s="1018"/>
      <c r="E41" s="2703"/>
      <c r="F41" s="2704"/>
      <c r="G41" s="2704"/>
      <c r="H41" s="2704"/>
      <c r="I41" s="2705"/>
      <c r="J41" s="2703"/>
      <c r="K41" s="2704"/>
      <c r="L41" s="2704"/>
      <c r="M41" s="2704"/>
      <c r="N41" s="2705"/>
      <c r="O41" s="1019" t="s">
        <v>52</v>
      </c>
      <c r="P41" s="1031" t="str">
        <f t="shared" si="3"/>
        <v/>
      </c>
      <c r="Q41" s="1020" t="s">
        <v>437</v>
      </c>
      <c r="R41" s="1017"/>
      <c r="S41" s="721" t="str">
        <f t="shared" si="2"/>
        <v/>
      </c>
    </row>
    <row r="42" spans="2:19" s="131" customFormat="1" ht="27" customHeight="1">
      <c r="B42" s="1017">
        <f t="shared" si="1"/>
        <v>37</v>
      </c>
      <c r="C42" s="1018"/>
      <c r="D42" s="1018"/>
      <c r="E42" s="2703"/>
      <c r="F42" s="2704"/>
      <c r="G42" s="2704"/>
      <c r="H42" s="2704"/>
      <c r="I42" s="2705"/>
      <c r="J42" s="2703"/>
      <c r="K42" s="2704"/>
      <c r="L42" s="2704"/>
      <c r="M42" s="2704"/>
      <c r="N42" s="2705"/>
      <c r="O42" s="1019" t="s">
        <v>52</v>
      </c>
      <c r="P42" s="1031" t="str">
        <f t="shared" si="3"/>
        <v/>
      </c>
      <c r="Q42" s="1020" t="s">
        <v>437</v>
      </c>
      <c r="R42" s="1017"/>
      <c r="S42" s="721" t="str">
        <f t="shared" si="2"/>
        <v/>
      </c>
    </row>
    <row r="43" spans="2:19" s="131" customFormat="1" ht="27" customHeight="1">
      <c r="B43" s="1017">
        <f t="shared" si="1"/>
        <v>38</v>
      </c>
      <c r="C43" s="1018"/>
      <c r="D43" s="1018"/>
      <c r="E43" s="2703"/>
      <c r="F43" s="2704"/>
      <c r="G43" s="2704"/>
      <c r="H43" s="2704"/>
      <c r="I43" s="2705"/>
      <c r="J43" s="2703"/>
      <c r="K43" s="2704"/>
      <c r="L43" s="2704"/>
      <c r="M43" s="2704"/>
      <c r="N43" s="2705"/>
      <c r="O43" s="1019" t="s">
        <v>52</v>
      </c>
      <c r="P43" s="1031" t="str">
        <f t="shared" si="3"/>
        <v/>
      </c>
      <c r="Q43" s="1020" t="s">
        <v>437</v>
      </c>
      <c r="R43" s="1017"/>
      <c r="S43" s="721" t="str">
        <f t="shared" si="2"/>
        <v/>
      </c>
    </row>
    <row r="44" spans="2:19" s="131" customFormat="1" ht="27" customHeight="1">
      <c r="B44" s="1017">
        <f t="shared" si="1"/>
        <v>39</v>
      </c>
      <c r="C44" s="1018"/>
      <c r="D44" s="1018"/>
      <c r="E44" s="2703"/>
      <c r="F44" s="2704"/>
      <c r="G44" s="2704"/>
      <c r="H44" s="2704"/>
      <c r="I44" s="2705"/>
      <c r="J44" s="2703"/>
      <c r="K44" s="2704"/>
      <c r="L44" s="2704"/>
      <c r="M44" s="2704"/>
      <c r="N44" s="2705"/>
      <c r="O44" s="1019" t="s">
        <v>52</v>
      </c>
      <c r="P44" s="1031" t="str">
        <f t="shared" si="3"/>
        <v/>
      </c>
      <c r="Q44" s="1020" t="s">
        <v>437</v>
      </c>
      <c r="R44" s="1017"/>
      <c r="S44" s="721" t="str">
        <f t="shared" si="2"/>
        <v/>
      </c>
    </row>
    <row r="45" spans="2:19" s="131" customFormat="1" ht="27" customHeight="1">
      <c r="B45" s="1017">
        <f t="shared" si="1"/>
        <v>40</v>
      </c>
      <c r="C45" s="1018"/>
      <c r="D45" s="1018"/>
      <c r="E45" s="2703"/>
      <c r="F45" s="2704"/>
      <c r="G45" s="2704"/>
      <c r="H45" s="2704"/>
      <c r="I45" s="2705"/>
      <c r="J45" s="2703"/>
      <c r="K45" s="2704"/>
      <c r="L45" s="2704"/>
      <c r="M45" s="2704"/>
      <c r="N45" s="2705"/>
      <c r="O45" s="1019" t="s">
        <v>52</v>
      </c>
      <c r="P45" s="1031" t="str">
        <f t="shared" si="3"/>
        <v/>
      </c>
      <c r="Q45" s="1020" t="s">
        <v>437</v>
      </c>
      <c r="R45" s="1017"/>
      <c r="S45" s="721" t="str">
        <f t="shared" si="2"/>
        <v/>
      </c>
    </row>
    <row r="46" spans="2:19" s="131" customFormat="1" ht="27" customHeight="1">
      <c r="B46" s="1017">
        <f t="shared" si="1"/>
        <v>41</v>
      </c>
      <c r="C46" s="1018"/>
      <c r="D46" s="1018"/>
      <c r="E46" s="2703"/>
      <c r="F46" s="2704"/>
      <c r="G46" s="2704"/>
      <c r="H46" s="2704"/>
      <c r="I46" s="2705"/>
      <c r="J46" s="2703"/>
      <c r="K46" s="2704"/>
      <c r="L46" s="2704"/>
      <c r="M46" s="2704"/>
      <c r="N46" s="2705"/>
      <c r="O46" s="1019" t="s">
        <v>52</v>
      </c>
      <c r="P46" s="1031" t="str">
        <f t="shared" si="3"/>
        <v/>
      </c>
      <c r="Q46" s="1020" t="s">
        <v>437</v>
      </c>
      <c r="R46" s="1017"/>
      <c r="S46" s="721" t="str">
        <f t="shared" si="2"/>
        <v/>
      </c>
    </row>
    <row r="47" spans="2:19" s="131" customFormat="1" ht="27" customHeight="1">
      <c r="B47" s="1017">
        <f t="shared" si="1"/>
        <v>42</v>
      </c>
      <c r="C47" s="1018"/>
      <c r="D47" s="1018"/>
      <c r="E47" s="2703"/>
      <c r="F47" s="2704"/>
      <c r="G47" s="2704"/>
      <c r="H47" s="2704"/>
      <c r="I47" s="2705"/>
      <c r="J47" s="2703"/>
      <c r="K47" s="2704"/>
      <c r="L47" s="2704"/>
      <c r="M47" s="2704"/>
      <c r="N47" s="2705"/>
      <c r="O47" s="1019" t="s">
        <v>52</v>
      </c>
      <c r="P47" s="1031" t="str">
        <f t="shared" si="3"/>
        <v/>
      </c>
      <c r="Q47" s="1020" t="s">
        <v>437</v>
      </c>
      <c r="R47" s="1017"/>
      <c r="S47" s="721" t="str">
        <f t="shared" si="2"/>
        <v/>
      </c>
    </row>
    <row r="48" spans="2:19" s="131" customFormat="1" ht="27" customHeight="1">
      <c r="B48" s="1017">
        <f t="shared" si="1"/>
        <v>43</v>
      </c>
      <c r="C48" s="1018"/>
      <c r="D48" s="1018"/>
      <c r="E48" s="2703"/>
      <c r="F48" s="2704"/>
      <c r="G48" s="2704"/>
      <c r="H48" s="2704"/>
      <c r="I48" s="2705"/>
      <c r="J48" s="2703"/>
      <c r="K48" s="2704"/>
      <c r="L48" s="2704"/>
      <c r="M48" s="2704"/>
      <c r="N48" s="2705"/>
      <c r="O48" s="1019" t="s">
        <v>52</v>
      </c>
      <c r="P48" s="1031" t="str">
        <f t="shared" si="3"/>
        <v/>
      </c>
      <c r="Q48" s="1020" t="s">
        <v>437</v>
      </c>
      <c r="R48" s="1017"/>
      <c r="S48" s="721" t="str">
        <f t="shared" si="2"/>
        <v/>
      </c>
    </row>
    <row r="49" spans="2:19" s="131" customFormat="1" ht="27" customHeight="1">
      <c r="B49" s="1017">
        <f t="shared" si="1"/>
        <v>44</v>
      </c>
      <c r="C49" s="1018"/>
      <c r="D49" s="1018"/>
      <c r="E49" s="2703"/>
      <c r="F49" s="2704"/>
      <c r="G49" s="2704"/>
      <c r="H49" s="2704"/>
      <c r="I49" s="2705"/>
      <c r="J49" s="2703"/>
      <c r="K49" s="2704"/>
      <c r="L49" s="2704"/>
      <c r="M49" s="2704"/>
      <c r="N49" s="2705"/>
      <c r="O49" s="1019" t="s">
        <v>52</v>
      </c>
      <c r="P49" s="1031" t="str">
        <f t="shared" si="3"/>
        <v/>
      </c>
      <c r="Q49" s="1020" t="s">
        <v>437</v>
      </c>
      <c r="R49" s="1017"/>
      <c r="S49" s="721" t="str">
        <f t="shared" si="2"/>
        <v/>
      </c>
    </row>
    <row r="50" spans="2:19" s="131" customFormat="1" ht="27" customHeight="1">
      <c r="B50" s="1017">
        <f t="shared" si="1"/>
        <v>45</v>
      </c>
      <c r="C50" s="1018"/>
      <c r="D50" s="1018"/>
      <c r="E50" s="2703"/>
      <c r="F50" s="2704"/>
      <c r="G50" s="2704"/>
      <c r="H50" s="2704"/>
      <c r="I50" s="2705"/>
      <c r="J50" s="2703"/>
      <c r="K50" s="2704"/>
      <c r="L50" s="2704"/>
      <c r="M50" s="2704"/>
      <c r="N50" s="2705"/>
      <c r="O50" s="1019" t="s">
        <v>52</v>
      </c>
      <c r="P50" s="1031" t="str">
        <f t="shared" si="3"/>
        <v/>
      </c>
      <c r="Q50" s="1020" t="s">
        <v>437</v>
      </c>
      <c r="R50" s="1017"/>
      <c r="S50" s="721" t="str">
        <f t="shared" si="2"/>
        <v/>
      </c>
    </row>
    <row r="51" spans="2:19" s="131" customFormat="1" ht="27" customHeight="1">
      <c r="B51" s="1017">
        <f t="shared" si="1"/>
        <v>46</v>
      </c>
      <c r="C51" s="1018"/>
      <c r="D51" s="1018"/>
      <c r="E51" s="2703"/>
      <c r="F51" s="2704"/>
      <c r="G51" s="2704"/>
      <c r="H51" s="2704"/>
      <c r="I51" s="2705"/>
      <c r="J51" s="2703"/>
      <c r="K51" s="2704"/>
      <c r="L51" s="2704"/>
      <c r="M51" s="2704"/>
      <c r="N51" s="2705"/>
      <c r="O51" s="1019" t="s">
        <v>52</v>
      </c>
      <c r="P51" s="1031" t="str">
        <f t="shared" si="3"/>
        <v/>
      </c>
      <c r="Q51" s="1020" t="s">
        <v>437</v>
      </c>
      <c r="R51" s="1017"/>
      <c r="S51" s="721" t="str">
        <f t="shared" si="2"/>
        <v/>
      </c>
    </row>
    <row r="52" spans="2:19" s="131" customFormat="1" ht="27" customHeight="1">
      <c r="B52" s="1017">
        <f t="shared" si="1"/>
        <v>47</v>
      </c>
      <c r="C52" s="1018"/>
      <c r="D52" s="1018"/>
      <c r="E52" s="2703"/>
      <c r="F52" s="2704"/>
      <c r="G52" s="2704"/>
      <c r="H52" s="2704"/>
      <c r="I52" s="2705"/>
      <c r="J52" s="2703"/>
      <c r="K52" s="2704"/>
      <c r="L52" s="2704"/>
      <c r="M52" s="2704"/>
      <c r="N52" s="2705"/>
      <c r="O52" s="1019" t="s">
        <v>52</v>
      </c>
      <c r="P52" s="1031" t="str">
        <f t="shared" si="3"/>
        <v/>
      </c>
      <c r="Q52" s="1020" t="s">
        <v>437</v>
      </c>
      <c r="R52" s="1017"/>
      <c r="S52" s="721" t="str">
        <f t="shared" si="2"/>
        <v/>
      </c>
    </row>
    <row r="53" spans="2:19" s="131" customFormat="1" ht="27" customHeight="1">
      <c r="B53" s="1017">
        <f t="shared" si="1"/>
        <v>48</v>
      </c>
      <c r="C53" s="1018"/>
      <c r="D53" s="1018"/>
      <c r="E53" s="2703"/>
      <c r="F53" s="2704"/>
      <c r="G53" s="2704"/>
      <c r="H53" s="2704"/>
      <c r="I53" s="2705"/>
      <c r="J53" s="2703"/>
      <c r="K53" s="2704"/>
      <c r="L53" s="2704"/>
      <c r="M53" s="2704"/>
      <c r="N53" s="2705"/>
      <c r="O53" s="1019" t="s">
        <v>52</v>
      </c>
      <c r="P53" s="1031" t="str">
        <f t="shared" si="3"/>
        <v/>
      </c>
      <c r="Q53" s="1020" t="s">
        <v>437</v>
      </c>
      <c r="R53" s="1017"/>
      <c r="S53" s="721" t="str">
        <f t="shared" si="2"/>
        <v/>
      </c>
    </row>
    <row r="54" spans="2:19" s="131" customFormat="1" ht="27" customHeight="1">
      <c r="B54" s="1017">
        <f t="shared" si="1"/>
        <v>49</v>
      </c>
      <c r="C54" s="1018"/>
      <c r="D54" s="1018"/>
      <c r="E54" s="2703"/>
      <c r="F54" s="2704"/>
      <c r="G54" s="2704"/>
      <c r="H54" s="2704"/>
      <c r="I54" s="2705"/>
      <c r="J54" s="2703"/>
      <c r="K54" s="2704"/>
      <c r="L54" s="2704"/>
      <c r="M54" s="2704"/>
      <c r="N54" s="2705"/>
      <c r="O54" s="1019" t="s">
        <v>52</v>
      </c>
      <c r="P54" s="1031" t="str">
        <f t="shared" si="3"/>
        <v/>
      </c>
      <c r="Q54" s="1020" t="s">
        <v>437</v>
      </c>
      <c r="R54" s="1017"/>
      <c r="S54" s="721" t="str">
        <f t="shared" si="2"/>
        <v/>
      </c>
    </row>
    <row r="55" spans="2:19" s="131" customFormat="1" ht="27" customHeight="1">
      <c r="B55" s="1017">
        <f t="shared" si="1"/>
        <v>50</v>
      </c>
      <c r="C55" s="1018"/>
      <c r="D55" s="1018"/>
      <c r="E55" s="2703"/>
      <c r="F55" s="2704"/>
      <c r="G55" s="2704"/>
      <c r="H55" s="2704"/>
      <c r="I55" s="2705"/>
      <c r="J55" s="2703"/>
      <c r="K55" s="2704"/>
      <c r="L55" s="2704"/>
      <c r="M55" s="2704"/>
      <c r="N55" s="2705"/>
      <c r="O55" s="1019" t="s">
        <v>52</v>
      </c>
      <c r="P55" s="1031" t="str">
        <f t="shared" si="3"/>
        <v/>
      </c>
      <c r="Q55" s="1020" t="s">
        <v>437</v>
      </c>
      <c r="R55" s="1017"/>
      <c r="S55" s="721" t="str">
        <f t="shared" si="2"/>
        <v/>
      </c>
    </row>
    <row r="56" spans="2:19" s="131" customFormat="1" ht="27" customHeight="1">
      <c r="B56" s="1017">
        <f t="shared" si="1"/>
        <v>51</v>
      </c>
      <c r="C56" s="1018"/>
      <c r="D56" s="1018"/>
      <c r="E56" s="2703"/>
      <c r="F56" s="2704"/>
      <c r="G56" s="2704"/>
      <c r="H56" s="2704"/>
      <c r="I56" s="2705"/>
      <c r="J56" s="2703"/>
      <c r="K56" s="2704"/>
      <c r="L56" s="2704"/>
      <c r="M56" s="2704"/>
      <c r="N56" s="2705"/>
      <c r="O56" s="1019" t="s">
        <v>52</v>
      </c>
      <c r="P56" s="1031" t="str">
        <f t="shared" si="3"/>
        <v/>
      </c>
      <c r="Q56" s="1020" t="s">
        <v>437</v>
      </c>
      <c r="R56" s="1017"/>
      <c r="S56" s="721" t="str">
        <f t="shared" si="2"/>
        <v/>
      </c>
    </row>
    <row r="57" spans="2:19" s="131" customFormat="1" ht="27" customHeight="1">
      <c r="B57" s="1017">
        <f t="shared" si="1"/>
        <v>52</v>
      </c>
      <c r="C57" s="1018"/>
      <c r="D57" s="1018"/>
      <c r="E57" s="2703"/>
      <c r="F57" s="2704"/>
      <c r="G57" s="2704"/>
      <c r="H57" s="2704"/>
      <c r="I57" s="2705"/>
      <c r="J57" s="2703"/>
      <c r="K57" s="2704"/>
      <c r="L57" s="2704"/>
      <c r="M57" s="2704"/>
      <c r="N57" s="2705"/>
      <c r="O57" s="1019" t="s">
        <v>52</v>
      </c>
      <c r="P57" s="1031" t="str">
        <f t="shared" si="3"/>
        <v/>
      </c>
      <c r="Q57" s="1020" t="s">
        <v>437</v>
      </c>
      <c r="R57" s="1017"/>
      <c r="S57" s="721" t="str">
        <f t="shared" si="2"/>
        <v/>
      </c>
    </row>
    <row r="58" spans="2:19" s="131" customFormat="1" ht="27" customHeight="1">
      <c r="B58" s="1017">
        <f t="shared" si="1"/>
        <v>53</v>
      </c>
      <c r="C58" s="1018"/>
      <c r="D58" s="1018"/>
      <c r="E58" s="2703"/>
      <c r="F58" s="2704"/>
      <c r="G58" s="2704"/>
      <c r="H58" s="2704"/>
      <c r="I58" s="2705"/>
      <c r="J58" s="2703"/>
      <c r="K58" s="2704"/>
      <c r="L58" s="2704"/>
      <c r="M58" s="2704"/>
      <c r="N58" s="2705"/>
      <c r="O58" s="1019" t="s">
        <v>52</v>
      </c>
      <c r="P58" s="1031" t="str">
        <f t="shared" si="3"/>
        <v/>
      </c>
      <c r="Q58" s="1020" t="s">
        <v>437</v>
      </c>
      <c r="R58" s="1017"/>
      <c r="S58" s="721" t="str">
        <f t="shared" si="2"/>
        <v/>
      </c>
    </row>
    <row r="59" spans="2:19" s="131" customFormat="1" ht="27" customHeight="1">
      <c r="B59" s="1017">
        <f t="shared" si="1"/>
        <v>54</v>
      </c>
      <c r="C59" s="1018"/>
      <c r="D59" s="1018"/>
      <c r="E59" s="2703"/>
      <c r="F59" s="2704"/>
      <c r="G59" s="2704"/>
      <c r="H59" s="2704"/>
      <c r="I59" s="2705"/>
      <c r="J59" s="2703"/>
      <c r="K59" s="2704"/>
      <c r="L59" s="2704"/>
      <c r="M59" s="2704"/>
      <c r="N59" s="2705"/>
      <c r="O59" s="1019" t="s">
        <v>52</v>
      </c>
      <c r="P59" s="1031" t="str">
        <f t="shared" si="3"/>
        <v/>
      </c>
      <c r="Q59" s="1020" t="s">
        <v>437</v>
      </c>
      <c r="R59" s="1017"/>
      <c r="S59" s="721" t="str">
        <f t="shared" si="2"/>
        <v/>
      </c>
    </row>
    <row r="60" spans="2:19" s="131" customFormat="1" ht="27" customHeight="1">
      <c r="B60" s="1017">
        <f t="shared" si="1"/>
        <v>55</v>
      </c>
      <c r="C60" s="1018"/>
      <c r="D60" s="1018"/>
      <c r="E60" s="2703"/>
      <c r="F60" s="2704"/>
      <c r="G60" s="2704"/>
      <c r="H60" s="2704"/>
      <c r="I60" s="2705"/>
      <c r="J60" s="2703"/>
      <c r="K60" s="2704"/>
      <c r="L60" s="2704"/>
      <c r="M60" s="2704"/>
      <c r="N60" s="2705"/>
      <c r="O60" s="1019" t="s">
        <v>52</v>
      </c>
      <c r="P60" s="1031" t="str">
        <f t="shared" si="3"/>
        <v/>
      </c>
      <c r="Q60" s="1020" t="s">
        <v>437</v>
      </c>
      <c r="R60" s="1017"/>
      <c r="S60" s="721" t="str">
        <f t="shared" si="2"/>
        <v/>
      </c>
    </row>
    <row r="61" spans="2:19" s="131" customFormat="1" ht="27" customHeight="1">
      <c r="B61" s="1017">
        <f t="shared" si="1"/>
        <v>56</v>
      </c>
      <c r="C61" s="1018"/>
      <c r="D61" s="1018"/>
      <c r="E61" s="2703"/>
      <c r="F61" s="2704"/>
      <c r="G61" s="2704"/>
      <c r="H61" s="2704"/>
      <c r="I61" s="2705"/>
      <c r="J61" s="2703"/>
      <c r="K61" s="2704"/>
      <c r="L61" s="2704"/>
      <c r="M61" s="2704"/>
      <c r="N61" s="2705"/>
      <c r="O61" s="1019" t="s">
        <v>52</v>
      </c>
      <c r="P61" s="1031" t="str">
        <f t="shared" si="3"/>
        <v/>
      </c>
      <c r="Q61" s="1020" t="s">
        <v>437</v>
      </c>
      <c r="R61" s="1017"/>
      <c r="S61" s="721" t="str">
        <f t="shared" si="2"/>
        <v/>
      </c>
    </row>
    <row r="62" spans="2:19" s="131" customFormat="1" ht="27" customHeight="1">
      <c r="B62" s="1017">
        <f t="shared" si="1"/>
        <v>57</v>
      </c>
      <c r="C62" s="1018"/>
      <c r="D62" s="1018"/>
      <c r="E62" s="2703"/>
      <c r="F62" s="2704"/>
      <c r="G62" s="2704"/>
      <c r="H62" s="2704"/>
      <c r="I62" s="2705"/>
      <c r="J62" s="2703"/>
      <c r="K62" s="2704"/>
      <c r="L62" s="2704"/>
      <c r="M62" s="2704"/>
      <c r="N62" s="2705"/>
      <c r="O62" s="1019" t="s">
        <v>52</v>
      </c>
      <c r="P62" s="1031" t="str">
        <f t="shared" si="3"/>
        <v/>
      </c>
      <c r="Q62" s="1020" t="s">
        <v>437</v>
      </c>
      <c r="R62" s="1017"/>
      <c r="S62" s="721" t="str">
        <f t="shared" si="2"/>
        <v/>
      </c>
    </row>
    <row r="63" spans="2:19" s="131" customFormat="1" ht="27" customHeight="1">
      <c r="B63" s="1017">
        <f t="shared" si="1"/>
        <v>58</v>
      </c>
      <c r="C63" s="1018"/>
      <c r="D63" s="1018"/>
      <c r="E63" s="2703"/>
      <c r="F63" s="2704"/>
      <c r="G63" s="2704"/>
      <c r="H63" s="2704"/>
      <c r="I63" s="2705"/>
      <c r="J63" s="2703"/>
      <c r="K63" s="2704"/>
      <c r="L63" s="2704"/>
      <c r="M63" s="2704"/>
      <c r="N63" s="2705"/>
      <c r="O63" s="1019" t="s">
        <v>52</v>
      </c>
      <c r="P63" s="1031" t="str">
        <f t="shared" si="3"/>
        <v/>
      </c>
      <c r="Q63" s="1020" t="s">
        <v>437</v>
      </c>
      <c r="R63" s="1017"/>
      <c r="S63" s="721" t="str">
        <f t="shared" si="2"/>
        <v/>
      </c>
    </row>
    <row r="64" spans="2:19" s="131" customFormat="1" ht="27" customHeight="1">
      <c r="B64" s="1017">
        <f t="shared" si="1"/>
        <v>59</v>
      </c>
      <c r="C64" s="1018"/>
      <c r="D64" s="1018"/>
      <c r="E64" s="2703"/>
      <c r="F64" s="2704"/>
      <c r="G64" s="2704"/>
      <c r="H64" s="2704"/>
      <c r="I64" s="2705"/>
      <c r="J64" s="2703"/>
      <c r="K64" s="2704"/>
      <c r="L64" s="2704"/>
      <c r="M64" s="2704"/>
      <c r="N64" s="2705"/>
      <c r="O64" s="1019" t="s">
        <v>52</v>
      </c>
      <c r="P64" s="1031" t="str">
        <f t="shared" si="3"/>
        <v/>
      </c>
      <c r="Q64" s="1020" t="s">
        <v>437</v>
      </c>
      <c r="R64" s="1017"/>
      <c r="S64" s="721" t="str">
        <f t="shared" si="2"/>
        <v/>
      </c>
    </row>
    <row r="65" spans="2:19" s="131" customFormat="1" ht="27" customHeight="1">
      <c r="B65" s="1017">
        <f t="shared" si="1"/>
        <v>60</v>
      </c>
      <c r="C65" s="1018"/>
      <c r="D65" s="1018"/>
      <c r="E65" s="2703"/>
      <c r="F65" s="2704"/>
      <c r="G65" s="2704"/>
      <c r="H65" s="2704"/>
      <c r="I65" s="2705"/>
      <c r="J65" s="2703"/>
      <c r="K65" s="2704"/>
      <c r="L65" s="2704"/>
      <c r="M65" s="2704"/>
      <c r="N65" s="2705"/>
      <c r="O65" s="1019" t="s">
        <v>52</v>
      </c>
      <c r="P65" s="1031" t="str">
        <f t="shared" si="3"/>
        <v/>
      </c>
      <c r="Q65" s="1020" t="s">
        <v>437</v>
      </c>
      <c r="R65" s="1017"/>
      <c r="S65" s="721" t="str">
        <f t="shared" si="2"/>
        <v/>
      </c>
    </row>
    <row r="66" spans="2:19" s="131" customFormat="1" ht="27" customHeight="1">
      <c r="B66" s="1017">
        <f t="shared" si="1"/>
        <v>61</v>
      </c>
      <c r="C66" s="1018"/>
      <c r="D66" s="1018"/>
      <c r="E66" s="2703"/>
      <c r="F66" s="2704"/>
      <c r="G66" s="2704"/>
      <c r="H66" s="2704"/>
      <c r="I66" s="2705"/>
      <c r="J66" s="2703"/>
      <c r="K66" s="2704"/>
      <c r="L66" s="2704"/>
      <c r="M66" s="2704"/>
      <c r="N66" s="2705"/>
      <c r="O66" s="1019" t="s">
        <v>52</v>
      </c>
      <c r="P66" s="1031" t="str">
        <f t="shared" si="3"/>
        <v/>
      </c>
      <c r="Q66" s="1020" t="s">
        <v>437</v>
      </c>
      <c r="R66" s="1017"/>
      <c r="S66" s="721" t="str">
        <f t="shared" si="2"/>
        <v/>
      </c>
    </row>
    <row r="67" spans="2:19" s="131" customFormat="1" ht="27" customHeight="1">
      <c r="B67" s="1017">
        <f t="shared" si="1"/>
        <v>62</v>
      </c>
      <c r="C67" s="1018"/>
      <c r="D67" s="1018"/>
      <c r="E67" s="2703"/>
      <c r="F67" s="2704"/>
      <c r="G67" s="2704"/>
      <c r="H67" s="2704"/>
      <c r="I67" s="2705"/>
      <c r="J67" s="2703"/>
      <c r="K67" s="2704"/>
      <c r="L67" s="2704"/>
      <c r="M67" s="2704"/>
      <c r="N67" s="2705"/>
      <c r="O67" s="1019" t="s">
        <v>52</v>
      </c>
      <c r="P67" s="1031" t="str">
        <f t="shared" si="3"/>
        <v/>
      </c>
      <c r="Q67" s="1020" t="s">
        <v>437</v>
      </c>
      <c r="R67" s="1017"/>
      <c r="S67" s="721" t="str">
        <f t="shared" si="2"/>
        <v/>
      </c>
    </row>
    <row r="68" spans="2:19" s="131" customFormat="1" ht="27" customHeight="1">
      <c r="B68" s="1017">
        <f t="shared" si="1"/>
        <v>63</v>
      </c>
      <c r="C68" s="1018"/>
      <c r="D68" s="1018"/>
      <c r="E68" s="2703"/>
      <c r="F68" s="2704"/>
      <c r="G68" s="2704"/>
      <c r="H68" s="2704"/>
      <c r="I68" s="2705"/>
      <c r="J68" s="2703"/>
      <c r="K68" s="2704"/>
      <c r="L68" s="2704"/>
      <c r="M68" s="2704"/>
      <c r="N68" s="2705"/>
      <c r="O68" s="1019" t="s">
        <v>52</v>
      </c>
      <c r="P68" s="1031" t="str">
        <f t="shared" si="3"/>
        <v/>
      </c>
      <c r="Q68" s="1020" t="s">
        <v>437</v>
      </c>
      <c r="R68" s="1017"/>
      <c r="S68" s="721" t="str">
        <f t="shared" si="2"/>
        <v/>
      </c>
    </row>
    <row r="69" spans="2:19" s="131" customFormat="1" ht="27" customHeight="1">
      <c r="B69" s="1017">
        <f t="shared" si="1"/>
        <v>64</v>
      </c>
      <c r="C69" s="1018"/>
      <c r="D69" s="1018"/>
      <c r="E69" s="2703"/>
      <c r="F69" s="2704"/>
      <c r="G69" s="2704"/>
      <c r="H69" s="2704"/>
      <c r="I69" s="2705"/>
      <c r="J69" s="2703"/>
      <c r="K69" s="2704"/>
      <c r="L69" s="2704"/>
      <c r="M69" s="2704"/>
      <c r="N69" s="2705"/>
      <c r="O69" s="1019" t="s">
        <v>52</v>
      </c>
      <c r="P69" s="1031" t="str">
        <f t="shared" si="3"/>
        <v/>
      </c>
      <c r="Q69" s="1020" t="s">
        <v>437</v>
      </c>
      <c r="R69" s="1017"/>
      <c r="S69" s="721" t="str">
        <f t="shared" si="2"/>
        <v/>
      </c>
    </row>
    <row r="70" spans="2:19" s="131" customFormat="1" ht="27" customHeight="1">
      <c r="B70" s="1017">
        <f t="shared" si="1"/>
        <v>65</v>
      </c>
      <c r="C70" s="1018"/>
      <c r="D70" s="1018"/>
      <c r="E70" s="2703"/>
      <c r="F70" s="2704"/>
      <c r="G70" s="2704"/>
      <c r="H70" s="2704"/>
      <c r="I70" s="2705"/>
      <c r="J70" s="2703"/>
      <c r="K70" s="2704"/>
      <c r="L70" s="2704"/>
      <c r="M70" s="2704"/>
      <c r="N70" s="2705"/>
      <c r="O70" s="1019" t="s">
        <v>52</v>
      </c>
      <c r="P70" s="1031" t="str">
        <f t="shared" ref="P70:P101" si="4">IF(ISBLANK(J70),"",DATEDIF(J70,$B$2,"Y"))</f>
        <v/>
      </c>
      <c r="Q70" s="1020" t="s">
        <v>437</v>
      </c>
      <c r="R70" s="1017"/>
      <c r="S70" s="721" t="str">
        <f t="shared" si="2"/>
        <v/>
      </c>
    </row>
    <row r="71" spans="2:19" s="131" customFormat="1" ht="27" customHeight="1">
      <c r="B71" s="1017">
        <f t="shared" ref="B71:B134" si="5">+ROW()-5</f>
        <v>66</v>
      </c>
      <c r="C71" s="1018"/>
      <c r="D71" s="1018"/>
      <c r="E71" s="2703"/>
      <c r="F71" s="2704"/>
      <c r="G71" s="2704"/>
      <c r="H71" s="2704"/>
      <c r="I71" s="2705"/>
      <c r="J71" s="2703"/>
      <c r="K71" s="2704"/>
      <c r="L71" s="2704"/>
      <c r="M71" s="2704"/>
      <c r="N71" s="2705"/>
      <c r="O71" s="1019" t="s">
        <v>52</v>
      </c>
      <c r="P71" s="1031" t="str">
        <f t="shared" si="4"/>
        <v/>
      </c>
      <c r="Q71" s="1020" t="s">
        <v>437</v>
      </c>
      <c r="R71" s="1017"/>
      <c r="S71" s="721" t="str">
        <f t="shared" ref="S71:S134" si="6">IF(ISBLANK(J71),"",DATEDIF(J71,$S$2,"Y"))</f>
        <v/>
      </c>
    </row>
    <row r="72" spans="2:19" s="131" customFormat="1" ht="27" customHeight="1">
      <c r="B72" s="1017">
        <f t="shared" si="5"/>
        <v>67</v>
      </c>
      <c r="C72" s="1018"/>
      <c r="D72" s="1018"/>
      <c r="E72" s="2703"/>
      <c r="F72" s="2704"/>
      <c r="G72" s="2704"/>
      <c r="H72" s="2704"/>
      <c r="I72" s="2705"/>
      <c r="J72" s="2703"/>
      <c r="K72" s="2704"/>
      <c r="L72" s="2704"/>
      <c r="M72" s="2704"/>
      <c r="N72" s="2705"/>
      <c r="O72" s="1019" t="s">
        <v>52</v>
      </c>
      <c r="P72" s="1031" t="str">
        <f t="shared" si="4"/>
        <v/>
      </c>
      <c r="Q72" s="1020" t="s">
        <v>437</v>
      </c>
      <c r="R72" s="1017"/>
      <c r="S72" s="721" t="str">
        <f t="shared" si="6"/>
        <v/>
      </c>
    </row>
    <row r="73" spans="2:19" s="131" customFormat="1" ht="27" customHeight="1">
      <c r="B73" s="1017">
        <f t="shared" si="5"/>
        <v>68</v>
      </c>
      <c r="C73" s="1018"/>
      <c r="D73" s="1018"/>
      <c r="E73" s="2703"/>
      <c r="F73" s="2704"/>
      <c r="G73" s="2704"/>
      <c r="H73" s="2704"/>
      <c r="I73" s="2705"/>
      <c r="J73" s="2703"/>
      <c r="K73" s="2704"/>
      <c r="L73" s="2704"/>
      <c r="M73" s="2704"/>
      <c r="N73" s="2705"/>
      <c r="O73" s="1019" t="s">
        <v>52</v>
      </c>
      <c r="P73" s="1031" t="str">
        <f t="shared" si="4"/>
        <v/>
      </c>
      <c r="Q73" s="1020" t="s">
        <v>437</v>
      </c>
      <c r="R73" s="1017"/>
      <c r="S73" s="721" t="str">
        <f t="shared" si="6"/>
        <v/>
      </c>
    </row>
    <row r="74" spans="2:19" s="131" customFormat="1" ht="27" customHeight="1">
      <c r="B74" s="1017">
        <f t="shared" si="5"/>
        <v>69</v>
      </c>
      <c r="C74" s="1018"/>
      <c r="D74" s="1018"/>
      <c r="E74" s="2703"/>
      <c r="F74" s="2704"/>
      <c r="G74" s="2704"/>
      <c r="H74" s="2704"/>
      <c r="I74" s="2705"/>
      <c r="J74" s="2703"/>
      <c r="K74" s="2704"/>
      <c r="L74" s="2704"/>
      <c r="M74" s="2704"/>
      <c r="N74" s="2705"/>
      <c r="O74" s="1019" t="s">
        <v>52</v>
      </c>
      <c r="P74" s="1031" t="str">
        <f t="shared" si="4"/>
        <v/>
      </c>
      <c r="Q74" s="1020" t="s">
        <v>437</v>
      </c>
      <c r="R74" s="1017"/>
      <c r="S74" s="721" t="str">
        <f t="shared" si="6"/>
        <v/>
      </c>
    </row>
    <row r="75" spans="2:19" s="131" customFormat="1" ht="27" customHeight="1">
      <c r="B75" s="1017">
        <f t="shared" si="5"/>
        <v>70</v>
      </c>
      <c r="C75" s="1018"/>
      <c r="D75" s="1018"/>
      <c r="E75" s="2703"/>
      <c r="F75" s="2704"/>
      <c r="G75" s="2704"/>
      <c r="H75" s="2704"/>
      <c r="I75" s="2705"/>
      <c r="J75" s="2703"/>
      <c r="K75" s="2704"/>
      <c r="L75" s="2704"/>
      <c r="M75" s="2704"/>
      <c r="N75" s="2705"/>
      <c r="O75" s="1019" t="s">
        <v>52</v>
      </c>
      <c r="P75" s="1031" t="str">
        <f t="shared" si="4"/>
        <v/>
      </c>
      <c r="Q75" s="1020" t="s">
        <v>437</v>
      </c>
      <c r="R75" s="1017"/>
      <c r="S75" s="721" t="str">
        <f t="shared" si="6"/>
        <v/>
      </c>
    </row>
    <row r="76" spans="2:19" s="131" customFormat="1" ht="27" customHeight="1">
      <c r="B76" s="1017">
        <f t="shared" si="5"/>
        <v>71</v>
      </c>
      <c r="C76" s="1018"/>
      <c r="D76" s="1018"/>
      <c r="E76" s="2703"/>
      <c r="F76" s="2704"/>
      <c r="G76" s="2704"/>
      <c r="H76" s="2704"/>
      <c r="I76" s="2705"/>
      <c r="J76" s="2703"/>
      <c r="K76" s="2704"/>
      <c r="L76" s="2704"/>
      <c r="M76" s="2704"/>
      <c r="N76" s="2705"/>
      <c r="O76" s="1019" t="s">
        <v>52</v>
      </c>
      <c r="P76" s="1031" t="str">
        <f t="shared" si="4"/>
        <v/>
      </c>
      <c r="Q76" s="1020" t="s">
        <v>437</v>
      </c>
      <c r="R76" s="1017"/>
      <c r="S76" s="721" t="str">
        <f t="shared" si="6"/>
        <v/>
      </c>
    </row>
    <row r="77" spans="2:19" s="131" customFormat="1" ht="27" customHeight="1">
      <c r="B77" s="1017">
        <f t="shared" si="5"/>
        <v>72</v>
      </c>
      <c r="C77" s="1018"/>
      <c r="D77" s="1018"/>
      <c r="E77" s="2703"/>
      <c r="F77" s="2704"/>
      <c r="G77" s="2704"/>
      <c r="H77" s="2704"/>
      <c r="I77" s="2705"/>
      <c r="J77" s="2703"/>
      <c r="K77" s="2704"/>
      <c r="L77" s="2704"/>
      <c r="M77" s="2704"/>
      <c r="N77" s="2705"/>
      <c r="O77" s="1019" t="s">
        <v>52</v>
      </c>
      <c r="P77" s="1031" t="str">
        <f t="shared" si="4"/>
        <v/>
      </c>
      <c r="Q77" s="1020" t="s">
        <v>437</v>
      </c>
      <c r="R77" s="1017"/>
      <c r="S77" s="721" t="str">
        <f t="shared" si="6"/>
        <v/>
      </c>
    </row>
    <row r="78" spans="2:19" s="131" customFormat="1" ht="27" customHeight="1">
      <c r="B78" s="1017">
        <f t="shared" si="5"/>
        <v>73</v>
      </c>
      <c r="C78" s="1018"/>
      <c r="D78" s="1018"/>
      <c r="E78" s="2703"/>
      <c r="F78" s="2704"/>
      <c r="G78" s="2704"/>
      <c r="H78" s="2704"/>
      <c r="I78" s="2705"/>
      <c r="J78" s="2703"/>
      <c r="K78" s="2704"/>
      <c r="L78" s="2704"/>
      <c r="M78" s="2704"/>
      <c r="N78" s="2705"/>
      <c r="O78" s="1019" t="s">
        <v>52</v>
      </c>
      <c r="P78" s="1031" t="str">
        <f t="shared" si="4"/>
        <v/>
      </c>
      <c r="Q78" s="1020" t="s">
        <v>437</v>
      </c>
      <c r="R78" s="1017"/>
      <c r="S78" s="721" t="str">
        <f t="shared" si="6"/>
        <v/>
      </c>
    </row>
    <row r="79" spans="2:19" s="131" customFormat="1" ht="27" customHeight="1">
      <c r="B79" s="1017">
        <f t="shared" si="5"/>
        <v>74</v>
      </c>
      <c r="C79" s="1018"/>
      <c r="D79" s="1018"/>
      <c r="E79" s="2703"/>
      <c r="F79" s="2704"/>
      <c r="G79" s="2704"/>
      <c r="H79" s="2704"/>
      <c r="I79" s="2705"/>
      <c r="J79" s="2703"/>
      <c r="K79" s="2704"/>
      <c r="L79" s="2704"/>
      <c r="M79" s="2704"/>
      <c r="N79" s="2705"/>
      <c r="O79" s="1019" t="s">
        <v>52</v>
      </c>
      <c r="P79" s="1031" t="str">
        <f t="shared" si="4"/>
        <v/>
      </c>
      <c r="Q79" s="1020" t="s">
        <v>437</v>
      </c>
      <c r="R79" s="1017"/>
      <c r="S79" s="721" t="str">
        <f t="shared" si="6"/>
        <v/>
      </c>
    </row>
    <row r="80" spans="2:19" s="131" customFormat="1" ht="27" customHeight="1">
      <c r="B80" s="1017">
        <f t="shared" si="5"/>
        <v>75</v>
      </c>
      <c r="C80" s="1018"/>
      <c r="D80" s="1018"/>
      <c r="E80" s="2703"/>
      <c r="F80" s="2704"/>
      <c r="G80" s="2704"/>
      <c r="H80" s="2704"/>
      <c r="I80" s="2705"/>
      <c r="J80" s="2703"/>
      <c r="K80" s="2704"/>
      <c r="L80" s="2704"/>
      <c r="M80" s="2704"/>
      <c r="N80" s="2705"/>
      <c r="O80" s="1019" t="s">
        <v>52</v>
      </c>
      <c r="P80" s="1031" t="str">
        <f t="shared" si="4"/>
        <v/>
      </c>
      <c r="Q80" s="1020" t="s">
        <v>437</v>
      </c>
      <c r="R80" s="1017"/>
      <c r="S80" s="721" t="str">
        <f t="shared" si="6"/>
        <v/>
      </c>
    </row>
    <row r="81" spans="2:19" s="131" customFormat="1" ht="27" customHeight="1">
      <c r="B81" s="1017">
        <f t="shared" si="5"/>
        <v>76</v>
      </c>
      <c r="C81" s="1018"/>
      <c r="D81" s="1018"/>
      <c r="E81" s="2703"/>
      <c r="F81" s="2704"/>
      <c r="G81" s="2704"/>
      <c r="H81" s="2704"/>
      <c r="I81" s="2705"/>
      <c r="J81" s="2703"/>
      <c r="K81" s="2704"/>
      <c r="L81" s="2704"/>
      <c r="M81" s="2704"/>
      <c r="N81" s="2705"/>
      <c r="O81" s="1019" t="s">
        <v>52</v>
      </c>
      <c r="P81" s="1031" t="str">
        <f t="shared" si="4"/>
        <v/>
      </c>
      <c r="Q81" s="1020" t="s">
        <v>437</v>
      </c>
      <c r="R81" s="1017"/>
      <c r="S81" s="721" t="str">
        <f t="shared" si="6"/>
        <v/>
      </c>
    </row>
    <row r="82" spans="2:19" s="131" customFormat="1" ht="27" customHeight="1">
      <c r="B82" s="1017">
        <f t="shared" si="5"/>
        <v>77</v>
      </c>
      <c r="C82" s="1018"/>
      <c r="D82" s="1018"/>
      <c r="E82" s="2703"/>
      <c r="F82" s="2704"/>
      <c r="G82" s="2704"/>
      <c r="H82" s="2704"/>
      <c r="I82" s="2705"/>
      <c r="J82" s="2703"/>
      <c r="K82" s="2704"/>
      <c r="L82" s="2704"/>
      <c r="M82" s="2704"/>
      <c r="N82" s="2705"/>
      <c r="O82" s="1019" t="s">
        <v>52</v>
      </c>
      <c r="P82" s="1031" t="str">
        <f t="shared" si="4"/>
        <v/>
      </c>
      <c r="Q82" s="1020" t="s">
        <v>437</v>
      </c>
      <c r="R82" s="1017"/>
      <c r="S82" s="721" t="str">
        <f t="shared" si="6"/>
        <v/>
      </c>
    </row>
    <row r="83" spans="2:19" s="131" customFormat="1" ht="27" customHeight="1">
      <c r="B83" s="1017">
        <f t="shared" si="5"/>
        <v>78</v>
      </c>
      <c r="C83" s="1018"/>
      <c r="D83" s="1018"/>
      <c r="E83" s="2703"/>
      <c r="F83" s="2704"/>
      <c r="G83" s="2704"/>
      <c r="H83" s="2704"/>
      <c r="I83" s="2705"/>
      <c r="J83" s="2703"/>
      <c r="K83" s="2704"/>
      <c r="L83" s="2704"/>
      <c r="M83" s="2704"/>
      <c r="N83" s="2705"/>
      <c r="O83" s="1019" t="s">
        <v>52</v>
      </c>
      <c r="P83" s="1031" t="str">
        <f t="shared" si="4"/>
        <v/>
      </c>
      <c r="Q83" s="1020" t="s">
        <v>437</v>
      </c>
      <c r="R83" s="1017"/>
      <c r="S83" s="721" t="str">
        <f t="shared" si="6"/>
        <v/>
      </c>
    </row>
    <row r="84" spans="2:19" s="131" customFormat="1" ht="27" customHeight="1">
      <c r="B84" s="1017">
        <f t="shared" si="5"/>
        <v>79</v>
      </c>
      <c r="C84" s="1018"/>
      <c r="D84" s="1018"/>
      <c r="E84" s="2703"/>
      <c r="F84" s="2704"/>
      <c r="G84" s="2704"/>
      <c r="H84" s="2704"/>
      <c r="I84" s="2705"/>
      <c r="J84" s="2703"/>
      <c r="K84" s="2704"/>
      <c r="L84" s="2704"/>
      <c r="M84" s="2704"/>
      <c r="N84" s="2705"/>
      <c r="O84" s="1019" t="s">
        <v>52</v>
      </c>
      <c r="P84" s="1031" t="str">
        <f t="shared" si="4"/>
        <v/>
      </c>
      <c r="Q84" s="1020" t="s">
        <v>437</v>
      </c>
      <c r="R84" s="1017"/>
      <c r="S84" s="721" t="str">
        <f t="shared" si="6"/>
        <v/>
      </c>
    </row>
    <row r="85" spans="2:19" s="131" customFormat="1" ht="27" customHeight="1">
      <c r="B85" s="1017">
        <f t="shared" si="5"/>
        <v>80</v>
      </c>
      <c r="C85" s="1018"/>
      <c r="D85" s="1018"/>
      <c r="E85" s="2703"/>
      <c r="F85" s="2704"/>
      <c r="G85" s="2704"/>
      <c r="H85" s="2704"/>
      <c r="I85" s="2705"/>
      <c r="J85" s="2703"/>
      <c r="K85" s="2704"/>
      <c r="L85" s="2704"/>
      <c r="M85" s="2704"/>
      <c r="N85" s="2705"/>
      <c r="O85" s="1019" t="s">
        <v>52</v>
      </c>
      <c r="P85" s="1031" t="str">
        <f t="shared" si="4"/>
        <v/>
      </c>
      <c r="Q85" s="1020" t="s">
        <v>437</v>
      </c>
      <c r="R85" s="1017"/>
      <c r="S85" s="721" t="str">
        <f t="shared" si="6"/>
        <v/>
      </c>
    </row>
    <row r="86" spans="2:19" s="131" customFormat="1" ht="27" customHeight="1">
      <c r="B86" s="1017">
        <f t="shared" si="5"/>
        <v>81</v>
      </c>
      <c r="C86" s="1018"/>
      <c r="D86" s="1018"/>
      <c r="E86" s="2703"/>
      <c r="F86" s="2704"/>
      <c r="G86" s="2704"/>
      <c r="H86" s="2704"/>
      <c r="I86" s="2705"/>
      <c r="J86" s="2703"/>
      <c r="K86" s="2704"/>
      <c r="L86" s="2704"/>
      <c r="M86" s="2704"/>
      <c r="N86" s="2705"/>
      <c r="O86" s="1019" t="s">
        <v>52</v>
      </c>
      <c r="P86" s="1031" t="str">
        <f t="shared" si="4"/>
        <v/>
      </c>
      <c r="Q86" s="1020" t="s">
        <v>437</v>
      </c>
      <c r="R86" s="1017"/>
      <c r="S86" s="721" t="str">
        <f t="shared" si="6"/>
        <v/>
      </c>
    </row>
    <row r="87" spans="2:19" s="131" customFormat="1" ht="27" customHeight="1">
      <c r="B87" s="1017">
        <f t="shared" si="5"/>
        <v>82</v>
      </c>
      <c r="C87" s="1018"/>
      <c r="D87" s="1018"/>
      <c r="E87" s="2703"/>
      <c r="F87" s="2704"/>
      <c r="G87" s="2704"/>
      <c r="H87" s="2704"/>
      <c r="I87" s="2705"/>
      <c r="J87" s="2703"/>
      <c r="K87" s="2704"/>
      <c r="L87" s="2704"/>
      <c r="M87" s="2704"/>
      <c r="N87" s="2705"/>
      <c r="O87" s="1019" t="s">
        <v>52</v>
      </c>
      <c r="P87" s="1031" t="str">
        <f t="shared" si="4"/>
        <v/>
      </c>
      <c r="Q87" s="1020" t="s">
        <v>437</v>
      </c>
      <c r="R87" s="1017"/>
      <c r="S87" s="721" t="str">
        <f t="shared" si="6"/>
        <v/>
      </c>
    </row>
    <row r="88" spans="2:19" s="131" customFormat="1" ht="27" customHeight="1">
      <c r="B88" s="1017">
        <f t="shared" si="5"/>
        <v>83</v>
      </c>
      <c r="C88" s="1018"/>
      <c r="D88" s="1018"/>
      <c r="E88" s="2703"/>
      <c r="F88" s="2704"/>
      <c r="G88" s="2704"/>
      <c r="H88" s="2704"/>
      <c r="I88" s="2705"/>
      <c r="J88" s="2703"/>
      <c r="K88" s="2704"/>
      <c r="L88" s="2704"/>
      <c r="M88" s="2704"/>
      <c r="N88" s="2705"/>
      <c r="O88" s="1019" t="s">
        <v>52</v>
      </c>
      <c r="P88" s="1031" t="str">
        <f t="shared" si="4"/>
        <v/>
      </c>
      <c r="Q88" s="1020" t="s">
        <v>437</v>
      </c>
      <c r="R88" s="1017"/>
      <c r="S88" s="721" t="str">
        <f t="shared" si="6"/>
        <v/>
      </c>
    </row>
    <row r="89" spans="2:19" s="131" customFormat="1" ht="27" customHeight="1">
      <c r="B89" s="1017">
        <f t="shared" si="5"/>
        <v>84</v>
      </c>
      <c r="C89" s="1018"/>
      <c r="D89" s="1018"/>
      <c r="E89" s="2703"/>
      <c r="F89" s="2704"/>
      <c r="G89" s="2704"/>
      <c r="H89" s="2704"/>
      <c r="I89" s="2705"/>
      <c r="J89" s="2703"/>
      <c r="K89" s="2704"/>
      <c r="L89" s="2704"/>
      <c r="M89" s="2704"/>
      <c r="N89" s="2705"/>
      <c r="O89" s="1019" t="s">
        <v>52</v>
      </c>
      <c r="P89" s="1031" t="str">
        <f t="shared" si="4"/>
        <v/>
      </c>
      <c r="Q89" s="1020" t="s">
        <v>437</v>
      </c>
      <c r="R89" s="1017"/>
      <c r="S89" s="721" t="str">
        <f t="shared" si="6"/>
        <v/>
      </c>
    </row>
    <row r="90" spans="2:19" s="131" customFormat="1" ht="27" customHeight="1">
      <c r="B90" s="1017">
        <f t="shared" si="5"/>
        <v>85</v>
      </c>
      <c r="C90" s="1018"/>
      <c r="D90" s="1018"/>
      <c r="E90" s="2703"/>
      <c r="F90" s="2704"/>
      <c r="G90" s="2704"/>
      <c r="H90" s="2704"/>
      <c r="I90" s="2705"/>
      <c r="J90" s="2703"/>
      <c r="K90" s="2704"/>
      <c r="L90" s="2704"/>
      <c r="M90" s="2704"/>
      <c r="N90" s="2705"/>
      <c r="O90" s="1019" t="s">
        <v>52</v>
      </c>
      <c r="P90" s="1031" t="str">
        <f t="shared" si="4"/>
        <v/>
      </c>
      <c r="Q90" s="1020" t="s">
        <v>437</v>
      </c>
      <c r="R90" s="1017"/>
      <c r="S90" s="721" t="str">
        <f t="shared" si="6"/>
        <v/>
      </c>
    </row>
    <row r="91" spans="2:19" s="131" customFormat="1" ht="27" customHeight="1">
      <c r="B91" s="1017">
        <f t="shared" si="5"/>
        <v>86</v>
      </c>
      <c r="C91" s="1018"/>
      <c r="D91" s="1018"/>
      <c r="E91" s="2703"/>
      <c r="F91" s="2704"/>
      <c r="G91" s="2704"/>
      <c r="H91" s="2704"/>
      <c r="I91" s="2705"/>
      <c r="J91" s="2703"/>
      <c r="K91" s="2704"/>
      <c r="L91" s="2704"/>
      <c r="M91" s="2704"/>
      <c r="N91" s="2705"/>
      <c r="O91" s="1019" t="s">
        <v>52</v>
      </c>
      <c r="P91" s="1031" t="str">
        <f t="shared" si="4"/>
        <v/>
      </c>
      <c r="Q91" s="1020" t="s">
        <v>437</v>
      </c>
      <c r="R91" s="1017"/>
      <c r="S91" s="721" t="str">
        <f t="shared" si="6"/>
        <v/>
      </c>
    </row>
    <row r="92" spans="2:19" s="131" customFormat="1" ht="27" customHeight="1">
      <c r="B92" s="1017">
        <f t="shared" si="5"/>
        <v>87</v>
      </c>
      <c r="C92" s="1018"/>
      <c r="D92" s="1018"/>
      <c r="E92" s="2703"/>
      <c r="F92" s="2704"/>
      <c r="G92" s="2704"/>
      <c r="H92" s="2704"/>
      <c r="I92" s="2705"/>
      <c r="J92" s="2703"/>
      <c r="K92" s="2704"/>
      <c r="L92" s="2704"/>
      <c r="M92" s="2704"/>
      <c r="N92" s="2705"/>
      <c r="O92" s="1019" t="s">
        <v>52</v>
      </c>
      <c r="P92" s="1031" t="str">
        <f t="shared" si="4"/>
        <v/>
      </c>
      <c r="Q92" s="1020" t="s">
        <v>437</v>
      </c>
      <c r="R92" s="1017"/>
      <c r="S92" s="721" t="str">
        <f t="shared" si="6"/>
        <v/>
      </c>
    </row>
    <row r="93" spans="2:19" s="131" customFormat="1" ht="27" customHeight="1">
      <c r="B93" s="1017">
        <f t="shared" si="5"/>
        <v>88</v>
      </c>
      <c r="C93" s="1018"/>
      <c r="D93" s="1018"/>
      <c r="E93" s="2703"/>
      <c r="F93" s="2704"/>
      <c r="G93" s="2704"/>
      <c r="H93" s="2704"/>
      <c r="I93" s="2705"/>
      <c r="J93" s="2703"/>
      <c r="K93" s="2704"/>
      <c r="L93" s="2704"/>
      <c r="M93" s="2704"/>
      <c r="N93" s="2705"/>
      <c r="O93" s="1019" t="s">
        <v>52</v>
      </c>
      <c r="P93" s="1031" t="str">
        <f t="shared" si="4"/>
        <v/>
      </c>
      <c r="Q93" s="1020" t="s">
        <v>437</v>
      </c>
      <c r="R93" s="1017"/>
      <c r="S93" s="721" t="str">
        <f t="shared" si="6"/>
        <v/>
      </c>
    </row>
    <row r="94" spans="2:19" s="131" customFormat="1" ht="27" customHeight="1">
      <c r="B94" s="1017">
        <f t="shared" si="5"/>
        <v>89</v>
      </c>
      <c r="C94" s="1018"/>
      <c r="D94" s="1018"/>
      <c r="E94" s="2703"/>
      <c r="F94" s="2704"/>
      <c r="G94" s="2704"/>
      <c r="H94" s="2704"/>
      <c r="I94" s="2705"/>
      <c r="J94" s="2703"/>
      <c r="K94" s="2704"/>
      <c r="L94" s="2704"/>
      <c r="M94" s="2704"/>
      <c r="N94" s="2705"/>
      <c r="O94" s="1019" t="s">
        <v>52</v>
      </c>
      <c r="P94" s="1031" t="str">
        <f t="shared" si="4"/>
        <v/>
      </c>
      <c r="Q94" s="1020" t="s">
        <v>437</v>
      </c>
      <c r="R94" s="1017"/>
      <c r="S94" s="721" t="str">
        <f t="shared" si="6"/>
        <v/>
      </c>
    </row>
    <row r="95" spans="2:19" s="131" customFormat="1" ht="27" customHeight="1">
      <c r="B95" s="1017">
        <f t="shared" si="5"/>
        <v>90</v>
      </c>
      <c r="C95" s="1018"/>
      <c r="D95" s="1018"/>
      <c r="E95" s="2703"/>
      <c r="F95" s="2704"/>
      <c r="G95" s="2704"/>
      <c r="H95" s="2704"/>
      <c r="I95" s="2705"/>
      <c r="J95" s="2703"/>
      <c r="K95" s="2704"/>
      <c r="L95" s="2704"/>
      <c r="M95" s="2704"/>
      <c r="N95" s="2705"/>
      <c r="O95" s="1019" t="s">
        <v>52</v>
      </c>
      <c r="P95" s="1031" t="str">
        <f t="shared" si="4"/>
        <v/>
      </c>
      <c r="Q95" s="1020" t="s">
        <v>437</v>
      </c>
      <c r="R95" s="1017"/>
      <c r="S95" s="721" t="str">
        <f t="shared" si="6"/>
        <v/>
      </c>
    </row>
    <row r="96" spans="2:19" s="131" customFormat="1" ht="27" customHeight="1">
      <c r="B96" s="1017">
        <f t="shared" si="5"/>
        <v>91</v>
      </c>
      <c r="C96" s="1018"/>
      <c r="D96" s="1018"/>
      <c r="E96" s="2703"/>
      <c r="F96" s="2704"/>
      <c r="G96" s="2704"/>
      <c r="H96" s="2704"/>
      <c r="I96" s="2705"/>
      <c r="J96" s="2703"/>
      <c r="K96" s="2704"/>
      <c r="L96" s="2704"/>
      <c r="M96" s="2704"/>
      <c r="N96" s="2705"/>
      <c r="O96" s="1019" t="s">
        <v>52</v>
      </c>
      <c r="P96" s="1031" t="str">
        <f t="shared" si="4"/>
        <v/>
      </c>
      <c r="Q96" s="1020" t="s">
        <v>437</v>
      </c>
      <c r="R96" s="1017"/>
      <c r="S96" s="721" t="str">
        <f t="shared" si="6"/>
        <v/>
      </c>
    </row>
    <row r="97" spans="2:19" s="131" customFormat="1" ht="27" customHeight="1">
      <c r="B97" s="1017">
        <f t="shared" si="5"/>
        <v>92</v>
      </c>
      <c r="C97" s="1018"/>
      <c r="D97" s="1018"/>
      <c r="E97" s="2703"/>
      <c r="F97" s="2704"/>
      <c r="G97" s="2704"/>
      <c r="H97" s="2704"/>
      <c r="I97" s="2705"/>
      <c r="J97" s="2703"/>
      <c r="K97" s="2704"/>
      <c r="L97" s="2704"/>
      <c r="M97" s="2704"/>
      <c r="N97" s="2705"/>
      <c r="O97" s="1019" t="s">
        <v>52</v>
      </c>
      <c r="P97" s="1031" t="str">
        <f t="shared" si="4"/>
        <v/>
      </c>
      <c r="Q97" s="1020" t="s">
        <v>437</v>
      </c>
      <c r="R97" s="1017"/>
      <c r="S97" s="721" t="str">
        <f t="shared" si="6"/>
        <v/>
      </c>
    </row>
    <row r="98" spans="2:19" s="131" customFormat="1" ht="27" customHeight="1">
      <c r="B98" s="1017">
        <f t="shared" si="5"/>
        <v>93</v>
      </c>
      <c r="C98" s="1018"/>
      <c r="D98" s="1018"/>
      <c r="E98" s="2703"/>
      <c r="F98" s="2704"/>
      <c r="G98" s="2704"/>
      <c r="H98" s="2704"/>
      <c r="I98" s="2705"/>
      <c r="J98" s="2703"/>
      <c r="K98" s="2704"/>
      <c r="L98" s="2704"/>
      <c r="M98" s="2704"/>
      <c r="N98" s="2705"/>
      <c r="O98" s="1019" t="s">
        <v>52</v>
      </c>
      <c r="P98" s="1031" t="str">
        <f t="shared" si="4"/>
        <v/>
      </c>
      <c r="Q98" s="1020" t="s">
        <v>437</v>
      </c>
      <c r="R98" s="1017"/>
      <c r="S98" s="721" t="str">
        <f t="shared" si="6"/>
        <v/>
      </c>
    </row>
    <row r="99" spans="2:19" s="131" customFormat="1" ht="27" customHeight="1">
      <c r="B99" s="1017">
        <f t="shared" si="5"/>
        <v>94</v>
      </c>
      <c r="C99" s="1018"/>
      <c r="D99" s="1018"/>
      <c r="E99" s="2703"/>
      <c r="F99" s="2704"/>
      <c r="G99" s="2704"/>
      <c r="H99" s="2704"/>
      <c r="I99" s="2705"/>
      <c r="J99" s="2703"/>
      <c r="K99" s="2704"/>
      <c r="L99" s="2704"/>
      <c r="M99" s="2704"/>
      <c r="N99" s="2705"/>
      <c r="O99" s="1019" t="s">
        <v>52</v>
      </c>
      <c r="P99" s="1031" t="str">
        <f t="shared" si="4"/>
        <v/>
      </c>
      <c r="Q99" s="1020" t="s">
        <v>437</v>
      </c>
      <c r="R99" s="1017"/>
      <c r="S99" s="721" t="str">
        <f t="shared" si="6"/>
        <v/>
      </c>
    </row>
    <row r="100" spans="2:19" s="131" customFormat="1" ht="27" customHeight="1">
      <c r="B100" s="1017">
        <f t="shared" si="5"/>
        <v>95</v>
      </c>
      <c r="C100" s="1018"/>
      <c r="D100" s="1018"/>
      <c r="E100" s="2703"/>
      <c r="F100" s="2704"/>
      <c r="G100" s="2704"/>
      <c r="H100" s="2704"/>
      <c r="I100" s="2705"/>
      <c r="J100" s="2703"/>
      <c r="K100" s="2704"/>
      <c r="L100" s="2704"/>
      <c r="M100" s="2704"/>
      <c r="N100" s="2705"/>
      <c r="O100" s="1019" t="s">
        <v>52</v>
      </c>
      <c r="P100" s="1031" t="str">
        <f t="shared" si="4"/>
        <v/>
      </c>
      <c r="Q100" s="1020" t="s">
        <v>437</v>
      </c>
      <c r="R100" s="1017"/>
      <c r="S100" s="721" t="str">
        <f t="shared" si="6"/>
        <v/>
      </c>
    </row>
    <row r="101" spans="2:19" s="131" customFormat="1" ht="27" customHeight="1">
      <c r="B101" s="1017">
        <f t="shared" si="5"/>
        <v>96</v>
      </c>
      <c r="C101" s="1018"/>
      <c r="D101" s="1018"/>
      <c r="E101" s="2703"/>
      <c r="F101" s="2704"/>
      <c r="G101" s="2704"/>
      <c r="H101" s="2704"/>
      <c r="I101" s="2705"/>
      <c r="J101" s="2703"/>
      <c r="K101" s="2704"/>
      <c r="L101" s="2704"/>
      <c r="M101" s="2704"/>
      <c r="N101" s="2705"/>
      <c r="O101" s="1019" t="s">
        <v>52</v>
      </c>
      <c r="P101" s="1031" t="str">
        <f t="shared" si="4"/>
        <v/>
      </c>
      <c r="Q101" s="1020" t="s">
        <v>437</v>
      </c>
      <c r="R101" s="1017"/>
      <c r="S101" s="721" t="str">
        <f t="shared" si="6"/>
        <v/>
      </c>
    </row>
    <row r="102" spans="2:19" s="131" customFormat="1" ht="27" customHeight="1">
      <c r="B102" s="1017">
        <f t="shared" si="5"/>
        <v>97</v>
      </c>
      <c r="C102" s="1018"/>
      <c r="D102" s="1018"/>
      <c r="E102" s="2703"/>
      <c r="F102" s="2704"/>
      <c r="G102" s="2704"/>
      <c r="H102" s="2704"/>
      <c r="I102" s="2705"/>
      <c r="J102" s="2703"/>
      <c r="K102" s="2704"/>
      <c r="L102" s="2704"/>
      <c r="M102" s="2704"/>
      <c r="N102" s="2705"/>
      <c r="O102" s="1019" t="s">
        <v>52</v>
      </c>
      <c r="P102" s="1031" t="str">
        <f t="shared" ref="P102:P133" si="7">IF(ISBLANK(J102),"",DATEDIF(J102,$B$2,"Y"))</f>
        <v/>
      </c>
      <c r="Q102" s="1020" t="s">
        <v>437</v>
      </c>
      <c r="R102" s="1017"/>
      <c r="S102" s="721" t="str">
        <f t="shared" si="6"/>
        <v/>
      </c>
    </row>
    <row r="103" spans="2:19" s="131" customFormat="1" ht="27" customHeight="1">
      <c r="B103" s="1017">
        <f t="shared" si="5"/>
        <v>98</v>
      </c>
      <c r="C103" s="1018"/>
      <c r="D103" s="1018"/>
      <c r="E103" s="2703"/>
      <c r="F103" s="2704"/>
      <c r="G103" s="2704"/>
      <c r="H103" s="2704"/>
      <c r="I103" s="2705"/>
      <c r="J103" s="2703"/>
      <c r="K103" s="2704"/>
      <c r="L103" s="2704"/>
      <c r="M103" s="2704"/>
      <c r="N103" s="2705"/>
      <c r="O103" s="1019" t="s">
        <v>52</v>
      </c>
      <c r="P103" s="1031" t="str">
        <f t="shared" si="7"/>
        <v/>
      </c>
      <c r="Q103" s="1020" t="s">
        <v>437</v>
      </c>
      <c r="R103" s="1017"/>
      <c r="S103" s="721" t="str">
        <f t="shared" si="6"/>
        <v/>
      </c>
    </row>
    <row r="104" spans="2:19" s="131" customFormat="1" ht="27" customHeight="1">
      <c r="B104" s="1017">
        <f t="shared" si="5"/>
        <v>99</v>
      </c>
      <c r="C104" s="1018"/>
      <c r="D104" s="1018"/>
      <c r="E104" s="2703"/>
      <c r="F104" s="2704"/>
      <c r="G104" s="2704"/>
      <c r="H104" s="2704"/>
      <c r="I104" s="2705"/>
      <c r="J104" s="2703"/>
      <c r="K104" s="2704"/>
      <c r="L104" s="2704"/>
      <c r="M104" s="2704"/>
      <c r="N104" s="2705"/>
      <c r="O104" s="1019" t="s">
        <v>52</v>
      </c>
      <c r="P104" s="1031" t="str">
        <f t="shared" si="7"/>
        <v/>
      </c>
      <c r="Q104" s="1020" t="s">
        <v>437</v>
      </c>
      <c r="R104" s="1017"/>
      <c r="S104" s="721" t="str">
        <f t="shared" si="6"/>
        <v/>
      </c>
    </row>
    <row r="105" spans="2:19" s="131" customFormat="1" ht="27" customHeight="1">
      <c r="B105" s="1017">
        <f t="shared" si="5"/>
        <v>100</v>
      </c>
      <c r="C105" s="1018"/>
      <c r="D105" s="1018"/>
      <c r="E105" s="2703"/>
      <c r="F105" s="2704"/>
      <c r="G105" s="2704"/>
      <c r="H105" s="2704"/>
      <c r="I105" s="2705"/>
      <c r="J105" s="2703"/>
      <c r="K105" s="2704"/>
      <c r="L105" s="2704"/>
      <c r="M105" s="2704"/>
      <c r="N105" s="2705"/>
      <c r="O105" s="1019" t="s">
        <v>52</v>
      </c>
      <c r="P105" s="1031" t="str">
        <f t="shared" si="7"/>
        <v/>
      </c>
      <c r="Q105" s="1020" t="s">
        <v>437</v>
      </c>
      <c r="R105" s="1017"/>
      <c r="S105" s="721" t="str">
        <f t="shared" si="6"/>
        <v/>
      </c>
    </row>
    <row r="106" spans="2:19" s="131" customFormat="1" ht="27" customHeight="1">
      <c r="B106" s="1017">
        <f t="shared" si="5"/>
        <v>101</v>
      </c>
      <c r="C106" s="1018"/>
      <c r="D106" s="1018"/>
      <c r="E106" s="2703"/>
      <c r="F106" s="2704"/>
      <c r="G106" s="2704"/>
      <c r="H106" s="2704"/>
      <c r="I106" s="2705"/>
      <c r="J106" s="2703"/>
      <c r="K106" s="2704"/>
      <c r="L106" s="2704"/>
      <c r="M106" s="2704"/>
      <c r="N106" s="2705"/>
      <c r="O106" s="1019" t="s">
        <v>52</v>
      </c>
      <c r="P106" s="1031" t="str">
        <f t="shared" si="7"/>
        <v/>
      </c>
      <c r="Q106" s="1020" t="s">
        <v>437</v>
      </c>
      <c r="R106" s="1017"/>
      <c r="S106" s="721" t="str">
        <f t="shared" si="6"/>
        <v/>
      </c>
    </row>
    <row r="107" spans="2:19" s="131" customFormat="1" ht="27" customHeight="1">
      <c r="B107" s="1017">
        <f t="shared" si="5"/>
        <v>102</v>
      </c>
      <c r="C107" s="1018"/>
      <c r="D107" s="1018"/>
      <c r="E107" s="2703"/>
      <c r="F107" s="2704"/>
      <c r="G107" s="2704"/>
      <c r="H107" s="2704"/>
      <c r="I107" s="2705"/>
      <c r="J107" s="2703"/>
      <c r="K107" s="2704"/>
      <c r="L107" s="2704"/>
      <c r="M107" s="2704"/>
      <c r="N107" s="2705"/>
      <c r="O107" s="1019" t="s">
        <v>52</v>
      </c>
      <c r="P107" s="1031" t="str">
        <f t="shared" si="7"/>
        <v/>
      </c>
      <c r="Q107" s="1020" t="s">
        <v>437</v>
      </c>
      <c r="R107" s="1017"/>
      <c r="S107" s="721" t="str">
        <f t="shared" si="6"/>
        <v/>
      </c>
    </row>
    <row r="108" spans="2:19" s="131" customFormat="1" ht="27" customHeight="1">
      <c r="B108" s="1017">
        <f t="shared" si="5"/>
        <v>103</v>
      </c>
      <c r="C108" s="1018"/>
      <c r="D108" s="1018"/>
      <c r="E108" s="2703"/>
      <c r="F108" s="2704"/>
      <c r="G108" s="2704"/>
      <c r="H108" s="2704"/>
      <c r="I108" s="2705"/>
      <c r="J108" s="2703"/>
      <c r="K108" s="2704"/>
      <c r="L108" s="2704"/>
      <c r="M108" s="2704"/>
      <c r="N108" s="2705"/>
      <c r="O108" s="1019" t="s">
        <v>52</v>
      </c>
      <c r="P108" s="1031" t="str">
        <f t="shared" si="7"/>
        <v/>
      </c>
      <c r="Q108" s="1020" t="s">
        <v>437</v>
      </c>
      <c r="R108" s="1017"/>
      <c r="S108" s="721" t="str">
        <f t="shared" si="6"/>
        <v/>
      </c>
    </row>
    <row r="109" spans="2:19" s="131" customFormat="1" ht="27" customHeight="1">
      <c r="B109" s="1017">
        <f t="shared" si="5"/>
        <v>104</v>
      </c>
      <c r="C109" s="1018"/>
      <c r="D109" s="1018"/>
      <c r="E109" s="2703"/>
      <c r="F109" s="2704"/>
      <c r="G109" s="2704"/>
      <c r="H109" s="2704"/>
      <c r="I109" s="2705"/>
      <c r="J109" s="2703"/>
      <c r="K109" s="2704"/>
      <c r="L109" s="2704"/>
      <c r="M109" s="2704"/>
      <c r="N109" s="2705"/>
      <c r="O109" s="1019" t="s">
        <v>52</v>
      </c>
      <c r="P109" s="1031" t="str">
        <f t="shared" si="7"/>
        <v/>
      </c>
      <c r="Q109" s="1020" t="s">
        <v>437</v>
      </c>
      <c r="R109" s="1017"/>
      <c r="S109" s="721" t="str">
        <f t="shared" si="6"/>
        <v/>
      </c>
    </row>
    <row r="110" spans="2:19" s="131" customFormat="1" ht="27" customHeight="1">
      <c r="B110" s="1017">
        <f t="shared" si="5"/>
        <v>105</v>
      </c>
      <c r="C110" s="1018"/>
      <c r="D110" s="1018"/>
      <c r="E110" s="2703"/>
      <c r="F110" s="2704"/>
      <c r="G110" s="2704"/>
      <c r="H110" s="2704"/>
      <c r="I110" s="2705"/>
      <c r="J110" s="2703"/>
      <c r="K110" s="2704"/>
      <c r="L110" s="2704"/>
      <c r="M110" s="2704"/>
      <c r="N110" s="2705"/>
      <c r="O110" s="1019" t="s">
        <v>52</v>
      </c>
      <c r="P110" s="1031" t="str">
        <f t="shared" si="7"/>
        <v/>
      </c>
      <c r="Q110" s="1020" t="s">
        <v>437</v>
      </c>
      <c r="R110" s="1017"/>
      <c r="S110" s="721" t="str">
        <f t="shared" si="6"/>
        <v/>
      </c>
    </row>
    <row r="111" spans="2:19" s="131" customFormat="1" ht="27" customHeight="1">
      <c r="B111" s="1017">
        <f t="shared" si="5"/>
        <v>106</v>
      </c>
      <c r="C111" s="1018"/>
      <c r="D111" s="1018"/>
      <c r="E111" s="2703"/>
      <c r="F111" s="2704"/>
      <c r="G111" s="2704"/>
      <c r="H111" s="2704"/>
      <c r="I111" s="2705"/>
      <c r="J111" s="2703"/>
      <c r="K111" s="2704"/>
      <c r="L111" s="2704"/>
      <c r="M111" s="2704"/>
      <c r="N111" s="2705"/>
      <c r="O111" s="1019" t="s">
        <v>52</v>
      </c>
      <c r="P111" s="1031" t="str">
        <f t="shared" si="7"/>
        <v/>
      </c>
      <c r="Q111" s="1020" t="s">
        <v>437</v>
      </c>
      <c r="R111" s="1017"/>
      <c r="S111" s="721" t="str">
        <f t="shared" si="6"/>
        <v/>
      </c>
    </row>
    <row r="112" spans="2:19" s="131" customFormat="1" ht="27" customHeight="1">
      <c r="B112" s="1017">
        <f t="shared" si="5"/>
        <v>107</v>
      </c>
      <c r="C112" s="1018"/>
      <c r="D112" s="1018"/>
      <c r="E112" s="2703"/>
      <c r="F112" s="2704"/>
      <c r="G112" s="2704"/>
      <c r="H112" s="2704"/>
      <c r="I112" s="2705"/>
      <c r="J112" s="2703"/>
      <c r="K112" s="2704"/>
      <c r="L112" s="2704"/>
      <c r="M112" s="2704"/>
      <c r="N112" s="2705"/>
      <c r="O112" s="1019" t="s">
        <v>52</v>
      </c>
      <c r="P112" s="1031" t="str">
        <f t="shared" si="7"/>
        <v/>
      </c>
      <c r="Q112" s="1020" t="s">
        <v>437</v>
      </c>
      <c r="R112" s="1017"/>
      <c r="S112" s="721" t="str">
        <f t="shared" si="6"/>
        <v/>
      </c>
    </row>
    <row r="113" spans="2:19" s="131" customFormat="1" ht="27" customHeight="1">
      <c r="B113" s="1017">
        <f t="shared" si="5"/>
        <v>108</v>
      </c>
      <c r="C113" s="1018"/>
      <c r="D113" s="1018"/>
      <c r="E113" s="2703"/>
      <c r="F113" s="2704"/>
      <c r="G113" s="2704"/>
      <c r="H113" s="2704"/>
      <c r="I113" s="2705"/>
      <c r="J113" s="2703"/>
      <c r="K113" s="2704"/>
      <c r="L113" s="2704"/>
      <c r="M113" s="2704"/>
      <c r="N113" s="2705"/>
      <c r="O113" s="1019" t="s">
        <v>52</v>
      </c>
      <c r="P113" s="1031" t="str">
        <f t="shared" si="7"/>
        <v/>
      </c>
      <c r="Q113" s="1020" t="s">
        <v>437</v>
      </c>
      <c r="R113" s="1017"/>
      <c r="S113" s="721" t="str">
        <f t="shared" si="6"/>
        <v/>
      </c>
    </row>
    <row r="114" spans="2:19" s="131" customFormat="1" ht="27" customHeight="1">
      <c r="B114" s="1017">
        <f t="shared" si="5"/>
        <v>109</v>
      </c>
      <c r="C114" s="1018"/>
      <c r="D114" s="1018"/>
      <c r="E114" s="2703"/>
      <c r="F114" s="2704"/>
      <c r="G114" s="2704"/>
      <c r="H114" s="2704"/>
      <c r="I114" s="2705"/>
      <c r="J114" s="2703"/>
      <c r="K114" s="2704"/>
      <c r="L114" s="2704"/>
      <c r="M114" s="2704"/>
      <c r="N114" s="2705"/>
      <c r="O114" s="1019" t="s">
        <v>52</v>
      </c>
      <c r="P114" s="1031" t="str">
        <f t="shared" si="7"/>
        <v/>
      </c>
      <c r="Q114" s="1020" t="s">
        <v>437</v>
      </c>
      <c r="R114" s="1017"/>
      <c r="S114" s="721" t="str">
        <f t="shared" si="6"/>
        <v/>
      </c>
    </row>
    <row r="115" spans="2:19" s="131" customFormat="1" ht="27" customHeight="1">
      <c r="B115" s="1017">
        <f t="shared" si="5"/>
        <v>110</v>
      </c>
      <c r="C115" s="1018"/>
      <c r="D115" s="1018"/>
      <c r="E115" s="2703"/>
      <c r="F115" s="2704"/>
      <c r="G115" s="2704"/>
      <c r="H115" s="2704"/>
      <c r="I115" s="2705"/>
      <c r="J115" s="2703"/>
      <c r="K115" s="2704"/>
      <c r="L115" s="2704"/>
      <c r="M115" s="2704"/>
      <c r="N115" s="2705"/>
      <c r="O115" s="1019" t="s">
        <v>52</v>
      </c>
      <c r="P115" s="1031" t="str">
        <f t="shared" si="7"/>
        <v/>
      </c>
      <c r="Q115" s="1020" t="s">
        <v>437</v>
      </c>
      <c r="R115" s="1017"/>
      <c r="S115" s="721" t="str">
        <f t="shared" si="6"/>
        <v/>
      </c>
    </row>
    <row r="116" spans="2:19" s="131" customFormat="1" ht="27" customHeight="1">
      <c r="B116" s="1017">
        <f t="shared" si="5"/>
        <v>111</v>
      </c>
      <c r="C116" s="1018"/>
      <c r="D116" s="1018"/>
      <c r="E116" s="2703"/>
      <c r="F116" s="2704"/>
      <c r="G116" s="2704"/>
      <c r="H116" s="2704"/>
      <c r="I116" s="2705"/>
      <c r="J116" s="2703"/>
      <c r="K116" s="2704"/>
      <c r="L116" s="2704"/>
      <c r="M116" s="2704"/>
      <c r="N116" s="2705"/>
      <c r="O116" s="1019" t="s">
        <v>52</v>
      </c>
      <c r="P116" s="1031" t="str">
        <f t="shared" si="7"/>
        <v/>
      </c>
      <c r="Q116" s="1020" t="s">
        <v>437</v>
      </c>
      <c r="R116" s="1017"/>
      <c r="S116" s="721" t="str">
        <f t="shared" si="6"/>
        <v/>
      </c>
    </row>
    <row r="117" spans="2:19" s="131" customFormat="1" ht="27" customHeight="1">
      <c r="B117" s="1017">
        <f t="shared" si="5"/>
        <v>112</v>
      </c>
      <c r="C117" s="1018"/>
      <c r="D117" s="1018"/>
      <c r="E117" s="2703"/>
      <c r="F117" s="2704"/>
      <c r="G117" s="2704"/>
      <c r="H117" s="2704"/>
      <c r="I117" s="2705"/>
      <c r="J117" s="2703"/>
      <c r="K117" s="2704"/>
      <c r="L117" s="2704"/>
      <c r="M117" s="2704"/>
      <c r="N117" s="2705"/>
      <c r="O117" s="1019" t="s">
        <v>52</v>
      </c>
      <c r="P117" s="1031" t="str">
        <f t="shared" si="7"/>
        <v/>
      </c>
      <c r="Q117" s="1020" t="s">
        <v>437</v>
      </c>
      <c r="R117" s="1017"/>
      <c r="S117" s="721" t="str">
        <f t="shared" si="6"/>
        <v/>
      </c>
    </row>
    <row r="118" spans="2:19" s="131" customFormat="1" ht="27" customHeight="1">
      <c r="B118" s="1017">
        <f t="shared" si="5"/>
        <v>113</v>
      </c>
      <c r="C118" s="1018"/>
      <c r="D118" s="1018"/>
      <c r="E118" s="2703"/>
      <c r="F118" s="2704"/>
      <c r="G118" s="2704"/>
      <c r="H118" s="2704"/>
      <c r="I118" s="2705"/>
      <c r="J118" s="2703"/>
      <c r="K118" s="2704"/>
      <c r="L118" s="2704"/>
      <c r="M118" s="2704"/>
      <c r="N118" s="2705"/>
      <c r="O118" s="1019" t="s">
        <v>52</v>
      </c>
      <c r="P118" s="1031" t="str">
        <f t="shared" si="7"/>
        <v/>
      </c>
      <c r="Q118" s="1020" t="s">
        <v>437</v>
      </c>
      <c r="R118" s="1017"/>
      <c r="S118" s="721" t="str">
        <f t="shared" si="6"/>
        <v/>
      </c>
    </row>
    <row r="119" spans="2:19" s="131" customFormat="1" ht="27" customHeight="1">
      <c r="B119" s="1017">
        <f t="shared" si="5"/>
        <v>114</v>
      </c>
      <c r="C119" s="1018"/>
      <c r="D119" s="1018"/>
      <c r="E119" s="2703"/>
      <c r="F119" s="2704"/>
      <c r="G119" s="2704"/>
      <c r="H119" s="2704"/>
      <c r="I119" s="2705"/>
      <c r="J119" s="2703"/>
      <c r="K119" s="2704"/>
      <c r="L119" s="2704"/>
      <c r="M119" s="2704"/>
      <c r="N119" s="2705"/>
      <c r="O119" s="1019" t="s">
        <v>52</v>
      </c>
      <c r="P119" s="1031" t="str">
        <f t="shared" si="7"/>
        <v/>
      </c>
      <c r="Q119" s="1020" t="s">
        <v>437</v>
      </c>
      <c r="R119" s="1017"/>
      <c r="S119" s="721" t="str">
        <f t="shared" si="6"/>
        <v/>
      </c>
    </row>
    <row r="120" spans="2:19" s="131" customFormat="1" ht="27" customHeight="1">
      <c r="B120" s="1017">
        <f t="shared" si="5"/>
        <v>115</v>
      </c>
      <c r="C120" s="1018"/>
      <c r="D120" s="1018"/>
      <c r="E120" s="2703"/>
      <c r="F120" s="2704"/>
      <c r="G120" s="2704"/>
      <c r="H120" s="2704"/>
      <c r="I120" s="2705"/>
      <c r="J120" s="2703"/>
      <c r="K120" s="2704"/>
      <c r="L120" s="2704"/>
      <c r="M120" s="2704"/>
      <c r="N120" s="2705"/>
      <c r="O120" s="1019" t="s">
        <v>52</v>
      </c>
      <c r="P120" s="1031" t="str">
        <f t="shared" si="7"/>
        <v/>
      </c>
      <c r="Q120" s="1020" t="s">
        <v>437</v>
      </c>
      <c r="R120" s="1017"/>
      <c r="S120" s="721" t="str">
        <f t="shared" si="6"/>
        <v/>
      </c>
    </row>
    <row r="121" spans="2:19" s="131" customFormat="1" ht="27" customHeight="1">
      <c r="B121" s="1017">
        <f t="shared" si="5"/>
        <v>116</v>
      </c>
      <c r="C121" s="1018"/>
      <c r="D121" s="1018"/>
      <c r="E121" s="2703"/>
      <c r="F121" s="2704"/>
      <c r="G121" s="2704"/>
      <c r="H121" s="2704"/>
      <c r="I121" s="2705"/>
      <c r="J121" s="2703"/>
      <c r="K121" s="2704"/>
      <c r="L121" s="2704"/>
      <c r="M121" s="2704"/>
      <c r="N121" s="2705"/>
      <c r="O121" s="1019" t="s">
        <v>52</v>
      </c>
      <c r="P121" s="1031" t="str">
        <f t="shared" si="7"/>
        <v/>
      </c>
      <c r="Q121" s="1020" t="s">
        <v>437</v>
      </c>
      <c r="R121" s="1017"/>
      <c r="S121" s="721" t="str">
        <f t="shared" si="6"/>
        <v/>
      </c>
    </row>
    <row r="122" spans="2:19" s="131" customFormat="1" ht="27" customHeight="1">
      <c r="B122" s="1017">
        <f t="shared" si="5"/>
        <v>117</v>
      </c>
      <c r="C122" s="1018"/>
      <c r="D122" s="1018"/>
      <c r="E122" s="2703"/>
      <c r="F122" s="2704"/>
      <c r="G122" s="2704"/>
      <c r="H122" s="2704"/>
      <c r="I122" s="2705"/>
      <c r="J122" s="2703"/>
      <c r="K122" s="2704"/>
      <c r="L122" s="2704"/>
      <c r="M122" s="2704"/>
      <c r="N122" s="2705"/>
      <c r="O122" s="1019" t="s">
        <v>52</v>
      </c>
      <c r="P122" s="1031" t="str">
        <f t="shared" si="7"/>
        <v/>
      </c>
      <c r="Q122" s="1020" t="s">
        <v>437</v>
      </c>
      <c r="R122" s="1017"/>
      <c r="S122" s="721" t="str">
        <f t="shared" si="6"/>
        <v/>
      </c>
    </row>
    <row r="123" spans="2:19" s="131" customFormat="1" ht="27" customHeight="1">
      <c r="B123" s="1017">
        <f t="shared" si="5"/>
        <v>118</v>
      </c>
      <c r="C123" s="1018"/>
      <c r="D123" s="1018"/>
      <c r="E123" s="2703"/>
      <c r="F123" s="2704"/>
      <c r="G123" s="2704"/>
      <c r="H123" s="2704"/>
      <c r="I123" s="2705"/>
      <c r="J123" s="2703"/>
      <c r="K123" s="2704"/>
      <c r="L123" s="2704"/>
      <c r="M123" s="2704"/>
      <c r="N123" s="2705"/>
      <c r="O123" s="1019" t="s">
        <v>52</v>
      </c>
      <c r="P123" s="1031" t="str">
        <f t="shared" si="7"/>
        <v/>
      </c>
      <c r="Q123" s="1020" t="s">
        <v>437</v>
      </c>
      <c r="R123" s="1017"/>
      <c r="S123" s="721" t="str">
        <f t="shared" si="6"/>
        <v/>
      </c>
    </row>
    <row r="124" spans="2:19" s="131" customFormat="1" ht="27" customHeight="1">
      <c r="B124" s="1017">
        <f t="shared" si="5"/>
        <v>119</v>
      </c>
      <c r="C124" s="1018"/>
      <c r="D124" s="1018"/>
      <c r="E124" s="2703"/>
      <c r="F124" s="2704"/>
      <c r="G124" s="2704"/>
      <c r="H124" s="2704"/>
      <c r="I124" s="2705"/>
      <c r="J124" s="2703"/>
      <c r="K124" s="2704"/>
      <c r="L124" s="2704"/>
      <c r="M124" s="2704"/>
      <c r="N124" s="2705"/>
      <c r="O124" s="1019" t="s">
        <v>52</v>
      </c>
      <c r="P124" s="1031" t="str">
        <f t="shared" si="7"/>
        <v/>
      </c>
      <c r="Q124" s="1020" t="s">
        <v>437</v>
      </c>
      <c r="R124" s="1017"/>
      <c r="S124" s="721" t="str">
        <f t="shared" si="6"/>
        <v/>
      </c>
    </row>
    <row r="125" spans="2:19" s="131" customFormat="1" ht="27" customHeight="1">
      <c r="B125" s="1017">
        <f t="shared" si="5"/>
        <v>120</v>
      </c>
      <c r="C125" s="1018"/>
      <c r="D125" s="1018"/>
      <c r="E125" s="2703"/>
      <c r="F125" s="2704"/>
      <c r="G125" s="2704"/>
      <c r="H125" s="2704"/>
      <c r="I125" s="2705"/>
      <c r="J125" s="2703"/>
      <c r="K125" s="2704"/>
      <c r="L125" s="2704"/>
      <c r="M125" s="2704"/>
      <c r="N125" s="2705"/>
      <c r="O125" s="1019" t="s">
        <v>52</v>
      </c>
      <c r="P125" s="1031" t="str">
        <f t="shared" si="7"/>
        <v/>
      </c>
      <c r="Q125" s="1020" t="s">
        <v>437</v>
      </c>
      <c r="R125" s="1017"/>
      <c r="S125" s="721" t="str">
        <f t="shared" si="6"/>
        <v/>
      </c>
    </row>
    <row r="126" spans="2:19" s="131" customFormat="1" ht="27" customHeight="1">
      <c r="B126" s="1017">
        <f t="shared" si="5"/>
        <v>121</v>
      </c>
      <c r="C126" s="1018"/>
      <c r="D126" s="1018"/>
      <c r="E126" s="2703"/>
      <c r="F126" s="2704"/>
      <c r="G126" s="2704"/>
      <c r="H126" s="2704"/>
      <c r="I126" s="2705"/>
      <c r="J126" s="2703"/>
      <c r="K126" s="2704"/>
      <c r="L126" s="2704"/>
      <c r="M126" s="2704"/>
      <c r="N126" s="2705"/>
      <c r="O126" s="1019" t="s">
        <v>52</v>
      </c>
      <c r="P126" s="1031" t="str">
        <f t="shared" si="7"/>
        <v/>
      </c>
      <c r="Q126" s="1020" t="s">
        <v>437</v>
      </c>
      <c r="R126" s="1017"/>
      <c r="S126" s="721" t="str">
        <f t="shared" si="6"/>
        <v/>
      </c>
    </row>
    <row r="127" spans="2:19" s="131" customFormat="1" ht="27" customHeight="1">
      <c r="B127" s="1017">
        <f t="shared" si="5"/>
        <v>122</v>
      </c>
      <c r="C127" s="1018"/>
      <c r="D127" s="1018"/>
      <c r="E127" s="2703"/>
      <c r="F127" s="2704"/>
      <c r="G127" s="2704"/>
      <c r="H127" s="2704"/>
      <c r="I127" s="2705"/>
      <c r="J127" s="2703"/>
      <c r="K127" s="2704"/>
      <c r="L127" s="2704"/>
      <c r="M127" s="2704"/>
      <c r="N127" s="2705"/>
      <c r="O127" s="1019" t="s">
        <v>52</v>
      </c>
      <c r="P127" s="1031" t="str">
        <f t="shared" si="7"/>
        <v/>
      </c>
      <c r="Q127" s="1020" t="s">
        <v>437</v>
      </c>
      <c r="R127" s="1017"/>
      <c r="S127" s="721" t="str">
        <f t="shared" si="6"/>
        <v/>
      </c>
    </row>
    <row r="128" spans="2:19" s="131" customFormat="1" ht="27" customHeight="1">
      <c r="B128" s="1017">
        <f t="shared" si="5"/>
        <v>123</v>
      </c>
      <c r="C128" s="1018"/>
      <c r="D128" s="1018"/>
      <c r="E128" s="2703"/>
      <c r="F128" s="2704"/>
      <c r="G128" s="2704"/>
      <c r="H128" s="2704"/>
      <c r="I128" s="2705"/>
      <c r="J128" s="2703"/>
      <c r="K128" s="2704"/>
      <c r="L128" s="2704"/>
      <c r="M128" s="2704"/>
      <c r="N128" s="2705"/>
      <c r="O128" s="1019" t="s">
        <v>52</v>
      </c>
      <c r="P128" s="1031" t="str">
        <f t="shared" si="7"/>
        <v/>
      </c>
      <c r="Q128" s="1020" t="s">
        <v>437</v>
      </c>
      <c r="R128" s="1017"/>
      <c r="S128" s="721" t="str">
        <f t="shared" si="6"/>
        <v/>
      </c>
    </row>
    <row r="129" spans="2:19" s="131" customFormat="1" ht="27" customHeight="1">
      <c r="B129" s="1017">
        <f t="shared" si="5"/>
        <v>124</v>
      </c>
      <c r="C129" s="1018"/>
      <c r="D129" s="1018"/>
      <c r="E129" s="2703"/>
      <c r="F129" s="2704"/>
      <c r="G129" s="2704"/>
      <c r="H129" s="2704"/>
      <c r="I129" s="2705"/>
      <c r="J129" s="2703"/>
      <c r="K129" s="2704"/>
      <c r="L129" s="2704"/>
      <c r="M129" s="2704"/>
      <c r="N129" s="2705"/>
      <c r="O129" s="1019" t="s">
        <v>52</v>
      </c>
      <c r="P129" s="1031" t="str">
        <f t="shared" si="7"/>
        <v/>
      </c>
      <c r="Q129" s="1020" t="s">
        <v>437</v>
      </c>
      <c r="R129" s="1017"/>
      <c r="S129" s="721" t="str">
        <f t="shared" si="6"/>
        <v/>
      </c>
    </row>
    <row r="130" spans="2:19" s="131" customFormat="1" ht="27" customHeight="1">
      <c r="B130" s="1017">
        <f t="shared" si="5"/>
        <v>125</v>
      </c>
      <c r="C130" s="1018"/>
      <c r="D130" s="1018"/>
      <c r="E130" s="2703"/>
      <c r="F130" s="2704"/>
      <c r="G130" s="2704"/>
      <c r="H130" s="2704"/>
      <c r="I130" s="2705"/>
      <c r="J130" s="2703"/>
      <c r="K130" s="2704"/>
      <c r="L130" s="2704"/>
      <c r="M130" s="2704"/>
      <c r="N130" s="2705"/>
      <c r="O130" s="1019" t="s">
        <v>52</v>
      </c>
      <c r="P130" s="1031" t="str">
        <f t="shared" si="7"/>
        <v/>
      </c>
      <c r="Q130" s="1020" t="s">
        <v>437</v>
      </c>
      <c r="R130" s="1017"/>
      <c r="S130" s="721" t="str">
        <f t="shared" si="6"/>
        <v/>
      </c>
    </row>
    <row r="131" spans="2:19" s="131" customFormat="1" ht="27" customHeight="1">
      <c r="B131" s="1017">
        <f t="shared" si="5"/>
        <v>126</v>
      </c>
      <c r="C131" s="1018"/>
      <c r="D131" s="1018"/>
      <c r="E131" s="2703"/>
      <c r="F131" s="2704"/>
      <c r="G131" s="2704"/>
      <c r="H131" s="2704"/>
      <c r="I131" s="2705"/>
      <c r="J131" s="2703"/>
      <c r="K131" s="2704"/>
      <c r="L131" s="2704"/>
      <c r="M131" s="2704"/>
      <c r="N131" s="2705"/>
      <c r="O131" s="1019" t="s">
        <v>52</v>
      </c>
      <c r="P131" s="1031" t="str">
        <f t="shared" si="7"/>
        <v/>
      </c>
      <c r="Q131" s="1020" t="s">
        <v>437</v>
      </c>
      <c r="R131" s="1017"/>
      <c r="S131" s="721" t="str">
        <f t="shared" si="6"/>
        <v/>
      </c>
    </row>
    <row r="132" spans="2:19" s="131" customFormat="1" ht="27" customHeight="1">
      <c r="B132" s="1017">
        <f t="shared" si="5"/>
        <v>127</v>
      </c>
      <c r="C132" s="1018"/>
      <c r="D132" s="1018"/>
      <c r="E132" s="2703"/>
      <c r="F132" s="2704"/>
      <c r="G132" s="2704"/>
      <c r="H132" s="2704"/>
      <c r="I132" s="2705"/>
      <c r="J132" s="2703"/>
      <c r="K132" s="2704"/>
      <c r="L132" s="2704"/>
      <c r="M132" s="2704"/>
      <c r="N132" s="2705"/>
      <c r="O132" s="1019" t="s">
        <v>52</v>
      </c>
      <c r="P132" s="1031" t="str">
        <f t="shared" si="7"/>
        <v/>
      </c>
      <c r="Q132" s="1020" t="s">
        <v>437</v>
      </c>
      <c r="R132" s="1017"/>
      <c r="S132" s="721" t="str">
        <f t="shared" si="6"/>
        <v/>
      </c>
    </row>
    <row r="133" spans="2:19" s="131" customFormat="1" ht="27" customHeight="1">
      <c r="B133" s="1017">
        <f t="shared" si="5"/>
        <v>128</v>
      </c>
      <c r="C133" s="1018"/>
      <c r="D133" s="1018"/>
      <c r="E133" s="2703"/>
      <c r="F133" s="2704"/>
      <c r="G133" s="2704"/>
      <c r="H133" s="2704"/>
      <c r="I133" s="2705"/>
      <c r="J133" s="2703"/>
      <c r="K133" s="2704"/>
      <c r="L133" s="2704"/>
      <c r="M133" s="2704"/>
      <c r="N133" s="2705"/>
      <c r="O133" s="1019" t="s">
        <v>52</v>
      </c>
      <c r="P133" s="1031" t="str">
        <f t="shared" si="7"/>
        <v/>
      </c>
      <c r="Q133" s="1020" t="s">
        <v>437</v>
      </c>
      <c r="R133" s="1017"/>
      <c r="S133" s="721" t="str">
        <f t="shared" si="6"/>
        <v/>
      </c>
    </row>
    <row r="134" spans="2:19" s="131" customFormat="1" ht="27" customHeight="1">
      <c r="B134" s="1017">
        <f t="shared" si="5"/>
        <v>129</v>
      </c>
      <c r="C134" s="1018"/>
      <c r="D134" s="1018"/>
      <c r="E134" s="2703"/>
      <c r="F134" s="2704"/>
      <c r="G134" s="2704"/>
      <c r="H134" s="2704"/>
      <c r="I134" s="2705"/>
      <c r="J134" s="2703"/>
      <c r="K134" s="2704"/>
      <c r="L134" s="2704"/>
      <c r="M134" s="2704"/>
      <c r="N134" s="2705"/>
      <c r="O134" s="1019" t="s">
        <v>52</v>
      </c>
      <c r="P134" s="1031" t="str">
        <f t="shared" ref="P134:P165" si="8">IF(ISBLANK(J134),"",DATEDIF(J134,$B$2,"Y"))</f>
        <v/>
      </c>
      <c r="Q134" s="1020" t="s">
        <v>437</v>
      </c>
      <c r="R134" s="1017"/>
      <c r="S134" s="721" t="str">
        <f t="shared" si="6"/>
        <v/>
      </c>
    </row>
    <row r="135" spans="2:19" s="131" customFormat="1" ht="27" customHeight="1">
      <c r="B135" s="1017">
        <f t="shared" ref="B135:B306" si="9">+ROW()-5</f>
        <v>130</v>
      </c>
      <c r="C135" s="1018"/>
      <c r="D135" s="1018"/>
      <c r="E135" s="2703"/>
      <c r="F135" s="2704"/>
      <c r="G135" s="2704"/>
      <c r="H135" s="2704"/>
      <c r="I135" s="2705"/>
      <c r="J135" s="2703"/>
      <c r="K135" s="2704"/>
      <c r="L135" s="2704"/>
      <c r="M135" s="2704"/>
      <c r="N135" s="2705"/>
      <c r="O135" s="1019" t="s">
        <v>52</v>
      </c>
      <c r="P135" s="1031" t="str">
        <f t="shared" si="8"/>
        <v/>
      </c>
      <c r="Q135" s="1020" t="s">
        <v>437</v>
      </c>
      <c r="R135" s="1017"/>
      <c r="S135" s="721" t="str">
        <f t="shared" ref="S135:S306" si="10">IF(ISBLANK(J135),"",DATEDIF(J135,$S$2,"Y"))</f>
        <v/>
      </c>
    </row>
    <row r="136" spans="2:19" s="131" customFormat="1" ht="27" customHeight="1">
      <c r="B136" s="1017">
        <f t="shared" si="9"/>
        <v>131</v>
      </c>
      <c r="C136" s="1018"/>
      <c r="D136" s="1018"/>
      <c r="E136" s="2703"/>
      <c r="F136" s="2704"/>
      <c r="G136" s="2704"/>
      <c r="H136" s="2704"/>
      <c r="I136" s="2705"/>
      <c r="J136" s="2703"/>
      <c r="K136" s="2704"/>
      <c r="L136" s="2704"/>
      <c r="M136" s="2704"/>
      <c r="N136" s="2705"/>
      <c r="O136" s="1019" t="s">
        <v>52</v>
      </c>
      <c r="P136" s="1031" t="str">
        <f t="shared" si="8"/>
        <v/>
      </c>
      <c r="Q136" s="1020" t="s">
        <v>437</v>
      </c>
      <c r="R136" s="1017"/>
      <c r="S136" s="721" t="str">
        <f t="shared" si="10"/>
        <v/>
      </c>
    </row>
    <row r="137" spans="2:19" s="131" customFormat="1" ht="27" customHeight="1">
      <c r="B137" s="1017">
        <f t="shared" si="9"/>
        <v>132</v>
      </c>
      <c r="C137" s="1018"/>
      <c r="D137" s="1018"/>
      <c r="E137" s="2703"/>
      <c r="F137" s="2704"/>
      <c r="G137" s="2704"/>
      <c r="H137" s="2704"/>
      <c r="I137" s="2705"/>
      <c r="J137" s="2703"/>
      <c r="K137" s="2704"/>
      <c r="L137" s="2704"/>
      <c r="M137" s="2704"/>
      <c r="N137" s="2705"/>
      <c r="O137" s="1019" t="s">
        <v>52</v>
      </c>
      <c r="P137" s="1031" t="str">
        <f t="shared" si="8"/>
        <v/>
      </c>
      <c r="Q137" s="1020" t="s">
        <v>437</v>
      </c>
      <c r="R137" s="1017"/>
      <c r="S137" s="721" t="str">
        <f t="shared" si="10"/>
        <v/>
      </c>
    </row>
    <row r="138" spans="2:19" s="131" customFormat="1" ht="27" customHeight="1">
      <c r="B138" s="1017">
        <f t="shared" si="9"/>
        <v>133</v>
      </c>
      <c r="C138" s="1018"/>
      <c r="D138" s="1018"/>
      <c r="E138" s="2703"/>
      <c r="F138" s="2704"/>
      <c r="G138" s="2704"/>
      <c r="H138" s="2704"/>
      <c r="I138" s="2705"/>
      <c r="J138" s="2703"/>
      <c r="K138" s="2704"/>
      <c r="L138" s="2704"/>
      <c r="M138" s="2704"/>
      <c r="N138" s="2705"/>
      <c r="O138" s="1019" t="s">
        <v>52</v>
      </c>
      <c r="P138" s="1031" t="str">
        <f t="shared" si="8"/>
        <v/>
      </c>
      <c r="Q138" s="1020" t="s">
        <v>437</v>
      </c>
      <c r="R138" s="1017"/>
      <c r="S138" s="721" t="str">
        <f t="shared" si="10"/>
        <v/>
      </c>
    </row>
    <row r="139" spans="2:19" s="131" customFormat="1" ht="27" customHeight="1">
      <c r="B139" s="1017">
        <f t="shared" si="9"/>
        <v>134</v>
      </c>
      <c r="C139" s="1018"/>
      <c r="D139" s="1018"/>
      <c r="E139" s="2703"/>
      <c r="F139" s="2704"/>
      <c r="G139" s="2704"/>
      <c r="H139" s="2704"/>
      <c r="I139" s="2705"/>
      <c r="J139" s="2703"/>
      <c r="K139" s="2704"/>
      <c r="L139" s="2704"/>
      <c r="M139" s="2704"/>
      <c r="N139" s="2705"/>
      <c r="O139" s="1019" t="s">
        <v>52</v>
      </c>
      <c r="P139" s="1031" t="str">
        <f t="shared" si="8"/>
        <v/>
      </c>
      <c r="Q139" s="1020" t="s">
        <v>437</v>
      </c>
      <c r="R139" s="1017"/>
      <c r="S139" s="721" t="str">
        <f t="shared" si="10"/>
        <v/>
      </c>
    </row>
    <row r="140" spans="2:19" s="131" customFormat="1" ht="27" customHeight="1">
      <c r="B140" s="1017">
        <f t="shared" si="9"/>
        <v>135</v>
      </c>
      <c r="C140" s="1018"/>
      <c r="D140" s="1018"/>
      <c r="E140" s="2703"/>
      <c r="F140" s="2704"/>
      <c r="G140" s="2704"/>
      <c r="H140" s="2704"/>
      <c r="I140" s="2705"/>
      <c r="J140" s="2703"/>
      <c r="K140" s="2704"/>
      <c r="L140" s="2704"/>
      <c r="M140" s="2704"/>
      <c r="N140" s="2705"/>
      <c r="O140" s="1019" t="s">
        <v>52</v>
      </c>
      <c r="P140" s="1031" t="str">
        <f t="shared" si="8"/>
        <v/>
      </c>
      <c r="Q140" s="1020" t="s">
        <v>437</v>
      </c>
      <c r="R140" s="1017"/>
      <c r="S140" s="721" t="str">
        <f t="shared" si="10"/>
        <v/>
      </c>
    </row>
    <row r="141" spans="2:19" s="131" customFormat="1" ht="27" customHeight="1">
      <c r="B141" s="1017">
        <f t="shared" si="9"/>
        <v>136</v>
      </c>
      <c r="C141" s="1018"/>
      <c r="D141" s="1018"/>
      <c r="E141" s="2703"/>
      <c r="F141" s="2704"/>
      <c r="G141" s="2704"/>
      <c r="H141" s="2704"/>
      <c r="I141" s="2705"/>
      <c r="J141" s="2703"/>
      <c r="K141" s="2704"/>
      <c r="L141" s="2704"/>
      <c r="M141" s="2704"/>
      <c r="N141" s="2705"/>
      <c r="O141" s="1019" t="s">
        <v>52</v>
      </c>
      <c r="P141" s="1031" t="str">
        <f t="shared" si="8"/>
        <v/>
      </c>
      <c r="Q141" s="1020" t="s">
        <v>437</v>
      </c>
      <c r="R141" s="1017"/>
      <c r="S141" s="721" t="str">
        <f t="shared" si="10"/>
        <v/>
      </c>
    </row>
    <row r="142" spans="2:19" s="131" customFormat="1" ht="27" customHeight="1">
      <c r="B142" s="1017">
        <f t="shared" si="9"/>
        <v>137</v>
      </c>
      <c r="C142" s="1018"/>
      <c r="D142" s="1018"/>
      <c r="E142" s="2703"/>
      <c r="F142" s="2704"/>
      <c r="G142" s="2704"/>
      <c r="H142" s="2704"/>
      <c r="I142" s="2705"/>
      <c r="J142" s="2703"/>
      <c r="K142" s="2704"/>
      <c r="L142" s="2704"/>
      <c r="M142" s="2704"/>
      <c r="N142" s="2705"/>
      <c r="O142" s="1019" t="s">
        <v>52</v>
      </c>
      <c r="P142" s="1031" t="str">
        <f t="shared" si="8"/>
        <v/>
      </c>
      <c r="Q142" s="1020" t="s">
        <v>437</v>
      </c>
      <c r="R142" s="1017"/>
      <c r="S142" s="721" t="str">
        <f t="shared" si="10"/>
        <v/>
      </c>
    </row>
    <row r="143" spans="2:19" s="131" customFormat="1" ht="27" customHeight="1">
      <c r="B143" s="1017">
        <f t="shared" si="9"/>
        <v>138</v>
      </c>
      <c r="C143" s="1018"/>
      <c r="D143" s="1018"/>
      <c r="E143" s="2703"/>
      <c r="F143" s="2704"/>
      <c r="G143" s="2704"/>
      <c r="H143" s="2704"/>
      <c r="I143" s="2705"/>
      <c r="J143" s="2703"/>
      <c r="K143" s="2704"/>
      <c r="L143" s="2704"/>
      <c r="M143" s="2704"/>
      <c r="N143" s="2705"/>
      <c r="O143" s="1019" t="s">
        <v>52</v>
      </c>
      <c r="P143" s="1031" t="str">
        <f t="shared" si="8"/>
        <v/>
      </c>
      <c r="Q143" s="1020" t="s">
        <v>437</v>
      </c>
      <c r="R143" s="1017"/>
      <c r="S143" s="721" t="str">
        <f t="shared" si="10"/>
        <v/>
      </c>
    </row>
    <row r="144" spans="2:19" s="131" customFormat="1" ht="27" customHeight="1">
      <c r="B144" s="1017">
        <f t="shared" si="9"/>
        <v>139</v>
      </c>
      <c r="C144" s="1018"/>
      <c r="D144" s="1018"/>
      <c r="E144" s="2703"/>
      <c r="F144" s="2704"/>
      <c r="G144" s="2704"/>
      <c r="H144" s="2704"/>
      <c r="I144" s="2705"/>
      <c r="J144" s="2703"/>
      <c r="K144" s="2704"/>
      <c r="L144" s="2704"/>
      <c r="M144" s="2704"/>
      <c r="N144" s="2705"/>
      <c r="O144" s="1019" t="s">
        <v>52</v>
      </c>
      <c r="P144" s="1031" t="str">
        <f t="shared" si="8"/>
        <v/>
      </c>
      <c r="Q144" s="1020" t="s">
        <v>437</v>
      </c>
      <c r="R144" s="1017"/>
      <c r="S144" s="721" t="str">
        <f t="shared" si="10"/>
        <v/>
      </c>
    </row>
    <row r="145" spans="2:19" s="131" customFormat="1" ht="27" customHeight="1">
      <c r="B145" s="1017">
        <f t="shared" si="9"/>
        <v>140</v>
      </c>
      <c r="C145" s="1018"/>
      <c r="D145" s="1018"/>
      <c r="E145" s="2703"/>
      <c r="F145" s="2704"/>
      <c r="G145" s="2704"/>
      <c r="H145" s="2704"/>
      <c r="I145" s="2705"/>
      <c r="J145" s="2703"/>
      <c r="K145" s="2704"/>
      <c r="L145" s="2704"/>
      <c r="M145" s="2704"/>
      <c r="N145" s="2705"/>
      <c r="O145" s="1019" t="s">
        <v>52</v>
      </c>
      <c r="P145" s="1031" t="str">
        <f t="shared" si="8"/>
        <v/>
      </c>
      <c r="Q145" s="1020" t="s">
        <v>437</v>
      </c>
      <c r="R145" s="1017"/>
      <c r="S145" s="721" t="str">
        <f t="shared" si="10"/>
        <v/>
      </c>
    </row>
    <row r="146" spans="2:19" s="131" customFormat="1" ht="27" customHeight="1">
      <c r="B146" s="1017">
        <f t="shared" si="9"/>
        <v>141</v>
      </c>
      <c r="C146" s="1018"/>
      <c r="D146" s="1018"/>
      <c r="E146" s="2703"/>
      <c r="F146" s="2704"/>
      <c r="G146" s="2704"/>
      <c r="H146" s="2704"/>
      <c r="I146" s="2705"/>
      <c r="J146" s="2703"/>
      <c r="K146" s="2704"/>
      <c r="L146" s="2704"/>
      <c r="M146" s="2704"/>
      <c r="N146" s="2705"/>
      <c r="O146" s="1019" t="s">
        <v>52</v>
      </c>
      <c r="P146" s="1031" t="str">
        <f t="shared" si="8"/>
        <v/>
      </c>
      <c r="Q146" s="1020" t="s">
        <v>437</v>
      </c>
      <c r="R146" s="1017"/>
      <c r="S146" s="721" t="str">
        <f t="shared" si="10"/>
        <v/>
      </c>
    </row>
    <row r="147" spans="2:19" s="131" customFormat="1" ht="27" customHeight="1">
      <c r="B147" s="1017">
        <f t="shared" si="9"/>
        <v>142</v>
      </c>
      <c r="C147" s="1018"/>
      <c r="D147" s="1018"/>
      <c r="E147" s="2703"/>
      <c r="F147" s="2704"/>
      <c r="G147" s="2704"/>
      <c r="H147" s="2704"/>
      <c r="I147" s="2705"/>
      <c r="J147" s="2703"/>
      <c r="K147" s="2704"/>
      <c r="L147" s="2704"/>
      <c r="M147" s="2704"/>
      <c r="N147" s="2705"/>
      <c r="O147" s="1019" t="s">
        <v>52</v>
      </c>
      <c r="P147" s="1031" t="str">
        <f t="shared" si="8"/>
        <v/>
      </c>
      <c r="Q147" s="1020" t="s">
        <v>437</v>
      </c>
      <c r="R147" s="1017"/>
      <c r="S147" s="721" t="str">
        <f t="shared" si="10"/>
        <v/>
      </c>
    </row>
    <row r="148" spans="2:19" s="131" customFormat="1" ht="27" customHeight="1">
      <c r="B148" s="1017">
        <f t="shared" si="9"/>
        <v>143</v>
      </c>
      <c r="C148" s="1018"/>
      <c r="D148" s="1018"/>
      <c r="E148" s="2703"/>
      <c r="F148" s="2704"/>
      <c r="G148" s="2704"/>
      <c r="H148" s="2704"/>
      <c r="I148" s="2705"/>
      <c r="J148" s="2703"/>
      <c r="K148" s="2704"/>
      <c r="L148" s="2704"/>
      <c r="M148" s="2704"/>
      <c r="N148" s="2705"/>
      <c r="O148" s="1019" t="s">
        <v>52</v>
      </c>
      <c r="P148" s="1031" t="str">
        <f t="shared" si="8"/>
        <v/>
      </c>
      <c r="Q148" s="1020" t="s">
        <v>437</v>
      </c>
      <c r="R148" s="1017"/>
      <c r="S148" s="721" t="str">
        <f t="shared" si="10"/>
        <v/>
      </c>
    </row>
    <row r="149" spans="2:19" s="131" customFormat="1" ht="27" customHeight="1">
      <c r="B149" s="1017">
        <f t="shared" si="9"/>
        <v>144</v>
      </c>
      <c r="C149" s="1018"/>
      <c r="D149" s="1018"/>
      <c r="E149" s="2703"/>
      <c r="F149" s="2704"/>
      <c r="G149" s="2704"/>
      <c r="H149" s="2704"/>
      <c r="I149" s="2705"/>
      <c r="J149" s="2703"/>
      <c r="K149" s="2704"/>
      <c r="L149" s="2704"/>
      <c r="M149" s="2704"/>
      <c r="N149" s="2705"/>
      <c r="O149" s="1019" t="s">
        <v>52</v>
      </c>
      <c r="P149" s="1031" t="str">
        <f t="shared" si="8"/>
        <v/>
      </c>
      <c r="Q149" s="1020" t="s">
        <v>437</v>
      </c>
      <c r="R149" s="1017"/>
      <c r="S149" s="721" t="str">
        <f t="shared" si="10"/>
        <v/>
      </c>
    </row>
    <row r="150" spans="2:19" s="131" customFormat="1" ht="27" customHeight="1">
      <c r="B150" s="1017">
        <f t="shared" si="9"/>
        <v>145</v>
      </c>
      <c r="C150" s="1018"/>
      <c r="D150" s="1018"/>
      <c r="E150" s="2703"/>
      <c r="F150" s="2704"/>
      <c r="G150" s="2704"/>
      <c r="H150" s="2704"/>
      <c r="I150" s="2705"/>
      <c r="J150" s="2703"/>
      <c r="K150" s="2704"/>
      <c r="L150" s="2704"/>
      <c r="M150" s="2704"/>
      <c r="N150" s="2705"/>
      <c r="O150" s="1019" t="s">
        <v>52</v>
      </c>
      <c r="P150" s="1031" t="str">
        <f t="shared" si="8"/>
        <v/>
      </c>
      <c r="Q150" s="1020" t="s">
        <v>437</v>
      </c>
      <c r="R150" s="1017"/>
      <c r="S150" s="721" t="str">
        <f t="shared" si="10"/>
        <v/>
      </c>
    </row>
    <row r="151" spans="2:19" s="131" customFormat="1" ht="27" customHeight="1">
      <c r="B151" s="1017">
        <f t="shared" si="9"/>
        <v>146</v>
      </c>
      <c r="C151" s="1018"/>
      <c r="D151" s="1018"/>
      <c r="E151" s="2703"/>
      <c r="F151" s="2704"/>
      <c r="G151" s="2704"/>
      <c r="H151" s="2704"/>
      <c r="I151" s="2705"/>
      <c r="J151" s="2703"/>
      <c r="K151" s="2704"/>
      <c r="L151" s="2704"/>
      <c r="M151" s="2704"/>
      <c r="N151" s="2705"/>
      <c r="O151" s="1019" t="s">
        <v>52</v>
      </c>
      <c r="P151" s="1031" t="str">
        <f t="shared" si="8"/>
        <v/>
      </c>
      <c r="Q151" s="1020" t="s">
        <v>437</v>
      </c>
      <c r="R151" s="1017"/>
      <c r="S151" s="721" t="str">
        <f t="shared" si="10"/>
        <v/>
      </c>
    </row>
    <row r="152" spans="2:19" s="131" customFormat="1" ht="27" customHeight="1">
      <c r="B152" s="1017">
        <f t="shared" si="9"/>
        <v>147</v>
      </c>
      <c r="C152" s="1018"/>
      <c r="D152" s="1018"/>
      <c r="E152" s="2703"/>
      <c r="F152" s="2704"/>
      <c r="G152" s="2704"/>
      <c r="H152" s="2704"/>
      <c r="I152" s="2705"/>
      <c r="J152" s="2703"/>
      <c r="K152" s="2704"/>
      <c r="L152" s="2704"/>
      <c r="M152" s="2704"/>
      <c r="N152" s="2705"/>
      <c r="O152" s="1019" t="s">
        <v>52</v>
      </c>
      <c r="P152" s="1031" t="str">
        <f t="shared" si="8"/>
        <v/>
      </c>
      <c r="Q152" s="1020" t="s">
        <v>437</v>
      </c>
      <c r="R152" s="1017"/>
      <c r="S152" s="721" t="str">
        <f t="shared" si="10"/>
        <v/>
      </c>
    </row>
    <row r="153" spans="2:19" s="131" customFormat="1" ht="27" customHeight="1">
      <c r="B153" s="1017">
        <f t="shared" si="9"/>
        <v>148</v>
      </c>
      <c r="C153" s="1018"/>
      <c r="D153" s="1018"/>
      <c r="E153" s="2703"/>
      <c r="F153" s="2704"/>
      <c r="G153" s="2704"/>
      <c r="H153" s="2704"/>
      <c r="I153" s="2705"/>
      <c r="J153" s="2703"/>
      <c r="K153" s="2704"/>
      <c r="L153" s="2704"/>
      <c r="M153" s="2704"/>
      <c r="N153" s="2705"/>
      <c r="O153" s="1019" t="s">
        <v>52</v>
      </c>
      <c r="P153" s="1031" t="str">
        <f t="shared" si="8"/>
        <v/>
      </c>
      <c r="Q153" s="1020" t="s">
        <v>437</v>
      </c>
      <c r="R153" s="1017"/>
      <c r="S153" s="721" t="str">
        <f t="shared" si="10"/>
        <v/>
      </c>
    </row>
    <row r="154" spans="2:19" s="131" customFormat="1" ht="27" customHeight="1">
      <c r="B154" s="1017">
        <f t="shared" si="9"/>
        <v>149</v>
      </c>
      <c r="C154" s="1018"/>
      <c r="D154" s="1018"/>
      <c r="E154" s="2703"/>
      <c r="F154" s="2704"/>
      <c r="G154" s="2704"/>
      <c r="H154" s="2704"/>
      <c r="I154" s="2705"/>
      <c r="J154" s="2703"/>
      <c r="K154" s="2704"/>
      <c r="L154" s="2704"/>
      <c r="M154" s="2704"/>
      <c r="N154" s="2705"/>
      <c r="O154" s="1019" t="s">
        <v>52</v>
      </c>
      <c r="P154" s="1031" t="str">
        <f t="shared" si="8"/>
        <v/>
      </c>
      <c r="Q154" s="1020" t="s">
        <v>437</v>
      </c>
      <c r="R154" s="1017"/>
      <c r="S154" s="721" t="str">
        <f t="shared" si="10"/>
        <v/>
      </c>
    </row>
    <row r="155" spans="2:19" s="131" customFormat="1" ht="27" customHeight="1">
      <c r="B155" s="1017">
        <f t="shared" si="9"/>
        <v>150</v>
      </c>
      <c r="C155" s="1018"/>
      <c r="D155" s="1018"/>
      <c r="E155" s="2703"/>
      <c r="F155" s="2704"/>
      <c r="G155" s="2704"/>
      <c r="H155" s="2704"/>
      <c r="I155" s="2705"/>
      <c r="J155" s="2703"/>
      <c r="K155" s="2704"/>
      <c r="L155" s="2704"/>
      <c r="M155" s="2704"/>
      <c r="N155" s="2705"/>
      <c r="O155" s="1019" t="s">
        <v>52</v>
      </c>
      <c r="P155" s="1031" t="str">
        <f t="shared" si="8"/>
        <v/>
      </c>
      <c r="Q155" s="1020" t="s">
        <v>437</v>
      </c>
      <c r="R155" s="1017"/>
      <c r="S155" s="721" t="str">
        <f t="shared" si="10"/>
        <v/>
      </c>
    </row>
    <row r="156" spans="2:19" s="131" customFormat="1" ht="27" customHeight="1">
      <c r="B156" s="1017">
        <f t="shared" si="9"/>
        <v>151</v>
      </c>
      <c r="C156" s="1018"/>
      <c r="D156" s="1018"/>
      <c r="E156" s="2703"/>
      <c r="F156" s="2704"/>
      <c r="G156" s="2704"/>
      <c r="H156" s="2704"/>
      <c r="I156" s="2705"/>
      <c r="J156" s="2703"/>
      <c r="K156" s="2704"/>
      <c r="L156" s="2704"/>
      <c r="M156" s="2704"/>
      <c r="N156" s="2705"/>
      <c r="O156" s="1019" t="s">
        <v>52</v>
      </c>
      <c r="P156" s="1031" t="str">
        <f t="shared" si="8"/>
        <v/>
      </c>
      <c r="Q156" s="1020" t="s">
        <v>437</v>
      </c>
      <c r="R156" s="1017"/>
      <c r="S156" s="721" t="str">
        <f t="shared" si="10"/>
        <v/>
      </c>
    </row>
    <row r="157" spans="2:19" s="131" customFormat="1" ht="27" customHeight="1">
      <c r="B157" s="1017">
        <f t="shared" si="9"/>
        <v>152</v>
      </c>
      <c r="C157" s="1018"/>
      <c r="D157" s="1018"/>
      <c r="E157" s="2703"/>
      <c r="F157" s="2704"/>
      <c r="G157" s="2704"/>
      <c r="H157" s="2704"/>
      <c r="I157" s="2705"/>
      <c r="J157" s="2703"/>
      <c r="K157" s="2704"/>
      <c r="L157" s="2704"/>
      <c r="M157" s="2704"/>
      <c r="N157" s="2705"/>
      <c r="O157" s="1019" t="s">
        <v>52</v>
      </c>
      <c r="P157" s="1031" t="str">
        <f t="shared" si="8"/>
        <v/>
      </c>
      <c r="Q157" s="1020" t="s">
        <v>437</v>
      </c>
      <c r="R157" s="1017"/>
      <c r="S157" s="721" t="str">
        <f t="shared" si="10"/>
        <v/>
      </c>
    </row>
    <row r="158" spans="2:19" s="131" customFormat="1" ht="27" customHeight="1">
      <c r="B158" s="1017">
        <f t="shared" si="9"/>
        <v>153</v>
      </c>
      <c r="C158" s="1018"/>
      <c r="D158" s="1018"/>
      <c r="E158" s="2703"/>
      <c r="F158" s="2704"/>
      <c r="G158" s="2704"/>
      <c r="H158" s="2704"/>
      <c r="I158" s="2705"/>
      <c r="J158" s="2703"/>
      <c r="K158" s="2704"/>
      <c r="L158" s="2704"/>
      <c r="M158" s="2704"/>
      <c r="N158" s="2705"/>
      <c r="O158" s="1019" t="s">
        <v>52</v>
      </c>
      <c r="P158" s="1031" t="str">
        <f t="shared" si="8"/>
        <v/>
      </c>
      <c r="Q158" s="1020" t="s">
        <v>437</v>
      </c>
      <c r="R158" s="1017"/>
      <c r="S158" s="721" t="str">
        <f t="shared" si="10"/>
        <v/>
      </c>
    </row>
    <row r="159" spans="2:19" s="131" customFormat="1" ht="27" customHeight="1">
      <c r="B159" s="1017">
        <f t="shared" si="9"/>
        <v>154</v>
      </c>
      <c r="C159" s="1018"/>
      <c r="D159" s="1018"/>
      <c r="E159" s="2703"/>
      <c r="F159" s="2704"/>
      <c r="G159" s="2704"/>
      <c r="H159" s="2704"/>
      <c r="I159" s="2705"/>
      <c r="J159" s="2703"/>
      <c r="K159" s="2704"/>
      <c r="L159" s="2704"/>
      <c r="M159" s="2704"/>
      <c r="N159" s="2705"/>
      <c r="O159" s="1019" t="s">
        <v>52</v>
      </c>
      <c r="P159" s="1031" t="str">
        <f t="shared" si="8"/>
        <v/>
      </c>
      <c r="Q159" s="1020" t="s">
        <v>437</v>
      </c>
      <c r="R159" s="1017"/>
      <c r="S159" s="721" t="str">
        <f t="shared" si="10"/>
        <v/>
      </c>
    </row>
    <row r="160" spans="2:19" s="131" customFormat="1" ht="27" customHeight="1">
      <c r="B160" s="1017">
        <f t="shared" si="9"/>
        <v>155</v>
      </c>
      <c r="C160" s="1018"/>
      <c r="D160" s="1018"/>
      <c r="E160" s="2703"/>
      <c r="F160" s="2704"/>
      <c r="G160" s="2704"/>
      <c r="H160" s="2704"/>
      <c r="I160" s="2705"/>
      <c r="J160" s="2703"/>
      <c r="K160" s="2704"/>
      <c r="L160" s="2704"/>
      <c r="M160" s="2704"/>
      <c r="N160" s="2705"/>
      <c r="O160" s="1019" t="s">
        <v>52</v>
      </c>
      <c r="P160" s="1031" t="str">
        <f t="shared" si="8"/>
        <v/>
      </c>
      <c r="Q160" s="1020" t="s">
        <v>437</v>
      </c>
      <c r="R160" s="1017"/>
      <c r="S160" s="721" t="str">
        <f t="shared" si="10"/>
        <v/>
      </c>
    </row>
    <row r="161" spans="2:19" s="131" customFormat="1" ht="27" customHeight="1">
      <c r="B161" s="1017">
        <f t="shared" si="9"/>
        <v>156</v>
      </c>
      <c r="C161" s="1018"/>
      <c r="D161" s="1018"/>
      <c r="E161" s="2703"/>
      <c r="F161" s="2704"/>
      <c r="G161" s="2704"/>
      <c r="H161" s="2704"/>
      <c r="I161" s="2705"/>
      <c r="J161" s="2703"/>
      <c r="K161" s="2704"/>
      <c r="L161" s="2704"/>
      <c r="M161" s="2704"/>
      <c r="N161" s="2705"/>
      <c r="O161" s="1019" t="s">
        <v>52</v>
      </c>
      <c r="P161" s="1031" t="str">
        <f t="shared" si="8"/>
        <v/>
      </c>
      <c r="Q161" s="1020" t="s">
        <v>437</v>
      </c>
      <c r="R161" s="1017"/>
      <c r="S161" s="721" t="str">
        <f t="shared" si="10"/>
        <v/>
      </c>
    </row>
    <row r="162" spans="2:19" s="131" customFormat="1" ht="27" customHeight="1">
      <c r="B162" s="1017">
        <f t="shared" si="9"/>
        <v>157</v>
      </c>
      <c r="C162" s="1018"/>
      <c r="D162" s="1018"/>
      <c r="E162" s="2703"/>
      <c r="F162" s="2704"/>
      <c r="G162" s="2704"/>
      <c r="H162" s="2704"/>
      <c r="I162" s="2705"/>
      <c r="J162" s="2703"/>
      <c r="K162" s="2704"/>
      <c r="L162" s="2704"/>
      <c r="M162" s="2704"/>
      <c r="N162" s="2705"/>
      <c r="O162" s="1019" t="s">
        <v>52</v>
      </c>
      <c r="P162" s="1031" t="str">
        <f t="shared" si="8"/>
        <v/>
      </c>
      <c r="Q162" s="1020" t="s">
        <v>437</v>
      </c>
      <c r="R162" s="1017"/>
      <c r="S162" s="721" t="str">
        <f t="shared" si="10"/>
        <v/>
      </c>
    </row>
    <row r="163" spans="2:19" s="131" customFormat="1" ht="27" customHeight="1">
      <c r="B163" s="1017">
        <f t="shared" si="9"/>
        <v>158</v>
      </c>
      <c r="C163" s="1018"/>
      <c r="D163" s="1018"/>
      <c r="E163" s="2703"/>
      <c r="F163" s="2704"/>
      <c r="G163" s="2704"/>
      <c r="H163" s="2704"/>
      <c r="I163" s="2705"/>
      <c r="J163" s="2703"/>
      <c r="K163" s="2704"/>
      <c r="L163" s="2704"/>
      <c r="M163" s="2704"/>
      <c r="N163" s="2705"/>
      <c r="O163" s="1019" t="s">
        <v>52</v>
      </c>
      <c r="P163" s="1031" t="str">
        <f t="shared" si="8"/>
        <v/>
      </c>
      <c r="Q163" s="1020" t="s">
        <v>437</v>
      </c>
      <c r="R163" s="1017"/>
      <c r="S163" s="721" t="str">
        <f t="shared" si="10"/>
        <v/>
      </c>
    </row>
    <row r="164" spans="2:19" s="131" customFormat="1" ht="27" customHeight="1">
      <c r="B164" s="1017">
        <f t="shared" si="9"/>
        <v>159</v>
      </c>
      <c r="C164" s="1018"/>
      <c r="D164" s="1018"/>
      <c r="E164" s="2703"/>
      <c r="F164" s="2704"/>
      <c r="G164" s="2704"/>
      <c r="H164" s="2704"/>
      <c r="I164" s="2705"/>
      <c r="J164" s="2703"/>
      <c r="K164" s="2704"/>
      <c r="L164" s="2704"/>
      <c r="M164" s="2704"/>
      <c r="N164" s="2705"/>
      <c r="O164" s="1019" t="s">
        <v>52</v>
      </c>
      <c r="P164" s="1031" t="str">
        <f t="shared" si="8"/>
        <v/>
      </c>
      <c r="Q164" s="1020" t="s">
        <v>437</v>
      </c>
      <c r="R164" s="1017"/>
      <c r="S164" s="721" t="str">
        <f t="shared" si="10"/>
        <v/>
      </c>
    </row>
    <row r="165" spans="2:19" s="131" customFormat="1" ht="27" customHeight="1">
      <c r="B165" s="1017">
        <f t="shared" si="9"/>
        <v>160</v>
      </c>
      <c r="C165" s="1018"/>
      <c r="D165" s="1018"/>
      <c r="E165" s="2703"/>
      <c r="F165" s="2704"/>
      <c r="G165" s="2704"/>
      <c r="H165" s="2704"/>
      <c r="I165" s="2705"/>
      <c r="J165" s="2703"/>
      <c r="K165" s="2704"/>
      <c r="L165" s="2704"/>
      <c r="M165" s="2704"/>
      <c r="N165" s="2705"/>
      <c r="O165" s="1019" t="s">
        <v>52</v>
      </c>
      <c r="P165" s="1031" t="str">
        <f t="shared" si="8"/>
        <v/>
      </c>
      <c r="Q165" s="1020" t="s">
        <v>437</v>
      </c>
      <c r="R165" s="1017"/>
      <c r="S165" s="721" t="str">
        <f t="shared" si="10"/>
        <v/>
      </c>
    </row>
    <row r="166" spans="2:19" s="131" customFormat="1" ht="27" customHeight="1">
      <c r="B166" s="1017">
        <f t="shared" si="9"/>
        <v>161</v>
      </c>
      <c r="C166" s="1018"/>
      <c r="D166" s="1018"/>
      <c r="E166" s="2703"/>
      <c r="F166" s="2704"/>
      <c r="G166" s="2704"/>
      <c r="H166" s="2704"/>
      <c r="I166" s="2705"/>
      <c r="J166" s="2703"/>
      <c r="K166" s="2704"/>
      <c r="L166" s="2704"/>
      <c r="M166" s="2704"/>
      <c r="N166" s="2705"/>
      <c r="O166" s="1019" t="s">
        <v>52</v>
      </c>
      <c r="P166" s="1031" t="str">
        <f t="shared" ref="P166:P306" si="11">IF(ISBLANK(J166),"",DATEDIF(J166,$B$2,"Y"))</f>
        <v/>
      </c>
      <c r="Q166" s="1020" t="s">
        <v>437</v>
      </c>
      <c r="R166" s="1017"/>
      <c r="S166" s="721" t="str">
        <f t="shared" si="10"/>
        <v/>
      </c>
    </row>
    <row r="167" spans="2:19" s="131" customFormat="1" ht="27" customHeight="1">
      <c r="B167" s="1017">
        <f t="shared" si="9"/>
        <v>162</v>
      </c>
      <c r="C167" s="1018"/>
      <c r="D167" s="1018"/>
      <c r="E167" s="2703"/>
      <c r="F167" s="2704"/>
      <c r="G167" s="2704"/>
      <c r="H167" s="2704"/>
      <c r="I167" s="2705"/>
      <c r="J167" s="2703"/>
      <c r="K167" s="2704"/>
      <c r="L167" s="2704"/>
      <c r="M167" s="2704"/>
      <c r="N167" s="2705"/>
      <c r="O167" s="1019" t="s">
        <v>52</v>
      </c>
      <c r="P167" s="1031" t="str">
        <f t="shared" si="11"/>
        <v/>
      </c>
      <c r="Q167" s="1020" t="s">
        <v>437</v>
      </c>
      <c r="R167" s="1017"/>
      <c r="S167" s="721" t="str">
        <f t="shared" si="10"/>
        <v/>
      </c>
    </row>
    <row r="168" spans="2:19" s="131" customFormat="1" ht="27" customHeight="1">
      <c r="B168" s="1017">
        <f t="shared" si="9"/>
        <v>163</v>
      </c>
      <c r="C168" s="1018"/>
      <c r="D168" s="1018"/>
      <c r="E168" s="2703"/>
      <c r="F168" s="2704"/>
      <c r="G168" s="2704"/>
      <c r="H168" s="2704"/>
      <c r="I168" s="2705"/>
      <c r="J168" s="2703"/>
      <c r="K168" s="2704"/>
      <c r="L168" s="2704"/>
      <c r="M168" s="2704"/>
      <c r="N168" s="2705"/>
      <c r="O168" s="1019" t="s">
        <v>52</v>
      </c>
      <c r="P168" s="1031" t="str">
        <f t="shared" si="11"/>
        <v/>
      </c>
      <c r="Q168" s="1020" t="s">
        <v>437</v>
      </c>
      <c r="R168" s="1017"/>
      <c r="S168" s="721" t="str">
        <f t="shared" si="10"/>
        <v/>
      </c>
    </row>
    <row r="169" spans="2:19" s="131" customFormat="1" ht="27" customHeight="1">
      <c r="B169" s="1017">
        <f t="shared" si="9"/>
        <v>164</v>
      </c>
      <c r="C169" s="1018"/>
      <c r="D169" s="1018"/>
      <c r="E169" s="2703"/>
      <c r="F169" s="2704"/>
      <c r="G169" s="2704"/>
      <c r="H169" s="2704"/>
      <c r="I169" s="2705"/>
      <c r="J169" s="2703"/>
      <c r="K169" s="2704"/>
      <c r="L169" s="2704"/>
      <c r="M169" s="2704"/>
      <c r="N169" s="2705"/>
      <c r="O169" s="1019" t="s">
        <v>52</v>
      </c>
      <c r="P169" s="1031" t="str">
        <f t="shared" si="11"/>
        <v/>
      </c>
      <c r="Q169" s="1020" t="s">
        <v>437</v>
      </c>
      <c r="R169" s="1017"/>
      <c r="S169" s="721" t="str">
        <f t="shared" si="10"/>
        <v/>
      </c>
    </row>
    <row r="170" spans="2:19" s="131" customFormat="1" ht="27" customHeight="1">
      <c r="B170" s="1017">
        <f t="shared" si="9"/>
        <v>165</v>
      </c>
      <c r="C170" s="1018"/>
      <c r="D170" s="1018"/>
      <c r="E170" s="2703"/>
      <c r="F170" s="2704"/>
      <c r="G170" s="2704"/>
      <c r="H170" s="2704"/>
      <c r="I170" s="2705"/>
      <c r="J170" s="2703"/>
      <c r="K170" s="2704"/>
      <c r="L170" s="2704"/>
      <c r="M170" s="2704"/>
      <c r="N170" s="2705"/>
      <c r="O170" s="1019" t="s">
        <v>52</v>
      </c>
      <c r="P170" s="1031" t="str">
        <f t="shared" si="11"/>
        <v/>
      </c>
      <c r="Q170" s="1020" t="s">
        <v>437</v>
      </c>
      <c r="R170" s="1017"/>
      <c r="S170" s="721" t="str">
        <f t="shared" si="10"/>
        <v/>
      </c>
    </row>
    <row r="171" spans="2:19" s="131" customFormat="1" ht="27" customHeight="1">
      <c r="B171" s="1017">
        <f t="shared" si="9"/>
        <v>166</v>
      </c>
      <c r="C171" s="1018"/>
      <c r="D171" s="1018"/>
      <c r="E171" s="2703"/>
      <c r="F171" s="2704"/>
      <c r="G171" s="2704"/>
      <c r="H171" s="2704"/>
      <c r="I171" s="2705"/>
      <c r="J171" s="2703"/>
      <c r="K171" s="2704"/>
      <c r="L171" s="2704"/>
      <c r="M171" s="2704"/>
      <c r="N171" s="2705"/>
      <c r="O171" s="1019" t="s">
        <v>52</v>
      </c>
      <c r="P171" s="1031" t="str">
        <f t="shared" si="11"/>
        <v/>
      </c>
      <c r="Q171" s="1020" t="s">
        <v>437</v>
      </c>
      <c r="R171" s="1017"/>
      <c r="S171" s="721" t="str">
        <f t="shared" si="10"/>
        <v/>
      </c>
    </row>
    <row r="172" spans="2:19" s="131" customFormat="1" ht="27" customHeight="1">
      <c r="B172" s="1017">
        <f t="shared" si="9"/>
        <v>167</v>
      </c>
      <c r="C172" s="1018"/>
      <c r="D172" s="1018"/>
      <c r="E172" s="2703"/>
      <c r="F172" s="2704"/>
      <c r="G172" s="2704"/>
      <c r="H172" s="2704"/>
      <c r="I172" s="2705"/>
      <c r="J172" s="2703"/>
      <c r="K172" s="2704"/>
      <c r="L172" s="2704"/>
      <c r="M172" s="2704"/>
      <c r="N172" s="2705"/>
      <c r="O172" s="1019" t="s">
        <v>52</v>
      </c>
      <c r="P172" s="1031" t="str">
        <f t="shared" si="11"/>
        <v/>
      </c>
      <c r="Q172" s="1020" t="s">
        <v>437</v>
      </c>
      <c r="R172" s="1017"/>
      <c r="S172" s="721" t="str">
        <f t="shared" si="10"/>
        <v/>
      </c>
    </row>
    <row r="173" spans="2:19" s="131" customFormat="1" ht="27" customHeight="1">
      <c r="B173" s="1017">
        <f t="shared" si="9"/>
        <v>168</v>
      </c>
      <c r="C173" s="1018"/>
      <c r="D173" s="1018"/>
      <c r="E173" s="2703"/>
      <c r="F173" s="2704"/>
      <c r="G173" s="2704"/>
      <c r="H173" s="2704"/>
      <c r="I173" s="2705"/>
      <c r="J173" s="2703"/>
      <c r="K173" s="2704"/>
      <c r="L173" s="2704"/>
      <c r="M173" s="2704"/>
      <c r="N173" s="2705"/>
      <c r="O173" s="1019" t="s">
        <v>52</v>
      </c>
      <c r="P173" s="1031" t="str">
        <f t="shared" si="11"/>
        <v/>
      </c>
      <c r="Q173" s="1020" t="s">
        <v>437</v>
      </c>
      <c r="R173" s="1017"/>
      <c r="S173" s="721" t="str">
        <f t="shared" si="10"/>
        <v/>
      </c>
    </row>
    <row r="174" spans="2:19" s="131" customFormat="1" ht="27" customHeight="1">
      <c r="B174" s="1017">
        <f t="shared" si="9"/>
        <v>169</v>
      </c>
      <c r="C174" s="1018"/>
      <c r="D174" s="1018"/>
      <c r="E174" s="2703"/>
      <c r="F174" s="2704"/>
      <c r="G174" s="2704"/>
      <c r="H174" s="2704"/>
      <c r="I174" s="2705"/>
      <c r="J174" s="2703"/>
      <c r="K174" s="2704"/>
      <c r="L174" s="2704"/>
      <c r="M174" s="2704"/>
      <c r="N174" s="2705"/>
      <c r="O174" s="1019" t="s">
        <v>52</v>
      </c>
      <c r="P174" s="1031" t="str">
        <f t="shared" si="11"/>
        <v/>
      </c>
      <c r="Q174" s="1020" t="s">
        <v>437</v>
      </c>
      <c r="R174" s="1017"/>
      <c r="S174" s="721" t="str">
        <f t="shared" si="10"/>
        <v/>
      </c>
    </row>
    <row r="175" spans="2:19" s="131" customFormat="1" ht="27" customHeight="1">
      <c r="B175" s="1017">
        <f>+ROW()-5</f>
        <v>170</v>
      </c>
      <c r="C175" s="1018"/>
      <c r="D175" s="1018"/>
      <c r="E175" s="2703"/>
      <c r="F175" s="2704"/>
      <c r="G175" s="2704"/>
      <c r="H175" s="2704"/>
      <c r="I175" s="2705"/>
      <c r="J175" s="2703"/>
      <c r="K175" s="2704"/>
      <c r="L175" s="2704"/>
      <c r="M175" s="2704"/>
      <c r="N175" s="2705"/>
      <c r="O175" s="1019" t="s">
        <v>52</v>
      </c>
      <c r="P175" s="1031" t="str">
        <f t="shared" si="11"/>
        <v/>
      </c>
      <c r="Q175" s="1020" t="s">
        <v>437</v>
      </c>
      <c r="R175" s="1017"/>
      <c r="S175" s="721" t="str">
        <f>IF(ISBLANK(J175),"",DATEDIF(J175,$S$2,"Y"))</f>
        <v/>
      </c>
    </row>
    <row r="176" spans="2:19" s="131" customFormat="1" ht="27" customHeight="1">
      <c r="B176" s="1017">
        <f t="shared" ref="B176:B239" si="12">+ROW()-5</f>
        <v>171</v>
      </c>
      <c r="C176" s="1018"/>
      <c r="D176" s="1018"/>
      <c r="E176" s="2703"/>
      <c r="F176" s="2704"/>
      <c r="G176" s="2704"/>
      <c r="H176" s="2704"/>
      <c r="I176" s="2705"/>
      <c r="J176" s="2703"/>
      <c r="K176" s="2704"/>
      <c r="L176" s="2704"/>
      <c r="M176" s="2704"/>
      <c r="N176" s="2705"/>
      <c r="O176" s="1019" t="s">
        <v>52</v>
      </c>
      <c r="P176" s="1031" t="str">
        <f t="shared" si="11"/>
        <v/>
      </c>
      <c r="Q176" s="1020" t="s">
        <v>437</v>
      </c>
      <c r="R176" s="1017"/>
      <c r="S176" s="721" t="str">
        <f t="shared" ref="S176:S239" si="13">IF(ISBLANK(J176),"",DATEDIF(J176,$S$2,"Y"))</f>
        <v/>
      </c>
    </row>
    <row r="177" spans="2:19" s="131" customFormat="1" ht="27" customHeight="1">
      <c r="B177" s="1017">
        <f t="shared" si="12"/>
        <v>172</v>
      </c>
      <c r="C177" s="1018"/>
      <c r="D177" s="1018"/>
      <c r="E177" s="2703"/>
      <c r="F177" s="2704"/>
      <c r="G177" s="2704"/>
      <c r="H177" s="2704"/>
      <c r="I177" s="2705"/>
      <c r="J177" s="2703"/>
      <c r="K177" s="2704"/>
      <c r="L177" s="2704"/>
      <c r="M177" s="2704"/>
      <c r="N177" s="2705"/>
      <c r="O177" s="1019" t="s">
        <v>52</v>
      </c>
      <c r="P177" s="1031" t="str">
        <f t="shared" si="11"/>
        <v/>
      </c>
      <c r="Q177" s="1020" t="s">
        <v>437</v>
      </c>
      <c r="R177" s="1017"/>
      <c r="S177" s="721" t="str">
        <f t="shared" si="13"/>
        <v/>
      </c>
    </row>
    <row r="178" spans="2:19" s="131" customFormat="1" ht="27" customHeight="1">
      <c r="B178" s="1017">
        <f t="shared" si="12"/>
        <v>173</v>
      </c>
      <c r="C178" s="1018"/>
      <c r="D178" s="1018"/>
      <c r="E178" s="2703"/>
      <c r="F178" s="2704"/>
      <c r="G178" s="2704"/>
      <c r="H178" s="2704"/>
      <c r="I178" s="2705"/>
      <c r="J178" s="2703"/>
      <c r="K178" s="2704"/>
      <c r="L178" s="2704"/>
      <c r="M178" s="2704"/>
      <c r="N178" s="2705"/>
      <c r="O178" s="1019" t="s">
        <v>52</v>
      </c>
      <c r="P178" s="1031" t="str">
        <f t="shared" si="11"/>
        <v/>
      </c>
      <c r="Q178" s="1020" t="s">
        <v>437</v>
      </c>
      <c r="R178" s="1017"/>
      <c r="S178" s="721" t="str">
        <f t="shared" si="13"/>
        <v/>
      </c>
    </row>
    <row r="179" spans="2:19" s="131" customFormat="1" ht="27" customHeight="1">
      <c r="B179" s="1017">
        <f t="shared" si="12"/>
        <v>174</v>
      </c>
      <c r="C179" s="1018"/>
      <c r="D179" s="1018"/>
      <c r="E179" s="2703"/>
      <c r="F179" s="2704"/>
      <c r="G179" s="2704"/>
      <c r="H179" s="2704"/>
      <c r="I179" s="2705"/>
      <c r="J179" s="2703"/>
      <c r="K179" s="2704"/>
      <c r="L179" s="2704"/>
      <c r="M179" s="2704"/>
      <c r="N179" s="2705"/>
      <c r="O179" s="1019" t="s">
        <v>52</v>
      </c>
      <c r="P179" s="1031" t="str">
        <f t="shared" si="11"/>
        <v/>
      </c>
      <c r="Q179" s="1020" t="s">
        <v>437</v>
      </c>
      <c r="R179" s="1017"/>
      <c r="S179" s="721" t="str">
        <f t="shared" si="13"/>
        <v/>
      </c>
    </row>
    <row r="180" spans="2:19" s="131" customFormat="1" ht="27" customHeight="1">
      <c r="B180" s="1017">
        <f t="shared" si="12"/>
        <v>175</v>
      </c>
      <c r="C180" s="1018"/>
      <c r="D180" s="1018"/>
      <c r="E180" s="2703"/>
      <c r="F180" s="2704"/>
      <c r="G180" s="2704"/>
      <c r="H180" s="2704"/>
      <c r="I180" s="2705"/>
      <c r="J180" s="2703"/>
      <c r="K180" s="2704"/>
      <c r="L180" s="2704"/>
      <c r="M180" s="2704"/>
      <c r="N180" s="2705"/>
      <c r="O180" s="1019" t="s">
        <v>52</v>
      </c>
      <c r="P180" s="1031" t="str">
        <f t="shared" si="11"/>
        <v/>
      </c>
      <c r="Q180" s="1020" t="s">
        <v>437</v>
      </c>
      <c r="R180" s="1017"/>
      <c r="S180" s="721" t="str">
        <f t="shared" si="13"/>
        <v/>
      </c>
    </row>
    <row r="181" spans="2:19" s="131" customFormat="1" ht="27" customHeight="1">
      <c r="B181" s="1017">
        <f t="shared" si="12"/>
        <v>176</v>
      </c>
      <c r="C181" s="1018"/>
      <c r="D181" s="1018"/>
      <c r="E181" s="2703"/>
      <c r="F181" s="2704"/>
      <c r="G181" s="2704"/>
      <c r="H181" s="2704"/>
      <c r="I181" s="2705"/>
      <c r="J181" s="2703"/>
      <c r="K181" s="2704"/>
      <c r="L181" s="2704"/>
      <c r="M181" s="2704"/>
      <c r="N181" s="2705"/>
      <c r="O181" s="1019" t="s">
        <v>52</v>
      </c>
      <c r="P181" s="1031" t="str">
        <f t="shared" si="11"/>
        <v/>
      </c>
      <c r="Q181" s="1020" t="s">
        <v>437</v>
      </c>
      <c r="R181" s="1017"/>
      <c r="S181" s="721" t="str">
        <f t="shared" si="13"/>
        <v/>
      </c>
    </row>
    <row r="182" spans="2:19" s="131" customFormat="1" ht="27" customHeight="1">
      <c r="B182" s="1017">
        <f t="shared" si="12"/>
        <v>177</v>
      </c>
      <c r="C182" s="1018"/>
      <c r="D182" s="1018"/>
      <c r="E182" s="2703"/>
      <c r="F182" s="2704"/>
      <c r="G182" s="2704"/>
      <c r="H182" s="2704"/>
      <c r="I182" s="2705"/>
      <c r="J182" s="2703"/>
      <c r="K182" s="2704"/>
      <c r="L182" s="2704"/>
      <c r="M182" s="2704"/>
      <c r="N182" s="2705"/>
      <c r="O182" s="1019" t="s">
        <v>52</v>
      </c>
      <c r="P182" s="1031" t="str">
        <f t="shared" si="11"/>
        <v/>
      </c>
      <c r="Q182" s="1020" t="s">
        <v>437</v>
      </c>
      <c r="R182" s="1017"/>
      <c r="S182" s="721" t="str">
        <f t="shared" si="13"/>
        <v/>
      </c>
    </row>
    <row r="183" spans="2:19" s="131" customFormat="1" ht="27" customHeight="1">
      <c r="B183" s="1017">
        <f t="shared" si="12"/>
        <v>178</v>
      </c>
      <c r="C183" s="1018"/>
      <c r="D183" s="1018"/>
      <c r="E183" s="2703"/>
      <c r="F183" s="2704"/>
      <c r="G183" s="2704"/>
      <c r="H183" s="2704"/>
      <c r="I183" s="2705"/>
      <c r="J183" s="2703"/>
      <c r="K183" s="2704"/>
      <c r="L183" s="2704"/>
      <c r="M183" s="2704"/>
      <c r="N183" s="2705"/>
      <c r="O183" s="1019" t="s">
        <v>52</v>
      </c>
      <c r="P183" s="1031" t="str">
        <f t="shared" si="11"/>
        <v/>
      </c>
      <c r="Q183" s="1020" t="s">
        <v>437</v>
      </c>
      <c r="R183" s="1017"/>
      <c r="S183" s="721" t="str">
        <f t="shared" si="13"/>
        <v/>
      </c>
    </row>
    <row r="184" spans="2:19" s="131" customFormat="1" ht="27" customHeight="1">
      <c r="B184" s="1017">
        <f t="shared" si="12"/>
        <v>179</v>
      </c>
      <c r="C184" s="1018"/>
      <c r="D184" s="1018"/>
      <c r="E184" s="2703"/>
      <c r="F184" s="2704"/>
      <c r="G184" s="2704"/>
      <c r="H184" s="2704"/>
      <c r="I184" s="2705"/>
      <c r="J184" s="2703"/>
      <c r="K184" s="2704"/>
      <c r="L184" s="2704"/>
      <c r="M184" s="2704"/>
      <c r="N184" s="2705"/>
      <c r="O184" s="1019" t="s">
        <v>52</v>
      </c>
      <c r="P184" s="1031" t="str">
        <f t="shared" si="11"/>
        <v/>
      </c>
      <c r="Q184" s="1020" t="s">
        <v>437</v>
      </c>
      <c r="R184" s="1017"/>
      <c r="S184" s="721" t="str">
        <f t="shared" si="13"/>
        <v/>
      </c>
    </row>
    <row r="185" spans="2:19" s="131" customFormat="1" ht="27" customHeight="1">
      <c r="B185" s="1017">
        <f t="shared" si="12"/>
        <v>180</v>
      </c>
      <c r="C185" s="1018"/>
      <c r="D185" s="1018"/>
      <c r="E185" s="2703"/>
      <c r="F185" s="2704"/>
      <c r="G185" s="2704"/>
      <c r="H185" s="2704"/>
      <c r="I185" s="2705"/>
      <c r="J185" s="2703"/>
      <c r="K185" s="2704"/>
      <c r="L185" s="2704"/>
      <c r="M185" s="2704"/>
      <c r="N185" s="2705"/>
      <c r="O185" s="1019" t="s">
        <v>52</v>
      </c>
      <c r="P185" s="1031" t="str">
        <f t="shared" si="11"/>
        <v/>
      </c>
      <c r="Q185" s="1020" t="s">
        <v>437</v>
      </c>
      <c r="R185" s="1017"/>
      <c r="S185" s="721" t="str">
        <f t="shared" si="13"/>
        <v/>
      </c>
    </row>
    <row r="186" spans="2:19" s="131" customFormat="1" ht="27" customHeight="1">
      <c r="B186" s="1017">
        <f t="shared" si="12"/>
        <v>181</v>
      </c>
      <c r="C186" s="1018"/>
      <c r="D186" s="1018"/>
      <c r="E186" s="2703"/>
      <c r="F186" s="2704"/>
      <c r="G186" s="2704"/>
      <c r="H186" s="2704"/>
      <c r="I186" s="2705"/>
      <c r="J186" s="2703"/>
      <c r="K186" s="2704"/>
      <c r="L186" s="2704"/>
      <c r="M186" s="2704"/>
      <c r="N186" s="2705"/>
      <c r="O186" s="1019" t="s">
        <v>52</v>
      </c>
      <c r="P186" s="1031" t="str">
        <f t="shared" si="11"/>
        <v/>
      </c>
      <c r="Q186" s="1020" t="s">
        <v>437</v>
      </c>
      <c r="R186" s="1017"/>
      <c r="S186" s="721" t="str">
        <f t="shared" si="13"/>
        <v/>
      </c>
    </row>
    <row r="187" spans="2:19" s="131" customFormat="1" ht="27" customHeight="1">
      <c r="B187" s="1017">
        <f t="shared" si="12"/>
        <v>182</v>
      </c>
      <c r="C187" s="1018"/>
      <c r="D187" s="1018"/>
      <c r="E187" s="2703"/>
      <c r="F187" s="2704"/>
      <c r="G187" s="2704"/>
      <c r="H187" s="2704"/>
      <c r="I187" s="2705"/>
      <c r="J187" s="2703"/>
      <c r="K187" s="2704"/>
      <c r="L187" s="2704"/>
      <c r="M187" s="2704"/>
      <c r="N187" s="2705"/>
      <c r="O187" s="1019" t="s">
        <v>52</v>
      </c>
      <c r="P187" s="1031" t="str">
        <f t="shared" si="11"/>
        <v/>
      </c>
      <c r="Q187" s="1020" t="s">
        <v>437</v>
      </c>
      <c r="R187" s="1017"/>
      <c r="S187" s="721" t="str">
        <f t="shared" si="13"/>
        <v/>
      </c>
    </row>
    <row r="188" spans="2:19" s="131" customFormat="1" ht="27" customHeight="1">
      <c r="B188" s="1017">
        <f t="shared" si="12"/>
        <v>183</v>
      </c>
      <c r="C188" s="1018"/>
      <c r="D188" s="1018"/>
      <c r="E188" s="2703"/>
      <c r="F188" s="2704"/>
      <c r="G188" s="2704"/>
      <c r="H188" s="2704"/>
      <c r="I188" s="2705"/>
      <c r="J188" s="2703"/>
      <c r="K188" s="2704"/>
      <c r="L188" s="2704"/>
      <c r="M188" s="2704"/>
      <c r="N188" s="2705"/>
      <c r="O188" s="1019" t="s">
        <v>52</v>
      </c>
      <c r="P188" s="1031" t="str">
        <f t="shared" si="11"/>
        <v/>
      </c>
      <c r="Q188" s="1020" t="s">
        <v>437</v>
      </c>
      <c r="R188" s="1017"/>
      <c r="S188" s="721" t="str">
        <f t="shared" si="13"/>
        <v/>
      </c>
    </row>
    <row r="189" spans="2:19" s="131" customFormat="1" ht="27" customHeight="1">
      <c r="B189" s="1017">
        <f t="shared" si="12"/>
        <v>184</v>
      </c>
      <c r="C189" s="1018"/>
      <c r="D189" s="1018"/>
      <c r="E189" s="2703"/>
      <c r="F189" s="2704"/>
      <c r="G189" s="2704"/>
      <c r="H189" s="2704"/>
      <c r="I189" s="2705"/>
      <c r="J189" s="2703"/>
      <c r="K189" s="2704"/>
      <c r="L189" s="2704"/>
      <c r="M189" s="2704"/>
      <c r="N189" s="2705"/>
      <c r="O189" s="1019" t="s">
        <v>52</v>
      </c>
      <c r="P189" s="1031" t="str">
        <f t="shared" si="11"/>
        <v/>
      </c>
      <c r="Q189" s="1020" t="s">
        <v>437</v>
      </c>
      <c r="R189" s="1017"/>
      <c r="S189" s="721" t="str">
        <f t="shared" si="13"/>
        <v/>
      </c>
    </row>
    <row r="190" spans="2:19" s="131" customFormat="1" ht="27" customHeight="1">
      <c r="B190" s="1017">
        <f t="shared" si="12"/>
        <v>185</v>
      </c>
      <c r="C190" s="1018"/>
      <c r="D190" s="1018"/>
      <c r="E190" s="2703"/>
      <c r="F190" s="2704"/>
      <c r="G190" s="2704"/>
      <c r="H190" s="2704"/>
      <c r="I190" s="2705"/>
      <c r="J190" s="2703"/>
      <c r="K190" s="2704"/>
      <c r="L190" s="2704"/>
      <c r="M190" s="2704"/>
      <c r="N190" s="2705"/>
      <c r="O190" s="1019" t="s">
        <v>52</v>
      </c>
      <c r="P190" s="1031" t="str">
        <f t="shared" si="11"/>
        <v/>
      </c>
      <c r="Q190" s="1020" t="s">
        <v>437</v>
      </c>
      <c r="R190" s="1017"/>
      <c r="S190" s="721" t="str">
        <f t="shared" si="13"/>
        <v/>
      </c>
    </row>
    <row r="191" spans="2:19" s="131" customFormat="1" ht="27" customHeight="1">
      <c r="B191" s="1017">
        <f t="shared" si="12"/>
        <v>186</v>
      </c>
      <c r="C191" s="1018"/>
      <c r="D191" s="1018"/>
      <c r="E191" s="2703"/>
      <c r="F191" s="2704"/>
      <c r="G191" s="2704"/>
      <c r="H191" s="2704"/>
      <c r="I191" s="2705"/>
      <c r="J191" s="2703"/>
      <c r="K191" s="2704"/>
      <c r="L191" s="2704"/>
      <c r="M191" s="2704"/>
      <c r="N191" s="2705"/>
      <c r="O191" s="1019" t="s">
        <v>52</v>
      </c>
      <c r="P191" s="1031" t="str">
        <f t="shared" si="11"/>
        <v/>
      </c>
      <c r="Q191" s="1020" t="s">
        <v>437</v>
      </c>
      <c r="R191" s="1017"/>
      <c r="S191" s="721" t="str">
        <f t="shared" si="13"/>
        <v/>
      </c>
    </row>
    <row r="192" spans="2:19" s="131" customFormat="1" ht="27" customHeight="1">
      <c r="B192" s="1017">
        <f t="shared" si="12"/>
        <v>187</v>
      </c>
      <c r="C192" s="1018"/>
      <c r="D192" s="1018"/>
      <c r="E192" s="2703"/>
      <c r="F192" s="2704"/>
      <c r="G192" s="2704"/>
      <c r="H192" s="2704"/>
      <c r="I192" s="2705"/>
      <c r="J192" s="2703"/>
      <c r="K192" s="2704"/>
      <c r="L192" s="2704"/>
      <c r="M192" s="2704"/>
      <c r="N192" s="2705"/>
      <c r="O192" s="1019" t="s">
        <v>52</v>
      </c>
      <c r="P192" s="1031" t="str">
        <f t="shared" si="11"/>
        <v/>
      </c>
      <c r="Q192" s="1020" t="s">
        <v>437</v>
      </c>
      <c r="R192" s="1017"/>
      <c r="S192" s="721" t="str">
        <f t="shared" si="13"/>
        <v/>
      </c>
    </row>
    <row r="193" spans="2:19" s="131" customFormat="1" ht="27" customHeight="1">
      <c r="B193" s="1017">
        <f t="shared" si="12"/>
        <v>188</v>
      </c>
      <c r="C193" s="1018"/>
      <c r="D193" s="1018"/>
      <c r="E193" s="2703"/>
      <c r="F193" s="2704"/>
      <c r="G193" s="2704"/>
      <c r="H193" s="2704"/>
      <c r="I193" s="2705"/>
      <c r="J193" s="2703"/>
      <c r="K193" s="2704"/>
      <c r="L193" s="2704"/>
      <c r="M193" s="2704"/>
      <c r="N193" s="2705"/>
      <c r="O193" s="1019" t="s">
        <v>52</v>
      </c>
      <c r="P193" s="1031" t="str">
        <f t="shared" si="11"/>
        <v/>
      </c>
      <c r="Q193" s="1020" t="s">
        <v>437</v>
      </c>
      <c r="R193" s="1017"/>
      <c r="S193" s="721" t="str">
        <f t="shared" si="13"/>
        <v/>
      </c>
    </row>
    <row r="194" spans="2:19" s="131" customFormat="1" ht="27" customHeight="1">
      <c r="B194" s="1017">
        <f t="shared" si="12"/>
        <v>189</v>
      </c>
      <c r="C194" s="1018"/>
      <c r="D194" s="1018"/>
      <c r="E194" s="2703"/>
      <c r="F194" s="2704"/>
      <c r="G194" s="2704"/>
      <c r="H194" s="2704"/>
      <c r="I194" s="2705"/>
      <c r="J194" s="2703"/>
      <c r="K194" s="2704"/>
      <c r="L194" s="2704"/>
      <c r="M194" s="2704"/>
      <c r="N194" s="2705"/>
      <c r="O194" s="1019" t="s">
        <v>52</v>
      </c>
      <c r="P194" s="1031" t="str">
        <f t="shared" si="11"/>
        <v/>
      </c>
      <c r="Q194" s="1020" t="s">
        <v>437</v>
      </c>
      <c r="R194" s="1017"/>
      <c r="S194" s="721" t="str">
        <f t="shared" si="13"/>
        <v/>
      </c>
    </row>
    <row r="195" spans="2:19" s="131" customFormat="1" ht="27" customHeight="1">
      <c r="B195" s="1017">
        <f t="shared" si="12"/>
        <v>190</v>
      </c>
      <c r="C195" s="1018"/>
      <c r="D195" s="1018"/>
      <c r="E195" s="2703"/>
      <c r="F195" s="2704"/>
      <c r="G195" s="2704"/>
      <c r="H195" s="2704"/>
      <c r="I195" s="2705"/>
      <c r="J195" s="2703"/>
      <c r="K195" s="2704"/>
      <c r="L195" s="2704"/>
      <c r="M195" s="2704"/>
      <c r="N195" s="2705"/>
      <c r="O195" s="1019" t="s">
        <v>52</v>
      </c>
      <c r="P195" s="1031" t="str">
        <f t="shared" si="11"/>
        <v/>
      </c>
      <c r="Q195" s="1020" t="s">
        <v>437</v>
      </c>
      <c r="R195" s="1017"/>
      <c r="S195" s="721" t="str">
        <f t="shared" si="13"/>
        <v/>
      </c>
    </row>
    <row r="196" spans="2:19" s="131" customFormat="1" ht="27" customHeight="1">
      <c r="B196" s="1017">
        <f t="shared" si="12"/>
        <v>191</v>
      </c>
      <c r="C196" s="1018"/>
      <c r="D196" s="1018"/>
      <c r="E196" s="2703"/>
      <c r="F196" s="2704"/>
      <c r="G196" s="2704"/>
      <c r="H196" s="2704"/>
      <c r="I196" s="2705"/>
      <c r="J196" s="2703"/>
      <c r="K196" s="2704"/>
      <c r="L196" s="2704"/>
      <c r="M196" s="2704"/>
      <c r="N196" s="2705"/>
      <c r="O196" s="1019" t="s">
        <v>52</v>
      </c>
      <c r="P196" s="1031" t="str">
        <f t="shared" si="11"/>
        <v/>
      </c>
      <c r="Q196" s="1020" t="s">
        <v>437</v>
      </c>
      <c r="R196" s="1017"/>
      <c r="S196" s="721" t="str">
        <f t="shared" si="13"/>
        <v/>
      </c>
    </row>
    <row r="197" spans="2:19" s="131" customFormat="1" ht="27" customHeight="1">
      <c r="B197" s="1017">
        <f t="shared" si="12"/>
        <v>192</v>
      </c>
      <c r="C197" s="1018"/>
      <c r="D197" s="1018"/>
      <c r="E197" s="2703"/>
      <c r="F197" s="2704"/>
      <c r="G197" s="2704"/>
      <c r="H197" s="2704"/>
      <c r="I197" s="2705"/>
      <c r="J197" s="2703"/>
      <c r="K197" s="2704"/>
      <c r="L197" s="2704"/>
      <c r="M197" s="2704"/>
      <c r="N197" s="2705"/>
      <c r="O197" s="1019" t="s">
        <v>52</v>
      </c>
      <c r="P197" s="1031" t="str">
        <f t="shared" si="11"/>
        <v/>
      </c>
      <c r="Q197" s="1020" t="s">
        <v>437</v>
      </c>
      <c r="R197" s="1017"/>
      <c r="S197" s="721" t="str">
        <f t="shared" si="13"/>
        <v/>
      </c>
    </row>
    <row r="198" spans="2:19" s="131" customFormat="1" ht="27" customHeight="1">
      <c r="B198" s="1017">
        <f t="shared" si="12"/>
        <v>193</v>
      </c>
      <c r="C198" s="1018"/>
      <c r="D198" s="1018"/>
      <c r="E198" s="2703"/>
      <c r="F198" s="2704"/>
      <c r="G198" s="2704"/>
      <c r="H198" s="2704"/>
      <c r="I198" s="2705"/>
      <c r="J198" s="2703"/>
      <c r="K198" s="2704"/>
      <c r="L198" s="2704"/>
      <c r="M198" s="2704"/>
      <c r="N198" s="2705"/>
      <c r="O198" s="1019" t="s">
        <v>52</v>
      </c>
      <c r="P198" s="1031" t="str">
        <f t="shared" si="11"/>
        <v/>
      </c>
      <c r="Q198" s="1020" t="s">
        <v>437</v>
      </c>
      <c r="R198" s="1017"/>
      <c r="S198" s="721" t="str">
        <f t="shared" si="13"/>
        <v/>
      </c>
    </row>
    <row r="199" spans="2:19" s="131" customFormat="1" ht="27" customHeight="1">
      <c r="B199" s="1017">
        <f t="shared" si="12"/>
        <v>194</v>
      </c>
      <c r="C199" s="1018"/>
      <c r="D199" s="1018"/>
      <c r="E199" s="2703"/>
      <c r="F199" s="2704"/>
      <c r="G199" s="2704"/>
      <c r="H199" s="2704"/>
      <c r="I199" s="2705"/>
      <c r="J199" s="2703"/>
      <c r="K199" s="2704"/>
      <c r="L199" s="2704"/>
      <c r="M199" s="2704"/>
      <c r="N199" s="2705"/>
      <c r="O199" s="1019" t="s">
        <v>52</v>
      </c>
      <c r="P199" s="1031" t="str">
        <f t="shared" si="11"/>
        <v/>
      </c>
      <c r="Q199" s="1020" t="s">
        <v>437</v>
      </c>
      <c r="R199" s="1017"/>
      <c r="S199" s="721" t="str">
        <f t="shared" si="13"/>
        <v/>
      </c>
    </row>
    <row r="200" spans="2:19" s="131" customFormat="1" ht="27" customHeight="1">
      <c r="B200" s="1017">
        <f t="shared" si="12"/>
        <v>195</v>
      </c>
      <c r="C200" s="1018"/>
      <c r="D200" s="1018"/>
      <c r="E200" s="2703"/>
      <c r="F200" s="2704"/>
      <c r="G200" s="2704"/>
      <c r="H200" s="2704"/>
      <c r="I200" s="2705"/>
      <c r="J200" s="2703"/>
      <c r="K200" s="2704"/>
      <c r="L200" s="2704"/>
      <c r="M200" s="2704"/>
      <c r="N200" s="2705"/>
      <c r="O200" s="1019" t="s">
        <v>52</v>
      </c>
      <c r="P200" s="1031" t="str">
        <f t="shared" si="11"/>
        <v/>
      </c>
      <c r="Q200" s="1020" t="s">
        <v>437</v>
      </c>
      <c r="R200" s="1017"/>
      <c r="S200" s="721" t="str">
        <f t="shared" si="13"/>
        <v/>
      </c>
    </row>
    <row r="201" spans="2:19" s="131" customFormat="1" ht="27" customHeight="1">
      <c r="B201" s="1017">
        <f t="shared" si="12"/>
        <v>196</v>
      </c>
      <c r="C201" s="1018"/>
      <c r="D201" s="1018"/>
      <c r="E201" s="2703"/>
      <c r="F201" s="2704"/>
      <c r="G201" s="2704"/>
      <c r="H201" s="2704"/>
      <c r="I201" s="2705"/>
      <c r="J201" s="2703"/>
      <c r="K201" s="2704"/>
      <c r="L201" s="2704"/>
      <c r="M201" s="2704"/>
      <c r="N201" s="2705"/>
      <c r="O201" s="1019" t="s">
        <v>52</v>
      </c>
      <c r="P201" s="1031" t="str">
        <f t="shared" si="11"/>
        <v/>
      </c>
      <c r="Q201" s="1020" t="s">
        <v>437</v>
      </c>
      <c r="R201" s="1017"/>
      <c r="S201" s="721" t="str">
        <f t="shared" si="13"/>
        <v/>
      </c>
    </row>
    <row r="202" spans="2:19" s="131" customFormat="1" ht="27" customHeight="1">
      <c r="B202" s="1017">
        <f t="shared" si="12"/>
        <v>197</v>
      </c>
      <c r="C202" s="1018"/>
      <c r="D202" s="1018"/>
      <c r="E202" s="2703"/>
      <c r="F202" s="2704"/>
      <c r="G202" s="2704"/>
      <c r="H202" s="2704"/>
      <c r="I202" s="2705"/>
      <c r="J202" s="2703"/>
      <c r="K202" s="2704"/>
      <c r="L202" s="2704"/>
      <c r="M202" s="2704"/>
      <c r="N202" s="2705"/>
      <c r="O202" s="1019" t="s">
        <v>52</v>
      </c>
      <c r="P202" s="1031" t="str">
        <f t="shared" si="11"/>
        <v/>
      </c>
      <c r="Q202" s="1020" t="s">
        <v>437</v>
      </c>
      <c r="R202" s="1017"/>
      <c r="S202" s="721" t="str">
        <f t="shared" si="13"/>
        <v/>
      </c>
    </row>
    <row r="203" spans="2:19" s="131" customFormat="1" ht="27" customHeight="1">
      <c r="B203" s="1017">
        <f t="shared" si="12"/>
        <v>198</v>
      </c>
      <c r="C203" s="1018"/>
      <c r="D203" s="1018"/>
      <c r="E203" s="2703"/>
      <c r="F203" s="2704"/>
      <c r="G203" s="2704"/>
      <c r="H203" s="2704"/>
      <c r="I203" s="2705"/>
      <c r="J203" s="2703"/>
      <c r="K203" s="2704"/>
      <c r="L203" s="2704"/>
      <c r="M203" s="2704"/>
      <c r="N203" s="2705"/>
      <c r="O203" s="1019" t="s">
        <v>52</v>
      </c>
      <c r="P203" s="1031" t="str">
        <f t="shared" si="11"/>
        <v/>
      </c>
      <c r="Q203" s="1020" t="s">
        <v>437</v>
      </c>
      <c r="R203" s="1017"/>
      <c r="S203" s="721" t="str">
        <f t="shared" si="13"/>
        <v/>
      </c>
    </row>
    <row r="204" spans="2:19" s="131" customFormat="1" ht="27" customHeight="1">
      <c r="B204" s="1017">
        <f t="shared" si="12"/>
        <v>199</v>
      </c>
      <c r="C204" s="1018"/>
      <c r="D204" s="1018"/>
      <c r="E204" s="2703"/>
      <c r="F204" s="2704"/>
      <c r="G204" s="2704"/>
      <c r="H204" s="2704"/>
      <c r="I204" s="2705"/>
      <c r="J204" s="2703"/>
      <c r="K204" s="2704"/>
      <c r="L204" s="2704"/>
      <c r="M204" s="2704"/>
      <c r="N204" s="2705"/>
      <c r="O204" s="1019" t="s">
        <v>52</v>
      </c>
      <c r="P204" s="1031" t="str">
        <f t="shared" si="11"/>
        <v/>
      </c>
      <c r="Q204" s="1020" t="s">
        <v>437</v>
      </c>
      <c r="R204" s="1017"/>
      <c r="S204" s="721" t="str">
        <f t="shared" si="13"/>
        <v/>
      </c>
    </row>
    <row r="205" spans="2:19" s="131" customFormat="1" ht="27" customHeight="1">
      <c r="B205" s="1017">
        <f t="shared" si="12"/>
        <v>200</v>
      </c>
      <c r="C205" s="1018"/>
      <c r="D205" s="1018"/>
      <c r="E205" s="2703"/>
      <c r="F205" s="2704"/>
      <c r="G205" s="2704"/>
      <c r="H205" s="2704"/>
      <c r="I205" s="2705"/>
      <c r="J205" s="2703"/>
      <c r="K205" s="2704"/>
      <c r="L205" s="2704"/>
      <c r="M205" s="2704"/>
      <c r="N205" s="2705"/>
      <c r="O205" s="1019" t="s">
        <v>52</v>
      </c>
      <c r="P205" s="1031" t="str">
        <f t="shared" si="11"/>
        <v/>
      </c>
      <c r="Q205" s="1020" t="s">
        <v>437</v>
      </c>
      <c r="R205" s="1017"/>
      <c r="S205" s="721" t="str">
        <f t="shared" si="13"/>
        <v/>
      </c>
    </row>
    <row r="206" spans="2:19" s="131" customFormat="1" ht="27" customHeight="1">
      <c r="B206" s="1017">
        <f t="shared" si="12"/>
        <v>201</v>
      </c>
      <c r="C206" s="1018"/>
      <c r="D206" s="1018"/>
      <c r="E206" s="2703"/>
      <c r="F206" s="2704"/>
      <c r="G206" s="2704"/>
      <c r="H206" s="2704"/>
      <c r="I206" s="2705"/>
      <c r="J206" s="2703"/>
      <c r="K206" s="2704"/>
      <c r="L206" s="2704"/>
      <c r="M206" s="2704"/>
      <c r="N206" s="2705"/>
      <c r="O206" s="1019" t="s">
        <v>52</v>
      </c>
      <c r="P206" s="1031" t="str">
        <f t="shared" si="11"/>
        <v/>
      </c>
      <c r="Q206" s="1020" t="s">
        <v>437</v>
      </c>
      <c r="R206" s="1017"/>
      <c r="S206" s="721" t="str">
        <f t="shared" si="13"/>
        <v/>
      </c>
    </row>
    <row r="207" spans="2:19" s="131" customFormat="1" ht="27" customHeight="1">
      <c r="B207" s="1017">
        <f t="shared" si="12"/>
        <v>202</v>
      </c>
      <c r="C207" s="1018"/>
      <c r="D207" s="1018"/>
      <c r="E207" s="2703"/>
      <c r="F207" s="2704"/>
      <c r="G207" s="2704"/>
      <c r="H207" s="2704"/>
      <c r="I207" s="2705"/>
      <c r="J207" s="2703"/>
      <c r="K207" s="2704"/>
      <c r="L207" s="2704"/>
      <c r="M207" s="2704"/>
      <c r="N207" s="2705"/>
      <c r="O207" s="1019" t="s">
        <v>52</v>
      </c>
      <c r="P207" s="1031" t="str">
        <f t="shared" si="11"/>
        <v/>
      </c>
      <c r="Q207" s="1020" t="s">
        <v>437</v>
      </c>
      <c r="R207" s="1017"/>
      <c r="S207" s="721" t="str">
        <f t="shared" si="13"/>
        <v/>
      </c>
    </row>
    <row r="208" spans="2:19" s="131" customFormat="1" ht="27" customHeight="1">
      <c r="B208" s="1017">
        <f t="shared" si="12"/>
        <v>203</v>
      </c>
      <c r="C208" s="1018"/>
      <c r="D208" s="1018"/>
      <c r="E208" s="2703"/>
      <c r="F208" s="2704"/>
      <c r="G208" s="2704"/>
      <c r="H208" s="2704"/>
      <c r="I208" s="2705"/>
      <c r="J208" s="2703"/>
      <c r="K208" s="2704"/>
      <c r="L208" s="2704"/>
      <c r="M208" s="2704"/>
      <c r="N208" s="2705"/>
      <c r="O208" s="1019" t="s">
        <v>52</v>
      </c>
      <c r="P208" s="1031" t="str">
        <f t="shared" si="11"/>
        <v/>
      </c>
      <c r="Q208" s="1020" t="s">
        <v>437</v>
      </c>
      <c r="R208" s="1017"/>
      <c r="S208" s="721" t="str">
        <f t="shared" si="13"/>
        <v/>
      </c>
    </row>
    <row r="209" spans="2:19" s="131" customFormat="1" ht="27" customHeight="1">
      <c r="B209" s="1017">
        <f t="shared" si="12"/>
        <v>204</v>
      </c>
      <c r="C209" s="1018"/>
      <c r="D209" s="1018"/>
      <c r="E209" s="2703"/>
      <c r="F209" s="2704"/>
      <c r="G209" s="2704"/>
      <c r="H209" s="2704"/>
      <c r="I209" s="2705"/>
      <c r="J209" s="2703"/>
      <c r="K209" s="2704"/>
      <c r="L209" s="2704"/>
      <c r="M209" s="2704"/>
      <c r="N209" s="2705"/>
      <c r="O209" s="1019" t="s">
        <v>52</v>
      </c>
      <c r="P209" s="1031" t="str">
        <f t="shared" si="11"/>
        <v/>
      </c>
      <c r="Q209" s="1020" t="s">
        <v>437</v>
      </c>
      <c r="R209" s="1017"/>
      <c r="S209" s="721" t="str">
        <f t="shared" si="13"/>
        <v/>
      </c>
    </row>
    <row r="210" spans="2:19" s="131" customFormat="1" ht="27" customHeight="1">
      <c r="B210" s="1017">
        <f t="shared" si="12"/>
        <v>205</v>
      </c>
      <c r="C210" s="1018"/>
      <c r="D210" s="1018"/>
      <c r="E210" s="2703"/>
      <c r="F210" s="2704"/>
      <c r="G210" s="2704"/>
      <c r="H210" s="2704"/>
      <c r="I210" s="2705"/>
      <c r="J210" s="2703"/>
      <c r="K210" s="2704"/>
      <c r="L210" s="2704"/>
      <c r="M210" s="2704"/>
      <c r="N210" s="2705"/>
      <c r="O210" s="1019" t="s">
        <v>52</v>
      </c>
      <c r="P210" s="1031" t="str">
        <f t="shared" si="11"/>
        <v/>
      </c>
      <c r="Q210" s="1020" t="s">
        <v>437</v>
      </c>
      <c r="R210" s="1017"/>
      <c r="S210" s="721" t="str">
        <f t="shared" si="13"/>
        <v/>
      </c>
    </row>
    <row r="211" spans="2:19" s="131" customFormat="1" ht="27" customHeight="1">
      <c r="B211" s="1017">
        <f t="shared" si="12"/>
        <v>206</v>
      </c>
      <c r="C211" s="1018"/>
      <c r="D211" s="1018"/>
      <c r="E211" s="2703"/>
      <c r="F211" s="2704"/>
      <c r="G211" s="2704"/>
      <c r="H211" s="2704"/>
      <c r="I211" s="2705"/>
      <c r="J211" s="2703"/>
      <c r="K211" s="2704"/>
      <c r="L211" s="2704"/>
      <c r="M211" s="2704"/>
      <c r="N211" s="2705"/>
      <c r="O211" s="1019" t="s">
        <v>52</v>
      </c>
      <c r="P211" s="1031" t="str">
        <f t="shared" si="11"/>
        <v/>
      </c>
      <c r="Q211" s="1020" t="s">
        <v>437</v>
      </c>
      <c r="R211" s="1017"/>
      <c r="S211" s="721" t="str">
        <f t="shared" si="13"/>
        <v/>
      </c>
    </row>
    <row r="212" spans="2:19" s="131" customFormat="1" ht="27" customHeight="1">
      <c r="B212" s="1017">
        <f t="shared" si="12"/>
        <v>207</v>
      </c>
      <c r="C212" s="1018"/>
      <c r="D212" s="1018"/>
      <c r="E212" s="2703"/>
      <c r="F212" s="2704"/>
      <c r="G212" s="2704"/>
      <c r="H212" s="2704"/>
      <c r="I212" s="2705"/>
      <c r="J212" s="2703"/>
      <c r="K212" s="2704"/>
      <c r="L212" s="2704"/>
      <c r="M212" s="2704"/>
      <c r="N212" s="2705"/>
      <c r="O212" s="1019" t="s">
        <v>52</v>
      </c>
      <c r="P212" s="1031" t="str">
        <f t="shared" si="11"/>
        <v/>
      </c>
      <c r="Q212" s="1020" t="s">
        <v>437</v>
      </c>
      <c r="R212" s="1017"/>
      <c r="S212" s="721" t="str">
        <f t="shared" si="13"/>
        <v/>
      </c>
    </row>
    <row r="213" spans="2:19" s="131" customFormat="1" ht="27" customHeight="1">
      <c r="B213" s="1017">
        <f t="shared" si="12"/>
        <v>208</v>
      </c>
      <c r="C213" s="1018"/>
      <c r="D213" s="1018"/>
      <c r="E213" s="2703"/>
      <c r="F213" s="2704"/>
      <c r="G213" s="2704"/>
      <c r="H213" s="2704"/>
      <c r="I213" s="2705"/>
      <c r="J213" s="2703"/>
      <c r="K213" s="2704"/>
      <c r="L213" s="2704"/>
      <c r="M213" s="2704"/>
      <c r="N213" s="2705"/>
      <c r="O213" s="1019" t="s">
        <v>52</v>
      </c>
      <c r="P213" s="1031" t="str">
        <f t="shared" si="11"/>
        <v/>
      </c>
      <c r="Q213" s="1020" t="s">
        <v>437</v>
      </c>
      <c r="R213" s="1017"/>
      <c r="S213" s="721" t="str">
        <f t="shared" si="13"/>
        <v/>
      </c>
    </row>
    <row r="214" spans="2:19" s="131" customFormat="1" ht="27" customHeight="1">
      <c r="B214" s="1017">
        <f t="shared" si="12"/>
        <v>209</v>
      </c>
      <c r="C214" s="1018"/>
      <c r="D214" s="1018"/>
      <c r="E214" s="2703"/>
      <c r="F214" s="2704"/>
      <c r="G214" s="2704"/>
      <c r="H214" s="2704"/>
      <c r="I214" s="2705"/>
      <c r="J214" s="2703"/>
      <c r="K214" s="2704"/>
      <c r="L214" s="2704"/>
      <c r="M214" s="2704"/>
      <c r="N214" s="2705"/>
      <c r="O214" s="1019" t="s">
        <v>52</v>
      </c>
      <c r="P214" s="1031" t="str">
        <f t="shared" si="11"/>
        <v/>
      </c>
      <c r="Q214" s="1020" t="s">
        <v>437</v>
      </c>
      <c r="R214" s="1017"/>
      <c r="S214" s="721" t="str">
        <f t="shared" si="13"/>
        <v/>
      </c>
    </row>
    <row r="215" spans="2:19" s="131" customFormat="1" ht="27" customHeight="1">
      <c r="B215" s="1017">
        <f t="shared" si="12"/>
        <v>210</v>
      </c>
      <c r="C215" s="1018"/>
      <c r="D215" s="1018"/>
      <c r="E215" s="2703"/>
      <c r="F215" s="2704"/>
      <c r="G215" s="2704"/>
      <c r="H215" s="2704"/>
      <c r="I215" s="2705"/>
      <c r="J215" s="2703"/>
      <c r="K215" s="2704"/>
      <c r="L215" s="2704"/>
      <c r="M215" s="2704"/>
      <c r="N215" s="2705"/>
      <c r="O215" s="1019" t="s">
        <v>52</v>
      </c>
      <c r="P215" s="1031" t="str">
        <f t="shared" si="11"/>
        <v/>
      </c>
      <c r="Q215" s="1020" t="s">
        <v>437</v>
      </c>
      <c r="R215" s="1017"/>
      <c r="S215" s="721" t="str">
        <f t="shared" si="13"/>
        <v/>
      </c>
    </row>
    <row r="216" spans="2:19" s="131" customFormat="1" ht="27" customHeight="1">
      <c r="B216" s="1017">
        <f t="shared" si="12"/>
        <v>211</v>
      </c>
      <c r="C216" s="1018"/>
      <c r="D216" s="1018"/>
      <c r="E216" s="2703"/>
      <c r="F216" s="2704"/>
      <c r="G216" s="2704"/>
      <c r="H216" s="2704"/>
      <c r="I216" s="2705"/>
      <c r="J216" s="2703"/>
      <c r="K216" s="2704"/>
      <c r="L216" s="2704"/>
      <c r="M216" s="2704"/>
      <c r="N216" s="2705"/>
      <c r="O216" s="1019" t="s">
        <v>52</v>
      </c>
      <c r="P216" s="1031" t="str">
        <f t="shared" si="11"/>
        <v/>
      </c>
      <c r="Q216" s="1020" t="s">
        <v>437</v>
      </c>
      <c r="R216" s="1017"/>
      <c r="S216" s="721" t="str">
        <f t="shared" si="13"/>
        <v/>
      </c>
    </row>
    <row r="217" spans="2:19" s="131" customFormat="1" ht="27" customHeight="1">
      <c r="B217" s="1017">
        <f t="shared" si="12"/>
        <v>212</v>
      </c>
      <c r="C217" s="1018"/>
      <c r="D217" s="1018"/>
      <c r="E217" s="2703"/>
      <c r="F217" s="2704"/>
      <c r="G217" s="2704"/>
      <c r="H217" s="2704"/>
      <c r="I217" s="2705"/>
      <c r="J217" s="2703"/>
      <c r="K217" s="2704"/>
      <c r="L217" s="2704"/>
      <c r="M217" s="2704"/>
      <c r="N217" s="2705"/>
      <c r="O217" s="1019" t="s">
        <v>52</v>
      </c>
      <c r="P217" s="1031" t="str">
        <f t="shared" si="11"/>
        <v/>
      </c>
      <c r="Q217" s="1020" t="s">
        <v>437</v>
      </c>
      <c r="R217" s="1017"/>
      <c r="S217" s="721" t="str">
        <f t="shared" si="13"/>
        <v/>
      </c>
    </row>
    <row r="218" spans="2:19" s="131" customFormat="1" ht="27" customHeight="1">
      <c r="B218" s="1017">
        <f t="shared" si="12"/>
        <v>213</v>
      </c>
      <c r="C218" s="1018"/>
      <c r="D218" s="1018"/>
      <c r="E218" s="2703"/>
      <c r="F218" s="2704"/>
      <c r="G218" s="2704"/>
      <c r="H218" s="2704"/>
      <c r="I218" s="2705"/>
      <c r="J218" s="2703"/>
      <c r="K218" s="2704"/>
      <c r="L218" s="2704"/>
      <c r="M218" s="2704"/>
      <c r="N218" s="2705"/>
      <c r="O218" s="1019" t="s">
        <v>52</v>
      </c>
      <c r="P218" s="1031" t="str">
        <f t="shared" si="11"/>
        <v/>
      </c>
      <c r="Q218" s="1020" t="s">
        <v>437</v>
      </c>
      <c r="R218" s="1017"/>
      <c r="S218" s="721" t="str">
        <f t="shared" si="13"/>
        <v/>
      </c>
    </row>
    <row r="219" spans="2:19" s="131" customFormat="1" ht="27" customHeight="1">
      <c r="B219" s="1017">
        <f t="shared" si="12"/>
        <v>214</v>
      </c>
      <c r="C219" s="1018"/>
      <c r="D219" s="1018"/>
      <c r="E219" s="2703"/>
      <c r="F219" s="2704"/>
      <c r="G219" s="2704"/>
      <c r="H219" s="2704"/>
      <c r="I219" s="2705"/>
      <c r="J219" s="2703"/>
      <c r="K219" s="2704"/>
      <c r="L219" s="2704"/>
      <c r="M219" s="2704"/>
      <c r="N219" s="2705"/>
      <c r="O219" s="1019" t="s">
        <v>52</v>
      </c>
      <c r="P219" s="1031" t="str">
        <f t="shared" si="11"/>
        <v/>
      </c>
      <c r="Q219" s="1020" t="s">
        <v>437</v>
      </c>
      <c r="R219" s="1017"/>
      <c r="S219" s="721" t="str">
        <f t="shared" si="13"/>
        <v/>
      </c>
    </row>
    <row r="220" spans="2:19" s="131" customFormat="1" ht="27" customHeight="1">
      <c r="B220" s="1017">
        <f t="shared" si="12"/>
        <v>215</v>
      </c>
      <c r="C220" s="1018"/>
      <c r="D220" s="1018"/>
      <c r="E220" s="2703"/>
      <c r="F220" s="2704"/>
      <c r="G220" s="2704"/>
      <c r="H220" s="2704"/>
      <c r="I220" s="2705"/>
      <c r="J220" s="2703"/>
      <c r="K220" s="2704"/>
      <c r="L220" s="2704"/>
      <c r="M220" s="2704"/>
      <c r="N220" s="2705"/>
      <c r="O220" s="1019" t="s">
        <v>52</v>
      </c>
      <c r="P220" s="1031" t="str">
        <f t="shared" si="11"/>
        <v/>
      </c>
      <c r="Q220" s="1020" t="s">
        <v>437</v>
      </c>
      <c r="R220" s="1017"/>
      <c r="S220" s="721" t="str">
        <f t="shared" si="13"/>
        <v/>
      </c>
    </row>
    <row r="221" spans="2:19" s="131" customFormat="1" ht="27" customHeight="1">
      <c r="B221" s="1017">
        <f t="shared" si="12"/>
        <v>216</v>
      </c>
      <c r="C221" s="1018"/>
      <c r="D221" s="1018"/>
      <c r="E221" s="2703"/>
      <c r="F221" s="2704"/>
      <c r="G221" s="2704"/>
      <c r="H221" s="2704"/>
      <c r="I221" s="2705"/>
      <c r="J221" s="2703"/>
      <c r="K221" s="2704"/>
      <c r="L221" s="2704"/>
      <c r="M221" s="2704"/>
      <c r="N221" s="2705"/>
      <c r="O221" s="1019" t="s">
        <v>52</v>
      </c>
      <c r="P221" s="1031" t="str">
        <f t="shared" si="11"/>
        <v/>
      </c>
      <c r="Q221" s="1020" t="s">
        <v>437</v>
      </c>
      <c r="R221" s="1017"/>
      <c r="S221" s="721" t="str">
        <f t="shared" si="13"/>
        <v/>
      </c>
    </row>
    <row r="222" spans="2:19" s="131" customFormat="1" ht="27" customHeight="1">
      <c r="B222" s="1017">
        <f t="shared" si="12"/>
        <v>217</v>
      </c>
      <c r="C222" s="1018"/>
      <c r="D222" s="1018"/>
      <c r="E222" s="2703"/>
      <c r="F222" s="2704"/>
      <c r="G222" s="2704"/>
      <c r="H222" s="2704"/>
      <c r="I222" s="2705"/>
      <c r="J222" s="2703"/>
      <c r="K222" s="2704"/>
      <c r="L222" s="2704"/>
      <c r="M222" s="2704"/>
      <c r="N222" s="2705"/>
      <c r="O222" s="1019" t="s">
        <v>52</v>
      </c>
      <c r="P222" s="1031" t="str">
        <f t="shared" si="11"/>
        <v/>
      </c>
      <c r="Q222" s="1020" t="s">
        <v>437</v>
      </c>
      <c r="R222" s="1017"/>
      <c r="S222" s="721" t="str">
        <f t="shared" si="13"/>
        <v/>
      </c>
    </row>
    <row r="223" spans="2:19" s="131" customFormat="1" ht="27" customHeight="1">
      <c r="B223" s="1017">
        <f t="shared" si="12"/>
        <v>218</v>
      </c>
      <c r="C223" s="1018"/>
      <c r="D223" s="1018"/>
      <c r="E223" s="2703"/>
      <c r="F223" s="2704"/>
      <c r="G223" s="2704"/>
      <c r="H223" s="2704"/>
      <c r="I223" s="2705"/>
      <c r="J223" s="2703"/>
      <c r="K223" s="2704"/>
      <c r="L223" s="2704"/>
      <c r="M223" s="2704"/>
      <c r="N223" s="2705"/>
      <c r="O223" s="1019" t="s">
        <v>52</v>
      </c>
      <c r="P223" s="1031" t="str">
        <f t="shared" si="11"/>
        <v/>
      </c>
      <c r="Q223" s="1020" t="s">
        <v>437</v>
      </c>
      <c r="R223" s="1017"/>
      <c r="S223" s="721" t="str">
        <f t="shared" si="13"/>
        <v/>
      </c>
    </row>
    <row r="224" spans="2:19" s="131" customFormat="1" ht="27" customHeight="1">
      <c r="B224" s="1017">
        <f t="shared" si="12"/>
        <v>219</v>
      </c>
      <c r="C224" s="1018"/>
      <c r="D224" s="1018"/>
      <c r="E224" s="2703"/>
      <c r="F224" s="2704"/>
      <c r="G224" s="2704"/>
      <c r="H224" s="2704"/>
      <c r="I224" s="2705"/>
      <c r="J224" s="2703"/>
      <c r="K224" s="2704"/>
      <c r="L224" s="2704"/>
      <c r="M224" s="2704"/>
      <c r="N224" s="2705"/>
      <c r="O224" s="1019" t="s">
        <v>52</v>
      </c>
      <c r="P224" s="1031" t="str">
        <f t="shared" si="11"/>
        <v/>
      </c>
      <c r="Q224" s="1020" t="s">
        <v>437</v>
      </c>
      <c r="R224" s="1017"/>
      <c r="S224" s="721" t="str">
        <f t="shared" si="13"/>
        <v/>
      </c>
    </row>
    <row r="225" spans="2:19" s="131" customFormat="1" ht="27" customHeight="1">
      <c r="B225" s="1017">
        <f t="shared" si="12"/>
        <v>220</v>
      </c>
      <c r="C225" s="1018"/>
      <c r="D225" s="1018"/>
      <c r="E225" s="2703"/>
      <c r="F225" s="2704"/>
      <c r="G225" s="2704"/>
      <c r="H225" s="2704"/>
      <c r="I225" s="2705"/>
      <c r="J225" s="2703"/>
      <c r="K225" s="2704"/>
      <c r="L225" s="2704"/>
      <c r="M225" s="2704"/>
      <c r="N225" s="2705"/>
      <c r="O225" s="1019" t="s">
        <v>52</v>
      </c>
      <c r="P225" s="1031" t="str">
        <f t="shared" si="11"/>
        <v/>
      </c>
      <c r="Q225" s="1020" t="s">
        <v>437</v>
      </c>
      <c r="R225" s="1017"/>
      <c r="S225" s="721" t="str">
        <f t="shared" si="13"/>
        <v/>
      </c>
    </row>
    <row r="226" spans="2:19" s="131" customFormat="1" ht="27" customHeight="1">
      <c r="B226" s="1017">
        <f t="shared" si="12"/>
        <v>221</v>
      </c>
      <c r="C226" s="1018"/>
      <c r="D226" s="1018"/>
      <c r="E226" s="2703"/>
      <c r="F226" s="2704"/>
      <c r="G226" s="2704"/>
      <c r="H226" s="2704"/>
      <c r="I226" s="2705"/>
      <c r="J226" s="2703"/>
      <c r="K226" s="2704"/>
      <c r="L226" s="2704"/>
      <c r="M226" s="2704"/>
      <c r="N226" s="2705"/>
      <c r="O226" s="1019" t="s">
        <v>52</v>
      </c>
      <c r="P226" s="1031" t="str">
        <f t="shared" si="11"/>
        <v/>
      </c>
      <c r="Q226" s="1020" t="s">
        <v>437</v>
      </c>
      <c r="R226" s="1017"/>
      <c r="S226" s="721" t="str">
        <f t="shared" si="13"/>
        <v/>
      </c>
    </row>
    <row r="227" spans="2:19" s="131" customFormat="1" ht="27" customHeight="1">
      <c r="B227" s="1017">
        <f t="shared" si="12"/>
        <v>222</v>
      </c>
      <c r="C227" s="1018"/>
      <c r="D227" s="1018"/>
      <c r="E227" s="2703"/>
      <c r="F227" s="2704"/>
      <c r="G227" s="2704"/>
      <c r="H227" s="2704"/>
      <c r="I227" s="2705"/>
      <c r="J227" s="2703"/>
      <c r="K227" s="2704"/>
      <c r="L227" s="2704"/>
      <c r="M227" s="2704"/>
      <c r="N227" s="2705"/>
      <c r="O227" s="1019" t="s">
        <v>52</v>
      </c>
      <c r="P227" s="1031" t="str">
        <f t="shared" si="11"/>
        <v/>
      </c>
      <c r="Q227" s="1020" t="s">
        <v>437</v>
      </c>
      <c r="R227" s="1017"/>
      <c r="S227" s="721" t="str">
        <f t="shared" si="13"/>
        <v/>
      </c>
    </row>
    <row r="228" spans="2:19" s="131" customFormat="1" ht="27" customHeight="1">
      <c r="B228" s="1017">
        <f t="shared" si="12"/>
        <v>223</v>
      </c>
      <c r="C228" s="1018"/>
      <c r="D228" s="1018"/>
      <c r="E228" s="2703"/>
      <c r="F228" s="2704"/>
      <c r="G228" s="2704"/>
      <c r="H228" s="2704"/>
      <c r="I228" s="2705"/>
      <c r="J228" s="2703"/>
      <c r="K228" s="2704"/>
      <c r="L228" s="2704"/>
      <c r="M228" s="2704"/>
      <c r="N228" s="2705"/>
      <c r="O228" s="1019" t="s">
        <v>52</v>
      </c>
      <c r="P228" s="1031" t="str">
        <f t="shared" si="11"/>
        <v/>
      </c>
      <c r="Q228" s="1020" t="s">
        <v>437</v>
      </c>
      <c r="R228" s="1017"/>
      <c r="S228" s="721" t="str">
        <f t="shared" si="13"/>
        <v/>
      </c>
    </row>
    <row r="229" spans="2:19" s="131" customFormat="1" ht="27" customHeight="1">
      <c r="B229" s="1017">
        <f t="shared" si="12"/>
        <v>224</v>
      </c>
      <c r="C229" s="1018"/>
      <c r="D229" s="1018"/>
      <c r="E229" s="2703"/>
      <c r="F229" s="2704"/>
      <c r="G229" s="2704"/>
      <c r="H229" s="2704"/>
      <c r="I229" s="2705"/>
      <c r="J229" s="2703"/>
      <c r="K229" s="2704"/>
      <c r="L229" s="2704"/>
      <c r="M229" s="2704"/>
      <c r="N229" s="2705"/>
      <c r="O229" s="1019" t="s">
        <v>52</v>
      </c>
      <c r="P229" s="1031" t="str">
        <f t="shared" si="11"/>
        <v/>
      </c>
      <c r="Q229" s="1020" t="s">
        <v>437</v>
      </c>
      <c r="R229" s="1017"/>
      <c r="S229" s="721" t="str">
        <f t="shared" si="13"/>
        <v/>
      </c>
    </row>
    <row r="230" spans="2:19" s="131" customFormat="1" ht="27" customHeight="1">
      <c r="B230" s="1017">
        <f t="shared" si="12"/>
        <v>225</v>
      </c>
      <c r="C230" s="1018"/>
      <c r="D230" s="1018"/>
      <c r="E230" s="2703"/>
      <c r="F230" s="2704"/>
      <c r="G230" s="2704"/>
      <c r="H230" s="2704"/>
      <c r="I230" s="2705"/>
      <c r="J230" s="2703"/>
      <c r="K230" s="2704"/>
      <c r="L230" s="2704"/>
      <c r="M230" s="2704"/>
      <c r="N230" s="2705"/>
      <c r="O230" s="1019" t="s">
        <v>52</v>
      </c>
      <c r="P230" s="1031" t="str">
        <f t="shared" si="11"/>
        <v/>
      </c>
      <c r="Q230" s="1020" t="s">
        <v>437</v>
      </c>
      <c r="R230" s="1017"/>
      <c r="S230" s="721" t="str">
        <f t="shared" si="13"/>
        <v/>
      </c>
    </row>
    <row r="231" spans="2:19" s="131" customFormat="1" ht="27" customHeight="1">
      <c r="B231" s="1017">
        <f t="shared" si="12"/>
        <v>226</v>
      </c>
      <c r="C231" s="1018"/>
      <c r="D231" s="1018"/>
      <c r="E231" s="2703"/>
      <c r="F231" s="2704"/>
      <c r="G231" s="2704"/>
      <c r="H231" s="2704"/>
      <c r="I231" s="2705"/>
      <c r="J231" s="2703"/>
      <c r="K231" s="2704"/>
      <c r="L231" s="2704"/>
      <c r="M231" s="2704"/>
      <c r="N231" s="2705"/>
      <c r="O231" s="1019" t="s">
        <v>52</v>
      </c>
      <c r="P231" s="1031" t="str">
        <f t="shared" si="11"/>
        <v/>
      </c>
      <c r="Q231" s="1020" t="s">
        <v>437</v>
      </c>
      <c r="R231" s="1017"/>
      <c r="S231" s="721" t="str">
        <f t="shared" si="13"/>
        <v/>
      </c>
    </row>
    <row r="232" spans="2:19" s="131" customFormat="1" ht="27" customHeight="1">
      <c r="B232" s="1017">
        <f t="shared" si="12"/>
        <v>227</v>
      </c>
      <c r="C232" s="1018"/>
      <c r="D232" s="1018"/>
      <c r="E232" s="2703"/>
      <c r="F232" s="2704"/>
      <c r="G232" s="2704"/>
      <c r="H232" s="2704"/>
      <c r="I232" s="2705"/>
      <c r="J232" s="2703"/>
      <c r="K232" s="2704"/>
      <c r="L232" s="2704"/>
      <c r="M232" s="2704"/>
      <c r="N232" s="2705"/>
      <c r="O232" s="1019" t="s">
        <v>52</v>
      </c>
      <c r="P232" s="1031" t="str">
        <f t="shared" si="11"/>
        <v/>
      </c>
      <c r="Q232" s="1020" t="s">
        <v>437</v>
      </c>
      <c r="R232" s="1017"/>
      <c r="S232" s="721" t="str">
        <f t="shared" si="13"/>
        <v/>
      </c>
    </row>
    <row r="233" spans="2:19" s="131" customFormat="1" ht="27" customHeight="1">
      <c r="B233" s="1017">
        <f t="shared" si="12"/>
        <v>228</v>
      </c>
      <c r="C233" s="1018"/>
      <c r="D233" s="1018"/>
      <c r="E233" s="2703"/>
      <c r="F233" s="2704"/>
      <c r="G233" s="2704"/>
      <c r="H233" s="2704"/>
      <c r="I233" s="2705"/>
      <c r="J233" s="2703"/>
      <c r="K233" s="2704"/>
      <c r="L233" s="2704"/>
      <c r="M233" s="2704"/>
      <c r="N233" s="2705"/>
      <c r="O233" s="1019" t="s">
        <v>52</v>
      </c>
      <c r="P233" s="1031" t="str">
        <f t="shared" si="11"/>
        <v/>
      </c>
      <c r="Q233" s="1020" t="s">
        <v>437</v>
      </c>
      <c r="R233" s="1017"/>
      <c r="S233" s="721" t="str">
        <f t="shared" si="13"/>
        <v/>
      </c>
    </row>
    <row r="234" spans="2:19" s="131" customFormat="1" ht="27" customHeight="1">
      <c r="B234" s="1017">
        <f t="shared" si="12"/>
        <v>229</v>
      </c>
      <c r="C234" s="1018"/>
      <c r="D234" s="1018"/>
      <c r="E234" s="2703"/>
      <c r="F234" s="2704"/>
      <c r="G234" s="2704"/>
      <c r="H234" s="2704"/>
      <c r="I234" s="2705"/>
      <c r="J234" s="2703"/>
      <c r="K234" s="2704"/>
      <c r="L234" s="2704"/>
      <c r="M234" s="2704"/>
      <c r="N234" s="2705"/>
      <c r="O234" s="1019" t="s">
        <v>52</v>
      </c>
      <c r="P234" s="1031" t="str">
        <f t="shared" si="11"/>
        <v/>
      </c>
      <c r="Q234" s="1020" t="s">
        <v>437</v>
      </c>
      <c r="R234" s="1017"/>
      <c r="S234" s="721" t="str">
        <f t="shared" si="13"/>
        <v/>
      </c>
    </row>
    <row r="235" spans="2:19" s="131" customFormat="1" ht="27" customHeight="1">
      <c r="B235" s="1017">
        <f t="shared" si="12"/>
        <v>230</v>
      </c>
      <c r="C235" s="1018"/>
      <c r="D235" s="1018"/>
      <c r="E235" s="2703"/>
      <c r="F235" s="2704"/>
      <c r="G235" s="2704"/>
      <c r="H235" s="2704"/>
      <c r="I235" s="2705"/>
      <c r="J235" s="2703"/>
      <c r="K235" s="2704"/>
      <c r="L235" s="2704"/>
      <c r="M235" s="2704"/>
      <c r="N235" s="2705"/>
      <c r="O235" s="1019" t="s">
        <v>52</v>
      </c>
      <c r="P235" s="1031" t="str">
        <f t="shared" si="11"/>
        <v/>
      </c>
      <c r="Q235" s="1020" t="s">
        <v>437</v>
      </c>
      <c r="R235" s="1017"/>
      <c r="S235" s="721" t="str">
        <f t="shared" si="13"/>
        <v/>
      </c>
    </row>
    <row r="236" spans="2:19" s="131" customFormat="1" ht="27" customHeight="1">
      <c r="B236" s="1017">
        <f t="shared" si="12"/>
        <v>231</v>
      </c>
      <c r="C236" s="1018"/>
      <c r="D236" s="1018"/>
      <c r="E236" s="2703"/>
      <c r="F236" s="2704"/>
      <c r="G236" s="2704"/>
      <c r="H236" s="2704"/>
      <c r="I236" s="2705"/>
      <c r="J236" s="2703"/>
      <c r="K236" s="2704"/>
      <c r="L236" s="2704"/>
      <c r="M236" s="2704"/>
      <c r="N236" s="2705"/>
      <c r="O236" s="1019" t="s">
        <v>52</v>
      </c>
      <c r="P236" s="1031" t="str">
        <f t="shared" si="11"/>
        <v/>
      </c>
      <c r="Q236" s="1020" t="s">
        <v>437</v>
      </c>
      <c r="R236" s="1017"/>
      <c r="S236" s="721" t="str">
        <f t="shared" si="13"/>
        <v/>
      </c>
    </row>
    <row r="237" spans="2:19" s="131" customFormat="1" ht="27" customHeight="1">
      <c r="B237" s="1017">
        <f t="shared" si="12"/>
        <v>232</v>
      </c>
      <c r="C237" s="1018"/>
      <c r="D237" s="1018"/>
      <c r="E237" s="2703"/>
      <c r="F237" s="2704"/>
      <c r="G237" s="2704"/>
      <c r="H237" s="2704"/>
      <c r="I237" s="2705"/>
      <c r="J237" s="2703"/>
      <c r="K237" s="2704"/>
      <c r="L237" s="2704"/>
      <c r="M237" s="2704"/>
      <c r="N237" s="2705"/>
      <c r="O237" s="1019" t="s">
        <v>52</v>
      </c>
      <c r="P237" s="1031" t="str">
        <f t="shared" si="11"/>
        <v/>
      </c>
      <c r="Q237" s="1020" t="s">
        <v>437</v>
      </c>
      <c r="R237" s="1017"/>
      <c r="S237" s="721" t="str">
        <f t="shared" si="13"/>
        <v/>
      </c>
    </row>
    <row r="238" spans="2:19" s="131" customFormat="1" ht="27" customHeight="1">
      <c r="B238" s="1017">
        <f t="shared" si="12"/>
        <v>233</v>
      </c>
      <c r="C238" s="1018"/>
      <c r="D238" s="1018"/>
      <c r="E238" s="2703"/>
      <c r="F238" s="2704"/>
      <c r="G238" s="2704"/>
      <c r="H238" s="2704"/>
      <c r="I238" s="2705"/>
      <c r="J238" s="2703"/>
      <c r="K238" s="2704"/>
      <c r="L238" s="2704"/>
      <c r="M238" s="2704"/>
      <c r="N238" s="2705"/>
      <c r="O238" s="1019" t="s">
        <v>52</v>
      </c>
      <c r="P238" s="1031" t="str">
        <f t="shared" si="11"/>
        <v/>
      </c>
      <c r="Q238" s="1020" t="s">
        <v>437</v>
      </c>
      <c r="R238" s="1017"/>
      <c r="S238" s="721" t="str">
        <f t="shared" si="13"/>
        <v/>
      </c>
    </row>
    <row r="239" spans="2:19" s="131" customFormat="1" ht="27" customHeight="1">
      <c r="B239" s="1017">
        <f t="shared" si="12"/>
        <v>234</v>
      </c>
      <c r="C239" s="1018"/>
      <c r="D239" s="1018"/>
      <c r="E239" s="2703"/>
      <c r="F239" s="2704"/>
      <c r="G239" s="2704"/>
      <c r="H239" s="2704"/>
      <c r="I239" s="2705"/>
      <c r="J239" s="2703"/>
      <c r="K239" s="2704"/>
      <c r="L239" s="2704"/>
      <c r="M239" s="2704"/>
      <c r="N239" s="2705"/>
      <c r="O239" s="1019" t="s">
        <v>52</v>
      </c>
      <c r="P239" s="1031" t="str">
        <f t="shared" si="11"/>
        <v/>
      </c>
      <c r="Q239" s="1020" t="s">
        <v>437</v>
      </c>
      <c r="R239" s="1017"/>
      <c r="S239" s="721" t="str">
        <f t="shared" si="13"/>
        <v/>
      </c>
    </row>
    <row r="240" spans="2:19" s="131" customFormat="1" ht="27" customHeight="1">
      <c r="B240" s="1017">
        <f t="shared" ref="B240:B303" si="14">+ROW()-5</f>
        <v>235</v>
      </c>
      <c r="C240" s="1018"/>
      <c r="D240" s="1018"/>
      <c r="E240" s="2703"/>
      <c r="F240" s="2704"/>
      <c r="G240" s="2704"/>
      <c r="H240" s="2704"/>
      <c r="I240" s="2705"/>
      <c r="J240" s="2703"/>
      <c r="K240" s="2704"/>
      <c r="L240" s="2704"/>
      <c r="M240" s="2704"/>
      <c r="N240" s="2705"/>
      <c r="O240" s="1019" t="s">
        <v>52</v>
      </c>
      <c r="P240" s="1031" t="str">
        <f t="shared" si="11"/>
        <v/>
      </c>
      <c r="Q240" s="1020" t="s">
        <v>437</v>
      </c>
      <c r="R240" s="1017"/>
      <c r="S240" s="721" t="str">
        <f t="shared" ref="S240:S303" si="15">IF(ISBLANK(J240),"",DATEDIF(J240,$S$2,"Y"))</f>
        <v/>
      </c>
    </row>
    <row r="241" spans="2:19" s="131" customFormat="1" ht="27" customHeight="1">
      <c r="B241" s="1017">
        <f t="shared" si="14"/>
        <v>236</v>
      </c>
      <c r="C241" s="1018"/>
      <c r="D241" s="1018"/>
      <c r="E241" s="2703"/>
      <c r="F241" s="2704"/>
      <c r="G241" s="2704"/>
      <c r="H241" s="2704"/>
      <c r="I241" s="2705"/>
      <c r="J241" s="2703"/>
      <c r="K241" s="2704"/>
      <c r="L241" s="2704"/>
      <c r="M241" s="2704"/>
      <c r="N241" s="2705"/>
      <c r="O241" s="1019" t="s">
        <v>52</v>
      </c>
      <c r="P241" s="1031" t="str">
        <f t="shared" si="11"/>
        <v/>
      </c>
      <c r="Q241" s="1020" t="s">
        <v>437</v>
      </c>
      <c r="R241" s="1017"/>
      <c r="S241" s="721" t="str">
        <f t="shared" si="15"/>
        <v/>
      </c>
    </row>
    <row r="242" spans="2:19" s="131" customFormat="1" ht="27" customHeight="1">
      <c r="B242" s="1017">
        <f t="shared" si="14"/>
        <v>237</v>
      </c>
      <c r="C242" s="1018"/>
      <c r="D242" s="1018"/>
      <c r="E242" s="2703"/>
      <c r="F242" s="2704"/>
      <c r="G242" s="2704"/>
      <c r="H242" s="2704"/>
      <c r="I242" s="2705"/>
      <c r="J242" s="2703"/>
      <c r="K242" s="2704"/>
      <c r="L242" s="2704"/>
      <c r="M242" s="2704"/>
      <c r="N242" s="2705"/>
      <c r="O242" s="1019" t="s">
        <v>52</v>
      </c>
      <c r="P242" s="1031" t="str">
        <f t="shared" si="11"/>
        <v/>
      </c>
      <c r="Q242" s="1020" t="s">
        <v>437</v>
      </c>
      <c r="R242" s="1017"/>
      <c r="S242" s="721" t="str">
        <f t="shared" si="15"/>
        <v/>
      </c>
    </row>
    <row r="243" spans="2:19" s="131" customFormat="1" ht="27" customHeight="1">
      <c r="B243" s="1017">
        <f t="shared" si="14"/>
        <v>238</v>
      </c>
      <c r="C243" s="1018"/>
      <c r="D243" s="1018"/>
      <c r="E243" s="2703"/>
      <c r="F243" s="2704"/>
      <c r="G243" s="2704"/>
      <c r="H243" s="2704"/>
      <c r="I243" s="2705"/>
      <c r="J243" s="2703"/>
      <c r="K243" s="2704"/>
      <c r="L243" s="2704"/>
      <c r="M243" s="2704"/>
      <c r="N243" s="2705"/>
      <c r="O243" s="1019" t="s">
        <v>52</v>
      </c>
      <c r="P243" s="1031" t="str">
        <f t="shared" si="11"/>
        <v/>
      </c>
      <c r="Q243" s="1020" t="s">
        <v>437</v>
      </c>
      <c r="R243" s="1017"/>
      <c r="S243" s="721" t="str">
        <f t="shared" si="15"/>
        <v/>
      </c>
    </row>
    <row r="244" spans="2:19" s="131" customFormat="1" ht="27" customHeight="1">
      <c r="B244" s="1017">
        <f t="shared" si="14"/>
        <v>239</v>
      </c>
      <c r="C244" s="1018"/>
      <c r="D244" s="1018"/>
      <c r="E244" s="2703"/>
      <c r="F244" s="2704"/>
      <c r="G244" s="2704"/>
      <c r="H244" s="2704"/>
      <c r="I244" s="2705"/>
      <c r="J244" s="2703"/>
      <c r="K244" s="2704"/>
      <c r="L244" s="2704"/>
      <c r="M244" s="2704"/>
      <c r="N244" s="2705"/>
      <c r="O244" s="1019" t="s">
        <v>52</v>
      </c>
      <c r="P244" s="1031" t="str">
        <f t="shared" si="11"/>
        <v/>
      </c>
      <c r="Q244" s="1020" t="s">
        <v>437</v>
      </c>
      <c r="R244" s="1017"/>
      <c r="S244" s="721" t="str">
        <f t="shared" si="15"/>
        <v/>
      </c>
    </row>
    <row r="245" spans="2:19" s="131" customFormat="1" ht="27" customHeight="1">
      <c r="B245" s="1017">
        <f t="shared" si="14"/>
        <v>240</v>
      </c>
      <c r="C245" s="1018"/>
      <c r="D245" s="1018"/>
      <c r="E245" s="2703"/>
      <c r="F245" s="2704"/>
      <c r="G245" s="2704"/>
      <c r="H245" s="2704"/>
      <c r="I245" s="2705"/>
      <c r="J245" s="2703"/>
      <c r="K245" s="2704"/>
      <c r="L245" s="2704"/>
      <c r="M245" s="2704"/>
      <c r="N245" s="2705"/>
      <c r="O245" s="1019" t="s">
        <v>52</v>
      </c>
      <c r="P245" s="1031" t="str">
        <f t="shared" si="11"/>
        <v/>
      </c>
      <c r="Q245" s="1020" t="s">
        <v>437</v>
      </c>
      <c r="R245" s="1017"/>
      <c r="S245" s="721" t="str">
        <f t="shared" si="15"/>
        <v/>
      </c>
    </row>
    <row r="246" spans="2:19" s="131" customFormat="1" ht="27" customHeight="1">
      <c r="B246" s="1017">
        <f t="shared" si="14"/>
        <v>241</v>
      </c>
      <c r="C246" s="1018"/>
      <c r="D246" s="1018"/>
      <c r="E246" s="2703"/>
      <c r="F246" s="2704"/>
      <c r="G246" s="2704"/>
      <c r="H246" s="2704"/>
      <c r="I246" s="2705"/>
      <c r="J246" s="2703"/>
      <c r="K246" s="2704"/>
      <c r="L246" s="2704"/>
      <c r="M246" s="2704"/>
      <c r="N246" s="2705"/>
      <c r="O246" s="1019" t="s">
        <v>52</v>
      </c>
      <c r="P246" s="1031" t="str">
        <f t="shared" si="11"/>
        <v/>
      </c>
      <c r="Q246" s="1020" t="s">
        <v>437</v>
      </c>
      <c r="R246" s="1017"/>
      <c r="S246" s="721" t="str">
        <f t="shared" si="15"/>
        <v/>
      </c>
    </row>
    <row r="247" spans="2:19" s="131" customFormat="1" ht="27" customHeight="1">
      <c r="B247" s="1017">
        <f t="shared" si="14"/>
        <v>242</v>
      </c>
      <c r="C247" s="1018"/>
      <c r="D247" s="1018"/>
      <c r="E247" s="2703"/>
      <c r="F247" s="2704"/>
      <c r="G247" s="2704"/>
      <c r="H247" s="2704"/>
      <c r="I247" s="2705"/>
      <c r="J247" s="2703"/>
      <c r="K247" s="2704"/>
      <c r="L247" s="2704"/>
      <c r="M247" s="2704"/>
      <c r="N247" s="2705"/>
      <c r="O247" s="1019" t="s">
        <v>52</v>
      </c>
      <c r="P247" s="1031" t="str">
        <f t="shared" si="11"/>
        <v/>
      </c>
      <c r="Q247" s="1020" t="s">
        <v>437</v>
      </c>
      <c r="R247" s="1017"/>
      <c r="S247" s="721" t="str">
        <f t="shared" si="15"/>
        <v/>
      </c>
    </row>
    <row r="248" spans="2:19" s="131" customFormat="1" ht="27" customHeight="1">
      <c r="B248" s="1017">
        <f t="shared" si="14"/>
        <v>243</v>
      </c>
      <c r="C248" s="1018"/>
      <c r="D248" s="1018"/>
      <c r="E248" s="2703"/>
      <c r="F248" s="2704"/>
      <c r="G248" s="2704"/>
      <c r="H248" s="2704"/>
      <c r="I248" s="2705"/>
      <c r="J248" s="2703"/>
      <c r="K248" s="2704"/>
      <c r="L248" s="2704"/>
      <c r="M248" s="2704"/>
      <c r="N248" s="2705"/>
      <c r="O248" s="1019" t="s">
        <v>52</v>
      </c>
      <c r="P248" s="1031" t="str">
        <f t="shared" si="11"/>
        <v/>
      </c>
      <c r="Q248" s="1020" t="s">
        <v>437</v>
      </c>
      <c r="R248" s="1017"/>
      <c r="S248" s="721" t="str">
        <f t="shared" si="15"/>
        <v/>
      </c>
    </row>
    <row r="249" spans="2:19" s="131" customFormat="1" ht="27" customHeight="1">
      <c r="B249" s="1017">
        <f t="shared" si="14"/>
        <v>244</v>
      </c>
      <c r="C249" s="1018"/>
      <c r="D249" s="1018"/>
      <c r="E249" s="2703"/>
      <c r="F249" s="2704"/>
      <c r="G249" s="2704"/>
      <c r="H249" s="2704"/>
      <c r="I249" s="2705"/>
      <c r="J249" s="2703"/>
      <c r="K249" s="2704"/>
      <c r="L249" s="2704"/>
      <c r="M249" s="2704"/>
      <c r="N249" s="2705"/>
      <c r="O249" s="1019" t="s">
        <v>52</v>
      </c>
      <c r="P249" s="1031" t="str">
        <f t="shared" si="11"/>
        <v/>
      </c>
      <c r="Q249" s="1020" t="s">
        <v>437</v>
      </c>
      <c r="R249" s="1017"/>
      <c r="S249" s="721" t="str">
        <f t="shared" si="15"/>
        <v/>
      </c>
    </row>
    <row r="250" spans="2:19" s="131" customFormat="1" ht="27" customHeight="1">
      <c r="B250" s="1017">
        <f t="shared" si="14"/>
        <v>245</v>
      </c>
      <c r="C250" s="1018"/>
      <c r="D250" s="1018"/>
      <c r="E250" s="2703"/>
      <c r="F250" s="2704"/>
      <c r="G250" s="2704"/>
      <c r="H250" s="2704"/>
      <c r="I250" s="2705"/>
      <c r="J250" s="2703"/>
      <c r="K250" s="2704"/>
      <c r="L250" s="2704"/>
      <c r="M250" s="2704"/>
      <c r="N250" s="2705"/>
      <c r="O250" s="1019" t="s">
        <v>52</v>
      </c>
      <c r="P250" s="1031" t="str">
        <f t="shared" si="11"/>
        <v/>
      </c>
      <c r="Q250" s="1020" t="s">
        <v>437</v>
      </c>
      <c r="R250" s="1017"/>
      <c r="S250" s="721" t="str">
        <f t="shared" si="15"/>
        <v/>
      </c>
    </row>
    <row r="251" spans="2:19" s="131" customFormat="1" ht="27" customHeight="1">
      <c r="B251" s="1017">
        <f t="shared" si="14"/>
        <v>246</v>
      </c>
      <c r="C251" s="1018"/>
      <c r="D251" s="1018"/>
      <c r="E251" s="2703"/>
      <c r="F251" s="2704"/>
      <c r="G251" s="2704"/>
      <c r="H251" s="2704"/>
      <c r="I251" s="2705"/>
      <c r="J251" s="2703"/>
      <c r="K251" s="2704"/>
      <c r="L251" s="2704"/>
      <c r="M251" s="2704"/>
      <c r="N251" s="2705"/>
      <c r="O251" s="1019" t="s">
        <v>52</v>
      </c>
      <c r="P251" s="1031" t="str">
        <f t="shared" si="11"/>
        <v/>
      </c>
      <c r="Q251" s="1020" t="s">
        <v>437</v>
      </c>
      <c r="R251" s="1017"/>
      <c r="S251" s="721" t="str">
        <f t="shared" si="15"/>
        <v/>
      </c>
    </row>
    <row r="252" spans="2:19" s="131" customFormat="1" ht="27" customHeight="1">
      <c r="B252" s="1017">
        <f t="shared" si="14"/>
        <v>247</v>
      </c>
      <c r="C252" s="1018"/>
      <c r="D252" s="1018"/>
      <c r="E252" s="2703"/>
      <c r="F252" s="2704"/>
      <c r="G252" s="2704"/>
      <c r="H252" s="2704"/>
      <c r="I252" s="2705"/>
      <c r="J252" s="2703"/>
      <c r="K252" s="2704"/>
      <c r="L252" s="2704"/>
      <c r="M252" s="2704"/>
      <c r="N252" s="2705"/>
      <c r="O252" s="1019" t="s">
        <v>52</v>
      </c>
      <c r="P252" s="1031" t="str">
        <f t="shared" si="11"/>
        <v/>
      </c>
      <c r="Q252" s="1020" t="s">
        <v>437</v>
      </c>
      <c r="R252" s="1017"/>
      <c r="S252" s="721" t="str">
        <f t="shared" si="15"/>
        <v/>
      </c>
    </row>
    <row r="253" spans="2:19" s="131" customFormat="1" ht="27" customHeight="1">
      <c r="B253" s="1017">
        <f t="shared" si="14"/>
        <v>248</v>
      </c>
      <c r="C253" s="1018"/>
      <c r="D253" s="1018"/>
      <c r="E253" s="2703"/>
      <c r="F253" s="2704"/>
      <c r="G253" s="2704"/>
      <c r="H253" s="2704"/>
      <c r="I253" s="2705"/>
      <c r="J253" s="2703"/>
      <c r="K253" s="2704"/>
      <c r="L253" s="2704"/>
      <c r="M253" s="2704"/>
      <c r="N253" s="2705"/>
      <c r="O253" s="1019" t="s">
        <v>52</v>
      </c>
      <c r="P253" s="1031" t="str">
        <f t="shared" si="11"/>
        <v/>
      </c>
      <c r="Q253" s="1020" t="s">
        <v>437</v>
      </c>
      <c r="R253" s="1017"/>
      <c r="S253" s="721" t="str">
        <f t="shared" si="15"/>
        <v/>
      </c>
    </row>
    <row r="254" spans="2:19" s="131" customFormat="1" ht="27" customHeight="1">
      <c r="B254" s="1017">
        <f t="shared" si="14"/>
        <v>249</v>
      </c>
      <c r="C254" s="1018"/>
      <c r="D254" s="1018"/>
      <c r="E254" s="2703"/>
      <c r="F254" s="2704"/>
      <c r="G254" s="2704"/>
      <c r="H254" s="2704"/>
      <c r="I254" s="2705"/>
      <c r="J254" s="2703"/>
      <c r="K254" s="2704"/>
      <c r="L254" s="2704"/>
      <c r="M254" s="2704"/>
      <c r="N254" s="2705"/>
      <c r="O254" s="1019" t="s">
        <v>52</v>
      </c>
      <c r="P254" s="1031" t="str">
        <f t="shared" si="11"/>
        <v/>
      </c>
      <c r="Q254" s="1020" t="s">
        <v>437</v>
      </c>
      <c r="R254" s="1017"/>
      <c r="S254" s="721" t="str">
        <f t="shared" si="15"/>
        <v/>
      </c>
    </row>
    <row r="255" spans="2:19" s="131" customFormat="1" ht="27" customHeight="1">
      <c r="B255" s="1017">
        <f t="shared" si="14"/>
        <v>250</v>
      </c>
      <c r="C255" s="1018"/>
      <c r="D255" s="1018"/>
      <c r="E255" s="2703"/>
      <c r="F255" s="2704"/>
      <c r="G255" s="2704"/>
      <c r="H255" s="2704"/>
      <c r="I255" s="2705"/>
      <c r="J255" s="2703"/>
      <c r="K255" s="2704"/>
      <c r="L255" s="2704"/>
      <c r="M255" s="2704"/>
      <c r="N255" s="2705"/>
      <c r="O255" s="1019" t="s">
        <v>52</v>
      </c>
      <c r="P255" s="1031" t="str">
        <f t="shared" si="11"/>
        <v/>
      </c>
      <c r="Q255" s="1020" t="s">
        <v>437</v>
      </c>
      <c r="R255" s="1017"/>
      <c r="S255" s="721" t="str">
        <f t="shared" si="15"/>
        <v/>
      </c>
    </row>
    <row r="256" spans="2:19" s="131" customFormat="1" ht="27" customHeight="1">
      <c r="B256" s="1017">
        <f t="shared" si="14"/>
        <v>251</v>
      </c>
      <c r="C256" s="1018"/>
      <c r="D256" s="1018"/>
      <c r="E256" s="2703"/>
      <c r="F256" s="2704"/>
      <c r="G256" s="2704"/>
      <c r="H256" s="2704"/>
      <c r="I256" s="2705"/>
      <c r="J256" s="2703"/>
      <c r="K256" s="2704"/>
      <c r="L256" s="2704"/>
      <c r="M256" s="2704"/>
      <c r="N256" s="2705"/>
      <c r="O256" s="1019" t="s">
        <v>52</v>
      </c>
      <c r="P256" s="1031" t="str">
        <f t="shared" si="11"/>
        <v/>
      </c>
      <c r="Q256" s="1020" t="s">
        <v>437</v>
      </c>
      <c r="R256" s="1017"/>
      <c r="S256" s="721" t="str">
        <f t="shared" si="15"/>
        <v/>
      </c>
    </row>
    <row r="257" spans="2:19" s="131" customFormat="1" ht="27" customHeight="1">
      <c r="B257" s="1017">
        <f t="shared" si="14"/>
        <v>252</v>
      </c>
      <c r="C257" s="1018"/>
      <c r="D257" s="1018"/>
      <c r="E257" s="2703"/>
      <c r="F257" s="2704"/>
      <c r="G257" s="2704"/>
      <c r="H257" s="2704"/>
      <c r="I257" s="2705"/>
      <c r="J257" s="2703"/>
      <c r="K257" s="2704"/>
      <c r="L257" s="2704"/>
      <c r="M257" s="2704"/>
      <c r="N257" s="2705"/>
      <c r="O257" s="1019" t="s">
        <v>52</v>
      </c>
      <c r="P257" s="1031" t="str">
        <f t="shared" si="11"/>
        <v/>
      </c>
      <c r="Q257" s="1020" t="s">
        <v>437</v>
      </c>
      <c r="R257" s="1017"/>
      <c r="S257" s="721" t="str">
        <f t="shared" si="15"/>
        <v/>
      </c>
    </row>
    <row r="258" spans="2:19" s="131" customFormat="1" ht="27" customHeight="1">
      <c r="B258" s="1017">
        <f t="shared" si="14"/>
        <v>253</v>
      </c>
      <c r="C258" s="1018"/>
      <c r="D258" s="1018"/>
      <c r="E258" s="2703"/>
      <c r="F258" s="2704"/>
      <c r="G258" s="2704"/>
      <c r="H258" s="2704"/>
      <c r="I258" s="2705"/>
      <c r="J258" s="2703"/>
      <c r="K258" s="2704"/>
      <c r="L258" s="2704"/>
      <c r="M258" s="2704"/>
      <c r="N258" s="2705"/>
      <c r="O258" s="1019" t="s">
        <v>52</v>
      </c>
      <c r="P258" s="1031" t="str">
        <f t="shared" si="11"/>
        <v/>
      </c>
      <c r="Q258" s="1020" t="s">
        <v>437</v>
      </c>
      <c r="R258" s="1017"/>
      <c r="S258" s="721" t="str">
        <f t="shared" si="15"/>
        <v/>
      </c>
    </row>
    <row r="259" spans="2:19" s="131" customFormat="1" ht="27" customHeight="1">
      <c r="B259" s="1017">
        <f t="shared" si="14"/>
        <v>254</v>
      </c>
      <c r="C259" s="1018"/>
      <c r="D259" s="1018"/>
      <c r="E259" s="2703"/>
      <c r="F259" s="2704"/>
      <c r="G259" s="2704"/>
      <c r="H259" s="2704"/>
      <c r="I259" s="2705"/>
      <c r="J259" s="2703"/>
      <c r="K259" s="2704"/>
      <c r="L259" s="2704"/>
      <c r="M259" s="2704"/>
      <c r="N259" s="2705"/>
      <c r="O259" s="1019" t="s">
        <v>52</v>
      </c>
      <c r="P259" s="1031" t="str">
        <f t="shared" si="11"/>
        <v/>
      </c>
      <c r="Q259" s="1020" t="s">
        <v>437</v>
      </c>
      <c r="R259" s="1017"/>
      <c r="S259" s="721" t="str">
        <f t="shared" si="15"/>
        <v/>
      </c>
    </row>
    <row r="260" spans="2:19" s="131" customFormat="1" ht="27" customHeight="1">
      <c r="B260" s="1017">
        <f t="shared" si="14"/>
        <v>255</v>
      </c>
      <c r="C260" s="1018"/>
      <c r="D260" s="1018"/>
      <c r="E260" s="2703"/>
      <c r="F260" s="2704"/>
      <c r="G260" s="2704"/>
      <c r="H260" s="2704"/>
      <c r="I260" s="2705"/>
      <c r="J260" s="2703"/>
      <c r="K260" s="2704"/>
      <c r="L260" s="2704"/>
      <c r="M260" s="2704"/>
      <c r="N260" s="2705"/>
      <c r="O260" s="1019" t="s">
        <v>52</v>
      </c>
      <c r="P260" s="1031" t="str">
        <f t="shared" si="11"/>
        <v/>
      </c>
      <c r="Q260" s="1020" t="s">
        <v>437</v>
      </c>
      <c r="R260" s="1017"/>
      <c r="S260" s="721" t="str">
        <f t="shared" si="15"/>
        <v/>
      </c>
    </row>
    <row r="261" spans="2:19" s="131" customFormat="1" ht="27" customHeight="1">
      <c r="B261" s="1017">
        <f t="shared" si="14"/>
        <v>256</v>
      </c>
      <c r="C261" s="1018"/>
      <c r="D261" s="1018"/>
      <c r="E261" s="2703"/>
      <c r="F261" s="2704"/>
      <c r="G261" s="2704"/>
      <c r="H261" s="2704"/>
      <c r="I261" s="2705"/>
      <c r="J261" s="2703"/>
      <c r="K261" s="2704"/>
      <c r="L261" s="2704"/>
      <c r="M261" s="2704"/>
      <c r="N261" s="2705"/>
      <c r="O261" s="1019" t="s">
        <v>52</v>
      </c>
      <c r="P261" s="1031" t="str">
        <f t="shared" si="11"/>
        <v/>
      </c>
      <c r="Q261" s="1020" t="s">
        <v>437</v>
      </c>
      <c r="R261" s="1017"/>
      <c r="S261" s="721" t="str">
        <f t="shared" si="15"/>
        <v/>
      </c>
    </row>
    <row r="262" spans="2:19" s="131" customFormat="1" ht="27" customHeight="1">
      <c r="B262" s="1017">
        <f t="shared" si="14"/>
        <v>257</v>
      </c>
      <c r="C262" s="1018"/>
      <c r="D262" s="1018"/>
      <c r="E262" s="2703"/>
      <c r="F262" s="2704"/>
      <c r="G262" s="2704"/>
      <c r="H262" s="2704"/>
      <c r="I262" s="2705"/>
      <c r="J262" s="2703"/>
      <c r="K262" s="2704"/>
      <c r="L262" s="2704"/>
      <c r="M262" s="2704"/>
      <c r="N262" s="2705"/>
      <c r="O262" s="1019" t="s">
        <v>52</v>
      </c>
      <c r="P262" s="1031" t="str">
        <f t="shared" si="11"/>
        <v/>
      </c>
      <c r="Q262" s="1020" t="s">
        <v>437</v>
      </c>
      <c r="R262" s="1017"/>
      <c r="S262" s="721" t="str">
        <f t="shared" si="15"/>
        <v/>
      </c>
    </row>
    <row r="263" spans="2:19" s="131" customFormat="1" ht="27" customHeight="1">
      <c r="B263" s="1017">
        <f t="shared" si="14"/>
        <v>258</v>
      </c>
      <c r="C263" s="1018"/>
      <c r="D263" s="1018"/>
      <c r="E263" s="2703"/>
      <c r="F263" s="2704"/>
      <c r="G263" s="2704"/>
      <c r="H263" s="2704"/>
      <c r="I263" s="2705"/>
      <c r="J263" s="2703"/>
      <c r="K263" s="2704"/>
      <c r="L263" s="2704"/>
      <c r="M263" s="2704"/>
      <c r="N263" s="2705"/>
      <c r="O263" s="1019" t="s">
        <v>52</v>
      </c>
      <c r="P263" s="1031" t="str">
        <f t="shared" si="11"/>
        <v/>
      </c>
      <c r="Q263" s="1020" t="s">
        <v>437</v>
      </c>
      <c r="R263" s="1017"/>
      <c r="S263" s="721" t="str">
        <f t="shared" si="15"/>
        <v/>
      </c>
    </row>
    <row r="264" spans="2:19" s="131" customFormat="1" ht="27" customHeight="1">
      <c r="B264" s="1017">
        <f t="shared" si="14"/>
        <v>259</v>
      </c>
      <c r="C264" s="1018"/>
      <c r="D264" s="1018"/>
      <c r="E264" s="2703"/>
      <c r="F264" s="2704"/>
      <c r="G264" s="2704"/>
      <c r="H264" s="2704"/>
      <c r="I264" s="2705"/>
      <c r="J264" s="2703"/>
      <c r="K264" s="2704"/>
      <c r="L264" s="2704"/>
      <c r="M264" s="2704"/>
      <c r="N264" s="2705"/>
      <c r="O264" s="1019" t="s">
        <v>52</v>
      </c>
      <c r="P264" s="1031" t="str">
        <f t="shared" si="11"/>
        <v/>
      </c>
      <c r="Q264" s="1020" t="s">
        <v>437</v>
      </c>
      <c r="R264" s="1017"/>
      <c r="S264" s="721" t="str">
        <f t="shared" si="15"/>
        <v/>
      </c>
    </row>
    <row r="265" spans="2:19" s="131" customFormat="1" ht="27" customHeight="1">
      <c r="B265" s="1017">
        <f t="shared" si="14"/>
        <v>260</v>
      </c>
      <c r="C265" s="1018"/>
      <c r="D265" s="1018"/>
      <c r="E265" s="2703"/>
      <c r="F265" s="2704"/>
      <c r="G265" s="2704"/>
      <c r="H265" s="2704"/>
      <c r="I265" s="2705"/>
      <c r="J265" s="2703"/>
      <c r="K265" s="2704"/>
      <c r="L265" s="2704"/>
      <c r="M265" s="2704"/>
      <c r="N265" s="2705"/>
      <c r="O265" s="1019" t="s">
        <v>52</v>
      </c>
      <c r="P265" s="1031" t="str">
        <f t="shared" si="11"/>
        <v/>
      </c>
      <c r="Q265" s="1020" t="s">
        <v>437</v>
      </c>
      <c r="R265" s="1017"/>
      <c r="S265" s="721" t="str">
        <f t="shared" si="15"/>
        <v/>
      </c>
    </row>
    <row r="266" spans="2:19" s="131" customFormat="1" ht="27" customHeight="1">
      <c r="B266" s="1017">
        <f t="shared" si="14"/>
        <v>261</v>
      </c>
      <c r="C266" s="1018"/>
      <c r="D266" s="1018"/>
      <c r="E266" s="2703"/>
      <c r="F266" s="2704"/>
      <c r="G266" s="2704"/>
      <c r="H266" s="2704"/>
      <c r="I266" s="2705"/>
      <c r="J266" s="2703"/>
      <c r="K266" s="2704"/>
      <c r="L266" s="2704"/>
      <c r="M266" s="2704"/>
      <c r="N266" s="2705"/>
      <c r="O266" s="1019" t="s">
        <v>52</v>
      </c>
      <c r="P266" s="1031" t="str">
        <f t="shared" si="11"/>
        <v/>
      </c>
      <c r="Q266" s="1020" t="s">
        <v>437</v>
      </c>
      <c r="R266" s="1017"/>
      <c r="S266" s="721" t="str">
        <f t="shared" si="15"/>
        <v/>
      </c>
    </row>
    <row r="267" spans="2:19" s="131" customFormat="1" ht="27" customHeight="1">
      <c r="B267" s="1017">
        <f t="shared" si="14"/>
        <v>262</v>
      </c>
      <c r="C267" s="1018"/>
      <c r="D267" s="1018"/>
      <c r="E267" s="2703"/>
      <c r="F267" s="2704"/>
      <c r="G267" s="2704"/>
      <c r="H267" s="2704"/>
      <c r="I267" s="2705"/>
      <c r="J267" s="2703"/>
      <c r="K267" s="2704"/>
      <c r="L267" s="2704"/>
      <c r="M267" s="2704"/>
      <c r="N267" s="2705"/>
      <c r="O267" s="1019" t="s">
        <v>52</v>
      </c>
      <c r="P267" s="1031" t="str">
        <f t="shared" si="11"/>
        <v/>
      </c>
      <c r="Q267" s="1020" t="s">
        <v>437</v>
      </c>
      <c r="R267" s="1017"/>
      <c r="S267" s="721" t="str">
        <f t="shared" si="15"/>
        <v/>
      </c>
    </row>
    <row r="268" spans="2:19" s="131" customFormat="1" ht="27" customHeight="1">
      <c r="B268" s="1017">
        <f t="shared" si="14"/>
        <v>263</v>
      </c>
      <c r="C268" s="1018"/>
      <c r="D268" s="1018"/>
      <c r="E268" s="2703"/>
      <c r="F268" s="2704"/>
      <c r="G268" s="2704"/>
      <c r="H268" s="2704"/>
      <c r="I268" s="2705"/>
      <c r="J268" s="2703"/>
      <c r="K268" s="2704"/>
      <c r="L268" s="2704"/>
      <c r="M268" s="2704"/>
      <c r="N268" s="2705"/>
      <c r="O268" s="1019" t="s">
        <v>52</v>
      </c>
      <c r="P268" s="1031" t="str">
        <f t="shared" si="11"/>
        <v/>
      </c>
      <c r="Q268" s="1020" t="s">
        <v>437</v>
      </c>
      <c r="R268" s="1017"/>
      <c r="S268" s="721" t="str">
        <f t="shared" si="15"/>
        <v/>
      </c>
    </row>
    <row r="269" spans="2:19" s="131" customFormat="1" ht="27" customHeight="1">
      <c r="B269" s="1017">
        <f t="shared" si="14"/>
        <v>264</v>
      </c>
      <c r="C269" s="1018"/>
      <c r="D269" s="1018"/>
      <c r="E269" s="2703"/>
      <c r="F269" s="2704"/>
      <c r="G269" s="2704"/>
      <c r="H269" s="2704"/>
      <c r="I269" s="2705"/>
      <c r="J269" s="2703"/>
      <c r="K269" s="2704"/>
      <c r="L269" s="2704"/>
      <c r="M269" s="2704"/>
      <c r="N269" s="2705"/>
      <c r="O269" s="1019" t="s">
        <v>52</v>
      </c>
      <c r="P269" s="1031" t="str">
        <f t="shared" si="11"/>
        <v/>
      </c>
      <c r="Q269" s="1020" t="s">
        <v>437</v>
      </c>
      <c r="R269" s="1017"/>
      <c r="S269" s="721" t="str">
        <f t="shared" si="15"/>
        <v/>
      </c>
    </row>
    <row r="270" spans="2:19" s="131" customFormat="1" ht="27" customHeight="1">
      <c r="B270" s="1017">
        <f t="shared" si="14"/>
        <v>265</v>
      </c>
      <c r="C270" s="1018"/>
      <c r="D270" s="1018"/>
      <c r="E270" s="2703"/>
      <c r="F270" s="2704"/>
      <c r="G270" s="2704"/>
      <c r="H270" s="2704"/>
      <c r="I270" s="2705"/>
      <c r="J270" s="2703"/>
      <c r="K270" s="2704"/>
      <c r="L270" s="2704"/>
      <c r="M270" s="2704"/>
      <c r="N270" s="2705"/>
      <c r="O270" s="1019" t="s">
        <v>52</v>
      </c>
      <c r="P270" s="1031" t="str">
        <f t="shared" si="11"/>
        <v/>
      </c>
      <c r="Q270" s="1020" t="s">
        <v>437</v>
      </c>
      <c r="R270" s="1017"/>
      <c r="S270" s="721" t="str">
        <f t="shared" si="15"/>
        <v/>
      </c>
    </row>
    <row r="271" spans="2:19" s="131" customFormat="1" ht="27" customHeight="1">
      <c r="B271" s="1017">
        <f t="shared" si="14"/>
        <v>266</v>
      </c>
      <c r="C271" s="1018"/>
      <c r="D271" s="1018"/>
      <c r="E271" s="2703"/>
      <c r="F271" s="2704"/>
      <c r="G271" s="2704"/>
      <c r="H271" s="2704"/>
      <c r="I271" s="2705"/>
      <c r="J271" s="2703"/>
      <c r="K271" s="2704"/>
      <c r="L271" s="2704"/>
      <c r="M271" s="2704"/>
      <c r="N271" s="2705"/>
      <c r="O271" s="1019" t="s">
        <v>52</v>
      </c>
      <c r="P271" s="1031" t="str">
        <f t="shared" si="11"/>
        <v/>
      </c>
      <c r="Q271" s="1020" t="s">
        <v>437</v>
      </c>
      <c r="R271" s="1017"/>
      <c r="S271" s="721" t="str">
        <f t="shared" si="15"/>
        <v/>
      </c>
    </row>
    <row r="272" spans="2:19" s="131" customFormat="1" ht="27" customHeight="1">
      <c r="B272" s="1017">
        <f t="shared" si="14"/>
        <v>267</v>
      </c>
      <c r="C272" s="1018"/>
      <c r="D272" s="1018"/>
      <c r="E272" s="2703"/>
      <c r="F272" s="2704"/>
      <c r="G272" s="2704"/>
      <c r="H272" s="2704"/>
      <c r="I272" s="2705"/>
      <c r="J272" s="2703"/>
      <c r="K272" s="2704"/>
      <c r="L272" s="2704"/>
      <c r="M272" s="2704"/>
      <c r="N272" s="2705"/>
      <c r="O272" s="1019" t="s">
        <v>52</v>
      </c>
      <c r="P272" s="1031" t="str">
        <f t="shared" si="11"/>
        <v/>
      </c>
      <c r="Q272" s="1020" t="s">
        <v>437</v>
      </c>
      <c r="R272" s="1017"/>
      <c r="S272" s="721" t="str">
        <f t="shared" si="15"/>
        <v/>
      </c>
    </row>
    <row r="273" spans="2:19" s="131" customFormat="1" ht="27" customHeight="1">
      <c r="B273" s="1017">
        <f t="shared" si="14"/>
        <v>268</v>
      </c>
      <c r="C273" s="1018"/>
      <c r="D273" s="1018"/>
      <c r="E273" s="2703"/>
      <c r="F273" s="2704"/>
      <c r="G273" s="2704"/>
      <c r="H273" s="2704"/>
      <c r="I273" s="2705"/>
      <c r="J273" s="2703"/>
      <c r="K273" s="2704"/>
      <c r="L273" s="2704"/>
      <c r="M273" s="2704"/>
      <c r="N273" s="2705"/>
      <c r="O273" s="1019" t="s">
        <v>52</v>
      </c>
      <c r="P273" s="1031" t="str">
        <f t="shared" si="11"/>
        <v/>
      </c>
      <c r="Q273" s="1020" t="s">
        <v>437</v>
      </c>
      <c r="R273" s="1017"/>
      <c r="S273" s="721" t="str">
        <f t="shared" si="15"/>
        <v/>
      </c>
    </row>
    <row r="274" spans="2:19" s="131" customFormat="1" ht="27" customHeight="1">
      <c r="B274" s="1017">
        <f t="shared" si="14"/>
        <v>269</v>
      </c>
      <c r="C274" s="1018"/>
      <c r="D274" s="1018"/>
      <c r="E274" s="2703"/>
      <c r="F274" s="2704"/>
      <c r="G274" s="2704"/>
      <c r="H274" s="2704"/>
      <c r="I274" s="2705"/>
      <c r="J274" s="2703"/>
      <c r="K274" s="2704"/>
      <c r="L274" s="2704"/>
      <c r="M274" s="2704"/>
      <c r="N274" s="2705"/>
      <c r="O274" s="1019" t="s">
        <v>52</v>
      </c>
      <c r="P274" s="1031" t="str">
        <f t="shared" si="11"/>
        <v/>
      </c>
      <c r="Q274" s="1020" t="s">
        <v>437</v>
      </c>
      <c r="R274" s="1017"/>
      <c r="S274" s="721" t="str">
        <f t="shared" si="15"/>
        <v/>
      </c>
    </row>
    <row r="275" spans="2:19" s="131" customFormat="1" ht="27" customHeight="1">
      <c r="B275" s="1017">
        <f t="shared" si="14"/>
        <v>270</v>
      </c>
      <c r="C275" s="1018"/>
      <c r="D275" s="1018"/>
      <c r="E275" s="2703"/>
      <c r="F275" s="2704"/>
      <c r="G275" s="2704"/>
      <c r="H275" s="2704"/>
      <c r="I275" s="2705"/>
      <c r="J275" s="2703"/>
      <c r="K275" s="2704"/>
      <c r="L275" s="2704"/>
      <c r="M275" s="2704"/>
      <c r="N275" s="2705"/>
      <c r="O275" s="1019" t="s">
        <v>52</v>
      </c>
      <c r="P275" s="1031" t="str">
        <f t="shared" si="11"/>
        <v/>
      </c>
      <c r="Q275" s="1020" t="s">
        <v>437</v>
      </c>
      <c r="R275" s="1017"/>
      <c r="S275" s="721" t="str">
        <f t="shared" si="15"/>
        <v/>
      </c>
    </row>
    <row r="276" spans="2:19" s="131" customFormat="1" ht="27" customHeight="1">
      <c r="B276" s="1017">
        <f t="shared" si="14"/>
        <v>271</v>
      </c>
      <c r="C276" s="1018"/>
      <c r="D276" s="1018"/>
      <c r="E276" s="2703"/>
      <c r="F276" s="2704"/>
      <c r="G276" s="2704"/>
      <c r="H276" s="2704"/>
      <c r="I276" s="2705"/>
      <c r="J276" s="2703"/>
      <c r="K276" s="2704"/>
      <c r="L276" s="2704"/>
      <c r="M276" s="2704"/>
      <c r="N276" s="2705"/>
      <c r="O276" s="1019" t="s">
        <v>52</v>
      </c>
      <c r="P276" s="1031" t="str">
        <f t="shared" si="11"/>
        <v/>
      </c>
      <c r="Q276" s="1020" t="s">
        <v>437</v>
      </c>
      <c r="R276" s="1017"/>
      <c r="S276" s="721" t="str">
        <f t="shared" si="15"/>
        <v/>
      </c>
    </row>
    <row r="277" spans="2:19" s="131" customFormat="1" ht="27" customHeight="1">
      <c r="B277" s="1017">
        <f t="shared" si="14"/>
        <v>272</v>
      </c>
      <c r="C277" s="1018"/>
      <c r="D277" s="1018"/>
      <c r="E277" s="2703"/>
      <c r="F277" s="2704"/>
      <c r="G277" s="2704"/>
      <c r="H277" s="2704"/>
      <c r="I277" s="2705"/>
      <c r="J277" s="2703"/>
      <c r="K277" s="2704"/>
      <c r="L277" s="2704"/>
      <c r="M277" s="2704"/>
      <c r="N277" s="2705"/>
      <c r="O277" s="1019" t="s">
        <v>52</v>
      </c>
      <c r="P277" s="1031" t="str">
        <f t="shared" si="11"/>
        <v/>
      </c>
      <c r="Q277" s="1020" t="s">
        <v>437</v>
      </c>
      <c r="R277" s="1017"/>
      <c r="S277" s="721" t="str">
        <f t="shared" si="15"/>
        <v/>
      </c>
    </row>
    <row r="278" spans="2:19" s="131" customFormat="1" ht="27" customHeight="1">
      <c r="B278" s="1017">
        <f t="shared" si="14"/>
        <v>273</v>
      </c>
      <c r="C278" s="1018"/>
      <c r="D278" s="1018"/>
      <c r="E278" s="2703"/>
      <c r="F278" s="2704"/>
      <c r="G278" s="2704"/>
      <c r="H278" s="2704"/>
      <c r="I278" s="2705"/>
      <c r="J278" s="2703"/>
      <c r="K278" s="2704"/>
      <c r="L278" s="2704"/>
      <c r="M278" s="2704"/>
      <c r="N278" s="2705"/>
      <c r="O278" s="1019" t="s">
        <v>52</v>
      </c>
      <c r="P278" s="1031" t="str">
        <f t="shared" si="11"/>
        <v/>
      </c>
      <c r="Q278" s="1020" t="s">
        <v>437</v>
      </c>
      <c r="R278" s="1017"/>
      <c r="S278" s="721" t="str">
        <f t="shared" si="15"/>
        <v/>
      </c>
    </row>
    <row r="279" spans="2:19" s="131" customFormat="1" ht="27" customHeight="1">
      <c r="B279" s="1017">
        <f t="shared" si="14"/>
        <v>274</v>
      </c>
      <c r="C279" s="1018"/>
      <c r="D279" s="1018"/>
      <c r="E279" s="2703"/>
      <c r="F279" s="2704"/>
      <c r="G279" s="2704"/>
      <c r="H279" s="2704"/>
      <c r="I279" s="2705"/>
      <c r="J279" s="2703"/>
      <c r="K279" s="2704"/>
      <c r="L279" s="2704"/>
      <c r="M279" s="2704"/>
      <c r="N279" s="2705"/>
      <c r="O279" s="1019" t="s">
        <v>52</v>
      </c>
      <c r="P279" s="1031" t="str">
        <f t="shared" si="11"/>
        <v/>
      </c>
      <c r="Q279" s="1020" t="s">
        <v>437</v>
      </c>
      <c r="R279" s="1017"/>
      <c r="S279" s="721" t="str">
        <f t="shared" si="15"/>
        <v/>
      </c>
    </row>
    <row r="280" spans="2:19" s="131" customFormat="1" ht="27" customHeight="1">
      <c r="B280" s="1017">
        <f t="shared" si="14"/>
        <v>275</v>
      </c>
      <c r="C280" s="1018"/>
      <c r="D280" s="1018"/>
      <c r="E280" s="2703"/>
      <c r="F280" s="2704"/>
      <c r="G280" s="2704"/>
      <c r="H280" s="2704"/>
      <c r="I280" s="2705"/>
      <c r="J280" s="2703"/>
      <c r="K280" s="2704"/>
      <c r="L280" s="2704"/>
      <c r="M280" s="2704"/>
      <c r="N280" s="2705"/>
      <c r="O280" s="1019" t="s">
        <v>52</v>
      </c>
      <c r="P280" s="1031" t="str">
        <f t="shared" si="11"/>
        <v/>
      </c>
      <c r="Q280" s="1020" t="s">
        <v>437</v>
      </c>
      <c r="R280" s="1017"/>
      <c r="S280" s="721" t="str">
        <f t="shared" si="15"/>
        <v/>
      </c>
    </row>
    <row r="281" spans="2:19" s="131" customFormat="1" ht="27" customHeight="1">
      <c r="B281" s="1017">
        <f t="shared" si="14"/>
        <v>276</v>
      </c>
      <c r="C281" s="1018"/>
      <c r="D281" s="1018"/>
      <c r="E281" s="2703"/>
      <c r="F281" s="2704"/>
      <c r="G281" s="2704"/>
      <c r="H281" s="2704"/>
      <c r="I281" s="2705"/>
      <c r="J281" s="2703"/>
      <c r="K281" s="2704"/>
      <c r="L281" s="2704"/>
      <c r="M281" s="2704"/>
      <c r="N281" s="2705"/>
      <c r="O281" s="1019" t="s">
        <v>52</v>
      </c>
      <c r="P281" s="1031" t="str">
        <f t="shared" si="11"/>
        <v/>
      </c>
      <c r="Q281" s="1020" t="s">
        <v>437</v>
      </c>
      <c r="R281" s="1017"/>
      <c r="S281" s="721" t="str">
        <f t="shared" si="15"/>
        <v/>
      </c>
    </row>
    <row r="282" spans="2:19" s="131" customFormat="1" ht="27" customHeight="1">
      <c r="B282" s="1017">
        <f t="shared" si="14"/>
        <v>277</v>
      </c>
      <c r="C282" s="1018"/>
      <c r="D282" s="1018"/>
      <c r="E282" s="2703"/>
      <c r="F282" s="2704"/>
      <c r="G282" s="2704"/>
      <c r="H282" s="2704"/>
      <c r="I282" s="2705"/>
      <c r="J282" s="2703"/>
      <c r="K282" s="2704"/>
      <c r="L282" s="2704"/>
      <c r="M282" s="2704"/>
      <c r="N282" s="2705"/>
      <c r="O282" s="1019" t="s">
        <v>52</v>
      </c>
      <c r="P282" s="1031" t="str">
        <f t="shared" si="11"/>
        <v/>
      </c>
      <c r="Q282" s="1020" t="s">
        <v>437</v>
      </c>
      <c r="R282" s="1017"/>
      <c r="S282" s="721" t="str">
        <f t="shared" si="15"/>
        <v/>
      </c>
    </row>
    <row r="283" spans="2:19" s="131" customFormat="1" ht="27" customHeight="1">
      <c r="B283" s="1017">
        <f t="shared" si="14"/>
        <v>278</v>
      </c>
      <c r="C283" s="1018"/>
      <c r="D283" s="1018"/>
      <c r="E283" s="2703"/>
      <c r="F283" s="2704"/>
      <c r="G283" s="2704"/>
      <c r="H283" s="2704"/>
      <c r="I283" s="2705"/>
      <c r="J283" s="2703"/>
      <c r="K283" s="2704"/>
      <c r="L283" s="2704"/>
      <c r="M283" s="2704"/>
      <c r="N283" s="2705"/>
      <c r="O283" s="1019" t="s">
        <v>52</v>
      </c>
      <c r="P283" s="1031" t="str">
        <f t="shared" si="11"/>
        <v/>
      </c>
      <c r="Q283" s="1020" t="s">
        <v>437</v>
      </c>
      <c r="R283" s="1017"/>
      <c r="S283" s="721" t="str">
        <f t="shared" si="15"/>
        <v/>
      </c>
    </row>
    <row r="284" spans="2:19" s="131" customFormat="1" ht="27" customHeight="1">
      <c r="B284" s="1017">
        <f t="shared" si="14"/>
        <v>279</v>
      </c>
      <c r="C284" s="1018"/>
      <c r="D284" s="1018"/>
      <c r="E284" s="2703"/>
      <c r="F284" s="2704"/>
      <c r="G284" s="2704"/>
      <c r="H284" s="2704"/>
      <c r="I284" s="2705"/>
      <c r="J284" s="2703"/>
      <c r="K284" s="2704"/>
      <c r="L284" s="2704"/>
      <c r="M284" s="2704"/>
      <c r="N284" s="2705"/>
      <c r="O284" s="1019" t="s">
        <v>52</v>
      </c>
      <c r="P284" s="1031" t="str">
        <f t="shared" si="11"/>
        <v/>
      </c>
      <c r="Q284" s="1020" t="s">
        <v>437</v>
      </c>
      <c r="R284" s="1017"/>
      <c r="S284" s="721" t="str">
        <f t="shared" si="15"/>
        <v/>
      </c>
    </row>
    <row r="285" spans="2:19" s="131" customFormat="1" ht="27" customHeight="1">
      <c r="B285" s="1017">
        <f t="shared" si="14"/>
        <v>280</v>
      </c>
      <c r="C285" s="1018"/>
      <c r="D285" s="1018"/>
      <c r="E285" s="2703"/>
      <c r="F285" s="2704"/>
      <c r="G285" s="2704"/>
      <c r="H285" s="2704"/>
      <c r="I285" s="2705"/>
      <c r="J285" s="2703"/>
      <c r="K285" s="2704"/>
      <c r="L285" s="2704"/>
      <c r="M285" s="2704"/>
      <c r="N285" s="2705"/>
      <c r="O285" s="1019" t="s">
        <v>52</v>
      </c>
      <c r="P285" s="1031" t="str">
        <f t="shared" si="11"/>
        <v/>
      </c>
      <c r="Q285" s="1020" t="s">
        <v>437</v>
      </c>
      <c r="R285" s="1017"/>
      <c r="S285" s="721" t="str">
        <f t="shared" si="15"/>
        <v/>
      </c>
    </row>
    <row r="286" spans="2:19" s="131" customFormat="1" ht="27" customHeight="1">
      <c r="B286" s="1017">
        <f t="shared" si="14"/>
        <v>281</v>
      </c>
      <c r="C286" s="1018"/>
      <c r="D286" s="1018"/>
      <c r="E286" s="2703"/>
      <c r="F286" s="2704"/>
      <c r="G286" s="2704"/>
      <c r="H286" s="2704"/>
      <c r="I286" s="2705"/>
      <c r="J286" s="2703"/>
      <c r="K286" s="2704"/>
      <c r="L286" s="2704"/>
      <c r="M286" s="2704"/>
      <c r="N286" s="2705"/>
      <c r="O286" s="1019" t="s">
        <v>52</v>
      </c>
      <c r="P286" s="1031" t="str">
        <f t="shared" si="11"/>
        <v/>
      </c>
      <c r="Q286" s="1020" t="s">
        <v>437</v>
      </c>
      <c r="R286" s="1017"/>
      <c r="S286" s="721" t="str">
        <f t="shared" si="15"/>
        <v/>
      </c>
    </row>
    <row r="287" spans="2:19" s="131" customFormat="1" ht="27" customHeight="1">
      <c r="B287" s="1017">
        <f t="shared" si="14"/>
        <v>282</v>
      </c>
      <c r="C287" s="1018"/>
      <c r="D287" s="1018"/>
      <c r="E287" s="2703"/>
      <c r="F287" s="2704"/>
      <c r="G287" s="2704"/>
      <c r="H287" s="2704"/>
      <c r="I287" s="2705"/>
      <c r="J287" s="2703"/>
      <c r="K287" s="2704"/>
      <c r="L287" s="2704"/>
      <c r="M287" s="2704"/>
      <c r="N287" s="2705"/>
      <c r="O287" s="1019" t="s">
        <v>52</v>
      </c>
      <c r="P287" s="1031" t="str">
        <f t="shared" si="11"/>
        <v/>
      </c>
      <c r="Q287" s="1020" t="s">
        <v>437</v>
      </c>
      <c r="R287" s="1017"/>
      <c r="S287" s="721" t="str">
        <f t="shared" si="15"/>
        <v/>
      </c>
    </row>
    <row r="288" spans="2:19" s="131" customFormat="1" ht="27" customHeight="1">
      <c r="B288" s="1017">
        <f t="shared" si="14"/>
        <v>283</v>
      </c>
      <c r="C288" s="1018"/>
      <c r="D288" s="1018"/>
      <c r="E288" s="2703"/>
      <c r="F288" s="2704"/>
      <c r="G288" s="2704"/>
      <c r="H288" s="2704"/>
      <c r="I288" s="2705"/>
      <c r="J288" s="2703"/>
      <c r="K288" s="2704"/>
      <c r="L288" s="2704"/>
      <c r="M288" s="2704"/>
      <c r="N288" s="2705"/>
      <c r="O288" s="1019" t="s">
        <v>52</v>
      </c>
      <c r="P288" s="1031" t="str">
        <f t="shared" si="11"/>
        <v/>
      </c>
      <c r="Q288" s="1020" t="s">
        <v>437</v>
      </c>
      <c r="R288" s="1017"/>
      <c r="S288" s="721" t="str">
        <f t="shared" si="15"/>
        <v/>
      </c>
    </row>
    <row r="289" spans="2:19" s="131" customFormat="1" ht="27" customHeight="1">
      <c r="B289" s="1017">
        <f t="shared" si="14"/>
        <v>284</v>
      </c>
      <c r="C289" s="1018"/>
      <c r="D289" s="1018"/>
      <c r="E289" s="2703"/>
      <c r="F289" s="2704"/>
      <c r="G289" s="2704"/>
      <c r="H289" s="2704"/>
      <c r="I289" s="2705"/>
      <c r="J289" s="2703"/>
      <c r="K289" s="2704"/>
      <c r="L289" s="2704"/>
      <c r="M289" s="2704"/>
      <c r="N289" s="2705"/>
      <c r="O289" s="1019" t="s">
        <v>52</v>
      </c>
      <c r="P289" s="1031" t="str">
        <f t="shared" si="11"/>
        <v/>
      </c>
      <c r="Q289" s="1020" t="s">
        <v>437</v>
      </c>
      <c r="R289" s="1017"/>
      <c r="S289" s="721" t="str">
        <f t="shared" si="15"/>
        <v/>
      </c>
    </row>
    <row r="290" spans="2:19" s="131" customFormat="1" ht="27" customHeight="1">
      <c r="B290" s="1017">
        <f t="shared" si="14"/>
        <v>285</v>
      </c>
      <c r="C290" s="1018"/>
      <c r="D290" s="1018"/>
      <c r="E290" s="2703"/>
      <c r="F290" s="2704"/>
      <c r="G290" s="2704"/>
      <c r="H290" s="2704"/>
      <c r="I290" s="2705"/>
      <c r="J290" s="2703"/>
      <c r="K290" s="2704"/>
      <c r="L290" s="2704"/>
      <c r="M290" s="2704"/>
      <c r="N290" s="2705"/>
      <c r="O290" s="1019" t="s">
        <v>52</v>
      </c>
      <c r="P290" s="1031" t="str">
        <f t="shared" si="11"/>
        <v/>
      </c>
      <c r="Q290" s="1020" t="s">
        <v>437</v>
      </c>
      <c r="R290" s="1017"/>
      <c r="S290" s="721" t="str">
        <f t="shared" si="15"/>
        <v/>
      </c>
    </row>
    <row r="291" spans="2:19" s="131" customFormat="1" ht="27" customHeight="1">
      <c r="B291" s="1017">
        <f t="shared" si="14"/>
        <v>286</v>
      </c>
      <c r="C291" s="1018"/>
      <c r="D291" s="1018"/>
      <c r="E291" s="2703"/>
      <c r="F291" s="2704"/>
      <c r="G291" s="2704"/>
      <c r="H291" s="2704"/>
      <c r="I291" s="2705"/>
      <c r="J291" s="2703"/>
      <c r="K291" s="2704"/>
      <c r="L291" s="2704"/>
      <c r="M291" s="2704"/>
      <c r="N291" s="2705"/>
      <c r="O291" s="1019" t="s">
        <v>52</v>
      </c>
      <c r="P291" s="1031" t="str">
        <f t="shared" si="11"/>
        <v/>
      </c>
      <c r="Q291" s="1020" t="s">
        <v>437</v>
      </c>
      <c r="R291" s="1017"/>
      <c r="S291" s="721" t="str">
        <f t="shared" si="15"/>
        <v/>
      </c>
    </row>
    <row r="292" spans="2:19" s="131" customFormat="1" ht="27" customHeight="1">
      <c r="B292" s="1017">
        <f t="shared" si="14"/>
        <v>287</v>
      </c>
      <c r="C292" s="1018"/>
      <c r="D292" s="1018"/>
      <c r="E292" s="2703"/>
      <c r="F292" s="2704"/>
      <c r="G292" s="2704"/>
      <c r="H292" s="2704"/>
      <c r="I292" s="2705"/>
      <c r="J292" s="2703"/>
      <c r="K292" s="2704"/>
      <c r="L292" s="2704"/>
      <c r="M292" s="2704"/>
      <c r="N292" s="2705"/>
      <c r="O292" s="1019" t="s">
        <v>52</v>
      </c>
      <c r="P292" s="1031" t="str">
        <f t="shared" si="11"/>
        <v/>
      </c>
      <c r="Q292" s="1020" t="s">
        <v>437</v>
      </c>
      <c r="R292" s="1017"/>
      <c r="S292" s="721" t="str">
        <f t="shared" si="15"/>
        <v/>
      </c>
    </row>
    <row r="293" spans="2:19" s="131" customFormat="1" ht="27" customHeight="1">
      <c r="B293" s="1017">
        <f t="shared" si="14"/>
        <v>288</v>
      </c>
      <c r="C293" s="1018"/>
      <c r="D293" s="1018"/>
      <c r="E293" s="2703"/>
      <c r="F293" s="2704"/>
      <c r="G293" s="2704"/>
      <c r="H293" s="2704"/>
      <c r="I293" s="2705"/>
      <c r="J293" s="2703"/>
      <c r="K293" s="2704"/>
      <c r="L293" s="2704"/>
      <c r="M293" s="2704"/>
      <c r="N293" s="2705"/>
      <c r="O293" s="1019" t="s">
        <v>52</v>
      </c>
      <c r="P293" s="1031" t="str">
        <f t="shared" si="11"/>
        <v/>
      </c>
      <c r="Q293" s="1020" t="s">
        <v>437</v>
      </c>
      <c r="R293" s="1017"/>
      <c r="S293" s="721" t="str">
        <f t="shared" si="15"/>
        <v/>
      </c>
    </row>
    <row r="294" spans="2:19" s="131" customFormat="1" ht="27" customHeight="1">
      <c r="B294" s="1017">
        <f t="shared" si="14"/>
        <v>289</v>
      </c>
      <c r="C294" s="1018"/>
      <c r="D294" s="1018"/>
      <c r="E294" s="2703"/>
      <c r="F294" s="2704"/>
      <c r="G294" s="2704"/>
      <c r="H294" s="2704"/>
      <c r="I294" s="2705"/>
      <c r="J294" s="2703"/>
      <c r="K294" s="2704"/>
      <c r="L294" s="2704"/>
      <c r="M294" s="2704"/>
      <c r="N294" s="2705"/>
      <c r="O294" s="1019" t="s">
        <v>52</v>
      </c>
      <c r="P294" s="1031" t="str">
        <f t="shared" si="11"/>
        <v/>
      </c>
      <c r="Q294" s="1020" t="s">
        <v>437</v>
      </c>
      <c r="R294" s="1017"/>
      <c r="S294" s="721" t="str">
        <f t="shared" si="15"/>
        <v/>
      </c>
    </row>
    <row r="295" spans="2:19" s="131" customFormat="1" ht="27" customHeight="1">
      <c r="B295" s="1017">
        <f t="shared" si="14"/>
        <v>290</v>
      </c>
      <c r="C295" s="1018"/>
      <c r="D295" s="1018"/>
      <c r="E295" s="2703"/>
      <c r="F295" s="2704"/>
      <c r="G295" s="2704"/>
      <c r="H295" s="2704"/>
      <c r="I295" s="2705"/>
      <c r="J295" s="2703"/>
      <c r="K295" s="2704"/>
      <c r="L295" s="2704"/>
      <c r="M295" s="2704"/>
      <c r="N295" s="2705"/>
      <c r="O295" s="1019" t="s">
        <v>52</v>
      </c>
      <c r="P295" s="1031" t="str">
        <f t="shared" si="11"/>
        <v/>
      </c>
      <c r="Q295" s="1020" t="s">
        <v>437</v>
      </c>
      <c r="R295" s="1017"/>
      <c r="S295" s="721" t="str">
        <f t="shared" si="15"/>
        <v/>
      </c>
    </row>
    <row r="296" spans="2:19" s="131" customFormat="1" ht="27" customHeight="1">
      <c r="B296" s="1017">
        <f t="shared" si="14"/>
        <v>291</v>
      </c>
      <c r="C296" s="1018"/>
      <c r="D296" s="1018"/>
      <c r="E296" s="2703"/>
      <c r="F296" s="2704"/>
      <c r="G296" s="2704"/>
      <c r="H296" s="2704"/>
      <c r="I296" s="2705"/>
      <c r="J296" s="2703"/>
      <c r="K296" s="2704"/>
      <c r="L296" s="2704"/>
      <c r="M296" s="2704"/>
      <c r="N296" s="2705"/>
      <c r="O296" s="1019" t="s">
        <v>52</v>
      </c>
      <c r="P296" s="1031" t="str">
        <f t="shared" si="11"/>
        <v/>
      </c>
      <c r="Q296" s="1020" t="s">
        <v>437</v>
      </c>
      <c r="R296" s="1017"/>
      <c r="S296" s="721" t="str">
        <f t="shared" si="15"/>
        <v/>
      </c>
    </row>
    <row r="297" spans="2:19" s="131" customFormat="1" ht="27" customHeight="1">
      <c r="B297" s="1017">
        <f t="shared" si="14"/>
        <v>292</v>
      </c>
      <c r="C297" s="1018"/>
      <c r="D297" s="1018"/>
      <c r="E297" s="2703"/>
      <c r="F297" s="2704"/>
      <c r="G297" s="2704"/>
      <c r="H297" s="2704"/>
      <c r="I297" s="2705"/>
      <c r="J297" s="2703"/>
      <c r="K297" s="2704"/>
      <c r="L297" s="2704"/>
      <c r="M297" s="2704"/>
      <c r="N297" s="2705"/>
      <c r="O297" s="1019" t="s">
        <v>52</v>
      </c>
      <c r="P297" s="1031" t="str">
        <f t="shared" si="11"/>
        <v/>
      </c>
      <c r="Q297" s="1020" t="s">
        <v>437</v>
      </c>
      <c r="R297" s="1017"/>
      <c r="S297" s="721" t="str">
        <f t="shared" si="15"/>
        <v/>
      </c>
    </row>
    <row r="298" spans="2:19" s="131" customFormat="1" ht="27" customHeight="1">
      <c r="B298" s="1017">
        <f t="shared" si="14"/>
        <v>293</v>
      </c>
      <c r="C298" s="1018"/>
      <c r="D298" s="1018"/>
      <c r="E298" s="2703"/>
      <c r="F298" s="2704"/>
      <c r="G298" s="2704"/>
      <c r="H298" s="2704"/>
      <c r="I298" s="2705"/>
      <c r="J298" s="2703"/>
      <c r="K298" s="2704"/>
      <c r="L298" s="2704"/>
      <c r="M298" s="2704"/>
      <c r="N298" s="2705"/>
      <c r="O298" s="1019" t="s">
        <v>52</v>
      </c>
      <c r="P298" s="1031" t="str">
        <f t="shared" si="11"/>
        <v/>
      </c>
      <c r="Q298" s="1020" t="s">
        <v>437</v>
      </c>
      <c r="R298" s="1017"/>
      <c r="S298" s="721" t="str">
        <f t="shared" si="15"/>
        <v/>
      </c>
    </row>
    <row r="299" spans="2:19" s="131" customFormat="1" ht="27" customHeight="1">
      <c r="B299" s="1017">
        <f t="shared" si="14"/>
        <v>294</v>
      </c>
      <c r="C299" s="1018"/>
      <c r="D299" s="1018"/>
      <c r="E299" s="2703"/>
      <c r="F299" s="2704"/>
      <c r="G299" s="2704"/>
      <c r="H299" s="2704"/>
      <c r="I299" s="2705"/>
      <c r="J299" s="2703"/>
      <c r="K299" s="2704"/>
      <c r="L299" s="2704"/>
      <c r="M299" s="2704"/>
      <c r="N299" s="2705"/>
      <c r="O299" s="1019" t="s">
        <v>52</v>
      </c>
      <c r="P299" s="1031" t="str">
        <f t="shared" si="11"/>
        <v/>
      </c>
      <c r="Q299" s="1020" t="s">
        <v>437</v>
      </c>
      <c r="R299" s="1017"/>
      <c r="S299" s="721" t="str">
        <f t="shared" si="15"/>
        <v/>
      </c>
    </row>
    <row r="300" spans="2:19" s="131" customFormat="1" ht="27" customHeight="1">
      <c r="B300" s="1017">
        <f t="shared" si="14"/>
        <v>295</v>
      </c>
      <c r="C300" s="1018"/>
      <c r="D300" s="1018"/>
      <c r="E300" s="2703"/>
      <c r="F300" s="2704"/>
      <c r="G300" s="2704"/>
      <c r="H300" s="2704"/>
      <c r="I300" s="2705"/>
      <c r="J300" s="2703"/>
      <c r="K300" s="2704"/>
      <c r="L300" s="2704"/>
      <c r="M300" s="2704"/>
      <c r="N300" s="2705"/>
      <c r="O300" s="1019" t="s">
        <v>52</v>
      </c>
      <c r="P300" s="1031" t="str">
        <f t="shared" si="11"/>
        <v/>
      </c>
      <c r="Q300" s="1020" t="s">
        <v>437</v>
      </c>
      <c r="R300" s="1017"/>
      <c r="S300" s="721" t="str">
        <f t="shared" si="15"/>
        <v/>
      </c>
    </row>
    <row r="301" spans="2:19" s="131" customFormat="1" ht="27" customHeight="1">
      <c r="B301" s="1017">
        <f t="shared" si="14"/>
        <v>296</v>
      </c>
      <c r="C301" s="1018"/>
      <c r="D301" s="1018"/>
      <c r="E301" s="2703"/>
      <c r="F301" s="2704"/>
      <c r="G301" s="2704"/>
      <c r="H301" s="2704"/>
      <c r="I301" s="2705"/>
      <c r="J301" s="2703"/>
      <c r="K301" s="2704"/>
      <c r="L301" s="2704"/>
      <c r="M301" s="2704"/>
      <c r="N301" s="2705"/>
      <c r="O301" s="1019" t="s">
        <v>52</v>
      </c>
      <c r="P301" s="1031" t="str">
        <f t="shared" si="11"/>
        <v/>
      </c>
      <c r="Q301" s="1020" t="s">
        <v>437</v>
      </c>
      <c r="R301" s="1017"/>
      <c r="S301" s="721" t="str">
        <f t="shared" si="15"/>
        <v/>
      </c>
    </row>
    <row r="302" spans="2:19" s="131" customFormat="1" ht="27" customHeight="1">
      <c r="B302" s="1017">
        <f t="shared" si="14"/>
        <v>297</v>
      </c>
      <c r="C302" s="1018"/>
      <c r="D302" s="1018"/>
      <c r="E302" s="2703"/>
      <c r="F302" s="2704"/>
      <c r="G302" s="2704"/>
      <c r="H302" s="2704"/>
      <c r="I302" s="2705"/>
      <c r="J302" s="2703"/>
      <c r="K302" s="2704"/>
      <c r="L302" s="2704"/>
      <c r="M302" s="2704"/>
      <c r="N302" s="2705"/>
      <c r="O302" s="1019" t="s">
        <v>52</v>
      </c>
      <c r="P302" s="1031" t="str">
        <f t="shared" si="11"/>
        <v/>
      </c>
      <c r="Q302" s="1020" t="s">
        <v>437</v>
      </c>
      <c r="R302" s="1017"/>
      <c r="S302" s="721" t="str">
        <f t="shared" si="15"/>
        <v/>
      </c>
    </row>
    <row r="303" spans="2:19" s="131" customFormat="1" ht="27" customHeight="1">
      <c r="B303" s="1017">
        <f t="shared" si="14"/>
        <v>298</v>
      </c>
      <c r="C303" s="1018"/>
      <c r="D303" s="1018"/>
      <c r="E303" s="2703"/>
      <c r="F303" s="2704"/>
      <c r="G303" s="2704"/>
      <c r="H303" s="2704"/>
      <c r="I303" s="2705"/>
      <c r="J303" s="2703"/>
      <c r="K303" s="2704"/>
      <c r="L303" s="2704"/>
      <c r="M303" s="2704"/>
      <c r="N303" s="2705"/>
      <c r="O303" s="1019" t="s">
        <v>52</v>
      </c>
      <c r="P303" s="1031" t="str">
        <f t="shared" si="11"/>
        <v/>
      </c>
      <c r="Q303" s="1020" t="s">
        <v>437</v>
      </c>
      <c r="R303" s="1017"/>
      <c r="S303" s="721" t="str">
        <f t="shared" si="15"/>
        <v/>
      </c>
    </row>
    <row r="304" spans="2:19" s="131" customFormat="1" ht="27" customHeight="1">
      <c r="B304" s="1017">
        <f t="shared" si="9"/>
        <v>299</v>
      </c>
      <c r="C304" s="1018"/>
      <c r="D304" s="1018"/>
      <c r="E304" s="2703"/>
      <c r="F304" s="2704"/>
      <c r="G304" s="2704"/>
      <c r="H304" s="2704"/>
      <c r="I304" s="2705"/>
      <c r="J304" s="2703"/>
      <c r="K304" s="2704"/>
      <c r="L304" s="2704"/>
      <c r="M304" s="2704"/>
      <c r="N304" s="2705"/>
      <c r="O304" s="1019" t="s">
        <v>52</v>
      </c>
      <c r="P304" s="1031" t="str">
        <f t="shared" si="11"/>
        <v/>
      </c>
      <c r="Q304" s="1020" t="s">
        <v>437</v>
      </c>
      <c r="R304" s="1017"/>
      <c r="S304" s="721" t="str">
        <f t="shared" ref="S304" si="16">IF(ISBLANK(J304),"",DATEDIF(J304,$S$2,"Y"))</f>
        <v/>
      </c>
    </row>
    <row r="305" spans="2:19" s="131" customFormat="1" ht="27" customHeight="1">
      <c r="B305" s="1017">
        <f t="shared" si="9"/>
        <v>300</v>
      </c>
      <c r="C305" s="1018"/>
      <c r="D305" s="1018"/>
      <c r="E305" s="2703"/>
      <c r="F305" s="2704"/>
      <c r="G305" s="2704"/>
      <c r="H305" s="2704"/>
      <c r="I305" s="2705"/>
      <c r="J305" s="2703"/>
      <c r="K305" s="2704"/>
      <c r="L305" s="2704"/>
      <c r="M305" s="2704"/>
      <c r="N305" s="2705"/>
      <c r="O305" s="1019" t="s">
        <v>52</v>
      </c>
      <c r="P305" s="1031" t="str">
        <f t="shared" si="11"/>
        <v/>
      </c>
      <c r="Q305" s="1020" t="s">
        <v>437</v>
      </c>
      <c r="R305" s="1017"/>
      <c r="S305" s="721" t="str">
        <f>IF(ISBLANK(J305),"",DATEDIF(J305,$S$2,"Y"))</f>
        <v/>
      </c>
    </row>
    <row r="306" spans="2:19" s="131" customFormat="1" ht="5.25" customHeight="1">
      <c r="B306" s="1021">
        <f t="shared" si="9"/>
        <v>301</v>
      </c>
      <c r="C306" s="1022"/>
      <c r="D306" s="1022"/>
      <c r="E306" s="2715"/>
      <c r="F306" s="2716"/>
      <c r="G306" s="2716"/>
      <c r="H306" s="2716"/>
      <c r="I306" s="2717"/>
      <c r="J306" s="2715"/>
      <c r="K306" s="2716"/>
      <c r="L306" s="2716"/>
      <c r="M306" s="2716"/>
      <c r="N306" s="2717"/>
      <c r="O306" s="1023" t="s">
        <v>52</v>
      </c>
      <c r="P306" s="1024" t="str">
        <f t="shared" si="11"/>
        <v/>
      </c>
      <c r="Q306" s="1025" t="s">
        <v>437</v>
      </c>
      <c r="R306" s="1021"/>
      <c r="S306" s="721" t="str">
        <f t="shared" si="10"/>
        <v/>
      </c>
    </row>
    <row r="307" spans="2:19" ht="18" customHeight="1">
      <c r="B307" s="1026" t="str">
        <f>+"（注）「生年月日」欄の年齢は、"&amp;表紙!AF6&amp;"3月31日現在の満年齢（自動計算されるので入力不要）"</f>
        <v>（注）「生年月日」欄の年齢は、3月31日現在の満年齢（自動計算されるので入力不要）</v>
      </c>
      <c r="C307" s="1026"/>
      <c r="D307" s="1026"/>
      <c r="E307" s="1027"/>
      <c r="F307" s="1028"/>
      <c r="G307" s="1027"/>
      <c r="H307" s="1028"/>
      <c r="I307" s="1027"/>
      <c r="J307" s="1029"/>
      <c r="K307" s="1030"/>
      <c r="L307" s="1012"/>
      <c r="M307" s="1015"/>
      <c r="N307" s="1012"/>
      <c r="O307" s="1012"/>
      <c r="P307" s="1012"/>
      <c r="Q307" s="1012"/>
      <c r="R307" s="1012"/>
      <c r="S307" s="245"/>
    </row>
    <row r="308" spans="2:19">
      <c r="S308" s="245"/>
    </row>
    <row r="309" spans="2:19">
      <c r="B309" s="138"/>
      <c r="C309" s="138"/>
      <c r="D309" s="138"/>
      <c r="S309" s="245"/>
    </row>
    <row r="310" spans="2:19">
      <c r="S310" s="245"/>
    </row>
    <row r="311" spans="2:19">
      <c r="S311" s="245"/>
    </row>
    <row r="312" spans="2:19">
      <c r="S312" s="245"/>
    </row>
    <row r="313" spans="2:19">
      <c r="S313" s="245"/>
    </row>
    <row r="314" spans="2:19">
      <c r="S314" s="245"/>
    </row>
    <row r="315" spans="2:19">
      <c r="S315" s="245"/>
    </row>
  </sheetData>
  <sheetProtection algorithmName="SHA-512" hashValue="afg8F8A6EMfFvjpBiL0vcevFIOH0HBpzRkAFX6GTPByCC2E/U8prG8y7/5RT081pEef16HUSOQKbAPJQFs+HcA==" saltValue="nDk8QewyS3Y7kzEzUPaH/g==" spinCount="100000" sheet="1"/>
  <mergeCells count="608">
    <mergeCell ref="E165:I165"/>
    <mergeCell ref="J165:N165"/>
    <mergeCell ref="E172:I172"/>
    <mergeCell ref="J172:N172"/>
    <mergeCell ref="E173:I173"/>
    <mergeCell ref="J173:N173"/>
    <mergeCell ref="E166:I166"/>
    <mergeCell ref="J166:N166"/>
    <mergeCell ref="E167:I167"/>
    <mergeCell ref="J167:N167"/>
    <mergeCell ref="E305:I305"/>
    <mergeCell ref="J305:N305"/>
    <mergeCell ref="E174:I174"/>
    <mergeCell ref="J174:N174"/>
    <mergeCell ref="E171:I171"/>
    <mergeCell ref="J171:N171"/>
    <mergeCell ref="E168:I168"/>
    <mergeCell ref="J168:N168"/>
    <mergeCell ref="E169:I169"/>
    <mergeCell ref="J169:N169"/>
    <mergeCell ref="E170:I170"/>
    <mergeCell ref="J170:N170"/>
    <mergeCell ref="E175:I175"/>
    <mergeCell ref="J175:N175"/>
    <mergeCell ref="E176:I176"/>
    <mergeCell ref="J176:N176"/>
    <mergeCell ref="E177:I177"/>
    <mergeCell ref="J177:N177"/>
    <mergeCell ref="E178:I178"/>
    <mergeCell ref="J178:N178"/>
    <mergeCell ref="E179:I179"/>
    <mergeCell ref="J179:N179"/>
    <mergeCell ref="E180:I180"/>
    <mergeCell ref="J180:N180"/>
    <mergeCell ref="E162:I162"/>
    <mergeCell ref="J162:N162"/>
    <mergeCell ref="E163:I163"/>
    <mergeCell ref="J163:N163"/>
    <mergeCell ref="E164:I164"/>
    <mergeCell ref="J164:N164"/>
    <mergeCell ref="E159:I159"/>
    <mergeCell ref="J159:N159"/>
    <mergeCell ref="E160:I160"/>
    <mergeCell ref="J160:N160"/>
    <mergeCell ref="E161:I161"/>
    <mergeCell ref="J161:N161"/>
    <mergeCell ref="E156:I156"/>
    <mergeCell ref="J156:N156"/>
    <mergeCell ref="E157:I157"/>
    <mergeCell ref="J157:N157"/>
    <mergeCell ref="E158:I158"/>
    <mergeCell ref="J158:N158"/>
    <mergeCell ref="E153:I153"/>
    <mergeCell ref="J153:N153"/>
    <mergeCell ref="E154:I154"/>
    <mergeCell ref="J154:N154"/>
    <mergeCell ref="E155:I155"/>
    <mergeCell ref="J155:N155"/>
    <mergeCell ref="E150:I150"/>
    <mergeCell ref="J150:N150"/>
    <mergeCell ref="E151:I151"/>
    <mergeCell ref="J151:N151"/>
    <mergeCell ref="E152:I152"/>
    <mergeCell ref="J152:N152"/>
    <mergeCell ref="E147:I147"/>
    <mergeCell ref="J147:N147"/>
    <mergeCell ref="E148:I148"/>
    <mergeCell ref="J148:N148"/>
    <mergeCell ref="E149:I149"/>
    <mergeCell ref="J149:N149"/>
    <mergeCell ref="E144:I144"/>
    <mergeCell ref="J144:N144"/>
    <mergeCell ref="E145:I145"/>
    <mergeCell ref="J145:N145"/>
    <mergeCell ref="E146:I146"/>
    <mergeCell ref="J146:N146"/>
    <mergeCell ref="E141:I141"/>
    <mergeCell ref="J141:N141"/>
    <mergeCell ref="E142:I142"/>
    <mergeCell ref="J142:N142"/>
    <mergeCell ref="E143:I143"/>
    <mergeCell ref="J143:N143"/>
    <mergeCell ref="E138:I138"/>
    <mergeCell ref="J138:N138"/>
    <mergeCell ref="E139:I139"/>
    <mergeCell ref="J139:N139"/>
    <mergeCell ref="E140:I140"/>
    <mergeCell ref="J140:N140"/>
    <mergeCell ref="E135:I135"/>
    <mergeCell ref="J135:N135"/>
    <mergeCell ref="E136:I136"/>
    <mergeCell ref="J136:N136"/>
    <mergeCell ref="E137:I137"/>
    <mergeCell ref="J137:N137"/>
    <mergeCell ref="E132:I132"/>
    <mergeCell ref="J132:N132"/>
    <mergeCell ref="E133:I133"/>
    <mergeCell ref="J133:N133"/>
    <mergeCell ref="E134:I134"/>
    <mergeCell ref="J134:N134"/>
    <mergeCell ref="E129:I129"/>
    <mergeCell ref="J129:N129"/>
    <mergeCell ref="E130:I130"/>
    <mergeCell ref="J130:N130"/>
    <mergeCell ref="E131:I131"/>
    <mergeCell ref="J131:N131"/>
    <mergeCell ref="E126:I126"/>
    <mergeCell ref="J126:N126"/>
    <mergeCell ref="E127:I127"/>
    <mergeCell ref="J127:N127"/>
    <mergeCell ref="E128:I128"/>
    <mergeCell ref="J128:N128"/>
    <mergeCell ref="E123:I123"/>
    <mergeCell ref="J123:N123"/>
    <mergeCell ref="E124:I124"/>
    <mergeCell ref="J124:N124"/>
    <mergeCell ref="E125:I125"/>
    <mergeCell ref="J125:N125"/>
    <mergeCell ref="E120:I120"/>
    <mergeCell ref="J120:N120"/>
    <mergeCell ref="E121:I121"/>
    <mergeCell ref="J121:N121"/>
    <mergeCell ref="E122:I122"/>
    <mergeCell ref="J122:N122"/>
    <mergeCell ref="E117:I117"/>
    <mergeCell ref="J117:N117"/>
    <mergeCell ref="E118:I118"/>
    <mergeCell ref="J118:N118"/>
    <mergeCell ref="E119:I119"/>
    <mergeCell ref="J119:N119"/>
    <mergeCell ref="E114:I114"/>
    <mergeCell ref="J114:N114"/>
    <mergeCell ref="E115:I115"/>
    <mergeCell ref="J115:N115"/>
    <mergeCell ref="E116:I116"/>
    <mergeCell ref="J116:N116"/>
    <mergeCell ref="E111:I111"/>
    <mergeCell ref="J111:N111"/>
    <mergeCell ref="E112:I112"/>
    <mergeCell ref="J112:N112"/>
    <mergeCell ref="E113:I113"/>
    <mergeCell ref="J113:N113"/>
    <mergeCell ref="E108:I108"/>
    <mergeCell ref="J108:N108"/>
    <mergeCell ref="E109:I109"/>
    <mergeCell ref="J109:N109"/>
    <mergeCell ref="E110:I110"/>
    <mergeCell ref="J110:N110"/>
    <mergeCell ref="E105:I105"/>
    <mergeCell ref="J105:N105"/>
    <mergeCell ref="E106:I106"/>
    <mergeCell ref="J106:N106"/>
    <mergeCell ref="E107:I107"/>
    <mergeCell ref="J107:N107"/>
    <mergeCell ref="E102:I102"/>
    <mergeCell ref="J102:N102"/>
    <mergeCell ref="E103:I103"/>
    <mergeCell ref="J103:N103"/>
    <mergeCell ref="E104:I104"/>
    <mergeCell ref="J104:N104"/>
    <mergeCell ref="E99:I99"/>
    <mergeCell ref="J99:N99"/>
    <mergeCell ref="E100:I100"/>
    <mergeCell ref="J100:N100"/>
    <mergeCell ref="E101:I101"/>
    <mergeCell ref="J101:N101"/>
    <mergeCell ref="E96:I96"/>
    <mergeCell ref="J96:N96"/>
    <mergeCell ref="E97:I97"/>
    <mergeCell ref="J97:N97"/>
    <mergeCell ref="E98:I98"/>
    <mergeCell ref="J98:N98"/>
    <mergeCell ref="E93:I93"/>
    <mergeCell ref="J93:N93"/>
    <mergeCell ref="E94:I94"/>
    <mergeCell ref="J94:N94"/>
    <mergeCell ref="E95:I95"/>
    <mergeCell ref="J95:N95"/>
    <mergeCell ref="E90:I90"/>
    <mergeCell ref="J90:N90"/>
    <mergeCell ref="E91:I91"/>
    <mergeCell ref="J91:N91"/>
    <mergeCell ref="E92:I92"/>
    <mergeCell ref="J92:N92"/>
    <mergeCell ref="E87:I87"/>
    <mergeCell ref="J87:N87"/>
    <mergeCell ref="E88:I88"/>
    <mergeCell ref="J88:N88"/>
    <mergeCell ref="E89:I89"/>
    <mergeCell ref="J89:N89"/>
    <mergeCell ref="E84:I84"/>
    <mergeCell ref="J84:N84"/>
    <mergeCell ref="E85:I85"/>
    <mergeCell ref="J85:N85"/>
    <mergeCell ref="E86:I86"/>
    <mergeCell ref="J86:N86"/>
    <mergeCell ref="E81:I81"/>
    <mergeCell ref="J81:N81"/>
    <mergeCell ref="E82:I82"/>
    <mergeCell ref="J82:N82"/>
    <mergeCell ref="E83:I83"/>
    <mergeCell ref="J83:N83"/>
    <mergeCell ref="E78:I78"/>
    <mergeCell ref="J78:N78"/>
    <mergeCell ref="E79:I79"/>
    <mergeCell ref="J79:N79"/>
    <mergeCell ref="E80:I80"/>
    <mergeCell ref="J80:N80"/>
    <mergeCell ref="E75:I75"/>
    <mergeCell ref="J75:N75"/>
    <mergeCell ref="E76:I76"/>
    <mergeCell ref="J76:N76"/>
    <mergeCell ref="E77:I77"/>
    <mergeCell ref="J77:N77"/>
    <mergeCell ref="E72:I72"/>
    <mergeCell ref="J72:N72"/>
    <mergeCell ref="E73:I73"/>
    <mergeCell ref="J73:N73"/>
    <mergeCell ref="E74:I74"/>
    <mergeCell ref="J74:N74"/>
    <mergeCell ref="E69:I69"/>
    <mergeCell ref="J69:N69"/>
    <mergeCell ref="E70:I70"/>
    <mergeCell ref="J70:N70"/>
    <mergeCell ref="E71:I71"/>
    <mergeCell ref="J71:N71"/>
    <mergeCell ref="E66:I66"/>
    <mergeCell ref="J66:N66"/>
    <mergeCell ref="E67:I67"/>
    <mergeCell ref="J67:N67"/>
    <mergeCell ref="E68:I68"/>
    <mergeCell ref="J68:N68"/>
    <mergeCell ref="E63:I63"/>
    <mergeCell ref="J63:N63"/>
    <mergeCell ref="E64:I64"/>
    <mergeCell ref="J64:N64"/>
    <mergeCell ref="E65:I65"/>
    <mergeCell ref="J65:N65"/>
    <mergeCell ref="E60:I60"/>
    <mergeCell ref="J60:N60"/>
    <mergeCell ref="E61:I61"/>
    <mergeCell ref="J61:N61"/>
    <mergeCell ref="E62:I62"/>
    <mergeCell ref="J62:N62"/>
    <mergeCell ref="E57:I57"/>
    <mergeCell ref="J57:N57"/>
    <mergeCell ref="E58:I58"/>
    <mergeCell ref="J58:N58"/>
    <mergeCell ref="E59:I59"/>
    <mergeCell ref="J59:N59"/>
    <mergeCell ref="E54:I54"/>
    <mergeCell ref="J54:N54"/>
    <mergeCell ref="E55:I55"/>
    <mergeCell ref="J55:N55"/>
    <mergeCell ref="E56:I56"/>
    <mergeCell ref="J56:N56"/>
    <mergeCell ref="E51:I51"/>
    <mergeCell ref="J51:N51"/>
    <mergeCell ref="E52:I52"/>
    <mergeCell ref="J52:N52"/>
    <mergeCell ref="E53:I53"/>
    <mergeCell ref="J53:N53"/>
    <mergeCell ref="E49:I49"/>
    <mergeCell ref="J49:N49"/>
    <mergeCell ref="E50:I50"/>
    <mergeCell ref="J50:N50"/>
    <mergeCell ref="E45:I45"/>
    <mergeCell ref="J45:N45"/>
    <mergeCell ref="E46:I46"/>
    <mergeCell ref="J46:N46"/>
    <mergeCell ref="E47:I47"/>
    <mergeCell ref="J47:N47"/>
    <mergeCell ref="E44:I44"/>
    <mergeCell ref="J44:N44"/>
    <mergeCell ref="E39:I39"/>
    <mergeCell ref="J39:N39"/>
    <mergeCell ref="E40:I40"/>
    <mergeCell ref="J40:N40"/>
    <mergeCell ref="E41:I41"/>
    <mergeCell ref="J41:N41"/>
    <mergeCell ref="E48:I48"/>
    <mergeCell ref="J48:N48"/>
    <mergeCell ref="E33:I33"/>
    <mergeCell ref="J33:N33"/>
    <mergeCell ref="E34:I34"/>
    <mergeCell ref="J34:N34"/>
    <mergeCell ref="E35:I35"/>
    <mergeCell ref="J35:N35"/>
    <mergeCell ref="E42:I42"/>
    <mergeCell ref="J42:N42"/>
    <mergeCell ref="E43:I43"/>
    <mergeCell ref="J43:N43"/>
    <mergeCell ref="E24:I24"/>
    <mergeCell ref="E306:I306"/>
    <mergeCell ref="E25:I25"/>
    <mergeCell ref="E26:I26"/>
    <mergeCell ref="E27:I27"/>
    <mergeCell ref="E28:I28"/>
    <mergeCell ref="E30:I30"/>
    <mergeCell ref="J30:N30"/>
    <mergeCell ref="E31:I31"/>
    <mergeCell ref="J31:N31"/>
    <mergeCell ref="E32:I32"/>
    <mergeCell ref="J32:N32"/>
    <mergeCell ref="E29:I29"/>
    <mergeCell ref="J25:N25"/>
    <mergeCell ref="J26:N26"/>
    <mergeCell ref="J27:N27"/>
    <mergeCell ref="J28:N28"/>
    <mergeCell ref="J29:N29"/>
    <mergeCell ref="E36:I36"/>
    <mergeCell ref="J36:N36"/>
    <mergeCell ref="E37:I37"/>
    <mergeCell ref="J37:N37"/>
    <mergeCell ref="E38:I38"/>
    <mergeCell ref="J38:N38"/>
    <mergeCell ref="E18:I18"/>
    <mergeCell ref="E19:I19"/>
    <mergeCell ref="J24:N24"/>
    <mergeCell ref="J306:N306"/>
    <mergeCell ref="E6:I6"/>
    <mergeCell ref="E7:I7"/>
    <mergeCell ref="E8:I8"/>
    <mergeCell ref="E9:I9"/>
    <mergeCell ref="E10:I10"/>
    <mergeCell ref="E11:I11"/>
    <mergeCell ref="E12:I12"/>
    <mergeCell ref="E13:I13"/>
    <mergeCell ref="J18:N18"/>
    <mergeCell ref="J19:N19"/>
    <mergeCell ref="J20:N20"/>
    <mergeCell ref="J21:N21"/>
    <mergeCell ref="J22:N22"/>
    <mergeCell ref="J23:N23"/>
    <mergeCell ref="J12:N12"/>
    <mergeCell ref="J13:N13"/>
    <mergeCell ref="E20:I20"/>
    <mergeCell ref="E21:I21"/>
    <mergeCell ref="E22:I22"/>
    <mergeCell ref="E23:I23"/>
    <mergeCell ref="J17:N17"/>
    <mergeCell ref="J8:N8"/>
    <mergeCell ref="J9:N9"/>
    <mergeCell ref="J5:N5"/>
    <mergeCell ref="O5:Q5"/>
    <mergeCell ref="J10:N10"/>
    <mergeCell ref="J11:N11"/>
    <mergeCell ref="E14:I14"/>
    <mergeCell ref="E15:I15"/>
    <mergeCell ref="E16:I16"/>
    <mergeCell ref="E17:I17"/>
    <mergeCell ref="B1:R1"/>
    <mergeCell ref="S4:U4"/>
    <mergeCell ref="E5:I5"/>
    <mergeCell ref="M3:R3"/>
    <mergeCell ref="J6:N6"/>
    <mergeCell ref="J7:N7"/>
    <mergeCell ref="J14:N14"/>
    <mergeCell ref="J15:N15"/>
    <mergeCell ref="J16:N16"/>
    <mergeCell ref="E181:I181"/>
    <mergeCell ref="J181:N181"/>
    <mergeCell ref="E182:I182"/>
    <mergeCell ref="J182:N182"/>
    <mergeCell ref="E183:I183"/>
    <mergeCell ref="J183:N183"/>
    <mergeCell ref="E184:I184"/>
    <mergeCell ref="J184:N184"/>
    <mergeCell ref="E185:I185"/>
    <mergeCell ref="J185:N185"/>
    <mergeCell ref="E186:I186"/>
    <mergeCell ref="J186:N186"/>
    <mergeCell ref="E187:I187"/>
    <mergeCell ref="J187:N187"/>
    <mergeCell ref="E188:I188"/>
    <mergeCell ref="J188:N188"/>
    <mergeCell ref="E189:I189"/>
    <mergeCell ref="J189:N189"/>
    <mergeCell ref="E190:I190"/>
    <mergeCell ref="J190:N190"/>
    <mergeCell ref="E191:I191"/>
    <mergeCell ref="J191:N191"/>
    <mergeCell ref="E192:I192"/>
    <mergeCell ref="J192:N192"/>
    <mergeCell ref="E193:I193"/>
    <mergeCell ref="J193:N193"/>
    <mergeCell ref="E194:I194"/>
    <mergeCell ref="J194:N194"/>
    <mergeCell ref="E195:I195"/>
    <mergeCell ref="J195:N195"/>
    <mergeCell ref="E196:I196"/>
    <mergeCell ref="J196:N196"/>
    <mergeCell ref="E197:I197"/>
    <mergeCell ref="J197:N197"/>
    <mergeCell ref="E198:I198"/>
    <mergeCell ref="J198:N198"/>
    <mergeCell ref="E199:I199"/>
    <mergeCell ref="J199:N199"/>
    <mergeCell ref="E200:I200"/>
    <mergeCell ref="J200:N200"/>
    <mergeCell ref="E201:I201"/>
    <mergeCell ref="J201:N201"/>
    <mergeCell ref="E202:I202"/>
    <mergeCell ref="J202:N202"/>
    <mergeCell ref="E203:I203"/>
    <mergeCell ref="J203:N203"/>
    <mergeCell ref="E204:I204"/>
    <mergeCell ref="J204:N204"/>
    <mergeCell ref="E205:I205"/>
    <mergeCell ref="J205:N205"/>
    <mergeCell ref="E206:I206"/>
    <mergeCell ref="J206:N206"/>
    <mergeCell ref="E207:I207"/>
    <mergeCell ref="J207:N207"/>
    <mergeCell ref="E208:I208"/>
    <mergeCell ref="J208:N208"/>
    <mergeCell ref="E209:I209"/>
    <mergeCell ref="J209:N209"/>
    <mergeCell ref="E210:I210"/>
    <mergeCell ref="J210:N210"/>
    <mergeCell ref="E211:I211"/>
    <mergeCell ref="J211:N211"/>
    <mergeCell ref="E212:I212"/>
    <mergeCell ref="J212:N212"/>
    <mergeCell ref="E213:I213"/>
    <mergeCell ref="J213:N213"/>
    <mergeCell ref="E214:I214"/>
    <mergeCell ref="J214:N214"/>
    <mergeCell ref="E215:I215"/>
    <mergeCell ref="J215:N215"/>
    <mergeCell ref="E216:I216"/>
    <mergeCell ref="J216:N216"/>
    <mergeCell ref="E217:I217"/>
    <mergeCell ref="J217:N217"/>
    <mergeCell ref="E218:I218"/>
    <mergeCell ref="J218:N218"/>
    <mergeCell ref="E219:I219"/>
    <mergeCell ref="J219:N219"/>
    <mergeCell ref="E220:I220"/>
    <mergeCell ref="J220:N220"/>
    <mergeCell ref="E221:I221"/>
    <mergeCell ref="J221:N221"/>
    <mergeCell ref="E222:I222"/>
    <mergeCell ref="J222:N222"/>
    <mergeCell ref="E223:I223"/>
    <mergeCell ref="J223:N223"/>
    <mergeCell ref="E224:I224"/>
    <mergeCell ref="J224:N224"/>
    <mergeCell ref="E225:I225"/>
    <mergeCell ref="J225:N225"/>
    <mergeCell ref="E226:I226"/>
    <mergeCell ref="J226:N226"/>
    <mergeCell ref="E227:I227"/>
    <mergeCell ref="J227:N227"/>
    <mergeCell ref="E228:I228"/>
    <mergeCell ref="J228:N228"/>
    <mergeCell ref="E229:I229"/>
    <mergeCell ref="J229:N229"/>
    <mergeCell ref="E230:I230"/>
    <mergeCell ref="J230:N230"/>
    <mergeCell ref="E231:I231"/>
    <mergeCell ref="J231:N231"/>
    <mergeCell ref="E232:I232"/>
    <mergeCell ref="J232:N232"/>
    <mergeCell ref="E233:I233"/>
    <mergeCell ref="J233:N233"/>
    <mergeCell ref="E234:I234"/>
    <mergeCell ref="J234:N234"/>
    <mergeCell ref="E235:I235"/>
    <mergeCell ref="J235:N235"/>
    <mergeCell ref="E236:I236"/>
    <mergeCell ref="J236:N236"/>
    <mergeCell ref="E237:I237"/>
    <mergeCell ref="J237:N237"/>
    <mergeCell ref="E238:I238"/>
    <mergeCell ref="J238:N238"/>
    <mergeCell ref="E239:I239"/>
    <mergeCell ref="J239:N239"/>
    <mergeCell ref="E240:I240"/>
    <mergeCell ref="J240:N240"/>
    <mergeCell ref="E241:I241"/>
    <mergeCell ref="J241:N241"/>
    <mergeCell ref="E242:I242"/>
    <mergeCell ref="J242:N242"/>
    <mergeCell ref="E243:I243"/>
    <mergeCell ref="J243:N243"/>
    <mergeCell ref="E244:I244"/>
    <mergeCell ref="J244:N244"/>
    <mergeCell ref="E245:I245"/>
    <mergeCell ref="J245:N245"/>
    <mergeCell ref="E246:I246"/>
    <mergeCell ref="J246:N246"/>
    <mergeCell ref="E247:I247"/>
    <mergeCell ref="J247:N247"/>
    <mergeCell ref="E248:I248"/>
    <mergeCell ref="J248:N248"/>
    <mergeCell ref="E249:I249"/>
    <mergeCell ref="J249:N249"/>
    <mergeCell ref="E250:I250"/>
    <mergeCell ref="J250:N250"/>
    <mergeCell ref="E251:I251"/>
    <mergeCell ref="J251:N251"/>
    <mergeCell ref="E252:I252"/>
    <mergeCell ref="J252:N252"/>
    <mergeCell ref="E253:I253"/>
    <mergeCell ref="J253:N253"/>
    <mergeCell ref="E254:I254"/>
    <mergeCell ref="J254:N254"/>
    <mergeCell ref="E255:I255"/>
    <mergeCell ref="J255:N255"/>
    <mergeCell ref="E256:I256"/>
    <mergeCell ref="J256:N256"/>
    <mergeCell ref="E257:I257"/>
    <mergeCell ref="J257:N257"/>
    <mergeCell ref="E258:I258"/>
    <mergeCell ref="J258:N258"/>
    <mergeCell ref="E259:I259"/>
    <mergeCell ref="J259:N259"/>
    <mergeCell ref="E260:I260"/>
    <mergeCell ref="J260:N260"/>
    <mergeCell ref="E261:I261"/>
    <mergeCell ref="J261:N261"/>
    <mergeCell ref="E262:I262"/>
    <mergeCell ref="J262:N262"/>
    <mergeCell ref="E263:I263"/>
    <mergeCell ref="J263:N263"/>
    <mergeCell ref="E264:I264"/>
    <mergeCell ref="J264:N264"/>
    <mergeCell ref="E265:I265"/>
    <mergeCell ref="J265:N265"/>
    <mergeCell ref="E266:I266"/>
    <mergeCell ref="J266:N266"/>
    <mergeCell ref="E267:I267"/>
    <mergeCell ref="J267:N267"/>
    <mergeCell ref="E268:I268"/>
    <mergeCell ref="J268:N268"/>
    <mergeCell ref="E269:I269"/>
    <mergeCell ref="J269:N269"/>
    <mergeCell ref="E270:I270"/>
    <mergeCell ref="J270:N270"/>
    <mergeCell ref="E271:I271"/>
    <mergeCell ref="J271:N271"/>
    <mergeCell ref="E272:I272"/>
    <mergeCell ref="J272:N272"/>
    <mergeCell ref="E273:I273"/>
    <mergeCell ref="J273:N273"/>
    <mergeCell ref="E274:I274"/>
    <mergeCell ref="J274:N274"/>
    <mergeCell ref="E275:I275"/>
    <mergeCell ref="J275:N275"/>
    <mergeCell ref="E276:I276"/>
    <mergeCell ref="J276:N276"/>
    <mergeCell ref="E277:I277"/>
    <mergeCell ref="J277:N277"/>
    <mergeCell ref="E278:I278"/>
    <mergeCell ref="J278:N278"/>
    <mergeCell ref="E279:I279"/>
    <mergeCell ref="J279:N279"/>
    <mergeCell ref="E280:I280"/>
    <mergeCell ref="J280:N280"/>
    <mergeCell ref="E281:I281"/>
    <mergeCell ref="J281:N281"/>
    <mergeCell ref="E282:I282"/>
    <mergeCell ref="J282:N282"/>
    <mergeCell ref="E283:I283"/>
    <mergeCell ref="J283:N283"/>
    <mergeCell ref="E284:I284"/>
    <mergeCell ref="J284:N284"/>
    <mergeCell ref="E285:I285"/>
    <mergeCell ref="J285:N285"/>
    <mergeCell ref="E286:I286"/>
    <mergeCell ref="J286:N286"/>
    <mergeCell ref="E287:I287"/>
    <mergeCell ref="J287:N287"/>
    <mergeCell ref="E288:I288"/>
    <mergeCell ref="J288:N288"/>
    <mergeCell ref="E289:I289"/>
    <mergeCell ref="J289:N289"/>
    <mergeCell ref="E290:I290"/>
    <mergeCell ref="J290:N290"/>
    <mergeCell ref="E291:I291"/>
    <mergeCell ref="J291:N291"/>
    <mergeCell ref="E292:I292"/>
    <mergeCell ref="J292:N292"/>
    <mergeCell ref="E293:I293"/>
    <mergeCell ref="J293:N293"/>
    <mergeCell ref="E294:I294"/>
    <mergeCell ref="J294:N294"/>
    <mergeCell ref="E295:I295"/>
    <mergeCell ref="J295:N295"/>
    <mergeCell ref="E301:I301"/>
    <mergeCell ref="J301:N301"/>
    <mergeCell ref="E302:I302"/>
    <mergeCell ref="J302:N302"/>
    <mergeCell ref="E303:I303"/>
    <mergeCell ref="J303:N303"/>
    <mergeCell ref="E304:I304"/>
    <mergeCell ref="J304:N304"/>
    <mergeCell ref="E296:I296"/>
    <mergeCell ref="J296:N296"/>
    <mergeCell ref="E297:I297"/>
    <mergeCell ref="J297:N297"/>
    <mergeCell ref="E298:I298"/>
    <mergeCell ref="J298:N298"/>
    <mergeCell ref="E299:I299"/>
    <mergeCell ref="J299:N299"/>
    <mergeCell ref="E300:I300"/>
    <mergeCell ref="J300:N300"/>
  </mergeCells>
  <phoneticPr fontId="2"/>
  <dataValidations count="1">
    <dataValidation type="date" allowBlank="1" showInputMessage="1" showErrorMessage="1" error="記入例）2021/4/1　又は R3.4.1" sqref="E6:N306" xr:uid="{00000000-0002-0000-1400-000000000000}">
      <formula1>92</formula1>
      <formula2>117700</formula2>
    </dataValidation>
  </dataValidations>
  <printOptions horizontalCentered="1"/>
  <pageMargins left="0.43307086614173229" right="0.35433070866141736" top="0.78740157480314965" bottom="0.6692913385826772" header="0.31496062992125984" footer="0.31496062992125984"/>
  <pageSetup paperSize="9" scale="80" firstPageNumber="24" orientation="portrait" r:id="rId1"/>
  <headerFooter alignWithMargins="0">
    <oddFooter>&amp;C18 - &amp;P</oddFooter>
  </headerFooter>
  <rowBreaks count="11" manualBreakCount="11">
    <brk id="30" min="1" max="18" man="1"/>
    <brk id="55" min="1" max="18" man="1"/>
    <brk id="80" min="1" max="18" man="1"/>
    <brk id="105" min="1" max="18" man="1"/>
    <brk id="130" min="1" max="18" man="1"/>
    <brk id="155" min="1" max="18" man="1"/>
    <brk id="180" min="1" max="18" man="1"/>
    <brk id="218" max="16383" man="1"/>
    <brk id="242" max="16383" man="1"/>
    <brk id="266" max="16383" man="1"/>
    <brk id="290"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77FF6A-7F20-402D-9BBF-E873CB73E811}">
          <x14:formula1>
            <xm:f>'４Ｐ '!$Y$11:$Y$34</xm:f>
          </x14:formula1>
          <xm:sqref>C6:C305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FF0000"/>
  </sheetPr>
  <dimension ref="A1:N44"/>
  <sheetViews>
    <sheetView view="pageBreakPreview" zoomScaleNormal="100" zoomScaleSheetLayoutView="100" workbookViewId="0">
      <pane xSplit="3" ySplit="4" topLeftCell="D7" activePane="bottomRight" state="frozen"/>
      <selection activeCell="D6" sqref="D6"/>
      <selection pane="topRight" activeCell="D6" sqref="D6"/>
      <selection pane="bottomLeft" activeCell="D6" sqref="D6"/>
      <selection pane="bottomRight" activeCell="F53" sqref="F53"/>
    </sheetView>
  </sheetViews>
  <sheetFormatPr defaultColWidth="9" defaultRowHeight="11"/>
  <cols>
    <col min="1" max="1" width="2.7265625" style="433" customWidth="1"/>
    <col min="2" max="2" width="13.7265625" style="433" customWidth="1"/>
    <col min="3" max="3" width="29" style="433" customWidth="1"/>
    <col min="4" max="4" width="15" style="433" customWidth="1"/>
    <col min="5" max="5" width="2.08984375" style="433" customWidth="1"/>
    <col min="6" max="6" width="13.7265625" style="433" customWidth="1"/>
    <col min="7" max="7" width="2.453125" style="433" customWidth="1"/>
    <col min="8" max="8" width="15" style="433" customWidth="1"/>
    <col min="9" max="9" width="9.26953125" style="433" customWidth="1"/>
    <col min="10" max="10" width="4.90625" style="433" customWidth="1"/>
    <col min="11" max="11" width="8.6328125" style="433" customWidth="1"/>
    <col min="12" max="12" width="3.36328125" style="433" customWidth="1"/>
    <col min="13" max="13" width="10.6328125" style="433" customWidth="1"/>
    <col min="14" max="14" width="3" style="433" customWidth="1"/>
    <col min="15" max="16384" width="9" style="433"/>
  </cols>
  <sheetData>
    <row r="1" spans="1:14" ht="18" customHeight="1">
      <c r="A1" s="495" t="s">
        <v>619</v>
      </c>
      <c r="B1" s="494"/>
      <c r="C1" s="493"/>
      <c r="D1" s="493" t="s">
        <v>618</v>
      </c>
      <c r="E1" s="493"/>
      <c r="F1" s="493"/>
      <c r="G1" s="493"/>
      <c r="H1" s="493"/>
      <c r="I1" s="493"/>
      <c r="J1" s="493"/>
      <c r="K1" s="493"/>
      <c r="L1" s="492"/>
      <c r="M1" s="490"/>
      <c r="N1" s="490"/>
    </row>
    <row r="2" spans="1:14" ht="12.75" customHeight="1" thickBot="1">
      <c r="B2" s="490"/>
      <c r="C2" s="490"/>
      <c r="D2" s="490"/>
      <c r="E2" s="490"/>
      <c r="F2" s="490"/>
      <c r="G2" s="490"/>
      <c r="H2" s="490"/>
      <c r="I2" s="490"/>
      <c r="J2" s="490"/>
      <c r="K2" s="491"/>
      <c r="L2" s="490"/>
      <c r="M2" s="490"/>
      <c r="N2" s="685" t="str">
        <f>+表紙!AE9&amp;"決算"</f>
        <v>＿＿年度決算</v>
      </c>
    </row>
    <row r="3" spans="1:14" ht="12" customHeight="1">
      <c r="B3" s="2754" t="s">
        <v>617</v>
      </c>
      <c r="C3" s="2756" t="s">
        <v>616</v>
      </c>
      <c r="D3" s="2719" t="s">
        <v>615</v>
      </c>
      <c r="E3" s="2721" t="s">
        <v>614</v>
      </c>
      <c r="F3" s="2722"/>
      <c r="G3" s="2723"/>
      <c r="H3" s="2727" t="s">
        <v>613</v>
      </c>
      <c r="I3" s="2721" t="s">
        <v>612</v>
      </c>
      <c r="J3" s="817" t="s">
        <v>611</v>
      </c>
      <c r="K3" s="2730" t="s">
        <v>610</v>
      </c>
      <c r="L3" s="2730"/>
      <c r="M3" s="2722"/>
      <c r="N3" s="2731"/>
    </row>
    <row r="4" spans="1:14" ht="10.5" customHeight="1">
      <c r="B4" s="2755"/>
      <c r="C4" s="2757"/>
      <c r="D4" s="2720"/>
      <c r="E4" s="2724"/>
      <c r="F4" s="2725"/>
      <c r="G4" s="2726"/>
      <c r="H4" s="2728"/>
      <c r="I4" s="2729"/>
      <c r="J4" s="818" t="s">
        <v>609</v>
      </c>
      <c r="K4" s="2732"/>
      <c r="L4" s="2732"/>
      <c r="M4" s="2733"/>
      <c r="N4" s="2734"/>
    </row>
    <row r="5" spans="1:14" ht="9" customHeight="1">
      <c r="B5" s="2735" t="s">
        <v>608</v>
      </c>
      <c r="C5" s="489"/>
      <c r="D5" s="488" t="s">
        <v>8</v>
      </c>
      <c r="E5" s="2738" t="s">
        <v>8</v>
      </c>
      <c r="F5" s="2739"/>
      <c r="G5" s="2740"/>
      <c r="H5" s="488" t="s">
        <v>8</v>
      </c>
      <c r="I5" s="487"/>
      <c r="J5" s="486" t="s">
        <v>607</v>
      </c>
      <c r="K5" s="485"/>
      <c r="L5" s="485"/>
      <c r="M5" s="470"/>
      <c r="N5" s="469"/>
    </row>
    <row r="6" spans="1:14" ht="14.25" customHeight="1">
      <c r="B6" s="2736"/>
      <c r="C6" s="484" t="s">
        <v>603</v>
      </c>
      <c r="D6" s="445"/>
      <c r="E6" s="2741"/>
      <c r="F6" s="2742"/>
      <c r="G6" s="2743"/>
      <c r="H6" s="2748">
        <f>D9-E6</f>
        <v>0</v>
      </c>
      <c r="I6" s="2750" t="e">
        <f>E6/D9</f>
        <v>#DIV/0!</v>
      </c>
      <c r="J6" s="2751"/>
      <c r="K6" s="467"/>
      <c r="L6" s="467"/>
      <c r="M6" s="437"/>
      <c r="N6" s="457"/>
    </row>
    <row r="7" spans="1:14" ht="14.25" customHeight="1">
      <c r="B7" s="2736"/>
      <c r="C7" s="459" t="s">
        <v>600</v>
      </c>
      <c r="D7" s="479"/>
      <c r="E7" s="2744"/>
      <c r="F7" s="2742"/>
      <c r="G7" s="2743"/>
      <c r="H7" s="2748"/>
      <c r="I7" s="2750"/>
      <c r="J7" s="2751"/>
      <c r="K7" s="437"/>
      <c r="L7" s="467"/>
      <c r="M7" s="437"/>
      <c r="N7" s="457"/>
    </row>
    <row r="8" spans="1:14" ht="14.25" customHeight="1">
      <c r="B8" s="2736"/>
      <c r="C8" s="459" t="s">
        <v>599</v>
      </c>
      <c r="D8" s="479"/>
      <c r="E8" s="2744"/>
      <c r="F8" s="2742"/>
      <c r="G8" s="2743"/>
      <c r="H8" s="2748"/>
      <c r="I8" s="2750"/>
      <c r="J8" s="2751"/>
      <c r="K8" s="467"/>
      <c r="L8" s="467"/>
      <c r="M8" s="483"/>
      <c r="N8" s="457"/>
    </row>
    <row r="9" spans="1:14" ht="14.25" customHeight="1">
      <c r="B9" s="2737"/>
      <c r="C9" s="459" t="s">
        <v>80</v>
      </c>
      <c r="D9" s="458">
        <f>SUM(D6:D8)</f>
        <v>0</v>
      </c>
      <c r="E9" s="2745"/>
      <c r="F9" s="2746"/>
      <c r="G9" s="2747"/>
      <c r="H9" s="2749"/>
      <c r="I9" s="2752"/>
      <c r="J9" s="2753"/>
      <c r="K9" s="465"/>
      <c r="L9" s="464"/>
      <c r="M9" s="482"/>
      <c r="N9" s="462"/>
    </row>
    <row r="10" spans="1:14" ht="14.25" customHeight="1">
      <c r="B10" s="2735" t="s">
        <v>606</v>
      </c>
      <c r="C10" s="459" t="s">
        <v>603</v>
      </c>
      <c r="D10" s="479"/>
      <c r="E10" s="2763"/>
      <c r="F10" s="2764"/>
      <c r="G10" s="2765"/>
      <c r="H10" s="2766">
        <f>D13-E10</f>
        <v>0</v>
      </c>
      <c r="I10" s="2758" t="e">
        <f>E10/D13</f>
        <v>#DIV/0!</v>
      </c>
      <c r="J10" s="2759"/>
      <c r="K10" s="467"/>
      <c r="L10" s="478"/>
      <c r="M10" s="477"/>
      <c r="N10" s="457"/>
    </row>
    <row r="11" spans="1:14" ht="14.25" customHeight="1">
      <c r="B11" s="2736"/>
      <c r="C11" s="459" t="s">
        <v>600</v>
      </c>
      <c r="D11" s="479"/>
      <c r="E11" s="2744"/>
      <c r="F11" s="2742"/>
      <c r="G11" s="2743"/>
      <c r="H11" s="2748"/>
      <c r="I11" s="2750"/>
      <c r="J11" s="2751"/>
      <c r="K11" s="437"/>
      <c r="L11" s="478"/>
      <c r="M11" s="477"/>
      <c r="N11" s="457"/>
    </row>
    <row r="12" spans="1:14" ht="14.25" customHeight="1">
      <c r="B12" s="2736"/>
      <c r="C12" s="459" t="s">
        <v>599</v>
      </c>
      <c r="D12" s="479"/>
      <c r="E12" s="2744"/>
      <c r="F12" s="2742"/>
      <c r="G12" s="2743"/>
      <c r="H12" s="2748"/>
      <c r="I12" s="2750"/>
      <c r="J12" s="2751"/>
      <c r="K12" s="467"/>
      <c r="L12" s="477"/>
      <c r="M12" s="477"/>
      <c r="N12" s="457"/>
    </row>
    <row r="13" spans="1:14" ht="14.25" customHeight="1">
      <c r="B13" s="2737"/>
      <c r="C13" s="459" t="s">
        <v>80</v>
      </c>
      <c r="D13" s="458">
        <f>SUM(D10:D12)</f>
        <v>0</v>
      </c>
      <c r="E13" s="2745"/>
      <c r="F13" s="2746"/>
      <c r="G13" s="2747"/>
      <c r="H13" s="2749"/>
      <c r="I13" s="2752"/>
      <c r="J13" s="2753"/>
      <c r="K13" s="467"/>
      <c r="L13" s="474"/>
      <c r="M13" s="474"/>
      <c r="N13" s="457"/>
    </row>
    <row r="14" spans="1:14" ht="14.25" customHeight="1">
      <c r="B14" s="2735" t="s">
        <v>605</v>
      </c>
      <c r="C14" s="459" t="s">
        <v>603</v>
      </c>
      <c r="D14" s="458">
        <f>D6+D10</f>
        <v>0</v>
      </c>
      <c r="E14" s="2767">
        <f>SUM(E6:G13)</f>
        <v>0</v>
      </c>
      <c r="F14" s="2768"/>
      <c r="G14" s="2769"/>
      <c r="H14" s="2766">
        <f>D17-E14</f>
        <v>0</v>
      </c>
      <c r="I14" s="2758" t="e">
        <f>E14/D17</f>
        <v>#DIV/0!</v>
      </c>
      <c r="J14" s="2759"/>
      <c r="K14" s="470"/>
      <c r="L14" s="481"/>
      <c r="M14" s="481"/>
      <c r="N14" s="469"/>
    </row>
    <row r="15" spans="1:14" ht="14.25" customHeight="1">
      <c r="B15" s="2736"/>
      <c r="C15" s="459" t="s">
        <v>600</v>
      </c>
      <c r="D15" s="458">
        <f>D7+D11</f>
        <v>0</v>
      </c>
      <c r="E15" s="2770"/>
      <c r="F15" s="2771"/>
      <c r="G15" s="2772"/>
      <c r="H15" s="2748"/>
      <c r="I15" s="2750"/>
      <c r="J15" s="2751"/>
      <c r="K15" s="467"/>
      <c r="L15" s="478"/>
      <c r="M15" s="477"/>
      <c r="N15" s="457"/>
    </row>
    <row r="16" spans="1:14" ht="14.25" customHeight="1">
      <c r="B16" s="2736"/>
      <c r="C16" s="459" t="s">
        <v>599</v>
      </c>
      <c r="D16" s="458">
        <f>D8+D12</f>
        <v>0</v>
      </c>
      <c r="E16" s="2770"/>
      <c r="F16" s="2771"/>
      <c r="G16" s="2772"/>
      <c r="H16" s="2748"/>
      <c r="I16" s="2750"/>
      <c r="J16" s="2751"/>
      <c r="K16" s="467"/>
      <c r="L16" s="478"/>
      <c r="M16" s="477"/>
      <c r="N16" s="457"/>
    </row>
    <row r="17" spans="2:14" ht="14.25" customHeight="1">
      <c r="B17" s="2737"/>
      <c r="C17" s="459" t="s">
        <v>80</v>
      </c>
      <c r="D17" s="458">
        <f>D9+D13</f>
        <v>0</v>
      </c>
      <c r="E17" s="2773"/>
      <c r="F17" s="2774"/>
      <c r="G17" s="2775"/>
      <c r="H17" s="2749"/>
      <c r="I17" s="2752"/>
      <c r="J17" s="2753"/>
      <c r="K17" s="465"/>
      <c r="L17" s="475"/>
      <c r="M17" s="474"/>
      <c r="N17" s="462"/>
    </row>
    <row r="18" spans="2:14" ht="14.25" customHeight="1">
      <c r="B18" s="2760" t="s">
        <v>604</v>
      </c>
      <c r="C18" s="459" t="s">
        <v>603</v>
      </c>
      <c r="D18" s="479"/>
      <c r="E18" s="2763"/>
      <c r="F18" s="2764"/>
      <c r="G18" s="2765"/>
      <c r="H18" s="2766">
        <f>D21-E18</f>
        <v>0</v>
      </c>
      <c r="I18" s="2793" t="e">
        <f>E18/D21</f>
        <v>#DIV/0!</v>
      </c>
      <c r="J18" s="2794"/>
      <c r="K18" s="480"/>
      <c r="L18" s="477"/>
      <c r="M18" s="477"/>
      <c r="N18" s="457"/>
    </row>
    <row r="19" spans="2:14" ht="14.25" customHeight="1">
      <c r="B19" s="2761"/>
      <c r="C19" s="459" t="s">
        <v>600</v>
      </c>
      <c r="D19" s="479"/>
      <c r="E19" s="2744"/>
      <c r="F19" s="2742"/>
      <c r="G19" s="2743"/>
      <c r="H19" s="2748"/>
      <c r="I19" s="2795"/>
      <c r="J19" s="2796"/>
      <c r="K19" s="468"/>
      <c r="L19" s="478"/>
      <c r="M19" s="477"/>
      <c r="N19" s="457"/>
    </row>
    <row r="20" spans="2:14" ht="14.25" customHeight="1">
      <c r="B20" s="2761"/>
      <c r="C20" s="459" t="s">
        <v>599</v>
      </c>
      <c r="D20" s="479"/>
      <c r="E20" s="2744"/>
      <c r="F20" s="2742"/>
      <c r="G20" s="2743"/>
      <c r="H20" s="2748"/>
      <c r="I20" s="2795"/>
      <c r="J20" s="2796"/>
      <c r="K20" s="468"/>
      <c r="L20" s="478"/>
      <c r="M20" s="477"/>
      <c r="N20" s="457"/>
    </row>
    <row r="21" spans="2:14" ht="14.25" customHeight="1">
      <c r="B21" s="2762"/>
      <c r="C21" s="476" t="s">
        <v>80</v>
      </c>
      <c r="D21" s="458">
        <f>SUM(D18:D20)</f>
        <v>0</v>
      </c>
      <c r="E21" s="2745"/>
      <c r="F21" s="2746"/>
      <c r="G21" s="2747"/>
      <c r="H21" s="2749"/>
      <c r="I21" s="2797"/>
      <c r="J21" s="2798"/>
      <c r="K21" s="465"/>
      <c r="L21" s="475"/>
      <c r="M21" s="474"/>
      <c r="N21" s="462"/>
    </row>
    <row r="22" spans="2:14" ht="14.25" customHeight="1">
      <c r="B22" s="2760" t="s">
        <v>599</v>
      </c>
      <c r="C22" s="473" t="s">
        <v>601</v>
      </c>
      <c r="D22" s="460"/>
      <c r="E22" s="2781"/>
      <c r="F22" s="2782"/>
      <c r="G22" s="2783"/>
      <c r="H22" s="2766">
        <f>D25-E22</f>
        <v>0</v>
      </c>
      <c r="I22" s="2793" t="e">
        <f>E22/D25</f>
        <v>#DIV/0!</v>
      </c>
      <c r="J22" s="2794"/>
      <c r="K22" s="472"/>
      <c r="L22" s="471"/>
      <c r="M22" s="470"/>
      <c r="N22" s="469"/>
    </row>
    <row r="23" spans="2:14" ht="14.25" customHeight="1">
      <c r="B23" s="2779"/>
      <c r="C23" s="459" t="s">
        <v>600</v>
      </c>
      <c r="D23" s="443"/>
      <c r="E23" s="2784"/>
      <c r="F23" s="2785"/>
      <c r="G23" s="2786"/>
      <c r="H23" s="2748"/>
      <c r="I23" s="2795"/>
      <c r="J23" s="2796"/>
      <c r="K23" s="468"/>
      <c r="L23" s="467"/>
      <c r="M23" s="437"/>
      <c r="N23" s="457"/>
    </row>
    <row r="24" spans="2:14" ht="14.25" customHeight="1">
      <c r="B24" s="2779"/>
      <c r="C24" s="459" t="s">
        <v>599</v>
      </c>
      <c r="D24" s="443"/>
      <c r="E24" s="2784"/>
      <c r="F24" s="2785"/>
      <c r="G24" s="2786"/>
      <c r="H24" s="2748"/>
      <c r="I24" s="2795"/>
      <c r="J24" s="2796"/>
      <c r="K24" s="467"/>
      <c r="L24" s="467"/>
      <c r="M24" s="437"/>
      <c r="N24" s="457"/>
    </row>
    <row r="25" spans="2:14" ht="14.25" customHeight="1">
      <c r="B25" s="2780"/>
      <c r="C25" s="459" t="s">
        <v>80</v>
      </c>
      <c r="D25" s="466">
        <f>SUM(D22:D24)</f>
        <v>0</v>
      </c>
      <c r="E25" s="2787"/>
      <c r="F25" s="2788"/>
      <c r="G25" s="2789"/>
      <c r="H25" s="2749"/>
      <c r="I25" s="2797"/>
      <c r="J25" s="2798"/>
      <c r="K25" s="465"/>
      <c r="L25" s="464"/>
      <c r="M25" s="463"/>
      <c r="N25" s="462"/>
    </row>
    <row r="26" spans="2:14" ht="14.25" customHeight="1">
      <c r="B26" s="2736" t="s">
        <v>95</v>
      </c>
      <c r="C26" s="459" t="s">
        <v>602</v>
      </c>
      <c r="D26" s="461">
        <f>D14+D18</f>
        <v>0</v>
      </c>
      <c r="E26" s="2802">
        <f>E14+E18+E22</f>
        <v>0</v>
      </c>
      <c r="F26" s="2803"/>
      <c r="G26" s="2804"/>
      <c r="H26" s="2811">
        <f>D32-E26</f>
        <v>0</v>
      </c>
      <c r="I26" s="2814"/>
      <c r="J26" s="2815"/>
      <c r="K26" s="437"/>
      <c r="L26" s="437"/>
      <c r="M26" s="437"/>
      <c r="N26" s="457"/>
    </row>
    <row r="27" spans="2:14" ht="14.25" customHeight="1">
      <c r="B27" s="2736"/>
      <c r="C27" s="2799" t="s">
        <v>1113</v>
      </c>
      <c r="D27" s="2820"/>
      <c r="E27" s="2805"/>
      <c r="F27" s="2806"/>
      <c r="G27" s="2807"/>
      <c r="H27" s="2812"/>
      <c r="I27" s="2816"/>
      <c r="J27" s="2817"/>
      <c r="K27" s="437"/>
      <c r="L27" s="437"/>
      <c r="M27" s="437"/>
      <c r="N27" s="457"/>
    </row>
    <row r="28" spans="2:14" ht="11.25" customHeight="1">
      <c r="B28" s="2736"/>
      <c r="C28" s="2800"/>
      <c r="D28" s="2821"/>
      <c r="E28" s="2805"/>
      <c r="F28" s="2806"/>
      <c r="G28" s="2807"/>
      <c r="H28" s="2812"/>
      <c r="I28" s="2816"/>
      <c r="J28" s="2817"/>
      <c r="K28" s="437"/>
      <c r="L28" s="437"/>
      <c r="M28" s="437"/>
      <c r="N28" s="457"/>
    </row>
    <row r="29" spans="2:14" ht="14.25" customHeight="1">
      <c r="B29" s="2736"/>
      <c r="C29" s="459" t="s">
        <v>601</v>
      </c>
      <c r="D29" s="458">
        <f>D22</f>
        <v>0</v>
      </c>
      <c r="E29" s="2805"/>
      <c r="F29" s="2806"/>
      <c r="G29" s="2807"/>
      <c r="H29" s="2812"/>
      <c r="I29" s="2816"/>
      <c r="J29" s="2817"/>
      <c r="K29" s="437"/>
      <c r="L29" s="437"/>
      <c r="M29" s="437"/>
      <c r="N29" s="457"/>
    </row>
    <row r="30" spans="2:14" ht="14.25" customHeight="1">
      <c r="B30" s="2736"/>
      <c r="C30" s="459" t="s">
        <v>600</v>
      </c>
      <c r="D30" s="458">
        <f>D15+D19+D23</f>
        <v>0</v>
      </c>
      <c r="E30" s="2805"/>
      <c r="F30" s="2806"/>
      <c r="G30" s="2807"/>
      <c r="H30" s="2812"/>
      <c r="I30" s="2816"/>
      <c r="J30" s="2817"/>
      <c r="K30" s="437"/>
      <c r="L30" s="437"/>
      <c r="M30" s="437"/>
      <c r="N30" s="457"/>
    </row>
    <row r="31" spans="2:14" ht="14.25" customHeight="1">
      <c r="B31" s="2736"/>
      <c r="C31" s="459" t="s">
        <v>599</v>
      </c>
      <c r="D31" s="458">
        <f>D16+D20+D24</f>
        <v>0</v>
      </c>
      <c r="E31" s="2805"/>
      <c r="F31" s="2806"/>
      <c r="G31" s="2807"/>
      <c r="H31" s="2812"/>
      <c r="I31" s="2816"/>
      <c r="J31" s="2817"/>
      <c r="K31" s="437"/>
      <c r="L31" s="437"/>
      <c r="M31" s="437"/>
      <c r="N31" s="457"/>
    </row>
    <row r="32" spans="2:14" ht="14.25" customHeight="1" thickBot="1">
      <c r="B32" s="2801"/>
      <c r="C32" s="456" t="s">
        <v>80</v>
      </c>
      <c r="D32" s="455">
        <f>D26+D29+D30+D31</f>
        <v>0</v>
      </c>
      <c r="E32" s="2808"/>
      <c r="F32" s="2809"/>
      <c r="G32" s="2810"/>
      <c r="H32" s="2813"/>
      <c r="I32" s="2818"/>
      <c r="J32" s="2819"/>
      <c r="K32" s="454"/>
      <c r="L32" s="454"/>
      <c r="M32" s="454"/>
      <c r="N32" s="453"/>
    </row>
    <row r="33" spans="2:14" ht="15" customHeight="1" thickTop="1">
      <c r="B33" s="452"/>
      <c r="C33" s="451" t="s">
        <v>598</v>
      </c>
      <c r="D33" s="2790" t="s">
        <v>597</v>
      </c>
      <c r="E33" s="2791"/>
      <c r="F33" s="2790" t="s">
        <v>596</v>
      </c>
      <c r="G33" s="2791"/>
      <c r="H33" s="2790" t="s">
        <v>595</v>
      </c>
      <c r="I33" s="2792"/>
      <c r="J33" s="2791"/>
      <c r="K33" s="2822"/>
      <c r="L33" s="2823"/>
      <c r="M33" s="2823"/>
      <c r="N33" s="2824"/>
    </row>
    <row r="34" spans="2:14" ht="12" customHeight="1">
      <c r="B34" s="2735" t="s">
        <v>594</v>
      </c>
      <c r="C34" s="450" t="s">
        <v>8</v>
      </c>
      <c r="D34" s="449"/>
      <c r="E34" s="447" t="s">
        <v>8</v>
      </c>
      <c r="F34" s="448"/>
      <c r="G34" s="447" t="s">
        <v>8</v>
      </c>
      <c r="H34" s="2829"/>
      <c r="I34" s="2830"/>
      <c r="J34" s="446" t="s">
        <v>8</v>
      </c>
      <c r="K34" s="2831"/>
      <c r="L34" s="2832"/>
      <c r="M34" s="2832"/>
      <c r="N34" s="2833"/>
    </row>
    <row r="35" spans="2:14" ht="15" customHeight="1">
      <c r="B35" s="2776"/>
      <c r="C35" s="445"/>
      <c r="D35" s="2777"/>
      <c r="E35" s="2778"/>
      <c r="F35" s="2777"/>
      <c r="G35" s="2778"/>
      <c r="H35" s="2822">
        <f>C35+D35-F35</f>
        <v>0</v>
      </c>
      <c r="I35" s="2823"/>
      <c r="J35" s="2825"/>
      <c r="K35" s="2822"/>
      <c r="L35" s="2823"/>
      <c r="M35" s="2823"/>
      <c r="N35" s="2824"/>
    </row>
    <row r="36" spans="2:14" ht="15" customHeight="1">
      <c r="B36" s="444" t="s">
        <v>593</v>
      </c>
      <c r="C36" s="443"/>
      <c r="D36" s="2828"/>
      <c r="E36" s="2828"/>
      <c r="F36" s="2828"/>
      <c r="G36" s="2828"/>
      <c r="H36" s="2822">
        <f>C36+D36-F36</f>
        <v>0</v>
      </c>
      <c r="I36" s="2823"/>
      <c r="J36" s="2825"/>
      <c r="K36" s="2826"/>
      <c r="L36" s="2826"/>
      <c r="M36" s="2826"/>
      <c r="N36" s="2827"/>
    </row>
    <row r="37" spans="2:14" ht="15" customHeight="1">
      <c r="B37" s="444" t="s">
        <v>592</v>
      </c>
      <c r="C37" s="443"/>
      <c r="D37" s="2828"/>
      <c r="E37" s="2828"/>
      <c r="F37" s="2828"/>
      <c r="G37" s="2828"/>
      <c r="H37" s="2822">
        <f>C37+D37-F37</f>
        <v>0</v>
      </c>
      <c r="I37" s="2823"/>
      <c r="J37" s="2825"/>
      <c r="K37" s="2826"/>
      <c r="L37" s="2826"/>
      <c r="M37" s="2826"/>
      <c r="N37" s="2827"/>
    </row>
    <row r="38" spans="2:14" ht="15" customHeight="1">
      <c r="B38" s="444" t="s">
        <v>591</v>
      </c>
      <c r="C38" s="443"/>
      <c r="D38" s="2828"/>
      <c r="E38" s="2828"/>
      <c r="F38" s="2838"/>
      <c r="G38" s="2838"/>
      <c r="H38" s="2822">
        <f>C38+D38-F38</f>
        <v>0</v>
      </c>
      <c r="I38" s="2823"/>
      <c r="J38" s="2825"/>
      <c r="K38" s="2766"/>
      <c r="L38" s="2766"/>
      <c r="M38" s="2766"/>
      <c r="N38" s="2839"/>
    </row>
    <row r="39" spans="2:14" ht="15" customHeight="1">
      <c r="B39" s="442" t="s">
        <v>590</v>
      </c>
      <c r="C39" s="441"/>
      <c r="D39" s="2840"/>
      <c r="E39" s="2841"/>
      <c r="F39" s="2828"/>
      <c r="G39" s="2828"/>
      <c r="H39" s="2822">
        <f>C39+D39-F39</f>
        <v>0</v>
      </c>
      <c r="I39" s="2823"/>
      <c r="J39" s="2825"/>
      <c r="K39" s="2826"/>
      <c r="L39" s="2826"/>
      <c r="M39" s="2826"/>
      <c r="N39" s="2827"/>
    </row>
    <row r="40" spans="2:14" ht="15" customHeight="1" thickBot="1">
      <c r="B40" s="440" t="s">
        <v>95</v>
      </c>
      <c r="C40" s="439">
        <f>SUM(C35:C39)</f>
        <v>0</v>
      </c>
      <c r="D40" s="2834">
        <f>SUM(D35:E39)</f>
        <v>0</v>
      </c>
      <c r="E40" s="2834"/>
      <c r="F40" s="2835">
        <f>SUM(F35:G39)</f>
        <v>0</v>
      </c>
      <c r="G40" s="2835"/>
      <c r="H40" s="2836">
        <f>SUM(H35:J39)</f>
        <v>0</v>
      </c>
      <c r="I40" s="2836"/>
      <c r="J40" s="2836"/>
      <c r="K40" s="2836"/>
      <c r="L40" s="2836"/>
      <c r="M40" s="2836"/>
      <c r="N40" s="2837"/>
    </row>
    <row r="41" spans="2:14" ht="4.5" customHeight="1">
      <c r="B41" s="438"/>
      <c r="C41" s="437"/>
      <c r="D41" s="436"/>
      <c r="E41" s="436"/>
      <c r="F41" s="436"/>
      <c r="G41" s="436"/>
      <c r="H41" s="435"/>
      <c r="I41" s="435"/>
      <c r="J41" s="435"/>
      <c r="K41" s="435"/>
      <c r="L41" s="435"/>
      <c r="M41" s="435"/>
      <c r="N41" s="435"/>
    </row>
    <row r="42" spans="2:14" s="434" customFormat="1" ht="24" customHeight="1">
      <c r="B42" s="2718" t="s">
        <v>1114</v>
      </c>
      <c r="C42" s="2718"/>
      <c r="D42" s="2718"/>
      <c r="E42" s="2718"/>
      <c r="F42" s="2718"/>
      <c r="G42" s="2718"/>
      <c r="H42" s="2718"/>
      <c r="I42" s="2718"/>
      <c r="J42" s="2718"/>
      <c r="K42" s="2718"/>
      <c r="L42" s="2718"/>
      <c r="M42" s="2718"/>
      <c r="N42" s="2718"/>
    </row>
    <row r="43" spans="2:14" s="434" customFormat="1" ht="14.25" customHeight="1">
      <c r="B43" s="1200" t="s">
        <v>977</v>
      </c>
      <c r="C43" s="1200"/>
      <c r="D43" s="1200"/>
      <c r="E43" s="1200"/>
      <c r="F43" s="1200"/>
      <c r="G43" s="1200"/>
      <c r="H43" s="1200"/>
      <c r="I43" s="1200"/>
      <c r="J43" s="1200"/>
      <c r="K43" s="1200"/>
      <c r="L43" s="1200"/>
      <c r="M43" s="1200"/>
      <c r="N43" s="1200"/>
    </row>
    <row r="44" spans="2:14" s="434" customFormat="1" ht="14.25" customHeight="1">
      <c r="B44" s="1201" t="s">
        <v>978</v>
      </c>
      <c r="C44" s="1202"/>
      <c r="D44" s="1201"/>
      <c r="E44" s="1201"/>
      <c r="F44" s="1201"/>
      <c r="G44" s="1201"/>
      <c r="H44" s="1201"/>
      <c r="I44" s="1201"/>
      <c r="J44" s="1201"/>
      <c r="K44" s="1201"/>
      <c r="L44" s="1201"/>
      <c r="M44" s="1201"/>
      <c r="N44" s="1201"/>
    </row>
  </sheetData>
  <mergeCells count="66">
    <mergeCell ref="D40:E40"/>
    <mergeCell ref="F40:G40"/>
    <mergeCell ref="H40:J40"/>
    <mergeCell ref="K40:N40"/>
    <mergeCell ref="D38:E38"/>
    <mergeCell ref="F38:G38"/>
    <mergeCell ref="H38:J38"/>
    <mergeCell ref="K38:N38"/>
    <mergeCell ref="D39:E39"/>
    <mergeCell ref="H39:J39"/>
    <mergeCell ref="F39:G39"/>
    <mergeCell ref="H37:J37"/>
    <mergeCell ref="K37:N37"/>
    <mergeCell ref="D37:E37"/>
    <mergeCell ref="F37:G37"/>
    <mergeCell ref="K39:N39"/>
    <mergeCell ref="I26:J32"/>
    <mergeCell ref="D27:D28"/>
    <mergeCell ref="K33:N33"/>
    <mergeCell ref="H36:J36"/>
    <mergeCell ref="K36:N36"/>
    <mergeCell ref="F36:G36"/>
    <mergeCell ref="H34:I34"/>
    <mergeCell ref="K34:N34"/>
    <mergeCell ref="K35:N35"/>
    <mergeCell ref="H35:J35"/>
    <mergeCell ref="D36:E36"/>
    <mergeCell ref="B34:B35"/>
    <mergeCell ref="F35:G35"/>
    <mergeCell ref="B22:B25"/>
    <mergeCell ref="E22:G25"/>
    <mergeCell ref="H18:H21"/>
    <mergeCell ref="H22:H25"/>
    <mergeCell ref="D33:E33"/>
    <mergeCell ref="F33:G33"/>
    <mergeCell ref="H33:J33"/>
    <mergeCell ref="D35:E35"/>
    <mergeCell ref="I22:J25"/>
    <mergeCell ref="I18:J21"/>
    <mergeCell ref="C27:C28"/>
    <mergeCell ref="B26:B32"/>
    <mergeCell ref="E26:G32"/>
    <mergeCell ref="H26:H32"/>
    <mergeCell ref="B10:B13"/>
    <mergeCell ref="E10:G13"/>
    <mergeCell ref="H10:H13"/>
    <mergeCell ref="I10:J13"/>
    <mergeCell ref="H14:H17"/>
    <mergeCell ref="B14:B17"/>
    <mergeCell ref="E14:G17"/>
    <mergeCell ref="B42:N42"/>
    <mergeCell ref="D3:D4"/>
    <mergeCell ref="E3:G4"/>
    <mergeCell ref="H3:H4"/>
    <mergeCell ref="I3:I4"/>
    <mergeCell ref="K3:N4"/>
    <mergeCell ref="B5:B9"/>
    <mergeCell ref="E5:G5"/>
    <mergeCell ref="E6:G9"/>
    <mergeCell ref="H6:H9"/>
    <mergeCell ref="I6:J9"/>
    <mergeCell ref="B3:B4"/>
    <mergeCell ref="C3:C4"/>
    <mergeCell ref="I14:J17"/>
    <mergeCell ref="B18:B21"/>
    <mergeCell ref="E18:G21"/>
  </mergeCells>
  <phoneticPr fontId="2"/>
  <printOptions horizontalCentered="1"/>
  <pageMargins left="0.59055118110236227" right="0.59055118110236227" top="0.66" bottom="0.49" header="0" footer="0.15748031496062992"/>
  <pageSetup paperSize="9" scale="88" firstPageNumber="20" orientation="landscape" useFirstPageNumber="1" r:id="rId1"/>
  <headerFooter alignWithMargins="0">
    <oddFooter xml:space="preserve">&amp;C19
</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rgb="FFFF0000"/>
    <pageSetUpPr fitToPage="1"/>
  </sheetPr>
  <dimension ref="A1:EA44"/>
  <sheetViews>
    <sheetView view="pageBreakPreview" zoomScaleNormal="100" zoomScaleSheetLayoutView="100" workbookViewId="0">
      <selection activeCell="V23" sqref="V23"/>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1" spans="1:64" ht="20.149999999999999" customHeight="1">
      <c r="A1" s="507"/>
      <c r="B1" s="666" t="str">
        <f>+"委託費の弾力運用の状況　（"&amp;表紙!AE9&amp;"）"</f>
        <v>委託費の弾力運用の状況　（＿＿年度）</v>
      </c>
      <c r="C1" s="512"/>
      <c r="D1" s="512"/>
      <c r="E1" s="512"/>
      <c r="F1" s="512"/>
      <c r="G1" s="524"/>
      <c r="H1" s="524"/>
      <c r="I1" s="521"/>
      <c r="J1" s="521"/>
      <c r="K1" s="521"/>
      <c r="L1" s="521"/>
      <c r="M1" s="521"/>
      <c r="N1" s="521"/>
      <c r="O1" s="521"/>
      <c r="P1" s="521"/>
      <c r="Q1" s="521"/>
      <c r="R1" s="521"/>
      <c r="S1" s="522"/>
      <c r="T1" s="523" t="s">
        <v>660</v>
      </c>
      <c r="U1" s="522"/>
      <c r="V1" s="521"/>
      <c r="W1" s="521"/>
      <c r="X1" s="521"/>
      <c r="Y1" s="521"/>
      <c r="Z1" s="521"/>
      <c r="AA1" s="521"/>
      <c r="AB1" s="522"/>
      <c r="AC1" s="522"/>
      <c r="AD1" s="522"/>
      <c r="AE1" s="522"/>
      <c r="AF1" s="521"/>
      <c r="AG1" s="521"/>
      <c r="AH1" s="521"/>
      <c r="AI1" s="521"/>
      <c r="AJ1" s="521"/>
      <c r="AK1" s="520"/>
    </row>
    <row r="2" spans="1:64" ht="20.149999999999999" customHeight="1">
      <c r="A2" s="517"/>
      <c r="B2" s="517" t="s">
        <v>659</v>
      </c>
      <c r="C2" s="519"/>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497"/>
    </row>
    <row r="3" spans="1:64" ht="20.149999999999999" customHeight="1">
      <c r="A3" s="517"/>
      <c r="B3" s="517"/>
      <c r="C3" s="517" t="s">
        <v>658</v>
      </c>
      <c r="D3" s="517"/>
      <c r="E3" s="517"/>
      <c r="F3" s="517"/>
      <c r="G3" s="517"/>
      <c r="H3" s="519" t="s">
        <v>657</v>
      </c>
      <c r="I3" s="2868" t="s">
        <v>656</v>
      </c>
      <c r="J3" s="2868"/>
      <c r="K3" s="2868"/>
      <c r="L3" s="519" t="s">
        <v>655</v>
      </c>
      <c r="M3" s="517"/>
      <c r="N3" s="518" t="s">
        <v>654</v>
      </c>
      <c r="O3" s="517"/>
      <c r="P3" s="517"/>
      <c r="Q3" s="517"/>
      <c r="R3" s="517"/>
      <c r="S3" s="517"/>
      <c r="T3" s="517"/>
      <c r="U3" s="517"/>
      <c r="V3" s="517"/>
      <c r="W3" s="517"/>
      <c r="X3" s="517"/>
      <c r="Y3" s="517"/>
      <c r="Z3" s="517"/>
      <c r="AA3" s="517"/>
      <c r="AB3" s="517"/>
      <c r="AC3" s="517"/>
      <c r="AD3" s="517"/>
      <c r="AE3" s="517"/>
      <c r="AF3" s="517"/>
      <c r="AG3" s="517"/>
      <c r="AH3" s="517"/>
      <c r="AI3" s="517"/>
      <c r="AJ3" s="517"/>
      <c r="AK3" s="497"/>
    </row>
    <row r="4" spans="1:64" ht="20.149999999999999" customHeight="1">
      <c r="A4" s="517"/>
      <c r="B4" s="517"/>
      <c r="C4" s="518" t="s">
        <v>653</v>
      </c>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497"/>
    </row>
    <row r="5" spans="1:64" ht="20.149999999999999" customHeight="1">
      <c r="A5" s="507"/>
      <c r="B5" s="507"/>
      <c r="C5" s="507" t="s">
        <v>652</v>
      </c>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497"/>
    </row>
    <row r="6" spans="1:64" ht="20.149999999999999" customHeight="1">
      <c r="A6" s="506"/>
      <c r="B6" s="506"/>
      <c r="C6" s="505" t="s">
        <v>622</v>
      </c>
      <c r="D6" s="504"/>
      <c r="E6" s="503" t="s">
        <v>621</v>
      </c>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497"/>
      <c r="AL6" s="2857" t="s">
        <v>651</v>
      </c>
      <c r="AM6" s="2869"/>
      <c r="AN6" s="2869"/>
      <c r="AO6" s="2869"/>
      <c r="AP6" s="2869"/>
      <c r="AQ6" s="2869"/>
      <c r="AR6" s="2869"/>
      <c r="AS6" s="2869"/>
      <c r="AT6" s="2869"/>
      <c r="AU6" s="2869"/>
      <c r="AV6" s="2869"/>
      <c r="AW6" s="2869"/>
      <c r="AX6" s="2869"/>
      <c r="AY6" s="2869"/>
      <c r="AZ6" s="2869"/>
      <c r="BA6" s="2869"/>
      <c r="BB6" s="2869"/>
      <c r="BC6" s="2869"/>
      <c r="BD6" s="2869"/>
      <c r="BE6" s="2869"/>
      <c r="BF6" s="2869"/>
      <c r="BG6" s="2869"/>
      <c r="BH6" s="2869"/>
      <c r="BI6" s="2869"/>
      <c r="BJ6" s="2869"/>
      <c r="BK6" s="2869"/>
      <c r="BL6" s="2870"/>
    </row>
    <row r="7" spans="1:64" ht="18.75" customHeight="1">
      <c r="A7" s="507"/>
      <c r="B7" s="507"/>
      <c r="C7" s="2842"/>
      <c r="D7" s="2842"/>
      <c r="E7" s="501" t="s">
        <v>650</v>
      </c>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499"/>
      <c r="AK7" s="497"/>
      <c r="AL7" s="2871"/>
      <c r="AM7" s="1403"/>
      <c r="AN7" s="1403"/>
      <c r="AO7" s="1403"/>
      <c r="AP7" s="1403"/>
      <c r="AQ7" s="1403"/>
      <c r="AR7" s="1403"/>
      <c r="AS7" s="1403"/>
      <c r="AT7" s="1403"/>
      <c r="AU7" s="1403"/>
      <c r="AV7" s="1403"/>
      <c r="AW7" s="1403"/>
      <c r="AX7" s="1403"/>
      <c r="AY7" s="1403"/>
      <c r="AZ7" s="1403"/>
      <c r="BA7" s="1403"/>
      <c r="BB7" s="1403"/>
      <c r="BC7" s="1403"/>
      <c r="BD7" s="1403"/>
      <c r="BE7" s="1403"/>
      <c r="BF7" s="1403"/>
      <c r="BG7" s="1403"/>
      <c r="BH7" s="1403"/>
      <c r="BI7" s="1403"/>
      <c r="BJ7" s="1403"/>
      <c r="BK7" s="1403"/>
      <c r="BL7" s="2872"/>
    </row>
    <row r="8" spans="1:64" ht="18.75" customHeight="1">
      <c r="A8" s="507"/>
      <c r="B8" s="507"/>
      <c r="C8" s="2842"/>
      <c r="D8" s="2842"/>
      <c r="E8" s="516" t="s">
        <v>649</v>
      </c>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499"/>
      <c r="AK8" s="497"/>
      <c r="AL8" s="2871"/>
      <c r="AM8" s="1403"/>
      <c r="AN8" s="1403"/>
      <c r="AO8" s="1403"/>
      <c r="AP8" s="1403"/>
      <c r="AQ8" s="1403"/>
      <c r="AR8" s="1403"/>
      <c r="AS8" s="1403"/>
      <c r="AT8" s="1403"/>
      <c r="AU8" s="1403"/>
      <c r="AV8" s="1403"/>
      <c r="AW8" s="1403"/>
      <c r="AX8" s="1403"/>
      <c r="AY8" s="1403"/>
      <c r="AZ8" s="1403"/>
      <c r="BA8" s="1403"/>
      <c r="BB8" s="1403"/>
      <c r="BC8" s="1403"/>
      <c r="BD8" s="1403"/>
      <c r="BE8" s="1403"/>
      <c r="BF8" s="1403"/>
      <c r="BG8" s="1403"/>
      <c r="BH8" s="1403"/>
      <c r="BI8" s="1403"/>
      <c r="BJ8" s="1403"/>
      <c r="BK8" s="1403"/>
      <c r="BL8" s="2872"/>
    </row>
    <row r="9" spans="1:64" ht="25.5" customHeight="1">
      <c r="A9" s="507"/>
      <c r="B9" s="507"/>
      <c r="C9" s="2842"/>
      <c r="D9" s="2842"/>
      <c r="E9" s="2866" t="s">
        <v>648</v>
      </c>
      <c r="F9" s="2866"/>
      <c r="G9" s="2866"/>
      <c r="H9" s="2866"/>
      <c r="I9" s="2866"/>
      <c r="J9" s="2866"/>
      <c r="K9" s="2866"/>
      <c r="L9" s="2866"/>
      <c r="M9" s="2866"/>
      <c r="N9" s="2866"/>
      <c r="O9" s="2866"/>
      <c r="P9" s="2866"/>
      <c r="Q9" s="2866"/>
      <c r="R9" s="2866"/>
      <c r="S9" s="2866"/>
      <c r="T9" s="2866"/>
      <c r="U9" s="2866"/>
      <c r="V9" s="2866"/>
      <c r="W9" s="2866"/>
      <c r="X9" s="2866"/>
      <c r="Y9" s="2866"/>
      <c r="Z9" s="2866"/>
      <c r="AA9" s="2866"/>
      <c r="AB9" s="2866"/>
      <c r="AC9" s="2866"/>
      <c r="AD9" s="2866"/>
      <c r="AE9" s="2866"/>
      <c r="AF9" s="2866"/>
      <c r="AG9" s="2866"/>
      <c r="AH9" s="2866"/>
      <c r="AI9" s="2866"/>
      <c r="AJ9" s="2866"/>
      <c r="AK9" s="497"/>
      <c r="AL9" s="2873"/>
      <c r="AM9" s="2874"/>
      <c r="AN9" s="2874"/>
      <c r="AO9" s="2874"/>
      <c r="AP9" s="2874"/>
      <c r="AQ9" s="2874"/>
      <c r="AR9" s="2874"/>
      <c r="AS9" s="2874"/>
      <c r="AT9" s="2874"/>
      <c r="AU9" s="2874"/>
      <c r="AV9" s="2874"/>
      <c r="AW9" s="2874"/>
      <c r="AX9" s="2874"/>
      <c r="AY9" s="2874"/>
      <c r="AZ9" s="2874"/>
      <c r="BA9" s="2874"/>
      <c r="BB9" s="2874"/>
      <c r="BC9" s="2874"/>
      <c r="BD9" s="2874"/>
      <c r="BE9" s="2874"/>
      <c r="BF9" s="2874"/>
      <c r="BG9" s="2874"/>
      <c r="BH9" s="2874"/>
      <c r="BI9" s="2874"/>
      <c r="BJ9" s="2874"/>
      <c r="BK9" s="2874"/>
      <c r="BL9" s="2875"/>
    </row>
    <row r="10" spans="1:64" ht="25.5" customHeight="1">
      <c r="A10" s="507"/>
      <c r="B10" s="507"/>
      <c r="C10" s="2842"/>
      <c r="D10" s="2842"/>
      <c r="E10" s="2866" t="s">
        <v>647</v>
      </c>
      <c r="F10" s="2866"/>
      <c r="G10" s="2866"/>
      <c r="H10" s="2866"/>
      <c r="I10" s="2866"/>
      <c r="J10" s="2866"/>
      <c r="K10" s="2866"/>
      <c r="L10" s="2866"/>
      <c r="M10" s="2866"/>
      <c r="N10" s="2866"/>
      <c r="O10" s="2866"/>
      <c r="P10" s="2866"/>
      <c r="Q10" s="2866"/>
      <c r="R10" s="2866"/>
      <c r="S10" s="2866"/>
      <c r="T10" s="2866"/>
      <c r="U10" s="2866"/>
      <c r="V10" s="2866"/>
      <c r="W10" s="2866"/>
      <c r="X10" s="2866"/>
      <c r="Y10" s="2866"/>
      <c r="Z10" s="2866"/>
      <c r="AA10" s="2866"/>
      <c r="AB10" s="2866"/>
      <c r="AC10" s="2866"/>
      <c r="AD10" s="2866"/>
      <c r="AE10" s="2866"/>
      <c r="AF10" s="2866"/>
      <c r="AG10" s="2866"/>
      <c r="AH10" s="2866"/>
      <c r="AI10" s="2866"/>
      <c r="AJ10" s="2866"/>
      <c r="AK10" s="497"/>
    </row>
    <row r="11" spans="1:64" ht="25.5" customHeight="1">
      <c r="C11" s="2842"/>
      <c r="D11" s="2842"/>
      <c r="E11" s="2866" t="s">
        <v>646</v>
      </c>
      <c r="F11" s="2866"/>
      <c r="G11" s="2866"/>
      <c r="H11" s="2866"/>
      <c r="I11" s="2866"/>
      <c r="J11" s="2866"/>
      <c r="K11" s="2866"/>
      <c r="L11" s="2866"/>
      <c r="M11" s="2866"/>
      <c r="N11" s="2866"/>
      <c r="O11" s="2866"/>
      <c r="P11" s="2866"/>
      <c r="Q11" s="2866"/>
      <c r="R11" s="2866"/>
      <c r="S11" s="2866"/>
      <c r="T11" s="2866"/>
      <c r="U11" s="2866"/>
      <c r="V11" s="2866"/>
      <c r="W11" s="2866"/>
      <c r="X11" s="2866"/>
      <c r="Y11" s="2866"/>
      <c r="Z11" s="2866"/>
      <c r="AA11" s="2866"/>
      <c r="AB11" s="2866"/>
      <c r="AC11" s="2866"/>
      <c r="AD11" s="2866"/>
      <c r="AE11" s="2866"/>
      <c r="AF11" s="2866"/>
      <c r="AG11" s="2866"/>
      <c r="AH11" s="2866"/>
      <c r="AI11" s="2866"/>
      <c r="AJ11" s="2866"/>
      <c r="AK11" s="497"/>
    </row>
    <row r="12" spans="1:64" ht="25.5" customHeight="1">
      <c r="C12" s="2842"/>
      <c r="D12" s="2842"/>
      <c r="E12" s="2866" t="s">
        <v>645</v>
      </c>
      <c r="F12" s="2866"/>
      <c r="G12" s="2866"/>
      <c r="H12" s="2866"/>
      <c r="I12" s="2866"/>
      <c r="J12" s="2866"/>
      <c r="K12" s="2866"/>
      <c r="L12" s="2866"/>
      <c r="M12" s="2866"/>
      <c r="N12" s="2866"/>
      <c r="O12" s="2866"/>
      <c r="P12" s="2866"/>
      <c r="Q12" s="2866"/>
      <c r="R12" s="2866"/>
      <c r="S12" s="2866"/>
      <c r="T12" s="2866"/>
      <c r="U12" s="2866"/>
      <c r="V12" s="2866"/>
      <c r="W12" s="2866"/>
      <c r="X12" s="2866"/>
      <c r="Y12" s="2866"/>
      <c r="Z12" s="2866"/>
      <c r="AA12" s="2866"/>
      <c r="AB12" s="2866"/>
      <c r="AC12" s="2866"/>
      <c r="AD12" s="2866"/>
      <c r="AE12" s="2866"/>
      <c r="AF12" s="2866"/>
      <c r="AG12" s="2866"/>
      <c r="AH12" s="2866"/>
      <c r="AI12" s="2866"/>
      <c r="AJ12" s="2866"/>
      <c r="AK12" s="497"/>
    </row>
    <row r="13" spans="1:64" ht="18" customHeight="1">
      <c r="C13" s="2842"/>
      <c r="D13" s="2842"/>
      <c r="E13" s="501" t="s">
        <v>644</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row>
    <row r="14" spans="1:64" ht="14.15" customHeight="1">
      <c r="A14" s="509"/>
      <c r="B14" s="509"/>
      <c r="C14" s="1203" t="s">
        <v>643</v>
      </c>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497"/>
    </row>
    <row r="15" spans="1:64" ht="20.149999999999999" customHeight="1">
      <c r="C15" s="509"/>
      <c r="AK15" s="497"/>
    </row>
    <row r="16" spans="1:64" ht="26.15" customHeight="1">
      <c r="A16" s="507"/>
      <c r="B16" s="507"/>
      <c r="C16" s="2867" t="s">
        <v>642</v>
      </c>
      <c r="D16" s="2867"/>
      <c r="E16" s="2867"/>
      <c r="F16" s="2867"/>
      <c r="G16" s="2867"/>
      <c r="H16" s="2867"/>
      <c r="I16" s="2867"/>
      <c r="J16" s="2867"/>
      <c r="K16" s="2867"/>
      <c r="L16" s="2867"/>
      <c r="M16" s="2867"/>
      <c r="N16" s="2867"/>
      <c r="O16" s="2867"/>
      <c r="P16" s="2867"/>
      <c r="Q16" s="2867"/>
      <c r="R16" s="2867"/>
      <c r="S16" s="2867"/>
      <c r="T16" s="2867"/>
      <c r="U16" s="2867"/>
      <c r="V16" s="2867"/>
      <c r="W16" s="2867"/>
      <c r="X16" s="2867"/>
      <c r="Y16" s="2867"/>
      <c r="Z16" s="2867"/>
      <c r="AA16" s="2867"/>
      <c r="AB16" s="2867"/>
      <c r="AC16" s="2867"/>
      <c r="AD16" s="2867"/>
      <c r="AE16" s="2867"/>
      <c r="AF16" s="2867"/>
      <c r="AG16" s="2867"/>
      <c r="AH16" s="2867"/>
      <c r="AI16" s="2867"/>
      <c r="AJ16" s="2867"/>
      <c r="AK16" s="497"/>
    </row>
    <row r="17" spans="1:64" ht="20.149999999999999" customHeight="1">
      <c r="A17" s="506"/>
      <c r="B17" s="506"/>
      <c r="C17" s="505" t="s">
        <v>622</v>
      </c>
      <c r="D17" s="504"/>
      <c r="E17" s="503" t="s">
        <v>621</v>
      </c>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497"/>
    </row>
    <row r="18" spans="1:64" ht="17.25" customHeight="1">
      <c r="A18" s="507"/>
      <c r="B18" s="507"/>
      <c r="C18" s="2842"/>
      <c r="D18" s="2842"/>
      <c r="E18" s="501" t="s">
        <v>641</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K18" s="497"/>
    </row>
    <row r="19" spans="1:64" ht="17.25" customHeight="1">
      <c r="A19" s="507"/>
      <c r="B19" s="507"/>
      <c r="C19" s="2842"/>
      <c r="D19" s="2842"/>
      <c r="E19" s="501" t="s">
        <v>640</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K19" s="497"/>
    </row>
    <row r="20" spans="1:64" ht="17.25" customHeight="1">
      <c r="A20" s="507"/>
      <c r="B20" s="507"/>
      <c r="C20" s="2842"/>
      <c r="D20" s="2842"/>
      <c r="E20" s="501" t="s">
        <v>639</v>
      </c>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499"/>
      <c r="AK20" s="497"/>
    </row>
    <row r="21" spans="1:64" ht="17.25" customHeight="1">
      <c r="A21" s="507"/>
      <c r="B21" s="507"/>
      <c r="C21" s="2842"/>
      <c r="D21" s="2842"/>
      <c r="E21" s="501" t="s">
        <v>638</v>
      </c>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499"/>
      <c r="AK21" s="497"/>
    </row>
    <row r="22" spans="1:64" ht="26.25" customHeight="1">
      <c r="A22" s="507"/>
      <c r="B22" s="507"/>
      <c r="C22" s="2842"/>
      <c r="D22" s="2842"/>
      <c r="E22" s="2866" t="s">
        <v>637</v>
      </c>
      <c r="F22" s="2866"/>
      <c r="G22" s="2866"/>
      <c r="H22" s="2866"/>
      <c r="I22" s="2866"/>
      <c r="J22" s="2866"/>
      <c r="K22" s="2866"/>
      <c r="L22" s="2866"/>
      <c r="M22" s="2866"/>
      <c r="N22" s="2866"/>
      <c r="O22" s="2866"/>
      <c r="P22" s="2866"/>
      <c r="Q22" s="2866"/>
      <c r="R22" s="2866"/>
      <c r="S22" s="2866"/>
      <c r="T22" s="2866"/>
      <c r="U22" s="2866"/>
      <c r="V22" s="2866"/>
      <c r="W22" s="2866"/>
      <c r="X22" s="2866"/>
      <c r="Y22" s="2866"/>
      <c r="Z22" s="2866"/>
      <c r="AA22" s="2866"/>
      <c r="AB22" s="2866"/>
      <c r="AC22" s="2866"/>
      <c r="AD22" s="2866"/>
      <c r="AE22" s="2866"/>
      <c r="AF22" s="2866"/>
      <c r="AG22" s="2866"/>
      <c r="AH22" s="2866"/>
      <c r="AI22" s="2866"/>
      <c r="AJ22" s="2866"/>
      <c r="AK22" s="497"/>
    </row>
    <row r="23" spans="1:64" ht="17.25" customHeight="1">
      <c r="C23" s="2842"/>
      <c r="D23" s="2842"/>
      <c r="E23" s="501" t="s">
        <v>636</v>
      </c>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499"/>
      <c r="AK23" s="497"/>
    </row>
    <row r="24" spans="1:64" ht="17.25" customHeight="1">
      <c r="C24" s="2842"/>
      <c r="D24" s="2842"/>
      <c r="E24" s="501" t="s">
        <v>635</v>
      </c>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499"/>
      <c r="AK24" s="497"/>
    </row>
    <row r="25" spans="1:64" ht="17.25" customHeight="1">
      <c r="C25" s="2842"/>
      <c r="D25" s="2842"/>
      <c r="E25" s="501" t="s">
        <v>634</v>
      </c>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499"/>
      <c r="AK25" s="497"/>
    </row>
    <row r="26" spans="1:64" ht="15" customHeight="1">
      <c r="A26" s="506"/>
      <c r="B26" s="506"/>
      <c r="C26" s="515"/>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497"/>
    </row>
    <row r="27" spans="1:64" ht="20.149999999999999" customHeight="1">
      <c r="A27" s="507"/>
      <c r="B27" s="507"/>
      <c r="C27" s="508" t="s">
        <v>633</v>
      </c>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497"/>
    </row>
    <row r="28" spans="1:64" ht="20.149999999999999" customHeight="1">
      <c r="A28" s="506"/>
      <c r="B28" s="506"/>
      <c r="C28" s="505" t="s">
        <v>622</v>
      </c>
      <c r="D28" s="504"/>
      <c r="E28" s="503" t="s">
        <v>621</v>
      </c>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497"/>
      <c r="AL28" s="2857" t="s">
        <v>632</v>
      </c>
      <c r="AM28" s="2858"/>
      <c r="AN28" s="2858"/>
      <c r="AO28" s="2858"/>
      <c r="AP28" s="2858"/>
      <c r="AQ28" s="2858"/>
      <c r="AR28" s="2858"/>
      <c r="AS28" s="2858"/>
      <c r="AT28" s="2858"/>
      <c r="AU28" s="2858"/>
      <c r="AV28" s="2858"/>
      <c r="AW28" s="2858"/>
      <c r="AX28" s="2858"/>
      <c r="AY28" s="2858"/>
      <c r="AZ28" s="2858"/>
      <c r="BA28" s="2858"/>
      <c r="BB28" s="2858"/>
      <c r="BC28" s="2858"/>
      <c r="BD28" s="2858"/>
      <c r="BE28" s="2858"/>
      <c r="BF28" s="2858"/>
      <c r="BG28" s="2858"/>
      <c r="BH28" s="2858"/>
      <c r="BI28" s="2858"/>
      <c r="BJ28" s="2858"/>
      <c r="BK28" s="2858"/>
      <c r="BL28" s="2859"/>
    </row>
    <row r="29" spans="1:64" ht="18.75" customHeight="1">
      <c r="A29" s="506"/>
      <c r="B29" s="506"/>
      <c r="C29" s="2849"/>
      <c r="D29" s="2850"/>
      <c r="E29" s="2866" t="s">
        <v>631</v>
      </c>
      <c r="F29" s="2866"/>
      <c r="G29" s="2866"/>
      <c r="H29" s="2866"/>
      <c r="I29" s="2866"/>
      <c r="J29" s="2866"/>
      <c r="K29" s="2866"/>
      <c r="L29" s="2866"/>
      <c r="M29" s="2866"/>
      <c r="N29" s="2866"/>
      <c r="O29" s="2866"/>
      <c r="P29" s="2866"/>
      <c r="Q29" s="2866"/>
      <c r="R29" s="2866"/>
      <c r="S29" s="2866"/>
      <c r="T29" s="2866"/>
      <c r="U29" s="2866"/>
      <c r="V29" s="2866"/>
      <c r="W29" s="2866"/>
      <c r="X29" s="2866"/>
      <c r="Y29" s="2866"/>
      <c r="Z29" s="2866"/>
      <c r="AA29" s="2866"/>
      <c r="AB29" s="2866"/>
      <c r="AC29" s="2866"/>
      <c r="AD29" s="2866"/>
      <c r="AE29" s="2866"/>
      <c r="AF29" s="2866"/>
      <c r="AG29" s="2866"/>
      <c r="AH29" s="2866"/>
      <c r="AI29" s="2866"/>
      <c r="AJ29" s="2866"/>
      <c r="AK29" s="497"/>
      <c r="AL29" s="2860"/>
      <c r="AM29" s="2861"/>
      <c r="AN29" s="2861"/>
      <c r="AO29" s="2861"/>
      <c r="AP29" s="2861"/>
      <c r="AQ29" s="2861"/>
      <c r="AR29" s="2861"/>
      <c r="AS29" s="2861"/>
      <c r="AT29" s="2861"/>
      <c r="AU29" s="2861"/>
      <c r="AV29" s="2861"/>
      <c r="AW29" s="2861"/>
      <c r="AX29" s="2861"/>
      <c r="AY29" s="2861"/>
      <c r="AZ29" s="2861"/>
      <c r="BA29" s="2861"/>
      <c r="BB29" s="2861"/>
      <c r="BC29" s="2861"/>
      <c r="BD29" s="2861"/>
      <c r="BE29" s="2861"/>
      <c r="BF29" s="2861"/>
      <c r="BG29" s="2861"/>
      <c r="BH29" s="2861"/>
      <c r="BI29" s="2861"/>
      <c r="BJ29" s="2861"/>
      <c r="BK29" s="2861"/>
      <c r="BL29" s="2862"/>
    </row>
    <row r="30" spans="1:64" ht="17.25" customHeight="1">
      <c r="A30" s="506"/>
      <c r="B30" s="506"/>
      <c r="C30" s="2851"/>
      <c r="D30" s="2852"/>
      <c r="E30" s="502"/>
      <c r="F30" s="2843" t="s">
        <v>979</v>
      </c>
      <c r="G30" s="2844"/>
      <c r="H30" s="2844"/>
      <c r="I30" s="2844"/>
      <c r="J30" s="2844"/>
      <c r="K30" s="2844"/>
      <c r="L30" s="2844"/>
      <c r="M30" s="2844"/>
      <c r="N30" s="2844"/>
      <c r="O30" s="2844"/>
      <c r="P30" s="2844"/>
      <c r="Q30" s="2844"/>
      <c r="R30" s="2844"/>
      <c r="S30" s="2844"/>
      <c r="T30" s="2844"/>
      <c r="U30" s="2844"/>
      <c r="V30" s="2844"/>
      <c r="W30" s="2844"/>
      <c r="X30" s="2844"/>
      <c r="Y30" s="2844"/>
      <c r="Z30" s="2844"/>
      <c r="AA30" s="2844"/>
      <c r="AB30" s="2844"/>
      <c r="AC30" s="2844"/>
      <c r="AD30" s="2844"/>
      <c r="AE30" s="2844"/>
      <c r="AF30" s="2844"/>
      <c r="AG30" s="2844"/>
      <c r="AH30" s="2844"/>
      <c r="AI30" s="2844"/>
      <c r="AJ30" s="2845"/>
      <c r="AK30" s="497"/>
      <c r="AL30" s="2860"/>
      <c r="AM30" s="2861"/>
      <c r="AN30" s="2861"/>
      <c r="AO30" s="2861"/>
      <c r="AP30" s="2861"/>
      <c r="AQ30" s="2861"/>
      <c r="AR30" s="2861"/>
      <c r="AS30" s="2861"/>
      <c r="AT30" s="2861"/>
      <c r="AU30" s="2861"/>
      <c r="AV30" s="2861"/>
      <c r="AW30" s="2861"/>
      <c r="AX30" s="2861"/>
      <c r="AY30" s="2861"/>
      <c r="AZ30" s="2861"/>
      <c r="BA30" s="2861"/>
      <c r="BB30" s="2861"/>
      <c r="BC30" s="2861"/>
      <c r="BD30" s="2861"/>
      <c r="BE30" s="2861"/>
      <c r="BF30" s="2861"/>
      <c r="BG30" s="2861"/>
      <c r="BH30" s="2861"/>
      <c r="BI30" s="2861"/>
      <c r="BJ30" s="2861"/>
      <c r="BK30" s="2861"/>
      <c r="BL30" s="2862"/>
    </row>
    <row r="31" spans="1:64" ht="17.25" customHeight="1">
      <c r="A31" s="506"/>
      <c r="B31" s="506"/>
      <c r="C31" s="2851"/>
      <c r="D31" s="2852"/>
      <c r="E31" s="502"/>
      <c r="F31" s="2843" t="s">
        <v>630</v>
      </c>
      <c r="G31" s="2844"/>
      <c r="H31" s="2844"/>
      <c r="I31" s="2844"/>
      <c r="J31" s="2844"/>
      <c r="K31" s="2844"/>
      <c r="L31" s="2844"/>
      <c r="M31" s="2844"/>
      <c r="N31" s="2844"/>
      <c r="O31" s="2844"/>
      <c r="P31" s="2844"/>
      <c r="Q31" s="2844"/>
      <c r="R31" s="2844"/>
      <c r="S31" s="2844"/>
      <c r="T31" s="2844"/>
      <c r="U31" s="2844"/>
      <c r="V31" s="2844"/>
      <c r="W31" s="2844"/>
      <c r="X31" s="2844"/>
      <c r="Y31" s="2844"/>
      <c r="Z31" s="2844"/>
      <c r="AA31" s="2844"/>
      <c r="AB31" s="2844"/>
      <c r="AC31" s="2844"/>
      <c r="AD31" s="2844"/>
      <c r="AE31" s="2844"/>
      <c r="AF31" s="2844"/>
      <c r="AG31" s="2844"/>
      <c r="AH31" s="2844"/>
      <c r="AI31" s="2844"/>
      <c r="AJ31" s="2845"/>
      <c r="AK31" s="497"/>
      <c r="AL31" s="2860"/>
      <c r="AM31" s="2861"/>
      <c r="AN31" s="2861"/>
      <c r="AO31" s="2861"/>
      <c r="AP31" s="2861"/>
      <c r="AQ31" s="2861"/>
      <c r="AR31" s="2861"/>
      <c r="AS31" s="2861"/>
      <c r="AT31" s="2861"/>
      <c r="AU31" s="2861"/>
      <c r="AV31" s="2861"/>
      <c r="AW31" s="2861"/>
      <c r="AX31" s="2861"/>
      <c r="AY31" s="2861"/>
      <c r="AZ31" s="2861"/>
      <c r="BA31" s="2861"/>
      <c r="BB31" s="2861"/>
      <c r="BC31" s="2861"/>
      <c r="BD31" s="2861"/>
      <c r="BE31" s="2861"/>
      <c r="BF31" s="2861"/>
      <c r="BG31" s="2861"/>
      <c r="BH31" s="2861"/>
      <c r="BI31" s="2861"/>
      <c r="BJ31" s="2861"/>
      <c r="BK31" s="2861"/>
      <c r="BL31" s="2862"/>
    </row>
    <row r="32" spans="1:64" ht="17.25" customHeight="1">
      <c r="C32" s="2851"/>
      <c r="D32" s="2852"/>
      <c r="E32" s="502"/>
      <c r="F32" s="2843" t="s">
        <v>629</v>
      </c>
      <c r="G32" s="2844"/>
      <c r="H32" s="2844"/>
      <c r="I32" s="2844"/>
      <c r="J32" s="2844"/>
      <c r="K32" s="2844"/>
      <c r="L32" s="2844"/>
      <c r="M32" s="2844"/>
      <c r="N32" s="2844"/>
      <c r="O32" s="2844"/>
      <c r="P32" s="2844"/>
      <c r="Q32" s="2844"/>
      <c r="R32" s="2844"/>
      <c r="S32" s="2844"/>
      <c r="T32" s="2844"/>
      <c r="U32" s="2844"/>
      <c r="V32" s="2844"/>
      <c r="W32" s="2844"/>
      <c r="X32" s="2844"/>
      <c r="Y32" s="2844"/>
      <c r="Z32" s="2844"/>
      <c r="AA32" s="2844"/>
      <c r="AB32" s="2844"/>
      <c r="AC32" s="2844"/>
      <c r="AD32" s="2844"/>
      <c r="AE32" s="2844"/>
      <c r="AF32" s="2844"/>
      <c r="AG32" s="2844"/>
      <c r="AH32" s="2844"/>
      <c r="AI32" s="2844"/>
      <c r="AJ32" s="2845"/>
      <c r="AK32" s="497"/>
      <c r="AL32" s="2863"/>
      <c r="AM32" s="2864"/>
      <c r="AN32" s="2864"/>
      <c r="AO32" s="2864"/>
      <c r="AP32" s="2864"/>
      <c r="AQ32" s="2864"/>
      <c r="AR32" s="2864"/>
      <c r="AS32" s="2864"/>
      <c r="AT32" s="2864"/>
      <c r="AU32" s="2864"/>
      <c r="AV32" s="2864"/>
      <c r="AW32" s="2864"/>
      <c r="AX32" s="2864"/>
      <c r="AY32" s="2864"/>
      <c r="AZ32" s="2864"/>
      <c r="BA32" s="2864"/>
      <c r="BB32" s="2864"/>
      <c r="BC32" s="2864"/>
      <c r="BD32" s="2864"/>
      <c r="BE32" s="2864"/>
      <c r="BF32" s="2864"/>
      <c r="BG32" s="2864"/>
      <c r="BH32" s="2864"/>
      <c r="BI32" s="2864"/>
      <c r="BJ32" s="2864"/>
      <c r="BK32" s="2864"/>
      <c r="BL32" s="2865"/>
    </row>
    <row r="33" spans="1:64" ht="17.25" customHeight="1">
      <c r="C33" s="2853"/>
      <c r="D33" s="2854"/>
      <c r="E33" s="502"/>
      <c r="F33" s="2846" t="s">
        <v>628</v>
      </c>
      <c r="G33" s="2847"/>
      <c r="H33" s="2847"/>
      <c r="I33" s="2847"/>
      <c r="J33" s="2847"/>
      <c r="K33" s="2847"/>
      <c r="L33" s="2847"/>
      <c r="M33" s="2847"/>
      <c r="N33" s="2847"/>
      <c r="O33" s="2847"/>
      <c r="P33" s="2847"/>
      <c r="Q33" s="2847"/>
      <c r="R33" s="2847"/>
      <c r="S33" s="2847"/>
      <c r="T33" s="2847"/>
      <c r="U33" s="2847"/>
      <c r="V33" s="2847"/>
      <c r="W33" s="2847"/>
      <c r="X33" s="2847"/>
      <c r="Y33" s="2847"/>
      <c r="Z33" s="2847"/>
      <c r="AA33" s="2847"/>
      <c r="AB33" s="2847"/>
      <c r="AC33" s="2847"/>
      <c r="AD33" s="2847"/>
      <c r="AE33" s="2847"/>
      <c r="AF33" s="2847"/>
      <c r="AG33" s="2847"/>
      <c r="AH33" s="2847"/>
      <c r="AI33" s="2847"/>
      <c r="AJ33" s="2848"/>
      <c r="AK33" s="497"/>
      <c r="AL33" s="514"/>
      <c r="AM33" s="514"/>
      <c r="AN33" s="514"/>
      <c r="AO33" s="514"/>
      <c r="AP33" s="514"/>
      <c r="AQ33" s="514"/>
      <c r="AR33" s="514"/>
      <c r="AS33" s="514"/>
      <c r="AT33" s="514"/>
      <c r="AU33" s="514"/>
      <c r="AV33" s="514"/>
      <c r="AW33" s="514"/>
      <c r="AX33" s="514"/>
      <c r="AY33" s="514"/>
      <c r="AZ33" s="514"/>
      <c r="BA33" s="514"/>
      <c r="BB33" s="514"/>
      <c r="BC33" s="514"/>
      <c r="BD33" s="514"/>
      <c r="BE33" s="514"/>
      <c r="BF33" s="514"/>
      <c r="BG33" s="514"/>
      <c r="BH33" s="514"/>
      <c r="BI33" s="514"/>
      <c r="BJ33" s="514"/>
      <c r="BK33" s="514"/>
      <c r="BL33" s="514"/>
    </row>
    <row r="34" spans="1:64" ht="20.149999999999999" customHeight="1">
      <c r="C34" s="2849"/>
      <c r="D34" s="2850"/>
      <c r="E34" s="2855" t="s">
        <v>627</v>
      </c>
      <c r="F34" s="2855"/>
      <c r="G34" s="2855"/>
      <c r="H34" s="2855"/>
      <c r="I34" s="2855"/>
      <c r="J34" s="2855"/>
      <c r="K34" s="2855"/>
      <c r="L34" s="2855"/>
      <c r="M34" s="2855"/>
      <c r="N34" s="2855"/>
      <c r="O34" s="2855"/>
      <c r="P34" s="2855"/>
      <c r="Q34" s="2855"/>
      <c r="R34" s="2855"/>
      <c r="S34" s="2855"/>
      <c r="T34" s="2855"/>
      <c r="U34" s="2855"/>
      <c r="V34" s="2855"/>
      <c r="W34" s="2855"/>
      <c r="X34" s="2855"/>
      <c r="Y34" s="2855"/>
      <c r="Z34" s="2855"/>
      <c r="AA34" s="2855"/>
      <c r="AB34" s="2855"/>
      <c r="AC34" s="2855"/>
      <c r="AD34" s="2855"/>
      <c r="AE34" s="2855"/>
      <c r="AF34" s="2855"/>
      <c r="AG34" s="2855"/>
      <c r="AH34" s="2855"/>
      <c r="AI34" s="2855"/>
      <c r="AJ34" s="2855"/>
      <c r="AK34" s="497"/>
    </row>
    <row r="35" spans="1:64" ht="17.25" customHeight="1">
      <c r="C35" s="2851"/>
      <c r="D35" s="2852"/>
      <c r="E35" s="502"/>
      <c r="F35" s="2856" t="s">
        <v>980</v>
      </c>
      <c r="G35" s="2847"/>
      <c r="H35" s="2847"/>
      <c r="I35" s="2847"/>
      <c r="J35" s="2847"/>
      <c r="K35" s="2847"/>
      <c r="L35" s="2847"/>
      <c r="M35" s="2847"/>
      <c r="N35" s="2847"/>
      <c r="O35" s="2847"/>
      <c r="P35" s="2847"/>
      <c r="Q35" s="2847"/>
      <c r="R35" s="2847"/>
      <c r="S35" s="2847"/>
      <c r="T35" s="2847"/>
      <c r="U35" s="2847"/>
      <c r="V35" s="2847"/>
      <c r="W35" s="2847"/>
      <c r="X35" s="2847"/>
      <c r="Y35" s="2847"/>
      <c r="Z35" s="2847"/>
      <c r="AA35" s="2847"/>
      <c r="AB35" s="2847"/>
      <c r="AC35" s="2847"/>
      <c r="AD35" s="2847"/>
      <c r="AE35" s="2847"/>
      <c r="AF35" s="2847"/>
      <c r="AG35" s="2847"/>
      <c r="AH35" s="2847"/>
      <c r="AI35" s="2847"/>
      <c r="AJ35" s="2848"/>
      <c r="AK35" s="497"/>
    </row>
    <row r="36" spans="1:64" ht="38.15" customHeight="1">
      <c r="C36" s="2853"/>
      <c r="D36" s="2854"/>
      <c r="E36" s="502"/>
      <c r="F36" s="2856" t="s">
        <v>626</v>
      </c>
      <c r="G36" s="2847"/>
      <c r="H36" s="2847"/>
      <c r="I36" s="2847"/>
      <c r="J36" s="2847"/>
      <c r="K36" s="2847"/>
      <c r="L36" s="2847"/>
      <c r="M36" s="2847"/>
      <c r="N36" s="2847"/>
      <c r="O36" s="2847"/>
      <c r="P36" s="2847"/>
      <c r="Q36" s="2847"/>
      <c r="R36" s="2847"/>
      <c r="S36" s="2847"/>
      <c r="T36" s="2847"/>
      <c r="U36" s="2847"/>
      <c r="V36" s="2847"/>
      <c r="W36" s="2847"/>
      <c r="X36" s="2847"/>
      <c r="Y36" s="2847"/>
      <c r="Z36" s="2847"/>
      <c r="AA36" s="2847"/>
      <c r="AB36" s="2847"/>
      <c r="AC36" s="2847"/>
      <c r="AD36" s="2847"/>
      <c r="AE36" s="2847"/>
      <c r="AF36" s="2847"/>
      <c r="AG36" s="2847"/>
      <c r="AH36" s="2847"/>
      <c r="AI36" s="2847"/>
      <c r="AJ36" s="2848"/>
      <c r="AK36" s="497"/>
    </row>
    <row r="37" spans="1:64" ht="20.149999999999999" customHeight="1">
      <c r="A37" s="507"/>
      <c r="B37" s="507"/>
      <c r="C37" s="2842"/>
      <c r="D37" s="2842"/>
      <c r="E37" s="2846" t="s">
        <v>625</v>
      </c>
      <c r="F37" s="2847"/>
      <c r="G37" s="2847"/>
      <c r="H37" s="2847"/>
      <c r="I37" s="2847"/>
      <c r="J37" s="2847"/>
      <c r="K37" s="2847"/>
      <c r="L37" s="2847"/>
      <c r="M37" s="2847"/>
      <c r="N37" s="2847"/>
      <c r="O37" s="2847"/>
      <c r="P37" s="2847"/>
      <c r="Q37" s="2847"/>
      <c r="R37" s="2847"/>
      <c r="S37" s="2847"/>
      <c r="T37" s="2847"/>
      <c r="U37" s="2847"/>
      <c r="V37" s="2847"/>
      <c r="W37" s="2847"/>
      <c r="X37" s="2847"/>
      <c r="Y37" s="2847"/>
      <c r="Z37" s="2847"/>
      <c r="AA37" s="2847"/>
      <c r="AB37" s="2847"/>
      <c r="AC37" s="2847"/>
      <c r="AD37" s="2847"/>
      <c r="AE37" s="2847"/>
      <c r="AF37" s="2847"/>
      <c r="AG37" s="2847"/>
      <c r="AH37" s="2847"/>
      <c r="AI37" s="2847"/>
      <c r="AJ37" s="2848"/>
      <c r="AK37" s="497"/>
    </row>
    <row r="38" spans="1:64" ht="3.75" customHeight="1">
      <c r="A38" s="507"/>
      <c r="B38" s="507"/>
      <c r="C38" s="513"/>
      <c r="D38" s="513"/>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497"/>
    </row>
    <row r="39" spans="1:64" s="497" customFormat="1" ht="9.75" customHeight="1">
      <c r="A39" s="509"/>
      <c r="B39" s="509"/>
      <c r="C39" s="1204" t="s">
        <v>624</v>
      </c>
      <c r="D39" s="1205" t="s">
        <v>1239</v>
      </c>
      <c r="E39" s="1206"/>
      <c r="F39" s="1206"/>
      <c r="G39" s="1206"/>
      <c r="H39" s="1206"/>
      <c r="I39" s="1206"/>
      <c r="J39" s="1206"/>
      <c r="K39" s="1206"/>
      <c r="L39" s="1206"/>
      <c r="M39" s="1206"/>
      <c r="N39" s="1206"/>
      <c r="O39" s="1206"/>
      <c r="P39" s="1206"/>
      <c r="Q39" s="1206"/>
      <c r="R39" s="1206"/>
      <c r="S39" s="1206"/>
      <c r="T39" s="1206"/>
      <c r="U39" s="1206"/>
      <c r="V39" s="1206"/>
      <c r="W39" s="1206"/>
      <c r="X39" s="1206"/>
      <c r="Y39" s="1206"/>
      <c r="Z39" s="1206"/>
      <c r="AA39" s="1206"/>
      <c r="AB39" s="1206"/>
      <c r="AC39" s="1206"/>
      <c r="AD39" s="1206"/>
      <c r="AE39" s="1206"/>
      <c r="AF39" s="1206"/>
      <c r="AG39" s="1206"/>
      <c r="AH39" s="1206"/>
      <c r="AI39" s="1206"/>
      <c r="AJ39" s="1206"/>
      <c r="AK39" s="1203"/>
    </row>
    <row r="40" spans="1:64" s="497" customFormat="1" ht="9.75" customHeight="1">
      <c r="A40" s="509"/>
      <c r="B40" s="509"/>
      <c r="C40" s="1207"/>
      <c r="D40" s="1203" t="s">
        <v>1240</v>
      </c>
      <c r="E40" s="1203"/>
      <c r="F40" s="1203"/>
      <c r="G40" s="1203"/>
      <c r="H40" s="1203"/>
      <c r="I40" s="1203"/>
      <c r="J40" s="1203"/>
      <c r="K40" s="1203"/>
      <c r="L40" s="1203"/>
      <c r="M40" s="1203"/>
      <c r="N40" s="1203"/>
      <c r="O40" s="1203"/>
      <c r="P40" s="1203"/>
      <c r="Q40" s="1203"/>
      <c r="R40" s="1203"/>
      <c r="S40" s="1203"/>
      <c r="T40" s="1203"/>
      <c r="U40" s="1203"/>
      <c r="V40" s="1203"/>
      <c r="W40" s="1203"/>
      <c r="X40" s="1203"/>
      <c r="Y40" s="1203"/>
      <c r="Z40" s="1203"/>
      <c r="AA40" s="1203"/>
      <c r="AB40" s="1203"/>
      <c r="AC40" s="1203"/>
      <c r="AD40" s="1203"/>
      <c r="AE40" s="1203"/>
      <c r="AF40" s="1203"/>
      <c r="AG40" s="1203"/>
      <c r="AH40" s="1203"/>
      <c r="AI40" s="1203"/>
      <c r="AJ40" s="1203"/>
      <c r="AK40" s="1203"/>
    </row>
    <row r="41" spans="1:64" s="497" customFormat="1" ht="20.25" customHeight="1">
      <c r="A41" s="509"/>
      <c r="B41" s="509"/>
      <c r="C41" s="510"/>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row>
    <row r="42" spans="1:64" ht="20.149999999999999" customHeight="1">
      <c r="A42" s="507"/>
      <c r="B42" s="507"/>
      <c r="C42" s="508" t="s">
        <v>623</v>
      </c>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497"/>
    </row>
    <row r="43" spans="1:64" ht="20.149999999999999" customHeight="1">
      <c r="A43" s="506"/>
      <c r="B43" s="506"/>
      <c r="C43" s="505" t="s">
        <v>622</v>
      </c>
      <c r="D43" s="504"/>
      <c r="E43" s="503" t="s">
        <v>621</v>
      </c>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497"/>
    </row>
    <row r="44" spans="1:64" ht="20.149999999999999" customHeight="1">
      <c r="C44" s="2842"/>
      <c r="D44" s="2842"/>
      <c r="E44" s="501" t="s">
        <v>620</v>
      </c>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499"/>
      <c r="AK44" s="497"/>
    </row>
  </sheetData>
  <mergeCells count="37">
    <mergeCell ref="C10:D10"/>
    <mergeCell ref="E10:AJ10"/>
    <mergeCell ref="C11:D11"/>
    <mergeCell ref="E11:AJ11"/>
    <mergeCell ref="C12:D12"/>
    <mergeCell ref="E12:AJ12"/>
    <mergeCell ref="I3:K3"/>
    <mergeCell ref="AL6:BL9"/>
    <mergeCell ref="C7:D7"/>
    <mergeCell ref="C8:D8"/>
    <mergeCell ref="C9:D9"/>
    <mergeCell ref="E9:AJ9"/>
    <mergeCell ref="C21:D21"/>
    <mergeCell ref="C24:D24"/>
    <mergeCell ref="C25:D25"/>
    <mergeCell ref="C13:D13"/>
    <mergeCell ref="C16:AJ16"/>
    <mergeCell ref="C18:D18"/>
    <mergeCell ref="C19:D19"/>
    <mergeCell ref="C20:D20"/>
    <mergeCell ref="C22:D22"/>
    <mergeCell ref="E22:AJ22"/>
    <mergeCell ref="C23:D23"/>
    <mergeCell ref="AL28:BL32"/>
    <mergeCell ref="C29:D33"/>
    <mergeCell ref="E29:AJ29"/>
    <mergeCell ref="F30:AJ30"/>
    <mergeCell ref="F31:AJ31"/>
    <mergeCell ref="C44:D44"/>
    <mergeCell ref="F32:AJ32"/>
    <mergeCell ref="F33:AJ33"/>
    <mergeCell ref="C34:D36"/>
    <mergeCell ref="E34:AJ34"/>
    <mergeCell ref="F35:AJ35"/>
    <mergeCell ref="F36:AJ36"/>
    <mergeCell ref="C37:D37"/>
    <mergeCell ref="E37:AJ37"/>
  </mergeCells>
  <phoneticPr fontId="2"/>
  <dataValidations count="3">
    <dataValidation allowBlank="1" showInputMessage="1" showErrorMessage="1" sqref="AL1:AL6 AM1:BL5 AL34:BL44 AL45:CK65536 AM10:BL27 AL10:AL31 BM1:BM44" xr:uid="{00000000-0002-0000-1600-000000000000}"/>
    <dataValidation type="list" allowBlank="1" showInputMessage="1" showErrorMessage="1" sqref="P42:R42 I3:K3 P4:R5 P27:R27" xr:uid="{00000000-0002-0000-1600-000001000000}">
      <formula1>"有　・　無,有,無"</formula1>
    </dataValidation>
    <dataValidation type="list" allowBlank="1" showInputMessage="1" showErrorMessage="1" sqref="E30:E33 C29 C7:D13 E35:E36 C34:D38 C18:D25 C44:D44" xr:uid="{00000000-0002-0000-1600-000002000000}">
      <formula1>"○,－"</formula1>
    </dataValidation>
  </dataValidations>
  <printOptions verticalCentered="1"/>
  <pageMargins left="0.74803149606299213" right="0.74803149606299213" top="0.98425196850393704" bottom="0.98425196850393704" header="0.51181102362204722" footer="0.51181102362204722"/>
  <pageSetup paperSize="9" scale="86" orientation="portrait" blackAndWhite="1" r:id="rId1"/>
  <headerFooter alignWithMargins="0">
    <oddFooter xml:space="preserve">&amp;C1/4
</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rgb="FFFF0000"/>
  </sheetPr>
  <dimension ref="A1:EA44"/>
  <sheetViews>
    <sheetView view="pageBreakPreview" zoomScaleNormal="100" zoomScaleSheetLayoutView="100" workbookViewId="0">
      <selection activeCell="AX38" sqref="AX38"/>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65" width="2.6328125" style="497" customWidth="1"/>
    <col min="66" max="131" width="2.6328125" style="497" hidden="1" customWidth="1"/>
    <col min="132" max="16384" width="2.6328125" style="496" hidden="1"/>
  </cols>
  <sheetData>
    <row r="1" spans="1:66" ht="24" customHeight="1" thickBot="1">
      <c r="A1" s="1032"/>
      <c r="B1" s="1032"/>
      <c r="C1" s="1032"/>
      <c r="D1" s="1032"/>
      <c r="E1" s="1032"/>
      <c r="F1" s="1032"/>
      <c r="G1" s="1032"/>
      <c r="H1" s="1032"/>
      <c r="I1" s="1032"/>
      <c r="J1" s="1032"/>
      <c r="K1" s="1032"/>
      <c r="L1" s="1032"/>
      <c r="M1" s="1032"/>
      <c r="N1" s="1032"/>
      <c r="O1" s="1032"/>
      <c r="P1" s="1032"/>
      <c r="Q1" s="1032"/>
      <c r="R1" s="1032"/>
      <c r="S1" s="1032"/>
      <c r="T1" s="1032"/>
      <c r="U1" s="1032"/>
      <c r="V1" s="1032"/>
      <c r="W1" s="1032"/>
      <c r="X1" s="1032"/>
      <c r="Y1" s="1032"/>
      <c r="Z1" s="1032"/>
      <c r="AA1" s="1032"/>
      <c r="AB1" s="1033"/>
      <c r="AC1" s="1034"/>
      <c r="AD1" s="1032" t="s">
        <v>705</v>
      </c>
      <c r="AE1" s="1032"/>
      <c r="AF1" s="1032"/>
      <c r="AG1" s="1032"/>
      <c r="AH1" s="1032"/>
      <c r="AI1" s="1032"/>
      <c r="AJ1" s="1032"/>
      <c r="AK1" s="1032"/>
      <c r="AL1" s="1035"/>
    </row>
    <row r="2" spans="1:66" ht="23.25" customHeight="1">
      <c r="A2" s="1036"/>
      <c r="B2" s="1036"/>
      <c r="C2" s="1037" t="s">
        <v>704</v>
      </c>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8"/>
      <c r="AD2" s="1039" t="s">
        <v>703</v>
      </c>
      <c r="AE2" s="1039"/>
      <c r="AF2" s="1039"/>
      <c r="AG2" s="1039"/>
      <c r="AH2" s="1039"/>
      <c r="AI2" s="1039"/>
      <c r="AJ2" s="1036"/>
      <c r="AK2" s="1040"/>
      <c r="AL2" s="1035"/>
    </row>
    <row r="3" spans="1:66" ht="23.25" customHeight="1" thickBot="1">
      <c r="A3" s="1041"/>
      <c r="B3" s="1041"/>
      <c r="C3" s="1042" t="s">
        <v>702</v>
      </c>
      <c r="D3" s="1043"/>
      <c r="E3" s="1044" t="s">
        <v>701</v>
      </c>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1045"/>
      <c r="AI3" s="1045"/>
      <c r="AJ3" s="1046"/>
      <c r="AK3" s="1035"/>
      <c r="AL3" s="1047"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ht="23.25" customHeight="1" thickBot="1">
      <c r="A4" s="1048"/>
      <c r="B4" s="1048"/>
      <c r="C4" s="2925"/>
      <c r="D4" s="2926"/>
      <c r="E4" s="1049" t="s">
        <v>700</v>
      </c>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50"/>
      <c r="AK4" s="1035"/>
      <c r="AL4" s="1051"/>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ht="23.25" customHeight="1" thickBot="1">
      <c r="A5" s="1048"/>
      <c r="B5" s="1048"/>
      <c r="C5" s="2925"/>
      <c r="D5" s="2926"/>
      <c r="E5" s="1049" t="s">
        <v>699</v>
      </c>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50"/>
      <c r="AK5" s="1035"/>
      <c r="AL5" s="1052"/>
      <c r="AM5" s="496"/>
      <c r="AN5" s="2951" t="s">
        <v>698</v>
      </c>
      <c r="AO5" s="2951"/>
      <c r="AP5" s="2951"/>
      <c r="AQ5" s="2951"/>
      <c r="AR5" s="2951"/>
      <c r="AS5" s="2951"/>
      <c r="AT5" s="2951"/>
      <c r="AU5" s="2951"/>
      <c r="AV5" s="2951"/>
      <c r="AW5" s="2951"/>
      <c r="AX5" s="2951"/>
      <c r="AY5" s="2951"/>
      <c r="AZ5" s="2951"/>
      <c r="BA5" s="2951"/>
      <c r="BB5" s="2951"/>
      <c r="BC5" s="2951"/>
      <c r="BD5" s="2951"/>
      <c r="BE5" s="2951"/>
      <c r="BF5" s="2951"/>
      <c r="BG5" s="2951"/>
      <c r="BH5" s="2951"/>
      <c r="BI5" s="2951"/>
      <c r="BJ5" s="2951"/>
      <c r="BK5" s="2951"/>
      <c r="BL5" s="2951"/>
      <c r="BM5" s="2951"/>
      <c r="BN5" s="2951"/>
    </row>
    <row r="6" spans="1:66" ht="23.25" customHeight="1" thickBot="1">
      <c r="A6" s="1048"/>
      <c r="B6" s="1048"/>
      <c r="C6" s="2925"/>
      <c r="D6" s="2926"/>
      <c r="E6" s="1049" t="s">
        <v>697</v>
      </c>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4"/>
      <c r="AK6" s="1035"/>
      <c r="AL6" s="1052"/>
      <c r="AM6" s="496"/>
      <c r="AN6" s="2952"/>
      <c r="AO6" s="2952"/>
      <c r="AP6" s="2952"/>
      <c r="AQ6" s="2952"/>
      <c r="AR6" s="2952"/>
      <c r="AS6" s="2952"/>
      <c r="AT6" s="2952"/>
      <c r="AU6" s="2952"/>
      <c r="AV6" s="2952"/>
      <c r="AW6" s="2952"/>
      <c r="AX6" s="2952"/>
      <c r="AY6" s="2952"/>
      <c r="AZ6" s="2952"/>
      <c r="BA6" s="2952"/>
      <c r="BB6" s="2952"/>
      <c r="BC6" s="2952"/>
      <c r="BD6" s="2952"/>
      <c r="BE6" s="2952"/>
      <c r="BF6" s="2952"/>
      <c r="BG6" s="2952"/>
      <c r="BH6" s="2952"/>
      <c r="BI6" s="2952"/>
      <c r="BJ6" s="2952"/>
      <c r="BK6" s="2952"/>
      <c r="BL6" s="2952"/>
      <c r="BM6" s="2952"/>
      <c r="BN6" s="2952"/>
    </row>
    <row r="7" spans="1:66" ht="23.25" customHeight="1" thickBot="1">
      <c r="A7" s="1048"/>
      <c r="B7" s="1048"/>
      <c r="C7" s="2925"/>
      <c r="D7" s="2926"/>
      <c r="E7" s="1049" t="s">
        <v>696</v>
      </c>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4"/>
      <c r="AK7" s="1035"/>
      <c r="AL7" s="1052"/>
      <c r="AM7" s="496"/>
      <c r="AN7" s="2952"/>
      <c r="AO7" s="2952"/>
      <c r="AP7" s="2952"/>
      <c r="AQ7" s="2952"/>
      <c r="AR7" s="2952"/>
      <c r="AS7" s="2952"/>
      <c r="AT7" s="2952"/>
      <c r="AU7" s="2952"/>
      <c r="AV7" s="2952"/>
      <c r="AW7" s="2952"/>
      <c r="AX7" s="2952"/>
      <c r="AY7" s="2952"/>
      <c r="AZ7" s="2952"/>
      <c r="BA7" s="2952"/>
      <c r="BB7" s="2952"/>
      <c r="BC7" s="2952"/>
      <c r="BD7" s="2952"/>
      <c r="BE7" s="2952"/>
      <c r="BF7" s="2952"/>
      <c r="BG7" s="2952"/>
      <c r="BH7" s="2952"/>
      <c r="BI7" s="2952"/>
      <c r="BJ7" s="2952"/>
      <c r="BK7" s="2952"/>
      <c r="BL7" s="2952"/>
      <c r="BM7" s="2952"/>
      <c r="BN7" s="2952"/>
    </row>
    <row r="8" spans="1:66" ht="23.25" customHeight="1" thickBot="1">
      <c r="A8" s="1048"/>
      <c r="B8" s="1048"/>
      <c r="C8" s="2925"/>
      <c r="D8" s="2926"/>
      <c r="E8" s="1049" t="s">
        <v>695</v>
      </c>
      <c r="F8" s="1053"/>
      <c r="G8" s="1053"/>
      <c r="H8" s="1053"/>
      <c r="I8" s="1053"/>
      <c r="J8" s="1053"/>
      <c r="K8" s="1053"/>
      <c r="L8" s="1053"/>
      <c r="M8" s="1053"/>
      <c r="N8" s="1053"/>
      <c r="O8" s="1053"/>
      <c r="P8" s="1053"/>
      <c r="Q8" s="1053"/>
      <c r="R8" s="1053"/>
      <c r="S8" s="1053"/>
      <c r="T8" s="1053"/>
      <c r="U8" s="1053"/>
      <c r="V8" s="1053"/>
      <c r="W8" s="1053"/>
      <c r="X8" s="1053"/>
      <c r="Y8" s="1053"/>
      <c r="Z8" s="1053"/>
      <c r="AA8" s="1053"/>
      <c r="AB8" s="1053"/>
      <c r="AC8" s="1053"/>
      <c r="AD8" s="1053"/>
      <c r="AE8" s="1053"/>
      <c r="AF8" s="1053"/>
      <c r="AG8" s="1053"/>
      <c r="AH8" s="1053"/>
      <c r="AI8" s="1053"/>
      <c r="AJ8" s="1054"/>
      <c r="AK8" s="1035"/>
      <c r="AL8" s="1052"/>
      <c r="AN8" s="2952"/>
      <c r="AO8" s="2952"/>
      <c r="AP8" s="2952"/>
      <c r="AQ8" s="2952"/>
      <c r="AR8" s="2952"/>
      <c r="AS8" s="2952"/>
      <c r="AT8" s="2952"/>
      <c r="AU8" s="2952"/>
      <c r="AV8" s="2952"/>
      <c r="AW8" s="2952"/>
      <c r="AX8" s="2952"/>
      <c r="AY8" s="2952"/>
      <c r="AZ8" s="2952"/>
      <c r="BA8" s="2952"/>
      <c r="BB8" s="2952"/>
      <c r="BC8" s="2952"/>
      <c r="BD8" s="2952"/>
      <c r="BE8" s="2952"/>
      <c r="BF8" s="2952"/>
      <c r="BG8" s="2952"/>
      <c r="BH8" s="2952"/>
      <c r="BI8" s="2952"/>
      <c r="BJ8" s="2952"/>
      <c r="BK8" s="2952"/>
      <c r="BL8" s="2952"/>
      <c r="BM8" s="2952"/>
      <c r="BN8" s="2952"/>
    </row>
    <row r="9" spans="1:66" ht="23.25" customHeight="1" thickBot="1">
      <c r="A9" s="1048"/>
      <c r="B9" s="1048"/>
      <c r="C9" s="2925"/>
      <c r="D9" s="2926"/>
      <c r="E9" s="1049" t="s">
        <v>694</v>
      </c>
      <c r="F9" s="1049"/>
      <c r="G9" s="1049"/>
      <c r="H9" s="1049"/>
      <c r="I9" s="1049"/>
      <c r="J9" s="1049"/>
      <c r="K9" s="1049"/>
      <c r="L9" s="1049"/>
      <c r="M9" s="1049"/>
      <c r="N9" s="1049"/>
      <c r="O9" s="1049"/>
      <c r="P9" s="1049"/>
      <c r="Q9" s="1049"/>
      <c r="R9" s="1049"/>
      <c r="S9" s="1049"/>
      <c r="T9" s="1049"/>
      <c r="U9" s="1049"/>
      <c r="V9" s="1049"/>
      <c r="W9" s="1049"/>
      <c r="X9" s="1049"/>
      <c r="Y9" s="1049"/>
      <c r="Z9" s="1049"/>
      <c r="AA9" s="1049"/>
      <c r="AB9" s="1049"/>
      <c r="AC9" s="1049"/>
      <c r="AD9" s="1049"/>
      <c r="AE9" s="1049"/>
      <c r="AF9" s="1049"/>
      <c r="AG9" s="1049"/>
      <c r="AH9" s="1049"/>
      <c r="AI9" s="1049"/>
      <c r="AJ9" s="1050"/>
      <c r="AK9" s="1035"/>
      <c r="AL9" s="10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row>
    <row r="10" spans="1:66" ht="23.25" customHeight="1" thickBot="1">
      <c r="A10" s="1048"/>
      <c r="B10" s="1048"/>
      <c r="C10" s="2925"/>
      <c r="D10" s="2926"/>
      <c r="E10" s="1049" t="s">
        <v>693</v>
      </c>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49"/>
      <c r="AD10" s="1049"/>
      <c r="AE10" s="1049"/>
      <c r="AF10" s="1049"/>
      <c r="AG10" s="1049"/>
      <c r="AH10" s="1049"/>
      <c r="AI10" s="1049"/>
      <c r="AJ10" s="1050"/>
      <c r="AK10" s="1035"/>
      <c r="AL10" s="1052"/>
      <c r="AM10" s="496"/>
      <c r="AN10" s="2952"/>
      <c r="AO10" s="2952"/>
      <c r="AP10" s="2952"/>
      <c r="AQ10" s="2952"/>
      <c r="AR10" s="2952"/>
      <c r="AS10" s="2952"/>
      <c r="AT10" s="2952"/>
      <c r="AU10" s="2952"/>
      <c r="AV10" s="2952"/>
      <c r="AW10" s="2952"/>
      <c r="AX10" s="2952"/>
      <c r="AY10" s="2952"/>
      <c r="AZ10" s="2952"/>
      <c r="BA10" s="2952"/>
      <c r="BB10" s="2952"/>
      <c r="BC10" s="2952"/>
      <c r="BD10" s="2952"/>
      <c r="BE10" s="2952"/>
      <c r="BF10" s="2952"/>
      <c r="BG10" s="2952"/>
      <c r="BH10" s="2952"/>
      <c r="BI10" s="2952"/>
      <c r="BJ10" s="2952"/>
      <c r="BK10" s="2952"/>
      <c r="BL10" s="2952"/>
      <c r="BM10" s="2952"/>
      <c r="BN10" s="2952"/>
    </row>
    <row r="11" spans="1:66" ht="23.25" customHeight="1" thickBot="1">
      <c r="A11" s="1048"/>
      <c r="B11" s="1048"/>
      <c r="C11" s="2925"/>
      <c r="D11" s="2926"/>
      <c r="E11" s="1049" t="s">
        <v>692</v>
      </c>
      <c r="F11" s="1049"/>
      <c r="G11" s="1049"/>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c r="AK11" s="1035"/>
      <c r="AL11" s="1052"/>
      <c r="AM11" s="496"/>
      <c r="AN11" s="2952"/>
      <c r="AO11" s="2952"/>
      <c r="AP11" s="2952"/>
      <c r="AQ11" s="2952"/>
      <c r="AR11" s="2952"/>
      <c r="AS11" s="2952"/>
      <c r="AT11" s="2952"/>
      <c r="AU11" s="2952"/>
      <c r="AV11" s="2952"/>
      <c r="AW11" s="2952"/>
      <c r="AX11" s="2952"/>
      <c r="AY11" s="2952"/>
      <c r="AZ11" s="2952"/>
      <c r="BA11" s="2952"/>
      <c r="BB11" s="2952"/>
      <c r="BC11" s="2952"/>
      <c r="BD11" s="2952"/>
      <c r="BE11" s="2952"/>
      <c r="BF11" s="2952"/>
      <c r="BG11" s="2952"/>
      <c r="BH11" s="2952"/>
      <c r="BI11" s="2952"/>
      <c r="BJ11" s="2952"/>
      <c r="BK11" s="2952"/>
      <c r="BL11" s="2952"/>
      <c r="BM11" s="2952"/>
      <c r="BN11" s="2952"/>
    </row>
    <row r="12" spans="1:66" ht="23.25" customHeight="1" thickBot="1">
      <c r="A12" s="1048"/>
      <c r="B12" s="1048"/>
      <c r="C12" s="2925"/>
      <c r="D12" s="2926"/>
      <c r="E12" s="1049" t="s">
        <v>1148</v>
      </c>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c r="AK12" s="1035"/>
      <c r="AL12" s="1052"/>
      <c r="AM12" s="496"/>
      <c r="AN12" s="2952"/>
      <c r="AO12" s="2952"/>
      <c r="AP12" s="2952"/>
      <c r="AQ12" s="2952"/>
      <c r="AR12" s="2952"/>
      <c r="AS12" s="2952"/>
      <c r="AT12" s="2952"/>
      <c r="AU12" s="2952"/>
      <c r="AV12" s="2952"/>
      <c r="AW12" s="2952"/>
      <c r="AX12" s="2952"/>
      <c r="AY12" s="2952"/>
      <c r="AZ12" s="2952"/>
      <c r="BA12" s="2952"/>
      <c r="BB12" s="2952"/>
      <c r="BC12" s="2952"/>
      <c r="BD12" s="2952"/>
      <c r="BE12" s="2952"/>
      <c r="BF12" s="2952"/>
      <c r="BG12" s="2952"/>
      <c r="BH12" s="2952"/>
      <c r="BI12" s="2952"/>
      <c r="BJ12" s="2952"/>
      <c r="BK12" s="2952"/>
      <c r="BL12" s="2952"/>
      <c r="BM12" s="2952"/>
      <c r="BN12" s="2952"/>
    </row>
    <row r="13" spans="1:66" ht="23.25" customHeight="1" thickBot="1">
      <c r="A13" s="1048"/>
      <c r="B13" s="1048"/>
      <c r="C13" s="2925"/>
      <c r="D13" s="2926"/>
      <c r="E13" s="1049" t="s">
        <v>691</v>
      </c>
      <c r="F13" s="1049"/>
      <c r="G13" s="1049"/>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c r="AK13" s="1035"/>
      <c r="AL13" s="1052"/>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ht="23.25" customHeight="1" thickBot="1">
      <c r="A14" s="1048"/>
      <c r="B14" s="1048"/>
      <c r="C14" s="2925"/>
      <c r="D14" s="2926"/>
      <c r="E14" s="2953" t="s">
        <v>690</v>
      </c>
      <c r="F14" s="2953"/>
      <c r="G14" s="2953"/>
      <c r="H14" s="2953"/>
      <c r="I14" s="2953"/>
      <c r="J14" s="2953"/>
      <c r="K14" s="2953"/>
      <c r="L14" s="2953"/>
      <c r="M14" s="2953"/>
      <c r="N14" s="2953"/>
      <c r="O14" s="2953"/>
      <c r="P14" s="2953"/>
      <c r="Q14" s="2953"/>
      <c r="R14" s="2953"/>
      <c r="S14" s="2953"/>
      <c r="T14" s="2953"/>
      <c r="U14" s="2953"/>
      <c r="V14" s="2953"/>
      <c r="W14" s="2953"/>
      <c r="X14" s="2953"/>
      <c r="Y14" s="2953"/>
      <c r="Z14" s="2953"/>
      <c r="AA14" s="2953"/>
      <c r="AB14" s="2953"/>
      <c r="AC14" s="2953"/>
      <c r="AD14" s="2953"/>
      <c r="AE14" s="2953"/>
      <c r="AF14" s="2953"/>
      <c r="AG14" s="2953"/>
      <c r="AH14" s="2953"/>
      <c r="AI14" s="2953"/>
      <c r="AJ14" s="2954"/>
      <c r="AK14" s="1035"/>
      <c r="AL14" s="1052"/>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ht="23.25" customHeight="1" thickBot="1">
      <c r="A15" s="1048"/>
      <c r="B15" s="1048"/>
      <c r="C15" s="2925"/>
      <c r="D15" s="2926"/>
      <c r="E15" s="1049" t="s">
        <v>689</v>
      </c>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49"/>
      <c r="AF15" s="1049"/>
      <c r="AG15" s="1049"/>
      <c r="AH15" s="1049"/>
      <c r="AI15" s="1049"/>
      <c r="AJ15" s="1050"/>
      <c r="AK15" s="1035"/>
      <c r="AL15" s="1052"/>
    </row>
    <row r="16" spans="1:66" ht="23.25" customHeight="1" thickBot="1">
      <c r="A16" s="1048"/>
      <c r="B16" s="1048"/>
      <c r="C16" s="2925"/>
      <c r="D16" s="2926"/>
      <c r="E16" s="1049" t="s">
        <v>688</v>
      </c>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49"/>
      <c r="AF16" s="1049"/>
      <c r="AG16" s="1049"/>
      <c r="AH16" s="1049"/>
      <c r="AI16" s="1049"/>
      <c r="AJ16" s="1050"/>
      <c r="AK16" s="1035"/>
      <c r="AL16" s="1052"/>
    </row>
    <row r="17" spans="1:64" ht="23.25" customHeight="1" thickBot="1">
      <c r="A17" s="1048"/>
      <c r="B17" s="1048"/>
      <c r="C17" s="2925"/>
      <c r="D17" s="2926"/>
      <c r="E17" s="1049" t="s">
        <v>687</v>
      </c>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c r="AJ17" s="1050"/>
      <c r="AK17" s="1035"/>
      <c r="AL17" s="1052"/>
    </row>
    <row r="18" spans="1:64" ht="23.25" customHeight="1" thickBot="1">
      <c r="A18" s="1048"/>
      <c r="B18" s="1048"/>
      <c r="C18" s="2925"/>
      <c r="D18" s="2926"/>
      <c r="E18" s="1049" t="s">
        <v>686</v>
      </c>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49"/>
      <c r="AD18" s="1049"/>
      <c r="AE18" s="1049"/>
      <c r="AF18" s="1049"/>
      <c r="AG18" s="1049"/>
      <c r="AH18" s="1049"/>
      <c r="AI18" s="1049"/>
      <c r="AJ18" s="1050"/>
      <c r="AK18" s="1035"/>
      <c r="AL18" s="1052"/>
    </row>
    <row r="19" spans="1:64" ht="23.25" customHeight="1" thickBot="1">
      <c r="A19" s="1048"/>
      <c r="B19" s="1048"/>
      <c r="C19" s="2925"/>
      <c r="D19" s="2926"/>
      <c r="E19" s="1049" t="s">
        <v>685</v>
      </c>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49"/>
      <c r="AF19" s="1049"/>
      <c r="AG19" s="1049"/>
      <c r="AH19" s="1049"/>
      <c r="AI19" s="1049"/>
      <c r="AJ19" s="1050"/>
      <c r="AK19" s="1035"/>
      <c r="AL19" s="1052"/>
    </row>
    <row r="20" spans="1:64" ht="23.25" customHeight="1">
      <c r="A20" s="1055"/>
      <c r="B20" s="1055"/>
      <c r="C20" s="1055" t="s">
        <v>684</v>
      </c>
      <c r="D20" s="1056"/>
      <c r="E20" s="1056"/>
      <c r="F20" s="1056"/>
      <c r="G20" s="1056"/>
      <c r="H20" s="1056"/>
      <c r="I20" s="1056"/>
      <c r="J20" s="1056"/>
      <c r="K20" s="1056"/>
      <c r="L20" s="1056"/>
      <c r="M20" s="1056"/>
      <c r="N20" s="1056"/>
      <c r="O20" s="1056"/>
      <c r="P20" s="1056"/>
      <c r="Q20" s="1056"/>
      <c r="R20" s="1056"/>
      <c r="S20" s="1056"/>
      <c r="T20" s="1056"/>
      <c r="U20" s="1056"/>
      <c r="V20" s="1056"/>
      <c r="W20" s="1056"/>
      <c r="X20" s="1056"/>
      <c r="Y20" s="1056"/>
      <c r="Z20" s="1056"/>
      <c r="AA20" s="1056"/>
      <c r="AB20" s="1056"/>
      <c r="AC20" s="1056"/>
      <c r="AD20" s="1056"/>
      <c r="AE20" s="1056"/>
      <c r="AF20" s="1056"/>
      <c r="AG20" s="1056"/>
      <c r="AH20" s="1056"/>
      <c r="AI20" s="1056"/>
      <c r="AJ20" s="1056"/>
      <c r="AK20" s="1035"/>
      <c r="AL20" s="1035"/>
    </row>
    <row r="21" spans="1:64" ht="23.25" customHeight="1">
      <c r="A21" s="1057"/>
      <c r="B21" s="1057"/>
      <c r="C21" s="1058"/>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057"/>
      <c r="AK21" s="1035"/>
      <c r="AL21" s="1035"/>
      <c r="BL21" s="548"/>
    </row>
    <row r="22" spans="1:64" ht="23.25" customHeight="1">
      <c r="A22" s="1036"/>
      <c r="B22" s="1036"/>
      <c r="C22" s="1037" t="s">
        <v>683</v>
      </c>
      <c r="D22" s="1036"/>
      <c r="E22" s="1036"/>
      <c r="F22" s="1036"/>
      <c r="G22" s="1036"/>
      <c r="H22" s="1036"/>
      <c r="I22" s="1036"/>
      <c r="J22" s="1036"/>
      <c r="K22" s="1036"/>
      <c r="L22" s="1036"/>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036"/>
      <c r="AK22" s="1035"/>
      <c r="AL22" s="1035"/>
      <c r="BL22" s="548"/>
    </row>
    <row r="23" spans="1:64" ht="23.25" customHeight="1" thickBot="1">
      <c r="A23" s="1041"/>
      <c r="B23" s="1041"/>
      <c r="C23" s="1044" t="s">
        <v>682</v>
      </c>
      <c r="D23" s="1045"/>
      <c r="E23" s="1045"/>
      <c r="F23" s="1045"/>
      <c r="G23" s="1045"/>
      <c r="H23" s="1045"/>
      <c r="I23" s="1045"/>
      <c r="J23" s="1045"/>
      <c r="K23" s="1045"/>
      <c r="L23" s="1045"/>
      <c r="M23" s="1045"/>
      <c r="N23" s="1059"/>
      <c r="O23" s="1044" t="s">
        <v>681</v>
      </c>
      <c r="P23" s="1045"/>
      <c r="Q23" s="1045"/>
      <c r="R23" s="1045"/>
      <c r="S23" s="1045"/>
      <c r="T23" s="1045"/>
      <c r="U23" s="1045"/>
      <c r="V23" s="1045"/>
      <c r="W23" s="1045"/>
      <c r="X23" s="1045"/>
      <c r="Y23" s="1045"/>
      <c r="Z23" s="1045"/>
      <c r="AA23" s="1045"/>
      <c r="AB23" s="1045"/>
      <c r="AC23" s="1045"/>
      <c r="AD23" s="1045"/>
      <c r="AE23" s="1045"/>
      <c r="AF23" s="1045"/>
      <c r="AG23" s="1045"/>
      <c r="AH23" s="1045"/>
      <c r="AI23" s="1045"/>
      <c r="AJ23" s="1046"/>
      <c r="AK23" s="1035"/>
      <c r="AL23" s="1060" t="s">
        <v>680</v>
      </c>
      <c r="AM23" s="514"/>
      <c r="AN23" s="514"/>
      <c r="AO23" s="514"/>
      <c r="AP23" s="514"/>
      <c r="AQ23" s="514"/>
      <c r="AR23" s="514"/>
      <c r="AS23" s="514"/>
      <c r="AT23" s="514"/>
      <c r="AU23" s="514"/>
      <c r="AV23" s="514"/>
      <c r="AW23" s="514"/>
      <c r="AX23" s="514"/>
      <c r="AY23" s="514"/>
      <c r="AZ23" s="514"/>
      <c r="BA23" s="514"/>
      <c r="BB23" s="514"/>
      <c r="BC23" s="514"/>
      <c r="BD23" s="514"/>
      <c r="BE23" s="514"/>
      <c r="BF23" s="514"/>
      <c r="BG23" s="514"/>
      <c r="BH23" s="514"/>
      <c r="BI23" s="514"/>
      <c r="BJ23" s="514"/>
      <c r="BK23" s="514"/>
      <c r="BL23" s="514"/>
    </row>
    <row r="24" spans="1:64" ht="23.25" customHeight="1" thickBot="1">
      <c r="A24" s="1048"/>
      <c r="B24" s="1048"/>
      <c r="C24" s="2927" t="s">
        <v>679</v>
      </c>
      <c r="D24" s="2928"/>
      <c r="E24" s="2928"/>
      <c r="F24" s="2929"/>
      <c r="G24" s="2933" t="s">
        <v>678</v>
      </c>
      <c r="H24" s="2934"/>
      <c r="I24" s="2934"/>
      <c r="J24" s="2934"/>
      <c r="K24" s="2934"/>
      <c r="L24" s="2934"/>
      <c r="M24" s="2934"/>
      <c r="N24" s="2916"/>
      <c r="O24" s="2941" t="s">
        <v>1136</v>
      </c>
      <c r="P24" s="2941"/>
      <c r="Q24" s="2941"/>
      <c r="R24" s="2941"/>
      <c r="S24" s="2941"/>
      <c r="T24" s="2941"/>
      <c r="U24" s="2941"/>
      <c r="V24" s="2942"/>
      <c r="W24" s="2945" t="str">
        <f>IF(AL24&gt;Y25,"&gt;",IF(AL24&lt;Y25,"&lt;","-"))</f>
        <v>-</v>
      </c>
      <c r="X24" s="2938"/>
      <c r="Y24" s="2877" t="s">
        <v>667</v>
      </c>
      <c r="Z24" s="2878"/>
      <c r="AA24" s="2878"/>
      <c r="AB24" s="2878"/>
      <c r="AC24" s="2878"/>
      <c r="AD24" s="2878"/>
      <c r="AE24" s="2878"/>
      <c r="AF24" s="2878"/>
      <c r="AG24" s="2878"/>
      <c r="AH24" s="2878"/>
      <c r="AI24" s="2878"/>
      <c r="AJ24" s="2879"/>
      <c r="AK24" s="1035"/>
      <c r="AL24" s="2920">
        <f>AL9+AL11+AL12+AL13</f>
        <v>0</v>
      </c>
    </row>
    <row r="25" spans="1:64" ht="16.5" customHeight="1" thickBot="1">
      <c r="A25" s="1048"/>
      <c r="B25" s="1048"/>
      <c r="C25" s="2930"/>
      <c r="D25" s="2931"/>
      <c r="E25" s="2931"/>
      <c r="F25" s="2932"/>
      <c r="G25" s="2935"/>
      <c r="H25" s="2936"/>
      <c r="I25" s="2936"/>
      <c r="J25" s="2936"/>
      <c r="K25" s="2936"/>
      <c r="L25" s="2936"/>
      <c r="M25" s="2936"/>
      <c r="N25" s="2916"/>
      <c r="O25" s="2943"/>
      <c r="P25" s="2943"/>
      <c r="Q25" s="2943"/>
      <c r="R25" s="2943"/>
      <c r="S25" s="2943"/>
      <c r="T25" s="2943"/>
      <c r="U25" s="2943"/>
      <c r="V25" s="2944"/>
      <c r="W25" s="2939"/>
      <c r="X25" s="2940"/>
      <c r="Y25" s="2922"/>
      <c r="Z25" s="2923"/>
      <c r="AA25" s="2923"/>
      <c r="AB25" s="2923"/>
      <c r="AC25" s="2923"/>
      <c r="AD25" s="2923"/>
      <c r="AE25" s="2923"/>
      <c r="AF25" s="2923"/>
      <c r="AG25" s="2923"/>
      <c r="AH25" s="2923"/>
      <c r="AI25" s="2923"/>
      <c r="AJ25" s="2924"/>
      <c r="AK25" s="1035"/>
      <c r="AL25" s="2921"/>
    </row>
    <row r="26" spans="1:64" ht="23.25" customHeight="1" thickBot="1">
      <c r="A26" s="1048"/>
      <c r="B26" s="1048"/>
      <c r="C26" s="2877" t="s">
        <v>677</v>
      </c>
      <c r="D26" s="2906"/>
      <c r="E26" s="2906"/>
      <c r="F26" s="2906"/>
      <c r="G26" s="2906"/>
      <c r="H26" s="2906"/>
      <c r="I26" s="2906"/>
      <c r="J26" s="2906"/>
      <c r="K26" s="2906"/>
      <c r="L26" s="2906"/>
      <c r="M26" s="2906"/>
      <c r="N26" s="1061"/>
      <c r="O26" s="1049" t="s">
        <v>676</v>
      </c>
      <c r="P26" s="1049"/>
      <c r="Q26" s="1049"/>
      <c r="R26" s="1049"/>
      <c r="S26" s="1049"/>
      <c r="T26" s="1049"/>
      <c r="U26" s="1049"/>
      <c r="V26" s="1049"/>
      <c r="W26" s="2911" t="str">
        <f>IF(AL26&gt;Y25,"&gt;",IF(AL26&lt;Y25,"&lt;","-"))</f>
        <v>-</v>
      </c>
      <c r="X26" s="2912"/>
      <c r="Y26" s="2913" t="s">
        <v>667</v>
      </c>
      <c r="Z26" s="2914"/>
      <c r="AA26" s="2914"/>
      <c r="AB26" s="2914"/>
      <c r="AC26" s="2914"/>
      <c r="AD26" s="2914"/>
      <c r="AE26" s="2914"/>
      <c r="AF26" s="2914"/>
      <c r="AG26" s="2914"/>
      <c r="AH26" s="2914"/>
      <c r="AI26" s="2914"/>
      <c r="AJ26" s="2915"/>
      <c r="AK26" s="1035"/>
      <c r="AL26" s="1081">
        <f>AL14+AL15+AL16+AL17+AL18+AL19</f>
        <v>0</v>
      </c>
    </row>
    <row r="27" spans="1:64" ht="23.5" customHeight="1" thickBot="1">
      <c r="A27" s="1048"/>
      <c r="B27" s="1048"/>
      <c r="C27" s="2907"/>
      <c r="D27" s="2908"/>
      <c r="E27" s="2908"/>
      <c r="F27" s="2908"/>
      <c r="G27" s="2908"/>
      <c r="H27" s="2908"/>
      <c r="I27" s="2908"/>
      <c r="J27" s="2908"/>
      <c r="K27" s="2908"/>
      <c r="L27" s="2908"/>
      <c r="M27" s="2908"/>
      <c r="N27" s="2916"/>
      <c r="O27" s="2917" t="s">
        <v>675</v>
      </c>
      <c r="P27" s="2918"/>
      <c r="Q27" s="2918"/>
      <c r="R27" s="2918"/>
      <c r="S27" s="2918"/>
      <c r="T27" s="2918"/>
      <c r="U27" s="2918"/>
      <c r="V27" s="2919"/>
      <c r="W27" s="2937" t="str">
        <f>IF(AL27&gt;Y28,"&gt;",IF(AL27&lt;Y28,"&lt;","-"))</f>
        <v>-</v>
      </c>
      <c r="X27" s="2938"/>
      <c r="Y27" s="2877" t="s">
        <v>982</v>
      </c>
      <c r="Z27" s="2878"/>
      <c r="AA27" s="2878"/>
      <c r="AB27" s="2878"/>
      <c r="AC27" s="2878"/>
      <c r="AD27" s="2878"/>
      <c r="AE27" s="2878"/>
      <c r="AF27" s="2878"/>
      <c r="AG27" s="2878"/>
      <c r="AH27" s="2878"/>
      <c r="AI27" s="2878"/>
      <c r="AJ27" s="2879"/>
      <c r="AK27" s="1035"/>
      <c r="AL27" s="2946">
        <f>AL9+AL10+AL11+AL12+AL13+AL14+AL15</f>
        <v>0</v>
      </c>
    </row>
    <row r="28" spans="1:64" ht="16.149999999999999" customHeight="1" thickBot="1">
      <c r="A28" s="1048"/>
      <c r="B28" s="1048"/>
      <c r="C28" s="2909"/>
      <c r="D28" s="2910"/>
      <c r="E28" s="2910"/>
      <c r="F28" s="2910"/>
      <c r="G28" s="2910"/>
      <c r="H28" s="2910"/>
      <c r="I28" s="2910"/>
      <c r="J28" s="2910"/>
      <c r="K28" s="2910"/>
      <c r="L28" s="2910"/>
      <c r="M28" s="2910"/>
      <c r="N28" s="2916"/>
      <c r="O28" s="2914"/>
      <c r="P28" s="2914"/>
      <c r="Q28" s="2914"/>
      <c r="R28" s="2914"/>
      <c r="S28" s="2914"/>
      <c r="T28" s="2914"/>
      <c r="U28" s="2914"/>
      <c r="V28" s="2915"/>
      <c r="W28" s="2939"/>
      <c r="X28" s="2940"/>
      <c r="Y28" s="2948"/>
      <c r="Z28" s="2949"/>
      <c r="AA28" s="2949"/>
      <c r="AB28" s="2949"/>
      <c r="AC28" s="2949"/>
      <c r="AD28" s="2949"/>
      <c r="AE28" s="2949"/>
      <c r="AF28" s="2949"/>
      <c r="AG28" s="2949"/>
      <c r="AH28" s="2949"/>
      <c r="AI28" s="2949"/>
      <c r="AJ28" s="2950"/>
      <c r="AK28" s="1035"/>
      <c r="AL28" s="2947"/>
    </row>
    <row r="29" spans="1:64" ht="23.25" customHeight="1">
      <c r="A29" s="1048"/>
      <c r="B29" s="1048"/>
      <c r="C29" s="1055" t="s">
        <v>674</v>
      </c>
      <c r="D29" s="1062"/>
      <c r="E29" s="1062"/>
      <c r="F29" s="1062"/>
      <c r="G29" s="1062"/>
      <c r="H29" s="1062"/>
      <c r="I29" s="1062"/>
      <c r="J29" s="1062"/>
      <c r="K29" s="1062"/>
      <c r="L29" s="1062"/>
      <c r="M29" s="1062"/>
      <c r="N29" s="1062"/>
      <c r="O29" s="1063"/>
      <c r="P29" s="1063"/>
      <c r="Q29" s="1063"/>
      <c r="R29" s="1063"/>
      <c r="S29" s="1063"/>
      <c r="T29" s="1063"/>
      <c r="U29" s="1063"/>
      <c r="V29" s="1063"/>
      <c r="W29" s="1063"/>
      <c r="X29" s="1063"/>
      <c r="Y29" s="1063"/>
      <c r="Z29" s="1064"/>
      <c r="AA29" s="1063"/>
      <c r="AB29" s="1063"/>
      <c r="AC29" s="1063"/>
      <c r="AD29" s="1063"/>
      <c r="AE29" s="1063"/>
      <c r="AF29" s="1063"/>
      <c r="AG29" s="1063"/>
      <c r="AH29" s="1064"/>
      <c r="AI29" s="1064"/>
      <c r="AJ29" s="1064"/>
      <c r="AK29" s="1035"/>
      <c r="AL29" s="1035"/>
    </row>
    <row r="30" spans="1:64" ht="23.25" customHeight="1">
      <c r="A30" s="1048"/>
      <c r="B30" s="1048"/>
      <c r="C30" s="1055" t="s">
        <v>1149</v>
      </c>
      <c r="D30" s="1062"/>
      <c r="E30" s="1062"/>
      <c r="F30" s="1062"/>
      <c r="G30" s="1062"/>
      <c r="H30" s="1062"/>
      <c r="I30" s="1062"/>
      <c r="J30" s="1062"/>
      <c r="K30" s="1062"/>
      <c r="L30" s="1062"/>
      <c r="M30" s="1062"/>
      <c r="N30" s="1062"/>
      <c r="O30" s="1063"/>
      <c r="P30" s="1063"/>
      <c r="Q30" s="1063"/>
      <c r="R30" s="1063"/>
      <c r="S30" s="1063"/>
      <c r="T30" s="1063"/>
      <c r="U30" s="1063"/>
      <c r="V30" s="1063"/>
      <c r="W30" s="1063"/>
      <c r="X30" s="1063"/>
      <c r="Y30" s="1063"/>
      <c r="Z30" s="1064"/>
      <c r="AA30" s="1063"/>
      <c r="AB30" s="1063"/>
      <c r="AC30" s="1063"/>
      <c r="AD30" s="1063"/>
      <c r="AE30" s="1063"/>
      <c r="AF30" s="1063"/>
      <c r="AG30" s="1063"/>
      <c r="AH30" s="1064"/>
      <c r="AI30" s="1064"/>
      <c r="AJ30" s="1064"/>
      <c r="AK30" s="1035"/>
      <c r="AL30" s="1035"/>
    </row>
    <row r="31" spans="1:64" ht="23.25" customHeight="1">
      <c r="A31" s="1048"/>
      <c r="B31" s="1048"/>
      <c r="C31" s="1055"/>
      <c r="D31" s="1062"/>
      <c r="E31" s="1062"/>
      <c r="F31" s="1062"/>
      <c r="G31" s="1062"/>
      <c r="H31" s="1062"/>
      <c r="I31" s="1062"/>
      <c r="J31" s="1062"/>
      <c r="K31" s="1062"/>
      <c r="L31" s="1062"/>
      <c r="M31" s="1062"/>
      <c r="N31" s="1062"/>
      <c r="O31" s="1063"/>
      <c r="P31" s="1063"/>
      <c r="Q31" s="1063"/>
      <c r="R31" s="1063"/>
      <c r="S31" s="1063"/>
      <c r="T31" s="1063"/>
      <c r="U31" s="1063"/>
      <c r="V31" s="1063"/>
      <c r="W31" s="1063"/>
      <c r="X31" s="1063"/>
      <c r="Y31" s="1063"/>
      <c r="Z31" s="1064"/>
      <c r="AA31" s="1063"/>
      <c r="AB31" s="1063"/>
      <c r="AC31" s="1063"/>
      <c r="AD31" s="1063"/>
      <c r="AE31" s="1063"/>
      <c r="AF31" s="1063"/>
      <c r="AG31" s="1063"/>
      <c r="AH31" s="1064"/>
      <c r="AI31" s="1064"/>
      <c r="AJ31" s="1064"/>
      <c r="AK31" s="1035"/>
      <c r="AL31" s="1035"/>
    </row>
    <row r="32" spans="1:64" ht="23.25" customHeight="1">
      <c r="A32" s="1032"/>
      <c r="B32" s="1032"/>
      <c r="C32" s="1055"/>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1032"/>
      <c r="AK32" s="1035"/>
      <c r="AL32" s="1035"/>
    </row>
    <row r="33" spans="1:38" ht="23.25" customHeight="1">
      <c r="A33" s="1048"/>
      <c r="B33" s="1048" t="s">
        <v>673</v>
      </c>
      <c r="C33" s="1065"/>
      <c r="D33" s="1063"/>
      <c r="E33" s="1063"/>
      <c r="F33" s="1063"/>
      <c r="G33" s="1063"/>
      <c r="H33" s="579"/>
      <c r="I33" s="579"/>
      <c r="J33" s="1048"/>
      <c r="K33" s="1048"/>
      <c r="L33" s="1048"/>
      <c r="M33" s="1048"/>
      <c r="N33" s="1048"/>
      <c r="O33" s="1048"/>
      <c r="P33" s="1048"/>
      <c r="Q33" s="1048"/>
      <c r="R33" s="1048"/>
      <c r="S33" s="1048"/>
      <c r="T33" s="1048"/>
      <c r="U33" s="1048"/>
      <c r="V33" s="1048"/>
      <c r="W33" s="1048"/>
      <c r="X33" s="1048"/>
      <c r="Y33" s="1066"/>
      <c r="Z33" s="1066"/>
      <c r="AA33" s="1066"/>
      <c r="AB33" s="1066"/>
      <c r="AC33" s="1066"/>
      <c r="AD33" s="1066"/>
      <c r="AE33" s="1066"/>
      <c r="AF33" s="1066"/>
      <c r="AG33" s="1066"/>
      <c r="AH33" s="1066"/>
      <c r="AI33" s="1066"/>
      <c r="AJ33" s="1066"/>
      <c r="AK33" s="1035"/>
      <c r="AL33" s="1035"/>
    </row>
    <row r="34" spans="1:38" ht="23.25" customHeight="1">
      <c r="A34" s="1048"/>
      <c r="B34" s="1048"/>
      <c r="C34" s="1063" t="s">
        <v>672</v>
      </c>
      <c r="D34" s="1063"/>
      <c r="E34" s="1063"/>
      <c r="F34" s="1063"/>
      <c r="G34" s="1063"/>
      <c r="H34" s="579"/>
      <c r="I34" s="579"/>
      <c r="J34" s="1048"/>
      <c r="K34" s="1048"/>
      <c r="L34" s="1048"/>
      <c r="M34" s="1048"/>
      <c r="N34" s="1048"/>
      <c r="O34" s="1048"/>
      <c r="P34" s="1048"/>
      <c r="Q34" s="1048"/>
      <c r="R34" s="1048"/>
      <c r="S34" s="1048"/>
      <c r="T34" s="1048"/>
      <c r="U34" s="1048"/>
      <c r="V34" s="1048"/>
      <c r="W34" s="1048"/>
      <c r="X34" s="1048"/>
      <c r="Y34" s="1066"/>
      <c r="Z34" s="1066"/>
      <c r="AA34" s="1066" t="s">
        <v>671</v>
      </c>
      <c r="AB34" s="1066"/>
      <c r="AC34" s="1066"/>
      <c r="AD34" s="1066"/>
      <c r="AE34" s="1066"/>
      <c r="AF34" s="1067"/>
      <c r="AG34" s="1067"/>
      <c r="AH34" s="1066"/>
      <c r="AI34" s="1066"/>
      <c r="AJ34" s="1066"/>
      <c r="AK34" s="1035"/>
      <c r="AL34" s="1035"/>
    </row>
    <row r="35" spans="1:38" ht="23.25" customHeight="1">
      <c r="A35" s="1057"/>
      <c r="B35" s="1057"/>
      <c r="C35" s="1068"/>
      <c r="D35" s="1044" t="s">
        <v>616</v>
      </c>
      <c r="E35" s="1045"/>
      <c r="F35" s="1045"/>
      <c r="G35" s="1045"/>
      <c r="H35" s="1045"/>
      <c r="I35" s="1045"/>
      <c r="J35" s="1045"/>
      <c r="K35" s="1045"/>
      <c r="L35" s="1045"/>
      <c r="M35" s="1045"/>
      <c r="N35" s="1045"/>
      <c r="O35" s="1045"/>
      <c r="P35" s="1045"/>
      <c r="Q35" s="1069"/>
      <c r="R35" s="1044" t="s">
        <v>670</v>
      </c>
      <c r="S35" s="1045"/>
      <c r="T35" s="1045"/>
      <c r="U35" s="1045"/>
      <c r="V35" s="1045"/>
      <c r="W35" s="1045"/>
      <c r="X35" s="1045"/>
      <c r="Y35" s="1046"/>
      <c r="Z35" s="1057"/>
      <c r="AA35" s="1044" t="s">
        <v>669</v>
      </c>
      <c r="AB35" s="1045"/>
      <c r="AC35" s="1045"/>
      <c r="AD35" s="1045"/>
      <c r="AE35" s="1045"/>
      <c r="AF35" s="1045"/>
      <c r="AG35" s="1045"/>
      <c r="AH35" s="1046"/>
      <c r="AI35" s="1070"/>
      <c r="AJ35" s="1057"/>
      <c r="AK35" s="1035"/>
      <c r="AL35" s="1035"/>
    </row>
    <row r="36" spans="1:38" ht="23.25" customHeight="1">
      <c r="A36" s="1032"/>
      <c r="B36" s="1032"/>
      <c r="C36" s="1036"/>
      <c r="D36" s="2880" t="s">
        <v>668</v>
      </c>
      <c r="E36" s="2881"/>
      <c r="F36" s="2881"/>
      <c r="G36" s="2881"/>
      <c r="H36" s="2881"/>
      <c r="I36" s="2882"/>
      <c r="J36" s="2883" t="s">
        <v>667</v>
      </c>
      <c r="K36" s="2884"/>
      <c r="L36" s="2884"/>
      <c r="M36" s="2884"/>
      <c r="N36" s="2884"/>
      <c r="O36" s="2884"/>
      <c r="P36" s="2884"/>
      <c r="Q36" s="2885"/>
      <c r="R36" s="2889" t="str">
        <f>IF(COUNT(AA36:AG37)&gt;0,Y25,"")</f>
        <v/>
      </c>
      <c r="S36" s="2890"/>
      <c r="T36" s="2890"/>
      <c r="U36" s="2890"/>
      <c r="V36" s="2890"/>
      <c r="W36" s="1071"/>
      <c r="X36" s="1071"/>
      <c r="Y36" s="2893" t="s">
        <v>8</v>
      </c>
      <c r="Z36" s="1072" t="s">
        <v>665</v>
      </c>
      <c r="AA36" s="2895" t="str">
        <f>IF(W24="&gt;",AL24,"")</f>
        <v/>
      </c>
      <c r="AB36" s="2896"/>
      <c r="AC36" s="2896"/>
      <c r="AD36" s="2896"/>
      <c r="AE36" s="2896"/>
      <c r="AF36" s="2896"/>
      <c r="AG36" s="2896"/>
      <c r="AH36" s="1073" t="s">
        <v>8</v>
      </c>
      <c r="AI36" s="1074"/>
      <c r="AJ36" s="1032"/>
      <c r="AK36" s="1035"/>
      <c r="AL36" s="1035"/>
    </row>
    <row r="37" spans="1:38" ht="23.25" customHeight="1">
      <c r="A37" s="1032"/>
      <c r="B37" s="1032"/>
      <c r="C37" s="1036"/>
      <c r="D37" s="2897" t="s">
        <v>666</v>
      </c>
      <c r="E37" s="2898"/>
      <c r="F37" s="2898"/>
      <c r="G37" s="2898"/>
      <c r="H37" s="2898"/>
      <c r="I37" s="2899"/>
      <c r="J37" s="2886"/>
      <c r="K37" s="2887"/>
      <c r="L37" s="2887"/>
      <c r="M37" s="2887"/>
      <c r="N37" s="2887"/>
      <c r="O37" s="2887"/>
      <c r="P37" s="2887"/>
      <c r="Q37" s="2888"/>
      <c r="R37" s="2891" t="str">
        <f>IF(AA37="","",Y27)</f>
        <v/>
      </c>
      <c r="S37" s="2892"/>
      <c r="T37" s="2892"/>
      <c r="U37" s="2892"/>
      <c r="V37" s="2892"/>
      <c r="W37" s="1039"/>
      <c r="X37" s="1039"/>
      <c r="Y37" s="2894"/>
      <c r="Z37" s="1072" t="s">
        <v>665</v>
      </c>
      <c r="AA37" s="2895" t="str">
        <f>IF(W26="&gt;",AL26,"")</f>
        <v/>
      </c>
      <c r="AB37" s="2896"/>
      <c r="AC37" s="2896"/>
      <c r="AD37" s="2896"/>
      <c r="AE37" s="2896"/>
      <c r="AF37" s="2896"/>
      <c r="AG37" s="2896"/>
      <c r="AH37" s="1073" t="s">
        <v>8</v>
      </c>
      <c r="AI37" s="1074"/>
      <c r="AJ37" s="1032"/>
      <c r="AK37" s="1035"/>
      <c r="AL37" s="1035"/>
    </row>
    <row r="38" spans="1:38" ht="34.5" customHeight="1">
      <c r="A38" s="1032"/>
      <c r="B38" s="1032"/>
      <c r="C38" s="1036"/>
      <c r="D38" s="2900"/>
      <c r="E38" s="2901"/>
      <c r="F38" s="2901"/>
      <c r="G38" s="2901"/>
      <c r="H38" s="2901"/>
      <c r="I38" s="2902"/>
      <c r="J38" s="2903" t="s">
        <v>981</v>
      </c>
      <c r="K38" s="2904"/>
      <c r="L38" s="2904"/>
      <c r="M38" s="2904"/>
      <c r="N38" s="2904"/>
      <c r="O38" s="2904"/>
      <c r="P38" s="2904"/>
      <c r="Q38" s="2905"/>
      <c r="R38" s="2895" t="str">
        <f>IF(AA38="","",Y28)</f>
        <v/>
      </c>
      <c r="S38" s="2896"/>
      <c r="T38" s="2896"/>
      <c r="U38" s="2896"/>
      <c r="V38" s="2896"/>
      <c r="W38" s="1075"/>
      <c r="X38" s="1075"/>
      <c r="Y38" s="1073" t="s">
        <v>8</v>
      </c>
      <c r="Z38" s="1072" t="s">
        <v>664</v>
      </c>
      <c r="AA38" s="2895" t="str">
        <f>IF(W27="&gt;",AL27,"")</f>
        <v/>
      </c>
      <c r="AB38" s="2896"/>
      <c r="AC38" s="2896"/>
      <c r="AD38" s="2896"/>
      <c r="AE38" s="2896"/>
      <c r="AF38" s="2896"/>
      <c r="AG38" s="2896"/>
      <c r="AH38" s="1073" t="s">
        <v>8</v>
      </c>
      <c r="AI38" s="1074"/>
      <c r="AJ38" s="1032"/>
      <c r="AK38" s="1035"/>
      <c r="AL38" s="1035" t="str">
        <f>IF(AU38="","",AS28)</f>
        <v/>
      </c>
    </row>
    <row r="39" spans="1:38" ht="23.25" customHeight="1">
      <c r="A39" s="1055"/>
      <c r="B39" s="1055"/>
      <c r="C39" s="1055"/>
      <c r="D39" s="1055" t="s">
        <v>663</v>
      </c>
      <c r="E39" s="1076"/>
      <c r="F39" s="1076"/>
      <c r="G39" s="1076"/>
      <c r="H39" s="1076"/>
      <c r="I39" s="1076"/>
      <c r="J39" s="1076"/>
      <c r="K39" s="1077"/>
      <c r="L39" s="1077"/>
      <c r="M39" s="1077"/>
      <c r="N39" s="1077"/>
      <c r="O39" s="1077"/>
      <c r="P39" s="1077"/>
      <c r="Q39" s="1077"/>
      <c r="R39" s="1077"/>
      <c r="S39" s="1077"/>
      <c r="T39" s="1077"/>
      <c r="U39" s="1077"/>
      <c r="V39" s="1077"/>
      <c r="W39" s="1077"/>
      <c r="X39" s="1077"/>
      <c r="Y39" s="1055"/>
      <c r="Z39" s="1078"/>
      <c r="AA39" s="1078"/>
      <c r="AB39" s="1078"/>
      <c r="AC39" s="1078"/>
      <c r="AD39" s="1078"/>
      <c r="AE39" s="1078"/>
      <c r="AF39" s="1078"/>
      <c r="AG39" s="1078"/>
      <c r="AH39" s="1078"/>
      <c r="AI39" s="1078"/>
      <c r="AJ39" s="1078"/>
      <c r="AK39" s="1064"/>
      <c r="AL39" s="1035"/>
    </row>
    <row r="40" spans="1:38" ht="23.25" customHeight="1">
      <c r="A40" s="1048"/>
      <c r="B40" s="1048"/>
      <c r="C40" s="1048" t="s">
        <v>662</v>
      </c>
      <c r="D40" s="1063"/>
      <c r="E40" s="1063"/>
      <c r="F40" s="1063"/>
      <c r="G40" s="1063"/>
      <c r="H40" s="1063"/>
      <c r="I40" s="1063"/>
      <c r="J40" s="1079"/>
      <c r="K40" s="1079"/>
      <c r="L40" s="1079"/>
      <c r="M40" s="1079"/>
      <c r="N40" s="1079"/>
      <c r="O40" s="1079"/>
      <c r="P40" s="1079"/>
      <c r="Q40" s="1079"/>
      <c r="R40" s="1079"/>
      <c r="S40" s="1079"/>
      <c r="T40" s="1079"/>
      <c r="U40" s="1079"/>
      <c r="V40" s="1079"/>
      <c r="W40" s="1079"/>
      <c r="X40" s="1079"/>
      <c r="Y40" s="1079"/>
      <c r="Z40" s="1079"/>
      <c r="AA40" s="1079"/>
      <c r="AB40" s="1079"/>
      <c r="AC40" s="1079"/>
      <c r="AD40" s="1080" t="s">
        <v>657</v>
      </c>
      <c r="AE40" s="2876" t="s">
        <v>661</v>
      </c>
      <c r="AF40" s="2876"/>
      <c r="AG40" s="2876"/>
      <c r="AH40" s="2876"/>
      <c r="AI40" s="2876"/>
      <c r="AJ40" s="1080" t="s">
        <v>655</v>
      </c>
      <c r="AK40" s="1035"/>
      <c r="AL40" s="1035"/>
    </row>
    <row r="41" spans="1:38"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c r="AK41" s="497"/>
    </row>
    <row r="44" spans="1:38" ht="23.25" customHeight="1">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row>
  </sheetData>
  <sheetProtection password="CC47" sheet="1" objects="1" scenarios="1"/>
  <mergeCells count="46">
    <mergeCell ref="E14:AJ14"/>
    <mergeCell ref="C15:D15"/>
    <mergeCell ref="C16:D16"/>
    <mergeCell ref="C17:D17"/>
    <mergeCell ref="C4:D4"/>
    <mergeCell ref="C5:D5"/>
    <mergeCell ref="C11:D11"/>
    <mergeCell ref="C12:D12"/>
    <mergeCell ref="C13:D13"/>
    <mergeCell ref="C14:D14"/>
    <mergeCell ref="AN5:BN12"/>
    <mergeCell ref="C6:D6"/>
    <mergeCell ref="C7:D7"/>
    <mergeCell ref="C8:D8"/>
    <mergeCell ref="C9:D9"/>
    <mergeCell ref="C10:D10"/>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E40:AI40"/>
    <mergeCell ref="Y27:AJ27"/>
    <mergeCell ref="D36:I36"/>
    <mergeCell ref="J36:Q37"/>
    <mergeCell ref="R36:V37"/>
    <mergeCell ref="Y36:Y37"/>
    <mergeCell ref="AA36:AG36"/>
    <mergeCell ref="D37:I38"/>
    <mergeCell ref="AA37:AG37"/>
    <mergeCell ref="J38:Q38"/>
    <mergeCell ref="C26:M28"/>
    <mergeCell ref="W26:X26"/>
    <mergeCell ref="Y26:AJ26"/>
    <mergeCell ref="N27:N28"/>
    <mergeCell ref="O27:V28"/>
    <mergeCell ref="R38:V38"/>
  </mergeCells>
  <phoneticPr fontId="2"/>
  <dataValidations count="5">
    <dataValidation type="list" allowBlank="1" showInputMessage="1" showErrorMessage="1" sqref="AE40:AI40" xr:uid="{00000000-0002-0000-1700-000000000000}">
      <formula1>"い　る　・　いない,い な い,い　　る,－"</formula1>
    </dataValidation>
    <dataValidation type="list" allowBlank="1" showInputMessage="1" showErrorMessage="1" sqref="N24:N28" xr:uid="{00000000-0002-0000-1700-000001000000}">
      <formula1>"○"</formula1>
    </dataValidation>
    <dataValidation allowBlank="1" showInputMessage="1" showErrorMessage="1" sqref="AL2:BL2 AL29:BL65536 BM13:BM41 AN5 BM42:CK65536 BM2:BM4 AM16:BL20 AL20" xr:uid="{00000000-0002-0000-1700-000002000000}"/>
    <dataValidation type="list" allowBlank="1" showInputMessage="1" showErrorMessage="1" sqref="P22:R22 P2:R2" xr:uid="{00000000-0002-0000-1700-000003000000}">
      <formula1>"有　・　無,有,無"</formula1>
    </dataValidation>
    <dataValidation type="list" allowBlank="1" showInputMessage="1" showErrorMessage="1" sqref="C4:D19" xr:uid="{00000000-0002-0000-1700-000004000000}">
      <formula1>"○,－"</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blackAndWhite="1" cellComments="asDisplayed" r:id="rId1"/>
  <headerFooter alignWithMargins="0">
    <oddFooter xml:space="preserve">&amp;C2/4
</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indexed="34"/>
  </sheetPr>
  <dimension ref="A1:EA44"/>
  <sheetViews>
    <sheetView view="pageBreakPreview" zoomScaleNormal="100" zoomScaleSheetLayoutView="100" workbookViewId="0">
      <selection activeCell="S32" sqref="S32"/>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65" width="2.6328125" style="497" customWidth="1"/>
    <col min="66" max="131" width="2.6328125" style="497" hidden="1" customWidth="1"/>
    <col min="132" max="16384" width="2.6328125" style="496" hidden="1"/>
  </cols>
  <sheetData>
    <row r="1" spans="1:66" ht="23.25" customHeight="1">
      <c r="C1" s="562" t="s">
        <v>717</v>
      </c>
      <c r="Z1" s="530"/>
      <c r="AA1" s="530"/>
    </row>
    <row r="2" spans="1:66" s="497" customFormat="1" ht="23.25" customHeight="1">
      <c r="A2" s="517"/>
      <c r="B2" s="517"/>
      <c r="C2" s="518" t="s">
        <v>704</v>
      </c>
      <c r="D2" s="517"/>
      <c r="E2" s="517"/>
      <c r="F2" s="517"/>
      <c r="G2" s="517"/>
      <c r="H2" s="517"/>
      <c r="I2" s="517"/>
      <c r="J2" s="517"/>
      <c r="K2" s="517"/>
      <c r="L2" s="517"/>
      <c r="M2" s="517"/>
      <c r="N2" s="517"/>
      <c r="O2" s="517"/>
      <c r="P2" s="517"/>
      <c r="Q2" s="517"/>
      <c r="R2" s="517"/>
      <c r="S2" s="517"/>
      <c r="T2" s="517"/>
      <c r="U2" s="517"/>
      <c r="V2" s="517"/>
      <c r="W2" s="517"/>
      <c r="X2" s="517"/>
      <c r="Y2" s="517"/>
      <c r="Z2" s="561"/>
      <c r="AA2" s="534"/>
      <c r="AB2" s="534"/>
      <c r="AC2" s="534"/>
      <c r="AD2" s="517"/>
      <c r="AE2" s="517"/>
      <c r="AF2" s="517"/>
      <c r="AG2" s="517"/>
      <c r="AH2" s="517"/>
      <c r="AI2" s="517"/>
      <c r="AJ2" s="517"/>
      <c r="AK2" s="520"/>
    </row>
    <row r="3" spans="1:66" s="497" customFormat="1" ht="23.25" customHeight="1" thickBot="1">
      <c r="A3" s="506"/>
      <c r="B3" s="506"/>
      <c r="C3" s="557" t="s">
        <v>702</v>
      </c>
      <c r="D3" s="556"/>
      <c r="E3" s="505" t="s">
        <v>701</v>
      </c>
      <c r="F3" s="538"/>
      <c r="G3" s="538"/>
      <c r="H3" s="538"/>
      <c r="I3" s="538"/>
      <c r="J3" s="538"/>
      <c r="K3" s="538"/>
      <c r="L3" s="538"/>
      <c r="M3" s="538"/>
      <c r="N3" s="538"/>
      <c r="O3" s="538"/>
      <c r="P3" s="538"/>
      <c r="Q3" s="538"/>
      <c r="R3" s="538"/>
      <c r="S3" s="538"/>
      <c r="T3" s="538"/>
      <c r="U3" s="538"/>
      <c r="V3" s="538"/>
      <c r="W3" s="538"/>
      <c r="X3" s="538"/>
      <c r="Y3" s="538"/>
      <c r="Z3" s="560"/>
      <c r="AA3" s="560"/>
      <c r="AB3" s="538"/>
      <c r="AC3" s="538"/>
      <c r="AD3" s="538"/>
      <c r="AE3" s="538"/>
      <c r="AF3" s="538"/>
      <c r="AG3" s="538"/>
      <c r="AH3" s="538"/>
      <c r="AI3" s="538"/>
      <c r="AJ3" s="504"/>
      <c r="AL3" s="555"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s="497" customFormat="1" ht="23.25" customHeight="1" thickBot="1">
      <c r="A4" s="507"/>
      <c r="B4" s="507"/>
      <c r="C4" s="3000"/>
      <c r="D4" s="3001"/>
      <c r="E4" s="500" t="s">
        <v>716</v>
      </c>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L4" s="554"/>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s="497" customFormat="1" ht="23.25" customHeight="1" thickBot="1">
      <c r="A5" s="507"/>
      <c r="B5" s="507"/>
      <c r="C5" s="3000"/>
      <c r="D5" s="3001"/>
      <c r="E5" s="500" t="s">
        <v>699</v>
      </c>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L5" s="551"/>
      <c r="AM5" s="496"/>
      <c r="AN5" s="2858" t="s">
        <v>983</v>
      </c>
      <c r="AO5" s="2858"/>
      <c r="AP5" s="2858"/>
      <c r="AQ5" s="2858"/>
      <c r="AR5" s="2858"/>
      <c r="AS5" s="2858"/>
      <c r="AT5" s="2858"/>
      <c r="AU5" s="2858"/>
      <c r="AV5" s="2858"/>
      <c r="AW5" s="2858"/>
      <c r="AX5" s="2858"/>
      <c r="AY5" s="2858"/>
      <c r="AZ5" s="2858"/>
      <c r="BA5" s="2858"/>
      <c r="BB5" s="2858"/>
      <c r="BC5" s="2858"/>
      <c r="BD5" s="2858"/>
      <c r="BE5" s="2858"/>
      <c r="BF5" s="2858"/>
      <c r="BG5" s="2858"/>
      <c r="BH5" s="2858"/>
      <c r="BI5" s="2858"/>
      <c r="BJ5" s="2858"/>
      <c r="BK5" s="2858"/>
      <c r="BL5" s="2858"/>
      <c r="BM5" s="2858"/>
      <c r="BN5" s="2858"/>
    </row>
    <row r="6" spans="1:66" s="497" customFormat="1" ht="23.25" customHeight="1" thickBot="1">
      <c r="A6" s="507"/>
      <c r="B6" s="507"/>
      <c r="C6" s="3000" t="s">
        <v>708</v>
      </c>
      <c r="D6" s="3001"/>
      <c r="E6" s="500" t="s">
        <v>715</v>
      </c>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2"/>
      <c r="AL6" s="559">
        <v>3500000</v>
      </c>
      <c r="AM6" s="496"/>
      <c r="AN6" s="2861"/>
      <c r="AO6" s="2861"/>
      <c r="AP6" s="2861"/>
      <c r="AQ6" s="2861"/>
      <c r="AR6" s="2861"/>
      <c r="AS6" s="2861"/>
      <c r="AT6" s="2861"/>
      <c r="AU6" s="2861"/>
      <c r="AV6" s="2861"/>
      <c r="AW6" s="2861"/>
      <c r="AX6" s="2861"/>
      <c r="AY6" s="2861"/>
      <c r="AZ6" s="2861"/>
      <c r="BA6" s="2861"/>
      <c r="BB6" s="2861"/>
      <c r="BC6" s="2861"/>
      <c r="BD6" s="2861"/>
      <c r="BE6" s="2861"/>
      <c r="BF6" s="2861"/>
      <c r="BG6" s="2861"/>
      <c r="BH6" s="2861"/>
      <c r="BI6" s="2861"/>
      <c r="BJ6" s="2861"/>
      <c r="BK6" s="2861"/>
      <c r="BL6" s="2861"/>
      <c r="BM6" s="2861"/>
      <c r="BN6" s="2861"/>
    </row>
    <row r="7" spans="1:66" s="497" customFormat="1" ht="23.25" customHeight="1" thickBot="1">
      <c r="A7" s="507"/>
      <c r="B7" s="507"/>
      <c r="C7" s="3000"/>
      <c r="D7" s="3001"/>
      <c r="E7" s="500" t="s">
        <v>714</v>
      </c>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552"/>
      <c r="AL7" s="559"/>
      <c r="AM7" s="496"/>
      <c r="AN7" s="2861"/>
      <c r="AO7" s="2861"/>
      <c r="AP7" s="2861"/>
      <c r="AQ7" s="2861"/>
      <c r="AR7" s="2861"/>
      <c r="AS7" s="2861"/>
      <c r="AT7" s="2861"/>
      <c r="AU7" s="2861"/>
      <c r="AV7" s="2861"/>
      <c r="AW7" s="2861"/>
      <c r="AX7" s="2861"/>
      <c r="AY7" s="2861"/>
      <c r="AZ7" s="2861"/>
      <c r="BA7" s="2861"/>
      <c r="BB7" s="2861"/>
      <c r="BC7" s="2861"/>
      <c r="BD7" s="2861"/>
      <c r="BE7" s="2861"/>
      <c r="BF7" s="2861"/>
      <c r="BG7" s="2861"/>
      <c r="BH7" s="2861"/>
      <c r="BI7" s="2861"/>
      <c r="BJ7" s="2861"/>
      <c r="BK7" s="2861"/>
      <c r="BL7" s="2861"/>
      <c r="BM7" s="2861"/>
      <c r="BN7" s="2861"/>
    </row>
    <row r="8" spans="1:66" s="497" customFormat="1" ht="23.25" customHeight="1" thickBot="1">
      <c r="A8" s="507"/>
      <c r="B8" s="507"/>
      <c r="C8" s="3000" t="s">
        <v>708</v>
      </c>
      <c r="D8" s="3001"/>
      <c r="E8" s="500" t="s">
        <v>713</v>
      </c>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2"/>
      <c r="AL8" s="559">
        <v>5000000</v>
      </c>
      <c r="AN8" s="2861"/>
      <c r="AO8" s="2861"/>
      <c r="AP8" s="2861"/>
      <c r="AQ8" s="2861"/>
      <c r="AR8" s="2861"/>
      <c r="AS8" s="2861"/>
      <c r="AT8" s="2861"/>
      <c r="AU8" s="2861"/>
      <c r="AV8" s="2861"/>
      <c r="AW8" s="2861"/>
      <c r="AX8" s="2861"/>
      <c r="AY8" s="2861"/>
      <c r="AZ8" s="2861"/>
      <c r="BA8" s="2861"/>
      <c r="BB8" s="2861"/>
      <c r="BC8" s="2861"/>
      <c r="BD8" s="2861"/>
      <c r="BE8" s="2861"/>
      <c r="BF8" s="2861"/>
      <c r="BG8" s="2861"/>
      <c r="BH8" s="2861"/>
      <c r="BI8" s="2861"/>
      <c r="BJ8" s="2861"/>
      <c r="BK8" s="2861"/>
      <c r="BL8" s="2861"/>
      <c r="BM8" s="2861"/>
      <c r="BN8" s="2861"/>
    </row>
    <row r="9" spans="1:66" s="497" customFormat="1" ht="23.25" customHeight="1" thickBot="1">
      <c r="A9" s="507"/>
      <c r="B9" s="507"/>
      <c r="C9" s="3000"/>
      <c r="D9" s="3001"/>
      <c r="E9" s="500" t="s">
        <v>694</v>
      </c>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499"/>
      <c r="AL9" s="559"/>
      <c r="AN9" s="2861"/>
      <c r="AO9" s="2861"/>
      <c r="AP9" s="2861"/>
      <c r="AQ9" s="2861"/>
      <c r="AR9" s="2861"/>
      <c r="AS9" s="2861"/>
      <c r="AT9" s="2861"/>
      <c r="AU9" s="2861"/>
      <c r="AV9" s="2861"/>
      <c r="AW9" s="2861"/>
      <c r="AX9" s="2861"/>
      <c r="AY9" s="2861"/>
      <c r="AZ9" s="2861"/>
      <c r="BA9" s="2861"/>
      <c r="BB9" s="2861"/>
      <c r="BC9" s="2861"/>
      <c r="BD9" s="2861"/>
      <c r="BE9" s="2861"/>
      <c r="BF9" s="2861"/>
      <c r="BG9" s="2861"/>
      <c r="BH9" s="2861"/>
      <c r="BI9" s="2861"/>
      <c r="BJ9" s="2861"/>
      <c r="BK9" s="2861"/>
      <c r="BL9" s="2861"/>
      <c r="BM9" s="2861"/>
      <c r="BN9" s="2861"/>
    </row>
    <row r="10" spans="1:66" s="497" customFormat="1" ht="23.25" customHeight="1" thickBot="1">
      <c r="A10" s="507"/>
      <c r="B10" s="507"/>
      <c r="C10" s="3000"/>
      <c r="D10" s="3001"/>
      <c r="E10" s="500" t="s">
        <v>712</v>
      </c>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499"/>
      <c r="AL10" s="559"/>
      <c r="AM10" s="496"/>
      <c r="AN10" s="2861"/>
      <c r="AO10" s="2861"/>
      <c r="AP10" s="2861"/>
      <c r="AQ10" s="2861"/>
      <c r="AR10" s="2861"/>
      <c r="AS10" s="2861"/>
      <c r="AT10" s="2861"/>
      <c r="AU10" s="2861"/>
      <c r="AV10" s="2861"/>
      <c r="AW10" s="2861"/>
      <c r="AX10" s="2861"/>
      <c r="AY10" s="2861"/>
      <c r="AZ10" s="2861"/>
      <c r="BA10" s="2861"/>
      <c r="BB10" s="2861"/>
      <c r="BC10" s="2861"/>
      <c r="BD10" s="2861"/>
      <c r="BE10" s="2861"/>
      <c r="BF10" s="2861"/>
      <c r="BG10" s="2861"/>
      <c r="BH10" s="2861"/>
      <c r="BI10" s="2861"/>
      <c r="BJ10" s="2861"/>
      <c r="BK10" s="2861"/>
      <c r="BL10" s="2861"/>
      <c r="BM10" s="2861"/>
      <c r="BN10" s="2861"/>
    </row>
    <row r="11" spans="1:66" s="497" customFormat="1" ht="23.25" customHeight="1" thickBot="1">
      <c r="A11" s="507"/>
      <c r="B11" s="507"/>
      <c r="C11" s="3000" t="s">
        <v>708</v>
      </c>
      <c r="D11" s="3001"/>
      <c r="E11" s="500" t="s">
        <v>692</v>
      </c>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499"/>
      <c r="AL11" s="559">
        <v>500000</v>
      </c>
      <c r="AM11" s="496"/>
      <c r="AN11" s="2861"/>
      <c r="AO11" s="2861"/>
      <c r="AP11" s="2861"/>
      <c r="AQ11" s="2861"/>
      <c r="AR11" s="2861"/>
      <c r="AS11" s="2861"/>
      <c r="AT11" s="2861"/>
      <c r="AU11" s="2861"/>
      <c r="AV11" s="2861"/>
      <c r="AW11" s="2861"/>
      <c r="AX11" s="2861"/>
      <c r="AY11" s="2861"/>
      <c r="AZ11" s="2861"/>
      <c r="BA11" s="2861"/>
      <c r="BB11" s="2861"/>
      <c r="BC11" s="2861"/>
      <c r="BD11" s="2861"/>
      <c r="BE11" s="2861"/>
      <c r="BF11" s="2861"/>
      <c r="BG11" s="2861"/>
      <c r="BH11" s="2861"/>
      <c r="BI11" s="2861"/>
      <c r="BJ11" s="2861"/>
      <c r="BK11" s="2861"/>
      <c r="BL11" s="2861"/>
      <c r="BM11" s="2861"/>
      <c r="BN11" s="2861"/>
    </row>
    <row r="12" spans="1:66" s="497" customFormat="1" ht="23.25" customHeight="1" thickBot="1">
      <c r="A12" s="507"/>
      <c r="B12" s="507"/>
      <c r="C12" s="3000"/>
      <c r="D12" s="3001"/>
      <c r="E12" s="500" t="s">
        <v>1148</v>
      </c>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499"/>
      <c r="AL12" s="559"/>
      <c r="AM12" s="496"/>
      <c r="AN12" s="2861"/>
      <c r="AO12" s="2861"/>
      <c r="AP12" s="2861"/>
      <c r="AQ12" s="2861"/>
      <c r="AR12" s="2861"/>
      <c r="AS12" s="2861"/>
      <c r="AT12" s="2861"/>
      <c r="AU12" s="2861"/>
      <c r="AV12" s="2861"/>
      <c r="AW12" s="2861"/>
      <c r="AX12" s="2861"/>
      <c r="AY12" s="2861"/>
      <c r="AZ12" s="2861"/>
      <c r="BA12" s="2861"/>
      <c r="BB12" s="2861"/>
      <c r="BC12" s="2861"/>
      <c r="BD12" s="2861"/>
      <c r="BE12" s="2861"/>
      <c r="BF12" s="2861"/>
      <c r="BG12" s="2861"/>
      <c r="BH12" s="2861"/>
      <c r="BI12" s="2861"/>
      <c r="BJ12" s="2861"/>
      <c r="BK12" s="2861"/>
      <c r="BL12" s="2861"/>
      <c r="BM12" s="2861"/>
      <c r="BN12" s="2861"/>
    </row>
    <row r="13" spans="1:66" s="497" customFormat="1" ht="23.25" customHeight="1" thickBot="1">
      <c r="A13" s="507"/>
      <c r="B13" s="507"/>
      <c r="C13" s="3000"/>
      <c r="D13" s="3001"/>
      <c r="E13" s="500" t="s">
        <v>691</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L13" s="559"/>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s="497" customFormat="1" ht="23.25" customHeight="1" thickBot="1">
      <c r="A14" s="507"/>
      <c r="B14" s="507"/>
      <c r="C14" s="3000" t="s">
        <v>708</v>
      </c>
      <c r="D14" s="3001"/>
      <c r="E14" s="3026" t="s">
        <v>690</v>
      </c>
      <c r="F14" s="3026"/>
      <c r="G14" s="3026"/>
      <c r="H14" s="3026"/>
      <c r="I14" s="3026"/>
      <c r="J14" s="3026"/>
      <c r="K14" s="3026"/>
      <c r="L14" s="3026"/>
      <c r="M14" s="3026"/>
      <c r="N14" s="3026"/>
      <c r="O14" s="3026"/>
      <c r="P14" s="3026"/>
      <c r="Q14" s="3026"/>
      <c r="R14" s="3026"/>
      <c r="S14" s="3026"/>
      <c r="T14" s="3026"/>
      <c r="U14" s="3026"/>
      <c r="V14" s="3026"/>
      <c r="W14" s="3026"/>
      <c r="X14" s="3026"/>
      <c r="Y14" s="3026"/>
      <c r="Z14" s="3026"/>
      <c r="AA14" s="3026"/>
      <c r="AB14" s="3026"/>
      <c r="AC14" s="3026"/>
      <c r="AD14" s="3026"/>
      <c r="AE14" s="3026"/>
      <c r="AF14" s="3026"/>
      <c r="AG14" s="3026"/>
      <c r="AH14" s="3026"/>
      <c r="AI14" s="3026"/>
      <c r="AJ14" s="3027"/>
      <c r="AL14" s="559">
        <v>10000000</v>
      </c>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s="497" customFormat="1" ht="23.25" customHeight="1" thickBot="1">
      <c r="A15" s="507"/>
      <c r="B15" s="507"/>
      <c r="C15" s="3000"/>
      <c r="D15" s="3001"/>
      <c r="E15" s="500" t="s">
        <v>689</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499"/>
      <c r="AL15" s="559"/>
    </row>
    <row r="16" spans="1:66" s="497" customFormat="1" ht="23.25" customHeight="1" thickBot="1">
      <c r="A16" s="507"/>
      <c r="B16" s="507"/>
      <c r="C16" s="3000" t="s">
        <v>708</v>
      </c>
      <c r="D16" s="3001"/>
      <c r="E16" s="500" t="s">
        <v>711</v>
      </c>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499"/>
      <c r="AL16" s="559">
        <v>5000000</v>
      </c>
    </row>
    <row r="17" spans="1:64" s="497" customFormat="1" ht="23.25" customHeight="1" thickBot="1">
      <c r="A17" s="507"/>
      <c r="B17" s="507"/>
      <c r="C17" s="3000"/>
      <c r="D17" s="3001"/>
      <c r="E17" s="500" t="s">
        <v>710</v>
      </c>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499"/>
      <c r="AL17" s="558"/>
    </row>
    <row r="18" spans="1:64" s="497" customFormat="1" ht="23.25" customHeight="1" thickBot="1">
      <c r="A18" s="507"/>
      <c r="B18" s="507"/>
      <c r="C18" s="3000"/>
      <c r="D18" s="3001"/>
      <c r="E18" s="500" t="s">
        <v>686</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L18" s="558"/>
    </row>
    <row r="19" spans="1:64" s="497" customFormat="1" ht="23.25" customHeight="1" thickBot="1">
      <c r="A19" s="507"/>
      <c r="B19" s="507"/>
      <c r="C19" s="3000"/>
      <c r="D19" s="3001"/>
      <c r="E19" s="500" t="s">
        <v>685</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L19" s="558"/>
    </row>
    <row r="20" spans="1:64" s="497" customFormat="1" ht="23.25" customHeight="1">
      <c r="A20" s="509"/>
      <c r="B20" s="509"/>
      <c r="C20" s="1203" t="s">
        <v>684</v>
      </c>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row>
    <row r="21" spans="1:64" s="497" customFormat="1" ht="23.25" customHeight="1">
      <c r="A21" s="536"/>
      <c r="B21" s="536"/>
      <c r="C21" s="549"/>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BL21" s="548"/>
    </row>
    <row r="22" spans="1:64" s="497" customFormat="1" ht="23.25" customHeight="1">
      <c r="A22" s="517"/>
      <c r="B22" s="517"/>
      <c r="C22" s="518" t="s">
        <v>683</v>
      </c>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BL22" s="548"/>
    </row>
    <row r="23" spans="1:64" s="497" customFormat="1" ht="23.25" customHeight="1" thickBot="1">
      <c r="A23" s="506"/>
      <c r="B23" s="506"/>
      <c r="C23" s="505" t="s">
        <v>682</v>
      </c>
      <c r="D23" s="538"/>
      <c r="E23" s="538"/>
      <c r="F23" s="538"/>
      <c r="G23" s="538"/>
      <c r="H23" s="538"/>
      <c r="I23" s="538"/>
      <c r="J23" s="538"/>
      <c r="K23" s="538"/>
      <c r="L23" s="538"/>
      <c r="M23" s="538"/>
      <c r="N23" s="547"/>
      <c r="O23" s="505" t="s">
        <v>681</v>
      </c>
      <c r="P23" s="538"/>
      <c r="Q23" s="538"/>
      <c r="R23" s="538"/>
      <c r="S23" s="538"/>
      <c r="T23" s="538"/>
      <c r="U23" s="538"/>
      <c r="V23" s="538"/>
      <c r="W23" s="538"/>
      <c r="X23" s="538"/>
      <c r="Y23" s="538"/>
      <c r="Z23" s="538"/>
      <c r="AA23" s="538"/>
      <c r="AB23" s="538"/>
      <c r="AC23" s="538"/>
      <c r="AD23" s="538"/>
      <c r="AE23" s="538"/>
      <c r="AF23" s="538"/>
      <c r="AG23" s="538"/>
      <c r="AH23" s="538"/>
      <c r="AI23" s="538"/>
      <c r="AJ23" s="504"/>
      <c r="AL23" s="503" t="s">
        <v>680</v>
      </c>
      <c r="AM23" s="514"/>
      <c r="AN23" s="514"/>
      <c r="AO23" s="514"/>
      <c r="AP23" s="514"/>
      <c r="AQ23" s="514"/>
      <c r="AR23" s="514"/>
      <c r="AS23" s="514"/>
      <c r="AT23" s="514"/>
      <c r="AU23" s="514"/>
      <c r="AV23" s="514"/>
      <c r="AW23" s="514"/>
      <c r="AX23" s="514"/>
      <c r="AY23" s="514"/>
      <c r="AZ23" s="514"/>
      <c r="BA23" s="514"/>
      <c r="BB23" s="514"/>
      <c r="BC23" s="514"/>
      <c r="BD23" s="514"/>
      <c r="BE23" s="514"/>
      <c r="BF23" s="514"/>
      <c r="BG23" s="514"/>
      <c r="BH23" s="514"/>
      <c r="BI23" s="514"/>
      <c r="BJ23" s="514"/>
      <c r="BK23" s="514"/>
      <c r="BL23" s="514"/>
    </row>
    <row r="24" spans="1:64" s="497" customFormat="1" ht="23.25" customHeight="1" thickBot="1">
      <c r="A24" s="507"/>
      <c r="B24" s="507"/>
      <c r="C24" s="3002" t="s">
        <v>679</v>
      </c>
      <c r="D24" s="3003"/>
      <c r="E24" s="3003"/>
      <c r="F24" s="3004"/>
      <c r="G24" s="3008" t="s">
        <v>678</v>
      </c>
      <c r="H24" s="3009"/>
      <c r="I24" s="3009"/>
      <c r="J24" s="3009"/>
      <c r="K24" s="3009"/>
      <c r="L24" s="3009"/>
      <c r="M24" s="3009"/>
      <c r="N24" s="2992" t="s">
        <v>708</v>
      </c>
      <c r="O24" s="3016" t="s">
        <v>1137</v>
      </c>
      <c r="P24" s="3016"/>
      <c r="Q24" s="3016"/>
      <c r="R24" s="3016"/>
      <c r="S24" s="3016"/>
      <c r="T24" s="3016"/>
      <c r="U24" s="3016"/>
      <c r="V24" s="3017"/>
      <c r="W24" s="3020" t="str">
        <f>IF(AL24&gt;Y25,"&gt;",IF(AL24&lt;Y25,"&lt;","-"))</f>
        <v>&lt;</v>
      </c>
      <c r="X24" s="3013"/>
      <c r="Y24" s="2956" t="s">
        <v>667</v>
      </c>
      <c r="Z24" s="2957"/>
      <c r="AA24" s="2957"/>
      <c r="AB24" s="2957"/>
      <c r="AC24" s="2957"/>
      <c r="AD24" s="2957"/>
      <c r="AE24" s="2957"/>
      <c r="AF24" s="2957"/>
      <c r="AG24" s="2957"/>
      <c r="AH24" s="2957"/>
      <c r="AI24" s="2957"/>
      <c r="AJ24" s="2958"/>
      <c r="AL24" s="2995">
        <f>AL9+AL11+AL12+AL13</f>
        <v>500000</v>
      </c>
    </row>
    <row r="25" spans="1:64" s="497" customFormat="1" ht="23.25" customHeight="1" thickBot="1">
      <c r="A25" s="507"/>
      <c r="B25" s="507"/>
      <c r="C25" s="3005"/>
      <c r="D25" s="3006"/>
      <c r="E25" s="3006"/>
      <c r="F25" s="3007"/>
      <c r="G25" s="3010"/>
      <c r="H25" s="3011"/>
      <c r="I25" s="3011"/>
      <c r="J25" s="3011"/>
      <c r="K25" s="3011"/>
      <c r="L25" s="3011"/>
      <c r="M25" s="3011"/>
      <c r="N25" s="2992"/>
      <c r="O25" s="3018"/>
      <c r="P25" s="3018"/>
      <c r="Q25" s="3018"/>
      <c r="R25" s="3018"/>
      <c r="S25" s="3018"/>
      <c r="T25" s="3018"/>
      <c r="U25" s="3018"/>
      <c r="V25" s="3019"/>
      <c r="W25" s="3014"/>
      <c r="X25" s="3015"/>
      <c r="Y25" s="2997">
        <v>7500000</v>
      </c>
      <c r="Z25" s="2998"/>
      <c r="AA25" s="2998"/>
      <c r="AB25" s="2998"/>
      <c r="AC25" s="2998"/>
      <c r="AD25" s="2998"/>
      <c r="AE25" s="2998"/>
      <c r="AF25" s="2998"/>
      <c r="AG25" s="2998"/>
      <c r="AH25" s="2998"/>
      <c r="AI25" s="2998"/>
      <c r="AJ25" s="2999"/>
      <c r="AL25" s="2996"/>
    </row>
    <row r="26" spans="1:64" s="497" customFormat="1" ht="23.25" customHeight="1" thickBot="1">
      <c r="A26" s="507"/>
      <c r="B26" s="507"/>
      <c r="C26" s="2956" t="s">
        <v>677</v>
      </c>
      <c r="D26" s="2985"/>
      <c r="E26" s="2985"/>
      <c r="F26" s="2985"/>
      <c r="G26" s="2985"/>
      <c r="H26" s="2985"/>
      <c r="I26" s="2985"/>
      <c r="J26" s="2985"/>
      <c r="K26" s="2985"/>
      <c r="L26" s="2985"/>
      <c r="M26" s="2985"/>
      <c r="N26" s="544" t="s">
        <v>708</v>
      </c>
      <c r="O26" s="500" t="s">
        <v>709</v>
      </c>
      <c r="P26" s="500"/>
      <c r="Q26" s="500"/>
      <c r="R26" s="500"/>
      <c r="S26" s="500"/>
      <c r="T26" s="500"/>
      <c r="U26" s="500"/>
      <c r="V26" s="500"/>
      <c r="W26" s="2989" t="str">
        <f>IF(AL26&gt;Y25,"&gt;",IF(AL26&lt;Y25,"&lt;","-"))</f>
        <v>&gt;</v>
      </c>
      <c r="X26" s="2990"/>
      <c r="Y26" s="2991" t="s">
        <v>667</v>
      </c>
      <c r="Z26" s="2202"/>
      <c r="AA26" s="2202"/>
      <c r="AB26" s="2202"/>
      <c r="AC26" s="2202"/>
      <c r="AD26" s="2202"/>
      <c r="AE26" s="2202"/>
      <c r="AF26" s="2202"/>
      <c r="AG26" s="2202"/>
      <c r="AH26" s="2202"/>
      <c r="AI26" s="2202"/>
      <c r="AJ26" s="2203"/>
      <c r="AL26" s="546">
        <f>AL14+AL15+AL16+AL17+AL18+AL19</f>
        <v>15000000</v>
      </c>
    </row>
    <row r="27" spans="1:64" s="497" customFormat="1" ht="23.5" customHeight="1" thickBot="1">
      <c r="A27" s="507"/>
      <c r="B27" s="507"/>
      <c r="C27" s="2986"/>
      <c r="D27" s="2987"/>
      <c r="E27" s="2987"/>
      <c r="F27" s="2987"/>
      <c r="G27" s="2987"/>
      <c r="H27" s="2987"/>
      <c r="I27" s="2987"/>
      <c r="J27" s="2987"/>
      <c r="K27" s="2987"/>
      <c r="L27" s="2987"/>
      <c r="M27" s="2987"/>
      <c r="N27" s="2992" t="s">
        <v>708</v>
      </c>
      <c r="O27" s="2994" t="s">
        <v>707</v>
      </c>
      <c r="P27" s="2197"/>
      <c r="Q27" s="2197"/>
      <c r="R27" s="2197"/>
      <c r="S27" s="2197"/>
      <c r="T27" s="2197"/>
      <c r="U27" s="2197"/>
      <c r="V27" s="2198"/>
      <c r="W27" s="3012" t="str">
        <f>IF(AL27&gt;Y28,"&gt;",IF(AL27&lt;Y28,"&lt;","-"))</f>
        <v>&lt;</v>
      </c>
      <c r="X27" s="3013"/>
      <c r="Y27" s="2956" t="s">
        <v>982</v>
      </c>
      <c r="Z27" s="2957"/>
      <c r="AA27" s="2957"/>
      <c r="AB27" s="2957"/>
      <c r="AC27" s="2957"/>
      <c r="AD27" s="2957"/>
      <c r="AE27" s="2957"/>
      <c r="AF27" s="2957"/>
      <c r="AG27" s="2957"/>
      <c r="AH27" s="2957"/>
      <c r="AI27" s="2957"/>
      <c r="AJ27" s="2958"/>
      <c r="AL27" s="3021">
        <f>AL9+AL10+AL11+AL12+AL13+AL14+AL15</f>
        <v>10500000</v>
      </c>
    </row>
    <row r="28" spans="1:64" s="497" customFormat="1" ht="22.5" customHeight="1" thickBot="1">
      <c r="A28" s="507"/>
      <c r="B28" s="507"/>
      <c r="C28" s="2988"/>
      <c r="D28" s="2867"/>
      <c r="E28" s="2867"/>
      <c r="F28" s="2867"/>
      <c r="G28" s="2867"/>
      <c r="H28" s="2867"/>
      <c r="I28" s="2867"/>
      <c r="J28" s="2867"/>
      <c r="K28" s="2867"/>
      <c r="L28" s="2867"/>
      <c r="M28" s="2867"/>
      <c r="N28" s="2993"/>
      <c r="O28" s="2202"/>
      <c r="P28" s="2202"/>
      <c r="Q28" s="2202"/>
      <c r="R28" s="2202"/>
      <c r="S28" s="2202"/>
      <c r="T28" s="2202"/>
      <c r="U28" s="2202"/>
      <c r="V28" s="2203"/>
      <c r="W28" s="3014"/>
      <c r="X28" s="3015"/>
      <c r="Y28" s="3023">
        <v>15000000</v>
      </c>
      <c r="Z28" s="3024"/>
      <c r="AA28" s="3024"/>
      <c r="AB28" s="3024"/>
      <c r="AC28" s="3024"/>
      <c r="AD28" s="3024"/>
      <c r="AE28" s="3024"/>
      <c r="AF28" s="3024"/>
      <c r="AG28" s="3024"/>
      <c r="AH28" s="3024"/>
      <c r="AI28" s="3024"/>
      <c r="AJ28" s="3025"/>
      <c r="AL28" s="3022"/>
    </row>
    <row r="29" spans="1:64" s="497" customFormat="1" ht="23.25" customHeight="1">
      <c r="A29" s="507"/>
      <c r="B29" s="507"/>
      <c r="C29" s="1203" t="s">
        <v>674</v>
      </c>
      <c r="D29" s="1208"/>
      <c r="E29" s="543"/>
      <c r="F29" s="543"/>
      <c r="G29" s="543"/>
      <c r="H29" s="543"/>
      <c r="I29" s="543"/>
      <c r="J29" s="543"/>
      <c r="K29" s="543"/>
      <c r="L29" s="543"/>
      <c r="M29" s="543"/>
      <c r="N29" s="543"/>
      <c r="O29" s="512"/>
      <c r="P29" s="512"/>
      <c r="Q29" s="512"/>
      <c r="R29" s="512"/>
      <c r="S29" s="512"/>
      <c r="T29" s="512"/>
      <c r="U29" s="512"/>
      <c r="V29" s="512"/>
      <c r="W29" s="512"/>
      <c r="X29" s="512"/>
      <c r="Y29" s="512"/>
      <c r="Z29" s="527"/>
      <c r="AA29" s="512"/>
      <c r="AB29" s="512"/>
      <c r="AC29" s="512"/>
      <c r="AD29" s="512"/>
      <c r="AE29" s="512"/>
      <c r="AF29" s="512"/>
      <c r="AG29" s="512"/>
      <c r="AH29" s="527"/>
      <c r="AI29" s="527"/>
      <c r="AJ29" s="527"/>
    </row>
    <row r="30" spans="1:64" s="497" customFormat="1" ht="23.25" customHeight="1">
      <c r="A30" s="507"/>
      <c r="B30" s="507"/>
      <c r="C30" s="1203" t="s">
        <v>1149</v>
      </c>
      <c r="D30" s="1208"/>
      <c r="E30" s="543"/>
      <c r="F30" s="543"/>
      <c r="G30" s="543"/>
      <c r="H30" s="543"/>
      <c r="I30" s="543"/>
      <c r="J30" s="543"/>
      <c r="K30" s="543"/>
      <c r="L30" s="543"/>
      <c r="M30" s="543"/>
      <c r="N30" s="543"/>
      <c r="O30" s="512"/>
      <c r="P30" s="512"/>
      <c r="Q30" s="512"/>
      <c r="R30" s="512"/>
      <c r="S30" s="512"/>
      <c r="T30" s="512"/>
      <c r="U30" s="512"/>
      <c r="V30" s="512"/>
      <c r="W30" s="512"/>
      <c r="X30" s="512"/>
      <c r="Y30" s="512"/>
      <c r="Z30" s="527"/>
      <c r="AA30" s="512"/>
      <c r="AB30" s="512"/>
      <c r="AC30" s="512"/>
      <c r="AD30" s="512"/>
      <c r="AE30" s="512"/>
      <c r="AF30" s="512"/>
      <c r="AG30" s="512"/>
      <c r="AH30" s="527"/>
      <c r="AI30" s="527"/>
      <c r="AJ30" s="527"/>
    </row>
    <row r="31" spans="1:64" s="497" customFormat="1" ht="23.25" customHeight="1">
      <c r="A31" s="507"/>
      <c r="B31" s="507"/>
      <c r="C31" s="509"/>
      <c r="D31" s="543"/>
      <c r="E31" s="543"/>
      <c r="F31" s="543"/>
      <c r="G31" s="543"/>
      <c r="H31" s="543"/>
      <c r="I31" s="543"/>
      <c r="J31" s="543"/>
      <c r="K31" s="543"/>
      <c r="L31" s="543"/>
      <c r="M31" s="543"/>
      <c r="N31" s="543"/>
      <c r="O31" s="512"/>
      <c r="P31" s="512"/>
      <c r="Q31" s="512"/>
      <c r="R31" s="512"/>
      <c r="S31" s="512"/>
      <c r="T31" s="512"/>
      <c r="U31" s="512"/>
      <c r="V31" s="512"/>
      <c r="W31" s="512"/>
      <c r="X31" s="512"/>
      <c r="Y31" s="512"/>
      <c r="Z31" s="527"/>
      <c r="AA31" s="512"/>
      <c r="AB31" s="512"/>
      <c r="AC31" s="512"/>
      <c r="AD31" s="512"/>
      <c r="AE31" s="512"/>
      <c r="AF31" s="512"/>
      <c r="AG31" s="512"/>
      <c r="AH31" s="527"/>
      <c r="AI31" s="527"/>
      <c r="AJ31" s="527"/>
    </row>
    <row r="32" spans="1:64" s="497" customFormat="1" ht="23.25" customHeight="1">
      <c r="A32" s="498"/>
      <c r="B32" s="498"/>
      <c r="C32" s="509"/>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row>
    <row r="33" spans="1:38" s="497" customFormat="1" ht="23.25" customHeight="1">
      <c r="A33" s="507"/>
      <c r="B33" s="507" t="s">
        <v>673</v>
      </c>
      <c r="C33" s="542"/>
      <c r="D33" s="512"/>
      <c r="E33" s="512"/>
      <c r="F33" s="512"/>
      <c r="G33" s="512"/>
      <c r="H33" s="524"/>
      <c r="I33" s="524"/>
      <c r="J33" s="507"/>
      <c r="K33" s="507"/>
      <c r="L33" s="507"/>
      <c r="M33" s="507"/>
      <c r="N33" s="507"/>
      <c r="O33" s="507"/>
      <c r="P33" s="507"/>
      <c r="Q33" s="507"/>
      <c r="R33" s="507"/>
      <c r="S33" s="507"/>
      <c r="T33" s="507"/>
      <c r="U33" s="507"/>
      <c r="V33" s="507"/>
      <c r="W33" s="507"/>
      <c r="X33" s="507"/>
      <c r="Y33" s="521"/>
      <c r="Z33" s="521"/>
      <c r="AA33" s="521"/>
      <c r="AB33" s="521"/>
      <c r="AC33" s="521"/>
      <c r="AD33" s="521"/>
      <c r="AE33" s="521"/>
      <c r="AF33" s="521"/>
      <c r="AG33" s="521"/>
      <c r="AH33" s="521"/>
      <c r="AI33" s="521"/>
      <c r="AJ33" s="521"/>
    </row>
    <row r="34" spans="1:38" s="497" customFormat="1" ht="23.25" customHeight="1">
      <c r="A34" s="507"/>
      <c r="B34" s="507"/>
      <c r="C34" s="512" t="s">
        <v>672</v>
      </c>
      <c r="D34" s="512"/>
      <c r="E34" s="512"/>
      <c r="F34" s="512"/>
      <c r="G34" s="512"/>
      <c r="H34" s="524"/>
      <c r="I34" s="524"/>
      <c r="J34" s="507"/>
      <c r="K34" s="507"/>
      <c r="L34" s="507"/>
      <c r="M34" s="507"/>
      <c r="N34" s="507"/>
      <c r="O34" s="507"/>
      <c r="P34" s="507"/>
      <c r="Q34" s="507"/>
      <c r="R34" s="507"/>
      <c r="S34" s="507"/>
      <c r="T34" s="507"/>
      <c r="U34" s="507"/>
      <c r="V34" s="507"/>
      <c r="W34" s="507"/>
      <c r="X34" s="507"/>
      <c r="Y34" s="521"/>
      <c r="Z34" s="521"/>
      <c r="AA34" s="521" t="s">
        <v>671</v>
      </c>
      <c r="AB34" s="521"/>
      <c r="AC34" s="521"/>
      <c r="AD34" s="521"/>
      <c r="AE34" s="521"/>
      <c r="AF34" s="541"/>
      <c r="AG34" s="541"/>
      <c r="AH34" s="521"/>
      <c r="AI34" s="521"/>
      <c r="AJ34" s="521"/>
    </row>
    <row r="35" spans="1:38" s="497" customFormat="1" ht="23.25" customHeight="1">
      <c r="A35" s="536"/>
      <c r="B35" s="536"/>
      <c r="C35" s="540"/>
      <c r="D35" s="505" t="s">
        <v>616</v>
      </c>
      <c r="E35" s="538"/>
      <c r="F35" s="538"/>
      <c r="G35" s="538"/>
      <c r="H35" s="538"/>
      <c r="I35" s="538"/>
      <c r="J35" s="538"/>
      <c r="K35" s="538"/>
      <c r="L35" s="538"/>
      <c r="M35" s="538"/>
      <c r="N35" s="538"/>
      <c r="O35" s="538"/>
      <c r="P35" s="538"/>
      <c r="Q35" s="539"/>
      <c r="R35" s="505" t="s">
        <v>670</v>
      </c>
      <c r="S35" s="538"/>
      <c r="T35" s="538"/>
      <c r="U35" s="538"/>
      <c r="V35" s="538"/>
      <c r="W35" s="538"/>
      <c r="X35" s="538"/>
      <c r="Y35" s="504"/>
      <c r="Z35" s="536"/>
      <c r="AA35" s="505" t="s">
        <v>669</v>
      </c>
      <c r="AB35" s="538"/>
      <c r="AC35" s="538"/>
      <c r="AD35" s="538"/>
      <c r="AE35" s="538"/>
      <c r="AF35" s="538"/>
      <c r="AG35" s="538"/>
      <c r="AH35" s="504"/>
      <c r="AI35" s="537"/>
      <c r="AJ35" s="536"/>
    </row>
    <row r="36" spans="1:38" s="497" customFormat="1" ht="23.25" customHeight="1">
      <c r="A36" s="498"/>
      <c r="B36" s="498"/>
      <c r="C36" s="517"/>
      <c r="D36" s="2959" t="s">
        <v>668</v>
      </c>
      <c r="E36" s="2960"/>
      <c r="F36" s="2960"/>
      <c r="G36" s="2960"/>
      <c r="H36" s="2960"/>
      <c r="I36" s="2961"/>
      <c r="J36" s="2962" t="s">
        <v>667</v>
      </c>
      <c r="K36" s="2963"/>
      <c r="L36" s="2963"/>
      <c r="M36" s="2963"/>
      <c r="N36" s="2963"/>
      <c r="O36" s="2963"/>
      <c r="P36" s="2963"/>
      <c r="Q36" s="2964"/>
      <c r="R36" s="2968">
        <f>IF(COUNT(AA36:AG37)&gt;0,Y25,"")</f>
        <v>7500000</v>
      </c>
      <c r="S36" s="2969"/>
      <c r="T36" s="2969"/>
      <c r="U36" s="2969"/>
      <c r="V36" s="2969"/>
      <c r="W36" s="535"/>
      <c r="X36" s="535"/>
      <c r="Y36" s="2972" t="s">
        <v>8</v>
      </c>
      <c r="Z36" s="532" t="s">
        <v>665</v>
      </c>
      <c r="AA36" s="2974" t="str">
        <f>IF(W24="&gt;",AL24,"")</f>
        <v/>
      </c>
      <c r="AB36" s="2975"/>
      <c r="AC36" s="2975"/>
      <c r="AD36" s="2975"/>
      <c r="AE36" s="2975"/>
      <c r="AF36" s="2975"/>
      <c r="AG36" s="2975"/>
      <c r="AH36" s="531" t="s">
        <v>8</v>
      </c>
      <c r="AI36" s="530"/>
      <c r="AJ36" s="498"/>
    </row>
    <row r="37" spans="1:38" s="497" customFormat="1" ht="23.25" customHeight="1">
      <c r="A37" s="498"/>
      <c r="B37" s="498"/>
      <c r="C37" s="517"/>
      <c r="D37" s="2976" t="s">
        <v>666</v>
      </c>
      <c r="E37" s="2977"/>
      <c r="F37" s="2977"/>
      <c r="G37" s="2977"/>
      <c r="H37" s="2977"/>
      <c r="I37" s="2978"/>
      <c r="J37" s="2965"/>
      <c r="K37" s="2966"/>
      <c r="L37" s="2966"/>
      <c r="M37" s="2966"/>
      <c r="N37" s="2966"/>
      <c r="O37" s="2966"/>
      <c r="P37" s="2966"/>
      <c r="Q37" s="2967"/>
      <c r="R37" s="2970" t="str">
        <f>IF(AA37="","",Y27)</f>
        <v>委託費の３ヶ月分（基礎改善分を含み、処遇改善等加算の賃金改善要件分を除く）の額</v>
      </c>
      <c r="S37" s="2971"/>
      <c r="T37" s="2971"/>
      <c r="U37" s="2971"/>
      <c r="V37" s="2971"/>
      <c r="W37" s="534"/>
      <c r="X37" s="534"/>
      <c r="Y37" s="2973"/>
      <c r="Z37" s="532" t="s">
        <v>665</v>
      </c>
      <c r="AA37" s="2974">
        <f>IF(W26="&gt;",AL26,"")</f>
        <v>15000000</v>
      </c>
      <c r="AB37" s="2975"/>
      <c r="AC37" s="2975"/>
      <c r="AD37" s="2975"/>
      <c r="AE37" s="2975"/>
      <c r="AF37" s="2975"/>
      <c r="AG37" s="2975"/>
      <c r="AH37" s="531" t="s">
        <v>8</v>
      </c>
      <c r="AI37" s="530"/>
      <c r="AJ37" s="498"/>
    </row>
    <row r="38" spans="1:38" s="497" customFormat="1" ht="34.5" customHeight="1">
      <c r="A38" s="498"/>
      <c r="B38" s="498"/>
      <c r="C38" s="517"/>
      <c r="D38" s="2979"/>
      <c r="E38" s="2980"/>
      <c r="F38" s="2980"/>
      <c r="G38" s="2980"/>
      <c r="H38" s="2980"/>
      <c r="I38" s="2981"/>
      <c r="J38" s="2982" t="s">
        <v>981</v>
      </c>
      <c r="K38" s="2983"/>
      <c r="L38" s="2983"/>
      <c r="M38" s="2983"/>
      <c r="N38" s="2983"/>
      <c r="O38" s="2983"/>
      <c r="P38" s="2983"/>
      <c r="Q38" s="2984"/>
      <c r="R38" s="2974" t="str">
        <f>IF(AA38="","",Y28)</f>
        <v/>
      </c>
      <c r="S38" s="2975"/>
      <c r="T38" s="2975"/>
      <c r="U38" s="2975"/>
      <c r="V38" s="2975"/>
      <c r="W38" s="533"/>
      <c r="X38" s="533"/>
      <c r="Y38" s="531" t="s">
        <v>8</v>
      </c>
      <c r="Z38" s="532" t="s">
        <v>665</v>
      </c>
      <c r="AA38" s="2974" t="str">
        <f>IF(W27="&gt;",AL27,"")</f>
        <v/>
      </c>
      <c r="AB38" s="2975"/>
      <c r="AC38" s="2975"/>
      <c r="AD38" s="2975"/>
      <c r="AE38" s="2975"/>
      <c r="AF38" s="2975"/>
      <c r="AG38" s="2975"/>
      <c r="AH38" s="531" t="s">
        <v>8</v>
      </c>
      <c r="AI38" s="530"/>
      <c r="AJ38" s="498"/>
      <c r="AL38" s="497" t="str">
        <f>IF(AU38="","",AS28)</f>
        <v/>
      </c>
    </row>
    <row r="39" spans="1:38" s="497" customFormat="1" ht="23.25" customHeight="1">
      <c r="A39" s="509"/>
      <c r="B39" s="509"/>
      <c r="C39" s="509"/>
      <c r="D39" s="509" t="s">
        <v>663</v>
      </c>
      <c r="E39" s="511"/>
      <c r="F39" s="511"/>
      <c r="G39" s="511"/>
      <c r="H39" s="511"/>
      <c r="I39" s="511"/>
      <c r="J39" s="511"/>
      <c r="K39" s="529"/>
      <c r="L39" s="529"/>
      <c r="M39" s="529"/>
      <c r="N39" s="529"/>
      <c r="O39" s="529"/>
      <c r="P39" s="529"/>
      <c r="Q39" s="529"/>
      <c r="R39" s="529"/>
      <c r="S39" s="529"/>
      <c r="T39" s="529"/>
      <c r="U39" s="529"/>
      <c r="V39" s="529"/>
      <c r="W39" s="529"/>
      <c r="X39" s="529"/>
      <c r="Y39" s="509"/>
      <c r="Z39" s="528"/>
      <c r="AA39" s="528"/>
      <c r="AB39" s="528"/>
      <c r="AC39" s="528"/>
      <c r="AD39" s="528"/>
      <c r="AE39" s="528"/>
      <c r="AF39" s="528"/>
      <c r="AG39" s="528"/>
      <c r="AH39" s="528"/>
      <c r="AI39" s="528"/>
      <c r="AJ39" s="528"/>
      <c r="AK39" s="527"/>
    </row>
    <row r="40" spans="1:38" s="497" customFormat="1" ht="23.25" customHeight="1">
      <c r="A40" s="507"/>
      <c r="B40" s="507"/>
      <c r="C40" s="507" t="s">
        <v>662</v>
      </c>
      <c r="D40" s="512"/>
      <c r="E40" s="512"/>
      <c r="F40" s="512"/>
      <c r="G40" s="512"/>
      <c r="H40" s="512"/>
      <c r="I40" s="512"/>
      <c r="J40" s="526"/>
      <c r="K40" s="526"/>
      <c r="L40" s="526"/>
      <c r="M40" s="526"/>
      <c r="N40" s="526"/>
      <c r="O40" s="526"/>
      <c r="P40" s="526"/>
      <c r="Q40" s="526"/>
      <c r="R40" s="526"/>
      <c r="S40" s="526"/>
      <c r="T40" s="526"/>
      <c r="U40" s="526"/>
      <c r="V40" s="526"/>
      <c r="W40" s="526"/>
      <c r="X40" s="526"/>
      <c r="Y40" s="526"/>
      <c r="Z40" s="526"/>
      <c r="AA40" s="526"/>
      <c r="AB40" s="526"/>
      <c r="AC40" s="526"/>
      <c r="AD40" s="525" t="s">
        <v>657</v>
      </c>
      <c r="AE40" s="2955" t="s">
        <v>706</v>
      </c>
      <c r="AF40" s="2955"/>
      <c r="AG40" s="2955"/>
      <c r="AH40" s="2955"/>
      <c r="AI40" s="2955"/>
      <c r="AJ40" s="525" t="s">
        <v>655</v>
      </c>
    </row>
    <row r="41" spans="1:38" s="497" customFormat="1"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row>
    <row r="44" spans="1:38" s="497" customFormat="1" ht="23.25" customHeight="1">
      <c r="AB44" s="498"/>
      <c r="AC44" s="498"/>
      <c r="AD44" s="498"/>
      <c r="AE44" s="498"/>
      <c r="AF44" s="498"/>
      <c r="AG44" s="498"/>
      <c r="AH44" s="498"/>
      <c r="AI44" s="498"/>
      <c r="AJ44" s="498"/>
      <c r="AK44" s="498"/>
    </row>
  </sheetData>
  <mergeCells count="46">
    <mergeCell ref="E14:AJ14"/>
    <mergeCell ref="C15:D15"/>
    <mergeCell ref="C16:D16"/>
    <mergeCell ref="C17:D17"/>
    <mergeCell ref="C4:D4"/>
    <mergeCell ref="C5:D5"/>
    <mergeCell ref="C11:D11"/>
    <mergeCell ref="C12:D12"/>
    <mergeCell ref="C13:D13"/>
    <mergeCell ref="C14:D14"/>
    <mergeCell ref="AN5:BN12"/>
    <mergeCell ref="C6:D6"/>
    <mergeCell ref="C7:D7"/>
    <mergeCell ref="C8:D8"/>
    <mergeCell ref="C9:D9"/>
    <mergeCell ref="C10:D10"/>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E40:AI40"/>
    <mergeCell ref="Y27:AJ27"/>
    <mergeCell ref="D36:I36"/>
    <mergeCell ref="J36:Q37"/>
    <mergeCell ref="R36:V37"/>
    <mergeCell ref="Y36:Y37"/>
    <mergeCell ref="AA36:AG36"/>
    <mergeCell ref="D37:I38"/>
    <mergeCell ref="AA37:AG37"/>
    <mergeCell ref="J38:Q38"/>
    <mergeCell ref="C26:M28"/>
    <mergeCell ref="W26:X26"/>
    <mergeCell ref="Y26:AJ26"/>
    <mergeCell ref="N27:N28"/>
    <mergeCell ref="O27:V28"/>
    <mergeCell ref="R38:V38"/>
  </mergeCells>
  <phoneticPr fontId="2"/>
  <dataValidations count="5">
    <dataValidation type="list" allowBlank="1" showInputMessage="1" showErrorMessage="1" sqref="C4:D19" xr:uid="{00000000-0002-0000-1800-000000000000}">
      <formula1>"○,－"</formula1>
    </dataValidation>
    <dataValidation type="list" allowBlank="1" showInputMessage="1" showErrorMessage="1" sqref="P22:R22 P2:R2" xr:uid="{00000000-0002-0000-1800-000001000000}">
      <formula1>"有　・　無,有,無"</formula1>
    </dataValidation>
    <dataValidation allowBlank="1" showInputMessage="1" showErrorMessage="1" sqref="AL2:BL2 AL29:BL65536 BM13:BM41 AN5 BM42:CK65536 BM2:BM4 AM16:BL20 AL6:AL20" xr:uid="{00000000-0002-0000-1800-000002000000}"/>
    <dataValidation type="list" allowBlank="1" showInputMessage="1" showErrorMessage="1" sqref="N24:N27" xr:uid="{00000000-0002-0000-1800-000003000000}">
      <formula1>"○"</formula1>
    </dataValidation>
    <dataValidation type="list" allowBlank="1" showInputMessage="1" showErrorMessage="1" sqref="AE40:AI40" xr:uid="{00000000-0002-0000-1800-000004000000}">
      <formula1>"い　る　・　いない,い な い,い　　る,－"</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blackAndWhite="1" cellComments="asDisplayed" r:id="rId1"/>
  <headerFooter alignWithMargins="0">
    <oddFooter xml:space="preserve">&amp;C2/4
</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indexed="34"/>
    <pageSetUpPr fitToPage="1"/>
  </sheetPr>
  <dimension ref="A1:EA44"/>
  <sheetViews>
    <sheetView view="pageBreakPreview" zoomScaleNormal="100" zoomScaleSheetLayoutView="100" workbookViewId="0">
      <selection activeCell="D39" sqref="D39"/>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39" width="13" style="497" customWidth="1"/>
    <col min="40" max="65" width="2.6328125" style="497" customWidth="1"/>
    <col min="66" max="131" width="2.6328125" style="497" hidden="1" customWidth="1"/>
    <col min="132" max="16384" width="2.6328125" style="496" hidden="1"/>
  </cols>
  <sheetData>
    <row r="1" spans="1:66" ht="23.25" customHeight="1">
      <c r="B1" s="567" t="s">
        <v>721</v>
      </c>
    </row>
    <row r="2" spans="1:66" ht="16.5" customHeight="1">
      <c r="A2" s="517"/>
      <c r="B2" s="517"/>
      <c r="C2" s="518" t="s">
        <v>704</v>
      </c>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20"/>
    </row>
    <row r="3" spans="1:66" ht="23.25" customHeight="1" thickBot="1">
      <c r="A3" s="506"/>
      <c r="B3" s="506"/>
      <c r="C3" s="557" t="s">
        <v>702</v>
      </c>
      <c r="D3" s="556"/>
      <c r="E3" s="505" t="s">
        <v>701</v>
      </c>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04"/>
      <c r="AK3" s="497"/>
      <c r="AL3" s="505"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ht="23.25" customHeight="1" thickBot="1">
      <c r="A4" s="507"/>
      <c r="B4" s="507"/>
      <c r="C4" s="3000"/>
      <c r="D4" s="3001"/>
      <c r="E4" s="500" t="s">
        <v>716</v>
      </c>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K4" s="497"/>
      <c r="AL4" s="56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ht="23.25" customHeight="1" thickBot="1">
      <c r="A5" s="507"/>
      <c r="B5" s="507"/>
      <c r="C5" s="3000"/>
      <c r="D5" s="3001"/>
      <c r="E5" s="500" t="s">
        <v>699</v>
      </c>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K5" s="497"/>
      <c r="AL5" s="551"/>
      <c r="AM5" s="496"/>
      <c r="AN5" s="3032"/>
      <c r="AO5" s="3032"/>
      <c r="AP5" s="3032"/>
      <c r="AQ5" s="3032"/>
      <c r="AR5" s="3032"/>
      <c r="AS5" s="3032"/>
      <c r="AT5" s="3032"/>
      <c r="AU5" s="3032"/>
      <c r="AV5" s="3032"/>
      <c r="AW5" s="3032"/>
      <c r="AX5" s="3032"/>
      <c r="AY5" s="3032"/>
      <c r="AZ5" s="3032"/>
      <c r="BA5" s="3032"/>
      <c r="BB5" s="3032"/>
      <c r="BC5" s="3032"/>
      <c r="BD5" s="3032"/>
      <c r="BE5" s="3032"/>
      <c r="BF5" s="3032"/>
      <c r="BG5" s="3032"/>
      <c r="BH5" s="3032"/>
      <c r="BI5" s="3032"/>
      <c r="BJ5" s="3032"/>
      <c r="BK5" s="3032"/>
      <c r="BL5" s="3032"/>
      <c r="BM5" s="3032"/>
      <c r="BN5" s="3032"/>
    </row>
    <row r="6" spans="1:66" ht="23.25" customHeight="1" thickBot="1">
      <c r="A6" s="507"/>
      <c r="B6" s="507"/>
      <c r="C6" s="3000"/>
      <c r="D6" s="3001"/>
      <c r="E6" s="500" t="s">
        <v>715</v>
      </c>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4"/>
      <c r="AK6" s="497"/>
      <c r="AL6" s="551"/>
      <c r="AM6" s="496"/>
      <c r="AN6" s="3032"/>
      <c r="AO6" s="3032"/>
      <c r="AP6" s="3032"/>
      <c r="AQ6" s="3032"/>
      <c r="AR6" s="3032"/>
      <c r="AS6" s="3032"/>
      <c r="AT6" s="3032"/>
      <c r="AU6" s="3032"/>
      <c r="AV6" s="3032"/>
      <c r="AW6" s="3032"/>
      <c r="AX6" s="3032"/>
      <c r="AY6" s="3032"/>
      <c r="AZ6" s="3032"/>
      <c r="BA6" s="3032"/>
      <c r="BB6" s="3032"/>
      <c r="BC6" s="3032"/>
      <c r="BD6" s="3032"/>
      <c r="BE6" s="3032"/>
      <c r="BF6" s="3032"/>
      <c r="BG6" s="3032"/>
      <c r="BH6" s="3032"/>
      <c r="BI6" s="3032"/>
      <c r="BJ6" s="3032"/>
      <c r="BK6" s="3032"/>
      <c r="BL6" s="3032"/>
      <c r="BM6" s="3032"/>
      <c r="BN6" s="3032"/>
    </row>
    <row r="7" spans="1:66" ht="23.25" customHeight="1" thickBot="1">
      <c r="A7" s="507"/>
      <c r="B7" s="507"/>
      <c r="C7" s="3000"/>
      <c r="D7" s="3001"/>
      <c r="E7" s="500" t="s">
        <v>714</v>
      </c>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4"/>
      <c r="AK7" s="497"/>
      <c r="AL7" s="551"/>
      <c r="AM7" s="496"/>
      <c r="AN7" s="3032"/>
      <c r="AO7" s="3032"/>
      <c r="AP7" s="3032"/>
      <c r="AQ7" s="3032"/>
      <c r="AR7" s="3032"/>
      <c r="AS7" s="3032"/>
      <c r="AT7" s="3032"/>
      <c r="AU7" s="3032"/>
      <c r="AV7" s="3032"/>
      <c r="AW7" s="3032"/>
      <c r="AX7" s="3032"/>
      <c r="AY7" s="3032"/>
      <c r="AZ7" s="3032"/>
      <c r="BA7" s="3032"/>
      <c r="BB7" s="3032"/>
      <c r="BC7" s="3032"/>
      <c r="BD7" s="3032"/>
      <c r="BE7" s="3032"/>
      <c r="BF7" s="3032"/>
      <c r="BG7" s="3032"/>
      <c r="BH7" s="3032"/>
      <c r="BI7" s="3032"/>
      <c r="BJ7" s="3032"/>
      <c r="BK7" s="3032"/>
      <c r="BL7" s="3032"/>
      <c r="BM7" s="3032"/>
      <c r="BN7" s="3032"/>
    </row>
    <row r="8" spans="1:66" ht="23.25" customHeight="1" thickBot="1">
      <c r="A8" s="507"/>
      <c r="B8" s="507"/>
      <c r="C8" s="3000"/>
      <c r="D8" s="3001"/>
      <c r="E8" s="500" t="s">
        <v>713</v>
      </c>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4"/>
      <c r="AK8" s="497"/>
      <c r="AL8" s="558"/>
      <c r="AN8" s="3032"/>
      <c r="AO8" s="3032"/>
      <c r="AP8" s="3032"/>
      <c r="AQ8" s="3032"/>
      <c r="AR8" s="3032"/>
      <c r="AS8" s="3032"/>
      <c r="AT8" s="3032"/>
      <c r="AU8" s="3032"/>
      <c r="AV8" s="3032"/>
      <c r="AW8" s="3032"/>
      <c r="AX8" s="3032"/>
      <c r="AY8" s="3032"/>
      <c r="AZ8" s="3032"/>
      <c r="BA8" s="3032"/>
      <c r="BB8" s="3032"/>
      <c r="BC8" s="3032"/>
      <c r="BD8" s="3032"/>
      <c r="BE8" s="3032"/>
      <c r="BF8" s="3032"/>
      <c r="BG8" s="3032"/>
      <c r="BH8" s="3032"/>
      <c r="BI8" s="3032"/>
      <c r="BJ8" s="3032"/>
      <c r="BK8" s="3032"/>
      <c r="BL8" s="3032"/>
      <c r="BM8" s="3032"/>
      <c r="BN8" s="3032"/>
    </row>
    <row r="9" spans="1:66" ht="23.25" customHeight="1" thickBot="1">
      <c r="A9" s="507"/>
      <c r="B9" s="507"/>
      <c r="C9" s="3000"/>
      <c r="D9" s="3001"/>
      <c r="E9" s="500" t="s">
        <v>694</v>
      </c>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499"/>
      <c r="AK9" s="497"/>
      <c r="AL9" s="558"/>
      <c r="AN9" s="3032"/>
      <c r="AO9" s="3032"/>
      <c r="AP9" s="3032"/>
      <c r="AQ9" s="3032"/>
      <c r="AR9" s="3032"/>
      <c r="AS9" s="3032"/>
      <c r="AT9" s="3032"/>
      <c r="AU9" s="3032"/>
      <c r="AV9" s="3032"/>
      <c r="AW9" s="3032"/>
      <c r="AX9" s="3032"/>
      <c r="AY9" s="3032"/>
      <c r="AZ9" s="3032"/>
      <c r="BA9" s="3032"/>
      <c r="BB9" s="3032"/>
      <c r="BC9" s="3032"/>
      <c r="BD9" s="3032"/>
      <c r="BE9" s="3032"/>
      <c r="BF9" s="3032"/>
      <c r="BG9" s="3032"/>
      <c r="BH9" s="3032"/>
      <c r="BI9" s="3032"/>
      <c r="BJ9" s="3032"/>
      <c r="BK9" s="3032"/>
      <c r="BL9" s="3032"/>
      <c r="BM9" s="3032"/>
      <c r="BN9" s="3032"/>
    </row>
    <row r="10" spans="1:66" ht="23.25" customHeight="1" thickBot="1">
      <c r="A10" s="507"/>
      <c r="B10" s="507"/>
      <c r="C10" s="3000"/>
      <c r="D10" s="3001"/>
      <c r="E10" s="500" t="s">
        <v>712</v>
      </c>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499"/>
      <c r="AK10" s="497"/>
      <c r="AL10" s="551"/>
      <c r="AM10" s="496"/>
      <c r="AN10" s="3032"/>
      <c r="AO10" s="3032"/>
      <c r="AP10" s="3032"/>
      <c r="AQ10" s="3032"/>
      <c r="AR10" s="3032"/>
      <c r="AS10" s="3032"/>
      <c r="AT10" s="3032"/>
      <c r="AU10" s="3032"/>
      <c r="AV10" s="3032"/>
      <c r="AW10" s="3032"/>
      <c r="AX10" s="3032"/>
      <c r="AY10" s="3032"/>
      <c r="AZ10" s="3032"/>
      <c r="BA10" s="3032"/>
      <c r="BB10" s="3032"/>
      <c r="BC10" s="3032"/>
      <c r="BD10" s="3032"/>
      <c r="BE10" s="3032"/>
      <c r="BF10" s="3032"/>
      <c r="BG10" s="3032"/>
      <c r="BH10" s="3032"/>
      <c r="BI10" s="3032"/>
      <c r="BJ10" s="3032"/>
      <c r="BK10" s="3032"/>
      <c r="BL10" s="3032"/>
      <c r="BM10" s="3032"/>
      <c r="BN10" s="3032"/>
    </row>
    <row r="11" spans="1:66" ht="23.25" customHeight="1" thickBot="1">
      <c r="A11" s="507"/>
      <c r="B11" s="507"/>
      <c r="C11" s="3000"/>
      <c r="D11" s="3001"/>
      <c r="E11" s="500" t="s">
        <v>692</v>
      </c>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499"/>
      <c r="AK11" s="497"/>
      <c r="AL11" s="551"/>
      <c r="AM11" s="496"/>
      <c r="AN11" s="3032"/>
      <c r="AO11" s="3032"/>
      <c r="AP11" s="3032"/>
      <c r="AQ11" s="3032"/>
      <c r="AR11" s="3032"/>
      <c r="AS11" s="3032"/>
      <c r="AT11" s="3032"/>
      <c r="AU11" s="3032"/>
      <c r="AV11" s="3032"/>
      <c r="AW11" s="3032"/>
      <c r="AX11" s="3032"/>
      <c r="AY11" s="3032"/>
      <c r="AZ11" s="3032"/>
      <c r="BA11" s="3032"/>
      <c r="BB11" s="3032"/>
      <c r="BC11" s="3032"/>
      <c r="BD11" s="3032"/>
      <c r="BE11" s="3032"/>
      <c r="BF11" s="3032"/>
      <c r="BG11" s="3032"/>
      <c r="BH11" s="3032"/>
      <c r="BI11" s="3032"/>
      <c r="BJ11" s="3032"/>
      <c r="BK11" s="3032"/>
      <c r="BL11" s="3032"/>
      <c r="BM11" s="3032"/>
      <c r="BN11" s="3032"/>
    </row>
    <row r="12" spans="1:66" ht="23.25" customHeight="1" thickBot="1">
      <c r="A12" s="507"/>
      <c r="B12" s="507"/>
      <c r="C12" s="3000"/>
      <c r="D12" s="3001"/>
      <c r="E12" s="500" t="s">
        <v>1148</v>
      </c>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499"/>
      <c r="AK12" s="497"/>
      <c r="AL12" s="551"/>
      <c r="AM12" s="496"/>
      <c r="AN12" s="3032"/>
      <c r="AO12" s="3032"/>
      <c r="AP12" s="3032"/>
      <c r="AQ12" s="3032"/>
      <c r="AR12" s="3032"/>
      <c r="AS12" s="3032"/>
      <c r="AT12" s="3032"/>
      <c r="AU12" s="3032"/>
      <c r="AV12" s="3032"/>
      <c r="AW12" s="3032"/>
      <c r="AX12" s="3032"/>
      <c r="AY12" s="3032"/>
      <c r="AZ12" s="3032"/>
      <c r="BA12" s="3032"/>
      <c r="BB12" s="3032"/>
      <c r="BC12" s="3032"/>
      <c r="BD12" s="3032"/>
      <c r="BE12" s="3032"/>
      <c r="BF12" s="3032"/>
      <c r="BG12" s="3032"/>
      <c r="BH12" s="3032"/>
      <c r="BI12" s="3032"/>
      <c r="BJ12" s="3032"/>
      <c r="BK12" s="3032"/>
      <c r="BL12" s="3032"/>
      <c r="BM12" s="3032"/>
      <c r="BN12" s="3032"/>
    </row>
    <row r="13" spans="1:66" ht="23.25" customHeight="1" thickBot="1">
      <c r="A13" s="507"/>
      <c r="B13" s="507"/>
      <c r="C13" s="3000"/>
      <c r="D13" s="3001"/>
      <c r="E13" s="500" t="s">
        <v>691</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c r="AL13" s="551"/>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ht="23.25" customHeight="1" thickBot="1">
      <c r="A14" s="507"/>
      <c r="B14" s="507"/>
      <c r="C14" s="3000"/>
      <c r="D14" s="3001"/>
      <c r="E14" s="3026" t="s">
        <v>1027</v>
      </c>
      <c r="F14" s="3026"/>
      <c r="G14" s="3026"/>
      <c r="H14" s="3026"/>
      <c r="I14" s="3026"/>
      <c r="J14" s="3026"/>
      <c r="K14" s="3026"/>
      <c r="L14" s="3026"/>
      <c r="M14" s="3026"/>
      <c r="N14" s="3026"/>
      <c r="O14" s="3026"/>
      <c r="P14" s="3026"/>
      <c r="Q14" s="3026"/>
      <c r="R14" s="3026"/>
      <c r="S14" s="3026"/>
      <c r="T14" s="3026"/>
      <c r="U14" s="3026"/>
      <c r="V14" s="3026"/>
      <c r="W14" s="3026"/>
      <c r="X14" s="3026"/>
      <c r="Y14" s="3026"/>
      <c r="Z14" s="3026"/>
      <c r="AA14" s="3026"/>
      <c r="AB14" s="3026"/>
      <c r="AC14" s="3026"/>
      <c r="AD14" s="3026"/>
      <c r="AE14" s="3026"/>
      <c r="AF14" s="3026"/>
      <c r="AG14" s="3026"/>
      <c r="AH14" s="3026"/>
      <c r="AI14" s="3026"/>
      <c r="AJ14" s="3027"/>
      <c r="AK14" s="497"/>
      <c r="AL14" s="551"/>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ht="23.25" customHeight="1" thickBot="1">
      <c r="A15" s="507"/>
      <c r="B15" s="507"/>
      <c r="C15" s="3000"/>
      <c r="D15" s="3001"/>
      <c r="E15" s="500" t="s">
        <v>689</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499"/>
      <c r="AK15" s="497"/>
      <c r="AL15" s="558"/>
    </row>
    <row r="16" spans="1:66" ht="23.25" customHeight="1" thickBot="1">
      <c r="A16" s="507"/>
      <c r="B16" s="507"/>
      <c r="C16" s="3000"/>
      <c r="D16" s="3001"/>
      <c r="E16" s="500" t="s">
        <v>711</v>
      </c>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499"/>
      <c r="AK16" s="497"/>
      <c r="AL16" s="558"/>
    </row>
    <row r="17" spans="1:64" ht="23.25" customHeight="1" thickBot="1">
      <c r="A17" s="507"/>
      <c r="B17" s="507"/>
      <c r="C17" s="3000"/>
      <c r="D17" s="3001"/>
      <c r="E17" s="500" t="s">
        <v>710</v>
      </c>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499"/>
      <c r="AK17" s="497"/>
      <c r="AL17" s="558"/>
    </row>
    <row r="18" spans="1:64" ht="23.25" customHeight="1" thickBot="1">
      <c r="A18" s="507"/>
      <c r="B18" s="507"/>
      <c r="C18" s="3000"/>
      <c r="D18" s="3001"/>
      <c r="E18" s="500" t="s">
        <v>686</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K18" s="497"/>
      <c r="AL18" s="558"/>
    </row>
    <row r="19" spans="1:64" ht="23.25" customHeight="1" thickBot="1">
      <c r="A19" s="507"/>
      <c r="B19" s="507"/>
      <c r="C19" s="3000"/>
      <c r="D19" s="3001"/>
      <c r="E19" s="500" t="s">
        <v>685</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K19" s="497"/>
      <c r="AL19" s="558"/>
    </row>
    <row r="20" spans="1:64" ht="23.25" customHeight="1">
      <c r="A20" s="509"/>
      <c r="B20" s="509"/>
      <c r="C20" s="1203" t="s">
        <v>684</v>
      </c>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497"/>
    </row>
    <row r="21" spans="1:64" ht="17.25" customHeight="1">
      <c r="A21" s="536"/>
      <c r="B21" s="536"/>
      <c r="C21" s="549"/>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497"/>
      <c r="BL21" s="548"/>
    </row>
    <row r="22" spans="1:64" ht="23.25" customHeight="1">
      <c r="A22" s="517"/>
      <c r="B22" s="517"/>
      <c r="C22" s="518" t="s">
        <v>683</v>
      </c>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497"/>
      <c r="BL22" s="548"/>
    </row>
    <row r="23" spans="1:64" ht="23.25" customHeight="1" thickBot="1">
      <c r="A23" s="506"/>
      <c r="B23" s="506"/>
      <c r="C23" s="505" t="s">
        <v>682</v>
      </c>
      <c r="D23" s="538"/>
      <c r="E23" s="538"/>
      <c r="F23" s="538"/>
      <c r="G23" s="538"/>
      <c r="H23" s="538"/>
      <c r="I23" s="538"/>
      <c r="J23" s="538"/>
      <c r="K23" s="538"/>
      <c r="L23" s="538"/>
      <c r="M23" s="538"/>
      <c r="N23" s="547"/>
      <c r="O23" s="505" t="s">
        <v>681</v>
      </c>
      <c r="P23" s="538"/>
      <c r="Q23" s="538"/>
      <c r="R23" s="538"/>
      <c r="S23" s="538"/>
      <c r="T23" s="538"/>
      <c r="U23" s="538"/>
      <c r="V23" s="538"/>
      <c r="W23" s="538"/>
      <c r="X23" s="538"/>
      <c r="Y23" s="538"/>
      <c r="Z23" s="538"/>
      <c r="AA23" s="538"/>
      <c r="AB23" s="538"/>
      <c r="AC23" s="538"/>
      <c r="AD23" s="538"/>
      <c r="AE23" s="538"/>
      <c r="AF23" s="538"/>
      <c r="AG23" s="538"/>
      <c r="AH23" s="538"/>
      <c r="AI23" s="538"/>
      <c r="AJ23" s="504"/>
      <c r="AK23" s="497"/>
      <c r="AL23" s="503" t="s">
        <v>680</v>
      </c>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row>
    <row r="24" spans="1:64" ht="23.25" customHeight="1" thickBot="1">
      <c r="A24" s="507"/>
      <c r="B24" s="507"/>
      <c r="C24" s="3002" t="s">
        <v>679</v>
      </c>
      <c r="D24" s="3003"/>
      <c r="E24" s="3003"/>
      <c r="F24" s="3004"/>
      <c r="G24" s="3008" t="s">
        <v>678</v>
      </c>
      <c r="H24" s="3009"/>
      <c r="I24" s="3009"/>
      <c r="J24" s="3009"/>
      <c r="K24" s="3009"/>
      <c r="L24" s="3009"/>
      <c r="M24" s="3009"/>
      <c r="N24" s="2992"/>
      <c r="O24" s="3016" t="s">
        <v>1136</v>
      </c>
      <c r="P24" s="3016"/>
      <c r="Q24" s="3016"/>
      <c r="R24" s="3016"/>
      <c r="S24" s="3016"/>
      <c r="T24" s="3016"/>
      <c r="U24" s="3016"/>
      <c r="V24" s="3017"/>
      <c r="W24" s="3020" t="str">
        <f>IF(AL24&gt;Y25,"&gt;",IF(AL24&lt;Y25,"&lt;","-"))</f>
        <v>-</v>
      </c>
      <c r="X24" s="3013"/>
      <c r="Y24" s="2956" t="s">
        <v>667</v>
      </c>
      <c r="Z24" s="2957"/>
      <c r="AA24" s="2957"/>
      <c r="AB24" s="2957"/>
      <c r="AC24" s="2957"/>
      <c r="AD24" s="2957"/>
      <c r="AE24" s="2957"/>
      <c r="AF24" s="2957"/>
      <c r="AG24" s="2957"/>
      <c r="AH24" s="2957"/>
      <c r="AI24" s="2957"/>
      <c r="AJ24" s="2958"/>
      <c r="AK24" s="497"/>
      <c r="AL24" s="2995">
        <f>AL9+AL11+AL12+AL13</f>
        <v>0</v>
      </c>
    </row>
    <row r="25" spans="1:64" ht="16.5" customHeight="1" thickBot="1">
      <c r="A25" s="507"/>
      <c r="B25" s="507"/>
      <c r="C25" s="3005"/>
      <c r="D25" s="3006"/>
      <c r="E25" s="3006"/>
      <c r="F25" s="3007"/>
      <c r="G25" s="3010"/>
      <c r="H25" s="3011"/>
      <c r="I25" s="3011"/>
      <c r="J25" s="3011"/>
      <c r="K25" s="3011"/>
      <c r="L25" s="3011"/>
      <c r="M25" s="3011"/>
      <c r="N25" s="2992"/>
      <c r="O25" s="3018"/>
      <c r="P25" s="3018"/>
      <c r="Q25" s="3018"/>
      <c r="R25" s="3018"/>
      <c r="S25" s="3018"/>
      <c r="T25" s="3018"/>
      <c r="U25" s="3018"/>
      <c r="V25" s="3019"/>
      <c r="W25" s="3014"/>
      <c r="X25" s="3015"/>
      <c r="Y25" s="2997"/>
      <c r="Z25" s="2998"/>
      <c r="AA25" s="2998"/>
      <c r="AB25" s="2998"/>
      <c r="AC25" s="2998"/>
      <c r="AD25" s="2998"/>
      <c r="AE25" s="2998"/>
      <c r="AF25" s="2998"/>
      <c r="AG25" s="2998"/>
      <c r="AH25" s="2998"/>
      <c r="AI25" s="2998"/>
      <c r="AJ25" s="2999"/>
      <c r="AK25" s="497"/>
      <c r="AL25" s="2996"/>
    </row>
    <row r="26" spans="1:64" ht="23.25" customHeight="1" thickBot="1">
      <c r="A26" s="507"/>
      <c r="B26" s="507"/>
      <c r="C26" s="2956" t="s">
        <v>677</v>
      </c>
      <c r="D26" s="2985"/>
      <c r="E26" s="2985"/>
      <c r="F26" s="2985"/>
      <c r="G26" s="2985"/>
      <c r="H26" s="2985"/>
      <c r="I26" s="2985"/>
      <c r="J26" s="2985"/>
      <c r="K26" s="2985"/>
      <c r="L26" s="2985"/>
      <c r="M26" s="2985"/>
      <c r="N26" s="544"/>
      <c r="O26" s="500" t="s">
        <v>709</v>
      </c>
      <c r="P26" s="500"/>
      <c r="Q26" s="500"/>
      <c r="R26" s="500"/>
      <c r="S26" s="500"/>
      <c r="T26" s="500"/>
      <c r="U26" s="500"/>
      <c r="V26" s="500"/>
      <c r="W26" s="2989" t="str">
        <f>IF(AL26&gt;Y25,"&gt;",IF(AL26&lt;Y25,"&lt;","-"))</f>
        <v>-</v>
      </c>
      <c r="X26" s="2990"/>
      <c r="Y26" s="2991" t="s">
        <v>667</v>
      </c>
      <c r="Z26" s="2202"/>
      <c r="AA26" s="2202"/>
      <c r="AB26" s="2202"/>
      <c r="AC26" s="2202"/>
      <c r="AD26" s="2202"/>
      <c r="AE26" s="2202"/>
      <c r="AF26" s="2202"/>
      <c r="AG26" s="2202"/>
      <c r="AH26" s="2202"/>
      <c r="AI26" s="2202"/>
      <c r="AJ26" s="2203"/>
      <c r="AK26" s="497"/>
      <c r="AL26" s="546">
        <f>AL14+AL15+AL16+AL17+AL18+AL19</f>
        <v>0</v>
      </c>
    </row>
    <row r="27" spans="1:64" ht="23.5" customHeight="1" thickBot="1">
      <c r="A27" s="507"/>
      <c r="B27" s="507"/>
      <c r="C27" s="2986"/>
      <c r="D27" s="2987"/>
      <c r="E27" s="2987"/>
      <c r="F27" s="2987"/>
      <c r="G27" s="2987"/>
      <c r="H27" s="2987"/>
      <c r="I27" s="2987"/>
      <c r="J27" s="2987"/>
      <c r="K27" s="2987"/>
      <c r="L27" s="2987"/>
      <c r="M27" s="2987"/>
      <c r="N27" s="2992"/>
      <c r="O27" s="2994" t="s">
        <v>707</v>
      </c>
      <c r="P27" s="2197"/>
      <c r="Q27" s="2197"/>
      <c r="R27" s="2197"/>
      <c r="S27" s="2197"/>
      <c r="T27" s="2197"/>
      <c r="U27" s="2197"/>
      <c r="V27" s="2198"/>
      <c r="W27" s="3012" t="str">
        <f>IF(AL27&gt;Y28,"&gt;",IF(AL27&lt;Y28,"&lt;","-"))</f>
        <v>-</v>
      </c>
      <c r="X27" s="3013"/>
      <c r="Y27" s="2956" t="s">
        <v>982</v>
      </c>
      <c r="Z27" s="2957"/>
      <c r="AA27" s="2957"/>
      <c r="AB27" s="2957"/>
      <c r="AC27" s="2957"/>
      <c r="AD27" s="2957"/>
      <c r="AE27" s="2957"/>
      <c r="AF27" s="2957"/>
      <c r="AG27" s="2957"/>
      <c r="AH27" s="2957"/>
      <c r="AI27" s="2957"/>
      <c r="AJ27" s="2958"/>
      <c r="AK27" s="497"/>
      <c r="AL27" s="3021">
        <f>AL9+AL10+AL11+AL12+AL13+AL14+AL15</f>
        <v>0</v>
      </c>
    </row>
    <row r="28" spans="1:64" ht="16.149999999999999" customHeight="1" thickBot="1">
      <c r="A28" s="507"/>
      <c r="B28" s="507"/>
      <c r="C28" s="2988"/>
      <c r="D28" s="2867"/>
      <c r="E28" s="2867"/>
      <c r="F28" s="2867"/>
      <c r="G28" s="2867"/>
      <c r="H28" s="2867"/>
      <c r="I28" s="2867"/>
      <c r="J28" s="2867"/>
      <c r="K28" s="2867"/>
      <c r="L28" s="2867"/>
      <c r="M28" s="2867"/>
      <c r="N28" s="2992"/>
      <c r="O28" s="2202"/>
      <c r="P28" s="2202"/>
      <c r="Q28" s="2202"/>
      <c r="R28" s="2202"/>
      <c r="S28" s="2202"/>
      <c r="T28" s="2202"/>
      <c r="U28" s="2202"/>
      <c r="V28" s="2203"/>
      <c r="W28" s="3014"/>
      <c r="X28" s="3015"/>
      <c r="Y28" s="3023"/>
      <c r="Z28" s="3024"/>
      <c r="AA28" s="3024"/>
      <c r="AB28" s="3024"/>
      <c r="AC28" s="3024"/>
      <c r="AD28" s="3024"/>
      <c r="AE28" s="3024"/>
      <c r="AF28" s="3024"/>
      <c r="AG28" s="3024"/>
      <c r="AH28" s="3024"/>
      <c r="AI28" s="3024"/>
      <c r="AJ28" s="3025"/>
      <c r="AK28" s="497"/>
      <c r="AL28" s="3022"/>
    </row>
    <row r="29" spans="1:64" ht="23.25" customHeight="1">
      <c r="A29" s="507"/>
      <c r="B29" s="507"/>
      <c r="C29" s="1203" t="s">
        <v>674</v>
      </c>
      <c r="D29" s="1208"/>
      <c r="E29" s="543"/>
      <c r="F29" s="543"/>
      <c r="G29" s="543"/>
      <c r="H29" s="543"/>
      <c r="I29" s="543"/>
      <c r="J29" s="543"/>
      <c r="K29" s="543"/>
      <c r="L29" s="543"/>
      <c r="M29" s="543"/>
      <c r="N29" s="543"/>
      <c r="O29" s="512"/>
      <c r="P29" s="512"/>
      <c r="Q29" s="512"/>
      <c r="R29" s="512"/>
      <c r="S29" s="512"/>
      <c r="T29" s="512"/>
      <c r="U29" s="512"/>
      <c r="V29" s="512"/>
      <c r="W29" s="512"/>
      <c r="X29" s="512"/>
      <c r="Y29" s="512"/>
      <c r="Z29" s="527"/>
      <c r="AA29" s="512"/>
      <c r="AB29" s="512"/>
      <c r="AC29" s="512"/>
      <c r="AD29" s="512"/>
      <c r="AE29" s="512"/>
      <c r="AF29" s="512"/>
      <c r="AG29" s="512"/>
      <c r="AH29" s="527"/>
      <c r="AI29" s="527"/>
      <c r="AJ29" s="527"/>
      <c r="AK29" s="497"/>
    </row>
    <row r="30" spans="1:64" ht="23.25" customHeight="1">
      <c r="A30" s="507"/>
      <c r="B30" s="507"/>
      <c r="C30" s="1203" t="s">
        <v>1149</v>
      </c>
      <c r="D30" s="1208"/>
      <c r="E30" s="543"/>
      <c r="F30" s="543"/>
      <c r="G30" s="543"/>
      <c r="H30" s="543"/>
      <c r="I30" s="543"/>
      <c r="J30" s="543"/>
      <c r="K30" s="543"/>
      <c r="L30" s="543"/>
      <c r="M30" s="543"/>
      <c r="N30" s="543"/>
      <c r="O30" s="512"/>
      <c r="P30" s="512"/>
      <c r="Q30" s="512"/>
      <c r="R30" s="512"/>
      <c r="S30" s="512"/>
      <c r="T30" s="512"/>
      <c r="U30" s="512"/>
      <c r="V30" s="512"/>
      <c r="W30" s="512"/>
      <c r="X30" s="512"/>
      <c r="Y30" s="512"/>
      <c r="Z30" s="527"/>
      <c r="AA30" s="512"/>
      <c r="AB30" s="512"/>
      <c r="AC30" s="512"/>
      <c r="AD30" s="512"/>
      <c r="AE30" s="512"/>
      <c r="AF30" s="512"/>
      <c r="AG30" s="512"/>
      <c r="AH30" s="527"/>
      <c r="AI30" s="527"/>
      <c r="AJ30" s="527"/>
      <c r="AK30" s="497"/>
    </row>
    <row r="31" spans="1:64" ht="23.25" customHeight="1">
      <c r="A31" s="507"/>
      <c r="B31" s="507"/>
      <c r="C31" s="509"/>
      <c r="D31" s="543"/>
      <c r="E31" s="543"/>
      <c r="F31" s="543"/>
      <c r="G31" s="543"/>
      <c r="H31" s="543"/>
      <c r="I31" s="543"/>
      <c r="J31" s="543"/>
      <c r="K31" s="543"/>
      <c r="L31" s="543"/>
      <c r="M31" s="543"/>
      <c r="N31" s="543"/>
      <c r="O31" s="512"/>
      <c r="P31" s="512"/>
      <c r="Q31" s="512"/>
      <c r="R31" s="512"/>
      <c r="S31" s="512"/>
      <c r="T31" s="512"/>
      <c r="U31" s="512"/>
      <c r="V31" s="512"/>
      <c r="W31" s="512"/>
      <c r="X31" s="512"/>
      <c r="Y31" s="512"/>
      <c r="Z31" s="527"/>
      <c r="AA31" s="512"/>
      <c r="AB31" s="512"/>
      <c r="AC31" s="512"/>
      <c r="AD31" s="512"/>
      <c r="AE31" s="512"/>
      <c r="AF31" s="512"/>
      <c r="AG31" s="512"/>
      <c r="AH31" s="527"/>
      <c r="AI31" s="527"/>
      <c r="AJ31" s="527"/>
      <c r="AK31" s="497"/>
    </row>
    <row r="32" spans="1:64" ht="10.5" customHeight="1">
      <c r="A32" s="507"/>
      <c r="B32" s="507"/>
      <c r="C32" s="509"/>
      <c r="D32" s="543"/>
      <c r="E32" s="543"/>
      <c r="F32" s="543"/>
      <c r="G32" s="543"/>
      <c r="H32" s="543"/>
      <c r="I32" s="543"/>
      <c r="J32" s="543"/>
      <c r="K32" s="543"/>
      <c r="L32" s="543"/>
      <c r="M32" s="543"/>
      <c r="N32" s="543"/>
      <c r="O32" s="512"/>
      <c r="P32" s="512"/>
      <c r="Q32" s="512"/>
      <c r="R32" s="512"/>
      <c r="S32" s="512"/>
      <c r="T32" s="512"/>
      <c r="U32" s="512"/>
      <c r="V32" s="512"/>
      <c r="W32" s="512"/>
      <c r="X32" s="512"/>
      <c r="Y32" s="512"/>
      <c r="Z32" s="527"/>
      <c r="AA32" s="512"/>
      <c r="AB32" s="512"/>
      <c r="AC32" s="512"/>
      <c r="AD32" s="512"/>
      <c r="AE32" s="512"/>
      <c r="AF32" s="512"/>
      <c r="AG32" s="512"/>
      <c r="AH32" s="527"/>
      <c r="AI32" s="527"/>
      <c r="AJ32" s="527"/>
      <c r="AK32" s="497"/>
    </row>
    <row r="33" spans="1:41" ht="23.25" customHeight="1">
      <c r="A33" s="507"/>
      <c r="B33" s="507" t="s">
        <v>673</v>
      </c>
      <c r="C33" s="542"/>
      <c r="D33" s="512"/>
      <c r="E33" s="512"/>
      <c r="F33" s="512"/>
      <c r="G33" s="512"/>
      <c r="H33" s="524"/>
      <c r="I33" s="524"/>
      <c r="J33" s="507"/>
      <c r="K33" s="507"/>
      <c r="L33" s="507"/>
      <c r="M33" s="507"/>
      <c r="N33" s="507"/>
      <c r="O33" s="507"/>
      <c r="P33" s="507"/>
      <c r="Q33" s="507"/>
      <c r="R33" s="507"/>
      <c r="S33" s="507"/>
      <c r="T33" s="507"/>
      <c r="U33" s="507"/>
      <c r="V33" s="507"/>
      <c r="W33" s="507"/>
      <c r="X33" s="507"/>
      <c r="Y33" s="521"/>
      <c r="Z33" s="521"/>
      <c r="AA33" s="521"/>
      <c r="AB33" s="521"/>
      <c r="AC33" s="521"/>
      <c r="AD33" s="521"/>
      <c r="AE33" s="521"/>
      <c r="AF33" s="521"/>
      <c r="AG33" s="521"/>
      <c r="AH33" s="521"/>
      <c r="AI33" s="521"/>
      <c r="AJ33" s="521"/>
      <c r="AK33" s="497"/>
    </row>
    <row r="34" spans="1:41" ht="23.25" customHeight="1">
      <c r="A34" s="507"/>
      <c r="B34" s="507"/>
      <c r="C34" s="512" t="s">
        <v>672</v>
      </c>
      <c r="D34" s="512"/>
      <c r="E34" s="512"/>
      <c r="F34" s="512"/>
      <c r="G34" s="512"/>
      <c r="H34" s="524"/>
      <c r="I34" s="524"/>
      <c r="J34" s="507"/>
      <c r="K34" s="507"/>
      <c r="L34" s="507"/>
      <c r="M34" s="507"/>
      <c r="N34" s="507"/>
      <c r="O34" s="507"/>
      <c r="P34" s="507"/>
      <c r="Q34" s="507"/>
      <c r="R34" s="507"/>
      <c r="S34" s="507"/>
      <c r="T34" s="507"/>
      <c r="U34" s="507"/>
      <c r="V34" s="507"/>
      <c r="W34" s="507"/>
      <c r="X34" s="507"/>
      <c r="Y34" s="521"/>
      <c r="Z34" s="521"/>
      <c r="AA34" s="521"/>
      <c r="AB34" s="521"/>
      <c r="AC34" s="521"/>
      <c r="AD34" s="521"/>
      <c r="AE34" s="521"/>
      <c r="AF34" s="541"/>
      <c r="AG34" s="541"/>
      <c r="AH34" s="521"/>
      <c r="AI34" s="521"/>
      <c r="AJ34" s="521"/>
      <c r="AK34" s="497"/>
    </row>
    <row r="35" spans="1:41" ht="23.25" customHeight="1">
      <c r="A35" s="536"/>
      <c r="B35" s="536"/>
      <c r="C35" s="540"/>
      <c r="D35" s="505" t="s">
        <v>616</v>
      </c>
      <c r="E35" s="538"/>
      <c r="F35" s="538"/>
      <c r="G35" s="538"/>
      <c r="H35" s="538"/>
      <c r="I35" s="538"/>
      <c r="J35" s="538"/>
      <c r="K35" s="538"/>
      <c r="L35" s="538"/>
      <c r="M35" s="538"/>
      <c r="N35" s="538"/>
      <c r="O35" s="538"/>
      <c r="P35" s="538"/>
      <c r="Q35" s="539"/>
      <c r="R35" s="505" t="s">
        <v>670</v>
      </c>
      <c r="S35" s="538"/>
      <c r="T35" s="538"/>
      <c r="U35" s="538"/>
      <c r="V35" s="538"/>
      <c r="W35" s="538"/>
      <c r="X35" s="538"/>
      <c r="Y35" s="504"/>
      <c r="Z35" s="536"/>
      <c r="AA35" s="505" t="s">
        <v>669</v>
      </c>
      <c r="AB35" s="538"/>
      <c r="AC35" s="538"/>
      <c r="AD35" s="538"/>
      <c r="AE35" s="538"/>
      <c r="AF35" s="538"/>
      <c r="AG35" s="538"/>
      <c r="AH35" s="504"/>
      <c r="AI35" s="537"/>
      <c r="AJ35" s="536"/>
      <c r="AK35" s="497"/>
    </row>
    <row r="36" spans="1:41" ht="23.25" customHeight="1">
      <c r="C36" s="517"/>
      <c r="D36" s="2959" t="s">
        <v>668</v>
      </c>
      <c r="E36" s="2960"/>
      <c r="F36" s="2960"/>
      <c r="G36" s="2960"/>
      <c r="H36" s="2960"/>
      <c r="I36" s="2961"/>
      <c r="J36" s="2962" t="s">
        <v>667</v>
      </c>
      <c r="K36" s="2963"/>
      <c r="L36" s="2963"/>
      <c r="M36" s="2963"/>
      <c r="N36" s="2963"/>
      <c r="O36" s="2963"/>
      <c r="P36" s="2963"/>
      <c r="Q36" s="2964"/>
      <c r="R36" s="3028"/>
      <c r="S36" s="3029"/>
      <c r="T36" s="3029"/>
      <c r="U36" s="3029"/>
      <c r="V36" s="3029"/>
      <c r="W36" s="3029"/>
      <c r="X36" s="3029"/>
      <c r="Y36" s="2972" t="s">
        <v>8</v>
      </c>
      <c r="Z36" s="532" t="s">
        <v>665</v>
      </c>
      <c r="AA36" s="2974"/>
      <c r="AB36" s="2975"/>
      <c r="AC36" s="2975"/>
      <c r="AD36" s="2975"/>
      <c r="AE36" s="2975"/>
      <c r="AF36" s="2975"/>
      <c r="AG36" s="2975"/>
      <c r="AH36" s="531" t="s">
        <v>8</v>
      </c>
      <c r="AI36" s="530"/>
      <c r="AK36" s="497"/>
    </row>
    <row r="37" spans="1:41" ht="23.25" customHeight="1">
      <c r="C37" s="517"/>
      <c r="D37" s="2976" t="s">
        <v>666</v>
      </c>
      <c r="E37" s="2977"/>
      <c r="F37" s="2977"/>
      <c r="G37" s="2977"/>
      <c r="H37" s="2977"/>
      <c r="I37" s="2978"/>
      <c r="J37" s="2965"/>
      <c r="K37" s="2966"/>
      <c r="L37" s="2966"/>
      <c r="M37" s="2966"/>
      <c r="N37" s="2966"/>
      <c r="O37" s="2966"/>
      <c r="P37" s="2966"/>
      <c r="Q37" s="2967"/>
      <c r="R37" s="3030"/>
      <c r="S37" s="3031"/>
      <c r="T37" s="3031"/>
      <c r="U37" s="3031"/>
      <c r="V37" s="3031"/>
      <c r="W37" s="3031"/>
      <c r="X37" s="3031"/>
      <c r="Y37" s="2973"/>
      <c r="Z37" s="532" t="s">
        <v>665</v>
      </c>
      <c r="AA37" s="2974"/>
      <c r="AB37" s="2975"/>
      <c r="AC37" s="2975"/>
      <c r="AD37" s="2975"/>
      <c r="AE37" s="2975"/>
      <c r="AF37" s="2975"/>
      <c r="AG37" s="2975"/>
      <c r="AH37" s="531" t="s">
        <v>8</v>
      </c>
      <c r="AI37" s="530"/>
      <c r="AK37" s="497"/>
    </row>
    <row r="38" spans="1:41" ht="34.5" customHeight="1">
      <c r="C38" s="517"/>
      <c r="D38" s="2979"/>
      <c r="E38" s="2980"/>
      <c r="F38" s="2980"/>
      <c r="G38" s="2980"/>
      <c r="H38" s="2980"/>
      <c r="I38" s="2981"/>
      <c r="J38" s="2982" t="s">
        <v>981</v>
      </c>
      <c r="K38" s="2983"/>
      <c r="L38" s="2983"/>
      <c r="M38" s="2983"/>
      <c r="N38" s="2983"/>
      <c r="O38" s="2983"/>
      <c r="P38" s="2983"/>
      <c r="Q38" s="2984"/>
      <c r="R38" s="2974"/>
      <c r="S38" s="2975"/>
      <c r="T38" s="2975"/>
      <c r="U38" s="2975"/>
      <c r="V38" s="2975"/>
      <c r="W38" s="2975"/>
      <c r="X38" s="2975"/>
      <c r="Y38" s="531" t="s">
        <v>8</v>
      </c>
      <c r="Z38" s="532" t="s">
        <v>665</v>
      </c>
      <c r="AA38" s="2974"/>
      <c r="AB38" s="2975"/>
      <c r="AC38" s="2975"/>
      <c r="AD38" s="2975"/>
      <c r="AE38" s="2975"/>
      <c r="AF38" s="2975"/>
      <c r="AG38" s="2975"/>
      <c r="AH38" s="531" t="s">
        <v>8</v>
      </c>
      <c r="AI38" s="530"/>
      <c r="AK38" s="497"/>
      <c r="AO38" s="497" t="s">
        <v>292</v>
      </c>
    </row>
    <row r="39" spans="1:41" ht="23.25" customHeight="1">
      <c r="A39" s="509"/>
      <c r="B39" s="509"/>
      <c r="C39" s="509"/>
      <c r="D39" s="1203" t="s">
        <v>663</v>
      </c>
      <c r="E39" s="511"/>
      <c r="F39" s="511"/>
      <c r="G39" s="511"/>
      <c r="H39" s="511"/>
      <c r="I39" s="511"/>
      <c r="J39" s="511"/>
      <c r="K39" s="529"/>
      <c r="L39" s="529"/>
      <c r="M39" s="529"/>
      <c r="N39" s="529"/>
      <c r="O39" s="529"/>
      <c r="P39" s="529"/>
      <c r="Q39" s="529"/>
      <c r="R39" s="529"/>
      <c r="S39" s="529"/>
      <c r="T39" s="529"/>
      <c r="U39" s="529"/>
      <c r="V39" s="529"/>
      <c r="W39" s="529"/>
      <c r="X39" s="529"/>
      <c r="Y39" s="509"/>
      <c r="Z39" s="528"/>
      <c r="AA39" s="528"/>
      <c r="AB39" s="528"/>
      <c r="AC39" s="528"/>
      <c r="AD39" s="528"/>
      <c r="AE39" s="528"/>
      <c r="AF39" s="528"/>
      <c r="AG39" s="528"/>
      <c r="AH39" s="528"/>
      <c r="AI39" s="528"/>
      <c r="AJ39" s="528"/>
      <c r="AK39" s="527"/>
      <c r="AO39" s="497" t="s">
        <v>54</v>
      </c>
    </row>
    <row r="40" spans="1:41" ht="23.25" customHeight="1">
      <c r="A40" s="507"/>
      <c r="B40" s="507"/>
      <c r="C40" s="507" t="s">
        <v>662</v>
      </c>
      <c r="D40" s="512"/>
      <c r="E40" s="512"/>
      <c r="F40" s="512"/>
      <c r="G40" s="512"/>
      <c r="H40" s="512"/>
      <c r="I40" s="512"/>
      <c r="J40" s="526"/>
      <c r="K40" s="526"/>
      <c r="L40" s="526"/>
      <c r="M40" s="526"/>
      <c r="N40" s="526"/>
      <c r="O40" s="526"/>
      <c r="P40" s="526"/>
      <c r="Q40" s="526"/>
      <c r="R40" s="526"/>
      <c r="S40" s="526"/>
      <c r="T40" s="526"/>
      <c r="U40" s="526"/>
      <c r="V40" s="526"/>
      <c r="W40" s="526"/>
      <c r="X40" s="526"/>
      <c r="Y40" s="526"/>
      <c r="Z40" s="526"/>
      <c r="AA40" s="526"/>
      <c r="AB40" s="526"/>
      <c r="AC40" s="526"/>
      <c r="AD40" s="525" t="s">
        <v>720</v>
      </c>
      <c r="AE40" s="2955" t="s">
        <v>661</v>
      </c>
      <c r="AF40" s="2955"/>
      <c r="AG40" s="2955"/>
      <c r="AH40" s="2955"/>
      <c r="AI40" s="2955"/>
      <c r="AJ40" s="525" t="s">
        <v>719</v>
      </c>
      <c r="AK40" s="497"/>
      <c r="AO40" s="497" t="s">
        <v>718</v>
      </c>
    </row>
    <row r="41" spans="1:41"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c r="AK41" s="497"/>
      <c r="AO41" s="497" t="s">
        <v>55</v>
      </c>
    </row>
    <row r="44" spans="1:41" ht="23.25" customHeight="1">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row>
  </sheetData>
  <mergeCells count="46">
    <mergeCell ref="E14:AJ14"/>
    <mergeCell ref="C15:D15"/>
    <mergeCell ref="C16:D16"/>
    <mergeCell ref="C17:D17"/>
    <mergeCell ref="C4:D4"/>
    <mergeCell ref="C5:D5"/>
    <mergeCell ref="C11:D11"/>
    <mergeCell ref="C12:D12"/>
    <mergeCell ref="C13:D13"/>
    <mergeCell ref="C14:D14"/>
    <mergeCell ref="AN5:BN12"/>
    <mergeCell ref="C6:D6"/>
    <mergeCell ref="C7:D7"/>
    <mergeCell ref="C8:D8"/>
    <mergeCell ref="C9:D9"/>
    <mergeCell ref="C10:D10"/>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E40:AI40"/>
    <mergeCell ref="Y27:AJ27"/>
    <mergeCell ref="D36:I36"/>
    <mergeCell ref="J36:Q37"/>
    <mergeCell ref="R36:X37"/>
    <mergeCell ref="Y36:Y37"/>
    <mergeCell ref="AA36:AG36"/>
    <mergeCell ref="D37:I38"/>
    <mergeCell ref="AA37:AG37"/>
    <mergeCell ref="J38:Q38"/>
    <mergeCell ref="C26:M28"/>
    <mergeCell ref="W26:X26"/>
    <mergeCell ref="Y26:AJ26"/>
    <mergeCell ref="N27:N28"/>
    <mergeCell ref="O27:V28"/>
    <mergeCell ref="R38:X38"/>
  </mergeCells>
  <phoneticPr fontId="2"/>
  <dataValidations count="6">
    <dataValidation type="list" allowBlank="1" showInputMessage="1" showErrorMessage="1" sqref="C4:D19" xr:uid="{00000000-0002-0000-1900-000000000000}">
      <formula1>"○,－"</formula1>
    </dataValidation>
    <dataValidation type="list" allowBlank="1" showInputMessage="1" showErrorMessage="1" sqref="P2:R2 P22:R22" xr:uid="{00000000-0002-0000-1900-000001000000}">
      <formula1>"有　・　無,有,無"</formula1>
    </dataValidation>
    <dataValidation imeMode="hiragana" allowBlank="1" showInputMessage="1" showErrorMessage="1" sqref="AL2:BL2 AL16:BL20 AN5 BM2:BM4 AO42:AP42 AO44:CK65536 BM13:BM21 AR42:AS42 AU37:BM43 AT37:AT42 AO37:AS41 AO43:AT43 AL33:AN65536" xr:uid="{00000000-0002-0000-1900-000002000000}"/>
    <dataValidation type="list" allowBlank="1" showInputMessage="1" showErrorMessage="1" sqref="N24:N28" xr:uid="{00000000-0002-0000-1900-000003000000}">
      <formula1>"○"</formula1>
    </dataValidation>
    <dataValidation type="list" allowBlank="1" showInputMessage="1" showErrorMessage="1" sqref="AE40:AI40" xr:uid="{00000000-0002-0000-1900-000004000000}">
      <formula1>"い　る　・　いない,い な い,い　　る,－"</formula1>
    </dataValidation>
    <dataValidation allowBlank="1" showInputMessage="1" showErrorMessage="1" sqref="AL29:BL32 BM22:BM32" xr:uid="{00000000-0002-0000-1900-000005000000}"/>
  </dataValidations>
  <printOptions horizontalCentered="1" verticalCentered="1"/>
  <pageMargins left="0" right="0" top="0" bottom="0" header="0" footer="0.51181102362204722"/>
  <pageSetup paperSize="9" scale="65" orientation="landscape" cellComments="asDisplayed" r:id="rId1"/>
  <headerFooter alignWithMargins="0">
    <oddFooter xml:space="preserve">&amp;C2/4
</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0000"/>
  </sheetPr>
  <dimension ref="A1:EA19"/>
  <sheetViews>
    <sheetView zoomScaleNormal="100" zoomScaleSheetLayoutView="100" workbookViewId="0">
      <selection activeCell="C16" sqref="C16:AC16"/>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1" spans="1:64" ht="20.149999999999999" customHeight="1">
      <c r="B1" s="517" t="s">
        <v>740</v>
      </c>
      <c r="C1" s="542"/>
      <c r="D1" s="512"/>
      <c r="E1" s="512"/>
      <c r="F1" s="512"/>
      <c r="G1" s="512"/>
      <c r="H1" s="524"/>
      <c r="I1" s="524"/>
      <c r="Y1" s="530"/>
      <c r="Z1" s="530"/>
      <c r="AA1" s="530"/>
      <c r="AB1" s="530"/>
      <c r="AC1" s="530"/>
      <c r="AD1" s="530"/>
      <c r="AE1" s="530"/>
      <c r="AF1" s="530"/>
      <c r="AG1" s="530"/>
      <c r="AH1" s="530"/>
      <c r="AI1" s="530"/>
      <c r="AJ1" s="530"/>
      <c r="AK1" s="497"/>
      <c r="AL1" s="2857" t="s">
        <v>739</v>
      </c>
      <c r="AM1" s="2858"/>
      <c r="AN1" s="2858"/>
      <c r="AO1" s="2858"/>
      <c r="AP1" s="2858"/>
      <c r="AQ1" s="2858"/>
      <c r="AR1" s="2858"/>
      <c r="AS1" s="2858"/>
      <c r="AT1" s="2858"/>
      <c r="AU1" s="2858"/>
      <c r="AV1" s="2858"/>
      <c r="AW1" s="2858"/>
      <c r="AX1" s="2858"/>
      <c r="AY1" s="2858"/>
      <c r="AZ1" s="2858"/>
      <c r="BA1" s="2858"/>
      <c r="BB1" s="2858"/>
      <c r="BC1" s="2858"/>
      <c r="BD1" s="2858"/>
      <c r="BE1" s="2858"/>
      <c r="BF1" s="2858"/>
      <c r="BG1" s="2858"/>
      <c r="BH1" s="2858"/>
      <c r="BI1" s="2858"/>
      <c r="BJ1" s="2858"/>
      <c r="BK1" s="2858"/>
      <c r="BL1" s="2859"/>
    </row>
    <row r="2" spans="1:64" ht="20.149999999999999" customHeight="1">
      <c r="A2" s="506"/>
      <c r="B2" s="3039" t="s">
        <v>738</v>
      </c>
      <c r="C2" s="3039"/>
      <c r="D2" s="3039"/>
      <c r="E2" s="3039"/>
      <c r="F2" s="3039"/>
      <c r="G2" s="3039"/>
      <c r="H2" s="3039"/>
      <c r="I2" s="3040" t="s">
        <v>737</v>
      </c>
      <c r="J2" s="3041"/>
      <c r="K2" s="3041"/>
      <c r="L2" s="3041"/>
      <c r="M2" s="3042"/>
      <c r="N2" s="505" t="s">
        <v>736</v>
      </c>
      <c r="O2" s="538"/>
      <c r="P2" s="538"/>
      <c r="Q2" s="538"/>
      <c r="R2" s="538"/>
      <c r="S2" s="538"/>
      <c r="T2" s="538"/>
      <c r="U2" s="538"/>
      <c r="V2" s="538"/>
      <c r="W2" s="538"/>
      <c r="X2" s="538"/>
      <c r="Y2" s="538"/>
      <c r="Z2" s="504"/>
      <c r="AA2" s="3040" t="s">
        <v>735</v>
      </c>
      <c r="AB2" s="3041"/>
      <c r="AC2" s="3041"/>
      <c r="AD2" s="3041"/>
      <c r="AE2" s="3042"/>
      <c r="AF2" s="3040" t="s">
        <v>734</v>
      </c>
      <c r="AG2" s="3041"/>
      <c r="AH2" s="3041"/>
      <c r="AI2" s="3041"/>
      <c r="AJ2" s="3042"/>
      <c r="AK2" s="497"/>
      <c r="AL2" s="2860"/>
      <c r="AM2" s="2861"/>
      <c r="AN2" s="2861"/>
      <c r="AO2" s="2861"/>
      <c r="AP2" s="2861"/>
      <c r="AQ2" s="2861"/>
      <c r="AR2" s="2861"/>
      <c r="AS2" s="2861"/>
      <c r="AT2" s="2861"/>
      <c r="AU2" s="2861"/>
      <c r="AV2" s="2861"/>
      <c r="AW2" s="2861"/>
      <c r="AX2" s="2861"/>
      <c r="AY2" s="2861"/>
      <c r="AZ2" s="2861"/>
      <c r="BA2" s="2861"/>
      <c r="BB2" s="2861"/>
      <c r="BC2" s="2861"/>
      <c r="BD2" s="2861"/>
      <c r="BE2" s="2861"/>
      <c r="BF2" s="2861"/>
      <c r="BG2" s="2861"/>
      <c r="BH2" s="2861"/>
      <c r="BI2" s="2861"/>
      <c r="BJ2" s="2861"/>
      <c r="BK2" s="2861"/>
      <c r="BL2" s="2862"/>
    </row>
    <row r="3" spans="1:64" ht="24" customHeight="1">
      <c r="A3" s="573"/>
      <c r="B3" s="3039"/>
      <c r="C3" s="3039"/>
      <c r="D3" s="3039"/>
      <c r="E3" s="3039"/>
      <c r="F3" s="3039"/>
      <c r="G3" s="3039"/>
      <c r="H3" s="3039"/>
      <c r="I3" s="3043"/>
      <c r="J3" s="3044"/>
      <c r="K3" s="3044"/>
      <c r="L3" s="3044"/>
      <c r="M3" s="3045"/>
      <c r="N3" s="505" t="s">
        <v>733</v>
      </c>
      <c r="O3" s="538"/>
      <c r="P3" s="538"/>
      <c r="Q3" s="538"/>
      <c r="R3" s="504"/>
      <c r="S3" s="3049" t="s">
        <v>732</v>
      </c>
      <c r="T3" s="3050"/>
      <c r="U3" s="3050"/>
      <c r="V3" s="3050"/>
      <c r="W3" s="3051"/>
      <c r="X3" s="3052" t="s">
        <v>731</v>
      </c>
      <c r="Y3" s="3052"/>
      <c r="Z3" s="3052"/>
      <c r="AA3" s="3043"/>
      <c r="AB3" s="3044"/>
      <c r="AC3" s="3044"/>
      <c r="AD3" s="3044"/>
      <c r="AE3" s="3045"/>
      <c r="AF3" s="3043"/>
      <c r="AG3" s="3044"/>
      <c r="AH3" s="3044"/>
      <c r="AI3" s="3044"/>
      <c r="AJ3" s="3045"/>
      <c r="AK3" s="497"/>
      <c r="AL3" s="2860"/>
      <c r="AM3" s="2861"/>
      <c r="AN3" s="2861"/>
      <c r="AO3" s="2861"/>
      <c r="AP3" s="2861"/>
      <c r="AQ3" s="2861"/>
      <c r="AR3" s="2861"/>
      <c r="AS3" s="2861"/>
      <c r="AT3" s="2861"/>
      <c r="AU3" s="2861"/>
      <c r="AV3" s="2861"/>
      <c r="AW3" s="2861"/>
      <c r="AX3" s="2861"/>
      <c r="AY3" s="2861"/>
      <c r="AZ3" s="2861"/>
      <c r="BA3" s="2861"/>
      <c r="BB3" s="2861"/>
      <c r="BC3" s="2861"/>
      <c r="BD3" s="2861"/>
      <c r="BE3" s="2861"/>
      <c r="BF3" s="2861"/>
      <c r="BG3" s="2861"/>
      <c r="BH3" s="2861"/>
      <c r="BI3" s="2861"/>
      <c r="BJ3" s="2861"/>
      <c r="BK3" s="2861"/>
      <c r="BL3" s="2862"/>
    </row>
    <row r="4" spans="1:64" ht="20.149999999999999" customHeight="1">
      <c r="B4" s="3037" t="s">
        <v>727</v>
      </c>
      <c r="C4" s="3037"/>
      <c r="D4" s="3037"/>
      <c r="E4" s="3037"/>
      <c r="F4" s="3037"/>
      <c r="G4" s="3037"/>
      <c r="H4" s="3037"/>
      <c r="I4" s="2842" t="s">
        <v>730</v>
      </c>
      <c r="J4" s="2842"/>
      <c r="K4" s="2842"/>
      <c r="L4" s="2842"/>
      <c r="M4" s="2842"/>
      <c r="N4" s="2842" t="s">
        <v>730</v>
      </c>
      <c r="O4" s="2842"/>
      <c r="P4" s="2842"/>
      <c r="Q4" s="2842"/>
      <c r="R4" s="2842"/>
      <c r="S4" s="2842" t="s">
        <v>730</v>
      </c>
      <c r="T4" s="2842"/>
      <c r="U4" s="2842"/>
      <c r="V4" s="2842"/>
      <c r="W4" s="2842"/>
      <c r="X4" s="3046" t="s">
        <v>730</v>
      </c>
      <c r="Y4" s="3047"/>
      <c r="Z4" s="3048"/>
      <c r="AA4" s="2842" t="s">
        <v>730</v>
      </c>
      <c r="AB4" s="2842"/>
      <c r="AC4" s="2842"/>
      <c r="AD4" s="2842"/>
      <c r="AE4" s="2842"/>
      <c r="AF4" s="2842" t="s">
        <v>730</v>
      </c>
      <c r="AG4" s="2842"/>
      <c r="AH4" s="2842"/>
      <c r="AI4" s="2842"/>
      <c r="AJ4" s="2842"/>
      <c r="AK4" s="497"/>
      <c r="AL4" s="2860"/>
      <c r="AM4" s="2861"/>
      <c r="AN4" s="2861"/>
      <c r="AO4" s="2861"/>
      <c r="AP4" s="2861"/>
      <c r="AQ4" s="2861"/>
      <c r="AR4" s="2861"/>
      <c r="AS4" s="2861"/>
      <c r="AT4" s="2861"/>
      <c r="AU4" s="2861"/>
      <c r="AV4" s="2861"/>
      <c r="AW4" s="2861"/>
      <c r="AX4" s="2861"/>
      <c r="AY4" s="2861"/>
      <c r="AZ4" s="2861"/>
      <c r="BA4" s="2861"/>
      <c r="BB4" s="2861"/>
      <c r="BC4" s="2861"/>
      <c r="BD4" s="2861"/>
      <c r="BE4" s="2861"/>
      <c r="BF4" s="2861"/>
      <c r="BG4" s="2861"/>
      <c r="BH4" s="2861"/>
      <c r="BI4" s="2861"/>
      <c r="BJ4" s="2861"/>
      <c r="BK4" s="2861"/>
      <c r="BL4" s="2862"/>
    </row>
    <row r="5" spans="1:64" ht="20.149999999999999" customHeight="1">
      <c r="B5" s="3037" t="s">
        <v>726</v>
      </c>
      <c r="C5" s="3037"/>
      <c r="D5" s="3037"/>
      <c r="E5" s="3037"/>
      <c r="F5" s="3037"/>
      <c r="G5" s="3037"/>
      <c r="H5" s="3037"/>
      <c r="I5" s="2842" t="s">
        <v>730</v>
      </c>
      <c r="J5" s="2842"/>
      <c r="K5" s="2842"/>
      <c r="L5" s="2842"/>
      <c r="M5" s="2842"/>
      <c r="N5" s="2842" t="s">
        <v>730</v>
      </c>
      <c r="O5" s="2842"/>
      <c r="P5" s="2842"/>
      <c r="Q5" s="2842"/>
      <c r="R5" s="2842"/>
      <c r="S5" s="2842" t="s">
        <v>730</v>
      </c>
      <c r="T5" s="2842"/>
      <c r="U5" s="2842"/>
      <c r="V5" s="2842"/>
      <c r="W5" s="2842"/>
      <c r="X5" s="3046" t="s">
        <v>730</v>
      </c>
      <c r="Y5" s="3047"/>
      <c r="Z5" s="3048"/>
      <c r="AA5" s="2842" t="s">
        <v>730</v>
      </c>
      <c r="AB5" s="2842"/>
      <c r="AC5" s="2842"/>
      <c r="AD5" s="2842"/>
      <c r="AE5" s="2842"/>
      <c r="AF5" s="2842" t="s">
        <v>730</v>
      </c>
      <c r="AG5" s="2842"/>
      <c r="AH5" s="2842"/>
      <c r="AI5" s="2842"/>
      <c r="AJ5" s="2842"/>
      <c r="AK5" s="497"/>
      <c r="AL5" s="2860"/>
      <c r="AM5" s="2861"/>
      <c r="AN5" s="2861"/>
      <c r="AO5" s="2861"/>
      <c r="AP5" s="2861"/>
      <c r="AQ5" s="2861"/>
      <c r="AR5" s="2861"/>
      <c r="AS5" s="2861"/>
      <c r="AT5" s="2861"/>
      <c r="AU5" s="2861"/>
      <c r="AV5" s="2861"/>
      <c r="AW5" s="2861"/>
      <c r="AX5" s="2861"/>
      <c r="AY5" s="2861"/>
      <c r="AZ5" s="2861"/>
      <c r="BA5" s="2861"/>
      <c r="BB5" s="2861"/>
      <c r="BC5" s="2861"/>
      <c r="BD5" s="2861"/>
      <c r="BE5" s="2861"/>
      <c r="BF5" s="2861"/>
      <c r="BG5" s="2861"/>
      <c r="BH5" s="2861"/>
      <c r="BI5" s="2861"/>
      <c r="BJ5" s="2861"/>
      <c r="BK5" s="2861"/>
      <c r="BL5" s="2862"/>
    </row>
    <row r="6" spans="1:64" ht="20.149999999999999" customHeight="1">
      <c r="B6" s="3037" t="s">
        <v>725</v>
      </c>
      <c r="C6" s="3037"/>
      <c r="D6" s="3037"/>
      <c r="E6" s="3037"/>
      <c r="F6" s="3037"/>
      <c r="G6" s="3037"/>
      <c r="H6" s="3037"/>
      <c r="I6" s="2842" t="s">
        <v>730</v>
      </c>
      <c r="J6" s="2842"/>
      <c r="K6" s="2842"/>
      <c r="L6" s="2842"/>
      <c r="M6" s="2842"/>
      <c r="N6" s="2842" t="s">
        <v>730</v>
      </c>
      <c r="O6" s="2842"/>
      <c r="P6" s="2842"/>
      <c r="Q6" s="2842"/>
      <c r="R6" s="2842"/>
      <c r="S6" s="2842" t="s">
        <v>730</v>
      </c>
      <c r="T6" s="2842"/>
      <c r="U6" s="2842"/>
      <c r="V6" s="2842"/>
      <c r="W6" s="2842"/>
      <c r="X6" s="3046" t="s">
        <v>730</v>
      </c>
      <c r="Y6" s="3047"/>
      <c r="Z6" s="3048"/>
      <c r="AA6" s="2842" t="s">
        <v>730</v>
      </c>
      <c r="AB6" s="2842"/>
      <c r="AC6" s="2842"/>
      <c r="AD6" s="2842"/>
      <c r="AE6" s="2842"/>
      <c r="AF6" s="2842" t="s">
        <v>730</v>
      </c>
      <c r="AG6" s="2842"/>
      <c r="AH6" s="2842"/>
      <c r="AI6" s="2842"/>
      <c r="AJ6" s="2842"/>
      <c r="AK6" s="497"/>
      <c r="AL6" s="2860"/>
      <c r="AM6" s="2861"/>
      <c r="AN6" s="2861"/>
      <c r="AO6" s="2861"/>
      <c r="AP6" s="2861"/>
      <c r="AQ6" s="2861"/>
      <c r="AR6" s="2861"/>
      <c r="AS6" s="2861"/>
      <c r="AT6" s="2861"/>
      <c r="AU6" s="2861"/>
      <c r="AV6" s="2861"/>
      <c r="AW6" s="2861"/>
      <c r="AX6" s="2861"/>
      <c r="AY6" s="2861"/>
      <c r="AZ6" s="2861"/>
      <c r="BA6" s="2861"/>
      <c r="BB6" s="2861"/>
      <c r="BC6" s="2861"/>
      <c r="BD6" s="2861"/>
      <c r="BE6" s="2861"/>
      <c r="BF6" s="2861"/>
      <c r="BG6" s="2861"/>
      <c r="BH6" s="2861"/>
      <c r="BI6" s="2861"/>
      <c r="BJ6" s="2861"/>
      <c r="BK6" s="2861"/>
      <c r="BL6" s="2862"/>
    </row>
    <row r="7" spans="1:64" ht="20.149999999999999" customHeight="1">
      <c r="B7" s="3037" t="s">
        <v>724</v>
      </c>
      <c r="C7" s="3037"/>
      <c r="D7" s="3037"/>
      <c r="E7" s="3037"/>
      <c r="F7" s="3037"/>
      <c r="G7" s="3037"/>
      <c r="H7" s="3037"/>
      <c r="I7" s="2842" t="s">
        <v>730</v>
      </c>
      <c r="J7" s="2842"/>
      <c r="K7" s="2842"/>
      <c r="L7" s="2842"/>
      <c r="M7" s="2842"/>
      <c r="N7" s="2842" t="s">
        <v>730</v>
      </c>
      <c r="O7" s="2842"/>
      <c r="P7" s="2842"/>
      <c r="Q7" s="2842"/>
      <c r="R7" s="2842"/>
      <c r="S7" s="2842" t="s">
        <v>730</v>
      </c>
      <c r="T7" s="2842"/>
      <c r="U7" s="2842"/>
      <c r="V7" s="2842"/>
      <c r="W7" s="2842"/>
      <c r="X7" s="3046" t="s">
        <v>730</v>
      </c>
      <c r="Y7" s="3047"/>
      <c r="Z7" s="3048"/>
      <c r="AA7" s="2842" t="s">
        <v>730</v>
      </c>
      <c r="AB7" s="2842"/>
      <c r="AC7" s="2842"/>
      <c r="AD7" s="2842"/>
      <c r="AE7" s="2842"/>
      <c r="AF7" s="2842" t="s">
        <v>730</v>
      </c>
      <c r="AG7" s="2842"/>
      <c r="AH7" s="2842"/>
      <c r="AI7" s="2842"/>
      <c r="AJ7" s="2842"/>
      <c r="AK7" s="497"/>
      <c r="AL7" s="2863"/>
      <c r="AM7" s="2864"/>
      <c r="AN7" s="2864"/>
      <c r="AO7" s="2864"/>
      <c r="AP7" s="2864"/>
      <c r="AQ7" s="2864"/>
      <c r="AR7" s="2864"/>
      <c r="AS7" s="2864"/>
      <c r="AT7" s="2864"/>
      <c r="AU7" s="2864"/>
      <c r="AV7" s="2864"/>
      <c r="AW7" s="2864"/>
      <c r="AX7" s="2864"/>
      <c r="AY7" s="2864"/>
      <c r="AZ7" s="2864"/>
      <c r="BA7" s="2864"/>
      <c r="BB7" s="2864"/>
      <c r="BC7" s="2864"/>
      <c r="BD7" s="2864"/>
      <c r="BE7" s="2864"/>
      <c r="BF7" s="2864"/>
      <c r="BG7" s="2864"/>
      <c r="BH7" s="2864"/>
      <c r="BI7" s="2864"/>
      <c r="BJ7" s="2864"/>
      <c r="BK7" s="2864"/>
      <c r="BL7" s="2865"/>
    </row>
    <row r="8" spans="1:64" ht="20.149999999999999" customHeight="1">
      <c r="B8" s="581"/>
      <c r="C8" s="581"/>
      <c r="D8" s="581"/>
      <c r="E8" s="581"/>
      <c r="F8" s="581"/>
      <c r="G8" s="581"/>
      <c r="H8" s="581"/>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497"/>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row>
    <row r="9" spans="1:64" ht="20.149999999999999" customHeight="1">
      <c r="B9" s="507" t="s">
        <v>673</v>
      </c>
      <c r="C9" s="581"/>
      <c r="D9" s="581"/>
      <c r="E9" s="581"/>
      <c r="F9" s="581"/>
      <c r="G9" s="581"/>
      <c r="H9" s="581"/>
      <c r="I9" s="579"/>
      <c r="J9" s="579"/>
      <c r="K9" s="579"/>
      <c r="L9" s="579"/>
      <c r="M9" s="579"/>
      <c r="N9" s="579"/>
      <c r="O9" s="579"/>
      <c r="P9" s="579"/>
      <c r="Q9" s="579"/>
      <c r="R9" s="579"/>
      <c r="S9" s="579"/>
      <c r="T9" s="579"/>
      <c r="U9" s="579"/>
      <c r="V9" s="580"/>
      <c r="W9" s="580"/>
      <c r="X9" s="580"/>
      <c r="Y9" s="517"/>
      <c r="Z9" s="517"/>
      <c r="AA9" s="579"/>
      <c r="AB9" s="579"/>
      <c r="AC9" s="579"/>
      <c r="AD9" s="579"/>
      <c r="AE9" s="579"/>
      <c r="AF9" s="579"/>
      <c r="AG9" s="579"/>
      <c r="AH9" s="579"/>
      <c r="AI9" s="579"/>
      <c r="AJ9" s="579"/>
      <c r="AK9" s="497"/>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row>
    <row r="10" spans="1:64" s="574" customFormat="1" ht="20.149999999999999" customHeight="1">
      <c r="A10" s="576"/>
      <c r="B10" s="576"/>
      <c r="C10" s="509" t="s">
        <v>729</v>
      </c>
      <c r="D10" s="578"/>
      <c r="E10" s="578"/>
      <c r="F10" s="578"/>
      <c r="G10" s="578"/>
      <c r="H10" s="577"/>
      <c r="I10" s="577"/>
      <c r="J10" s="576"/>
      <c r="K10" s="576"/>
      <c r="L10" s="576"/>
      <c r="M10" s="576"/>
      <c r="N10" s="576"/>
      <c r="O10" s="576"/>
      <c r="P10" s="576"/>
      <c r="Q10" s="576"/>
      <c r="R10" s="576"/>
      <c r="S10" s="576"/>
      <c r="T10" s="576"/>
      <c r="U10" s="576"/>
      <c r="V10" s="576"/>
      <c r="W10" s="576"/>
      <c r="X10" s="576"/>
      <c r="Y10" s="575"/>
      <c r="Z10" s="575"/>
      <c r="AA10" s="575"/>
      <c r="AB10" s="575"/>
      <c r="AC10" s="575"/>
      <c r="AD10" s="575"/>
      <c r="AE10" s="575"/>
      <c r="AF10" s="575"/>
      <c r="AG10" s="575"/>
      <c r="AH10" s="575"/>
      <c r="AI10" s="575"/>
      <c r="AJ10" s="575"/>
      <c r="AL10" s="497"/>
      <c r="AM10" s="497"/>
      <c r="AN10" s="497"/>
      <c r="AO10" s="497"/>
      <c r="AP10" s="497"/>
      <c r="AQ10" s="497"/>
      <c r="AR10" s="497"/>
      <c r="AS10" s="497"/>
      <c r="AT10" s="497"/>
      <c r="AU10" s="497"/>
      <c r="AV10" s="497"/>
      <c r="AW10" s="497"/>
      <c r="AX10" s="497"/>
      <c r="AY10" s="497"/>
      <c r="AZ10" s="497"/>
      <c r="BA10" s="497"/>
      <c r="BB10" s="497"/>
      <c r="BC10" s="497"/>
      <c r="BD10" s="497"/>
      <c r="BE10" s="497"/>
      <c r="BF10" s="497"/>
      <c r="BG10" s="497"/>
      <c r="BH10" s="497"/>
      <c r="BI10" s="497"/>
      <c r="BJ10" s="497"/>
      <c r="BK10" s="497"/>
      <c r="BL10" s="497"/>
    </row>
    <row r="11" spans="1:64" ht="20.149999999999999" customHeight="1">
      <c r="A11" s="573"/>
      <c r="B11" s="573"/>
      <c r="C11" s="503" t="s">
        <v>616</v>
      </c>
      <c r="D11" s="503"/>
      <c r="E11" s="503"/>
      <c r="F11" s="503"/>
      <c r="G11" s="503"/>
      <c r="H11" s="503"/>
      <c r="I11" s="503"/>
      <c r="J11" s="505"/>
      <c r="K11" s="504"/>
      <c r="L11" s="504" t="s">
        <v>728</v>
      </c>
      <c r="M11" s="538"/>
      <c r="N11" s="538"/>
      <c r="O11" s="538"/>
      <c r="P11" s="538"/>
      <c r="Q11" s="538"/>
      <c r="R11" s="538"/>
      <c r="S11" s="538"/>
      <c r="T11" s="538"/>
      <c r="U11" s="538"/>
      <c r="V11" s="538"/>
      <c r="W11" s="538"/>
      <c r="X11" s="538"/>
      <c r="Y11" s="538"/>
      <c r="Z11" s="538"/>
      <c r="AA11" s="538"/>
      <c r="AB11" s="538"/>
      <c r="AC11" s="538"/>
      <c r="AD11" s="538"/>
      <c r="AE11" s="538"/>
      <c r="AF11" s="572"/>
      <c r="AG11" s="572"/>
      <c r="AH11" s="572"/>
      <c r="AI11" s="572"/>
      <c r="AJ11" s="571"/>
      <c r="AK11" s="497"/>
    </row>
    <row r="12" spans="1:64" ht="30" customHeight="1">
      <c r="C12" s="501" t="s">
        <v>727</v>
      </c>
      <c r="D12" s="500"/>
      <c r="E12" s="500"/>
      <c r="F12" s="500"/>
      <c r="G12" s="500"/>
      <c r="H12" s="500"/>
      <c r="I12" s="500"/>
      <c r="J12" s="500"/>
      <c r="K12" s="570"/>
      <c r="L12" s="3034"/>
      <c r="M12" s="3035"/>
      <c r="N12" s="3035"/>
      <c r="O12" s="3035"/>
      <c r="P12" s="3035"/>
      <c r="Q12" s="3035"/>
      <c r="R12" s="3035"/>
      <c r="S12" s="3035"/>
      <c r="T12" s="3035"/>
      <c r="U12" s="3035"/>
      <c r="V12" s="3035"/>
      <c r="W12" s="3035"/>
      <c r="X12" s="3035"/>
      <c r="Y12" s="3035"/>
      <c r="Z12" s="3035"/>
      <c r="AA12" s="3035"/>
      <c r="AB12" s="3035"/>
      <c r="AC12" s="3035"/>
      <c r="AD12" s="3035"/>
      <c r="AE12" s="3035"/>
      <c r="AF12" s="3035"/>
      <c r="AG12" s="3035"/>
      <c r="AH12" s="3035"/>
      <c r="AI12" s="3035"/>
      <c r="AJ12" s="3036"/>
      <c r="AK12" s="497"/>
    </row>
    <row r="13" spans="1:64" ht="30" customHeight="1">
      <c r="C13" s="501" t="s">
        <v>726</v>
      </c>
      <c r="D13" s="500"/>
      <c r="E13" s="500"/>
      <c r="F13" s="500"/>
      <c r="G13" s="500"/>
      <c r="H13" s="500"/>
      <c r="I13" s="500"/>
      <c r="J13" s="500"/>
      <c r="K13" s="570"/>
      <c r="L13" s="3034"/>
      <c r="M13" s="3035"/>
      <c r="N13" s="3035"/>
      <c r="O13" s="3035"/>
      <c r="P13" s="3035"/>
      <c r="Q13" s="3035"/>
      <c r="R13" s="3035"/>
      <c r="S13" s="3035"/>
      <c r="T13" s="3035"/>
      <c r="U13" s="3035"/>
      <c r="V13" s="3035"/>
      <c r="W13" s="3035"/>
      <c r="X13" s="3035"/>
      <c r="Y13" s="3035"/>
      <c r="Z13" s="3035"/>
      <c r="AA13" s="3035"/>
      <c r="AB13" s="3035"/>
      <c r="AC13" s="3035"/>
      <c r="AD13" s="3035"/>
      <c r="AE13" s="3035"/>
      <c r="AF13" s="3035"/>
      <c r="AG13" s="3035"/>
      <c r="AH13" s="3035"/>
      <c r="AI13" s="3035"/>
      <c r="AJ13" s="3036"/>
      <c r="AK13" s="497"/>
    </row>
    <row r="14" spans="1:64" ht="30" customHeight="1">
      <c r="C14" s="501" t="s">
        <v>725</v>
      </c>
      <c r="D14" s="500"/>
      <c r="E14" s="500"/>
      <c r="F14" s="500"/>
      <c r="G14" s="500"/>
      <c r="H14" s="500"/>
      <c r="I14" s="500"/>
      <c r="J14" s="500"/>
      <c r="K14" s="570"/>
      <c r="L14" s="3034"/>
      <c r="M14" s="3035"/>
      <c r="N14" s="3035"/>
      <c r="O14" s="3035"/>
      <c r="P14" s="3035"/>
      <c r="Q14" s="3035"/>
      <c r="R14" s="3035"/>
      <c r="S14" s="3035"/>
      <c r="T14" s="3035"/>
      <c r="U14" s="3035"/>
      <c r="V14" s="3035"/>
      <c r="W14" s="3035"/>
      <c r="X14" s="3035"/>
      <c r="Y14" s="3035"/>
      <c r="Z14" s="3035"/>
      <c r="AA14" s="3035"/>
      <c r="AB14" s="3035"/>
      <c r="AC14" s="3035"/>
      <c r="AD14" s="3035"/>
      <c r="AE14" s="3035"/>
      <c r="AF14" s="3035"/>
      <c r="AG14" s="3035"/>
      <c r="AH14" s="3035"/>
      <c r="AI14" s="3035"/>
      <c r="AJ14" s="3036"/>
      <c r="AK14" s="497"/>
    </row>
    <row r="15" spans="1:64" ht="30" customHeight="1">
      <c r="C15" s="501" t="s">
        <v>724</v>
      </c>
      <c r="D15" s="500"/>
      <c r="E15" s="500"/>
      <c r="F15" s="500"/>
      <c r="G15" s="500"/>
      <c r="H15" s="500"/>
      <c r="I15" s="500"/>
      <c r="J15" s="500"/>
      <c r="K15" s="570"/>
      <c r="L15" s="3034"/>
      <c r="M15" s="3035"/>
      <c r="N15" s="3035"/>
      <c r="O15" s="3035"/>
      <c r="P15" s="3035"/>
      <c r="Q15" s="3035"/>
      <c r="R15" s="3035"/>
      <c r="S15" s="3035"/>
      <c r="T15" s="3035"/>
      <c r="U15" s="3035"/>
      <c r="V15" s="3035"/>
      <c r="W15" s="3035"/>
      <c r="X15" s="3035"/>
      <c r="Y15" s="3035"/>
      <c r="Z15" s="3035"/>
      <c r="AA15" s="3035"/>
      <c r="AB15" s="3035"/>
      <c r="AC15" s="3035"/>
      <c r="AD15" s="3035"/>
      <c r="AE15" s="3035"/>
      <c r="AF15" s="3035"/>
      <c r="AG15" s="3035"/>
      <c r="AH15" s="3035"/>
      <c r="AI15" s="3035"/>
      <c r="AJ15" s="3036"/>
      <c r="AK15" s="497"/>
    </row>
    <row r="16" spans="1:64" ht="30" customHeight="1">
      <c r="B16" s="512"/>
      <c r="C16" s="2985" t="s">
        <v>723</v>
      </c>
      <c r="D16" s="2985"/>
      <c r="E16" s="2985"/>
      <c r="F16" s="2985"/>
      <c r="G16" s="2985"/>
      <c r="H16" s="2985"/>
      <c r="I16" s="2985"/>
      <c r="J16" s="2985"/>
      <c r="K16" s="2987"/>
      <c r="L16" s="2987"/>
      <c r="M16" s="2987"/>
      <c r="N16" s="2987"/>
      <c r="O16" s="2987"/>
      <c r="P16" s="2987"/>
      <c r="Q16" s="2987"/>
      <c r="R16" s="2987"/>
      <c r="S16" s="2987"/>
      <c r="T16" s="2987"/>
      <c r="U16" s="2987"/>
      <c r="V16" s="2987"/>
      <c r="W16" s="2987"/>
      <c r="X16" s="2987"/>
      <c r="Y16" s="2987"/>
      <c r="Z16" s="2987"/>
      <c r="AA16" s="2987"/>
      <c r="AB16" s="2987"/>
      <c r="AC16" s="2987"/>
      <c r="AD16" s="525" t="s">
        <v>657</v>
      </c>
      <c r="AE16" s="2955" t="s">
        <v>661</v>
      </c>
      <c r="AF16" s="2955"/>
      <c r="AG16" s="2955"/>
      <c r="AH16" s="2955"/>
      <c r="AI16" s="2955"/>
      <c r="AJ16" s="525" t="s">
        <v>655</v>
      </c>
      <c r="AK16" s="497"/>
    </row>
    <row r="17" spans="1:64" ht="20.149999999999999" customHeight="1">
      <c r="A17" s="507"/>
      <c r="B17" s="507"/>
      <c r="C17" s="3038" t="s">
        <v>722</v>
      </c>
      <c r="D17" s="2116"/>
      <c r="E17" s="2116"/>
      <c r="F17" s="2116"/>
      <c r="G17" s="2116"/>
      <c r="H17" s="2116"/>
      <c r="I17" s="2116"/>
      <c r="J17" s="2116"/>
      <c r="K17" s="2116"/>
      <c r="L17" s="2116"/>
      <c r="M17" s="2116"/>
      <c r="N17" s="2116"/>
      <c r="O17" s="2116"/>
      <c r="P17" s="2116"/>
      <c r="Q17" s="2116"/>
      <c r="R17" s="2116"/>
      <c r="S17" s="2116"/>
      <c r="T17" s="2116"/>
      <c r="U17" s="2116"/>
      <c r="V17" s="2116"/>
      <c r="W17" s="2116"/>
      <c r="X17" s="2116"/>
      <c r="Y17" s="2116"/>
      <c r="Z17" s="2116"/>
      <c r="AA17" s="2116"/>
      <c r="AB17" s="2116"/>
      <c r="AC17" s="526"/>
      <c r="AD17" s="525" t="s">
        <v>657</v>
      </c>
      <c r="AE17" s="2955" t="s">
        <v>661</v>
      </c>
      <c r="AF17" s="2955"/>
      <c r="AG17" s="2955"/>
      <c r="AH17" s="2955"/>
      <c r="AI17" s="2955"/>
      <c r="AJ17" s="525" t="s">
        <v>655</v>
      </c>
      <c r="AK17" s="497"/>
    </row>
    <row r="18" spans="1:64" ht="20.149999999999999" customHeight="1">
      <c r="A18" s="521"/>
      <c r="B18" s="521"/>
      <c r="C18" s="2116"/>
      <c r="D18" s="2116"/>
      <c r="E18" s="2116"/>
      <c r="F18" s="2116"/>
      <c r="G18" s="2116"/>
      <c r="H18" s="2116"/>
      <c r="I18" s="2116"/>
      <c r="J18" s="2116"/>
      <c r="K18" s="2116"/>
      <c r="L18" s="2116"/>
      <c r="M18" s="2116"/>
      <c r="N18" s="2116"/>
      <c r="O18" s="2116"/>
      <c r="P18" s="2116"/>
      <c r="Q18" s="2116"/>
      <c r="R18" s="2116"/>
      <c r="S18" s="2116"/>
      <c r="T18" s="2116"/>
      <c r="U18" s="2116"/>
      <c r="V18" s="2116"/>
      <c r="W18" s="2116"/>
      <c r="X18" s="2116"/>
      <c r="Y18" s="2116"/>
      <c r="Z18" s="2116"/>
      <c r="AA18" s="2116"/>
      <c r="AB18" s="2116"/>
      <c r="AC18" s="507"/>
      <c r="AD18" s="507"/>
      <c r="AE18" s="507"/>
      <c r="AF18" s="507"/>
      <c r="AG18" s="507"/>
      <c r="AH18" s="507"/>
      <c r="AI18" s="507"/>
      <c r="AJ18" s="507"/>
      <c r="AK18" s="497"/>
    </row>
    <row r="19" spans="1:64" s="568" customFormat="1" ht="20.149999999999999" customHeight="1">
      <c r="A19" s="536"/>
      <c r="B19" s="536"/>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L19" s="3033"/>
      <c r="AM19" s="3033"/>
      <c r="AN19" s="3033"/>
      <c r="AO19" s="3033"/>
      <c r="AP19" s="3033"/>
      <c r="AQ19" s="3033"/>
      <c r="AR19" s="3033"/>
      <c r="AS19" s="3033"/>
      <c r="AT19" s="3033"/>
      <c r="AU19" s="3033"/>
      <c r="AV19" s="3033"/>
      <c r="AW19" s="3033"/>
      <c r="AX19" s="3033"/>
      <c r="AY19" s="3033"/>
      <c r="AZ19" s="3033"/>
      <c r="BA19" s="3033"/>
      <c r="BB19" s="3033"/>
      <c r="BC19" s="3033"/>
      <c r="BD19" s="3033"/>
      <c r="BE19" s="3033"/>
      <c r="BF19" s="3033"/>
      <c r="BG19" s="3033"/>
      <c r="BH19" s="3033"/>
      <c r="BI19" s="3033"/>
      <c r="BJ19" s="3033"/>
      <c r="BK19" s="3033"/>
      <c r="BL19" s="3033"/>
    </row>
  </sheetData>
  <mergeCells count="44">
    <mergeCell ref="AF2:AJ3"/>
    <mergeCell ref="S3:W3"/>
    <mergeCell ref="X3:Z3"/>
    <mergeCell ref="AA4:AE4"/>
    <mergeCell ref="AF4:AJ4"/>
    <mergeCell ref="AF6:AJ6"/>
    <mergeCell ref="I5:M5"/>
    <mergeCell ref="B5:H5"/>
    <mergeCell ref="N5:R5"/>
    <mergeCell ref="X5:Z5"/>
    <mergeCell ref="S5:W5"/>
    <mergeCell ref="AF5:AJ5"/>
    <mergeCell ref="AA5:AE5"/>
    <mergeCell ref="I2:M3"/>
    <mergeCell ref="AA2:AE3"/>
    <mergeCell ref="X7:Z7"/>
    <mergeCell ref="AA7:AE7"/>
    <mergeCell ref="B4:H4"/>
    <mergeCell ref="I4:M4"/>
    <mergeCell ref="N4:R4"/>
    <mergeCell ref="S4:W4"/>
    <mergeCell ref="AA6:AE6"/>
    <mergeCell ref="X4:Z4"/>
    <mergeCell ref="B6:H6"/>
    <mergeCell ref="I6:M6"/>
    <mergeCell ref="N6:R6"/>
    <mergeCell ref="S6:W6"/>
    <mergeCell ref="X6:Z6"/>
    <mergeCell ref="AL19:BL19"/>
    <mergeCell ref="AF7:AJ7"/>
    <mergeCell ref="L12:AJ12"/>
    <mergeCell ref="L13:AJ13"/>
    <mergeCell ref="L14:AJ14"/>
    <mergeCell ref="L15:AJ15"/>
    <mergeCell ref="C16:AC16"/>
    <mergeCell ref="AE16:AI16"/>
    <mergeCell ref="B7:H7"/>
    <mergeCell ref="I7:M7"/>
    <mergeCell ref="S7:W7"/>
    <mergeCell ref="C17:AB18"/>
    <mergeCell ref="AE17:AI17"/>
    <mergeCell ref="N7:R7"/>
    <mergeCell ref="AL1:BL7"/>
    <mergeCell ref="B2:H3"/>
  </mergeCells>
  <phoneticPr fontId="2"/>
  <dataValidations count="5">
    <dataValidation type="list" allowBlank="1" showInputMessage="1" showErrorMessage="1" sqref="X4:Z7" xr:uid="{00000000-0002-0000-1A00-000000000000}">
      <formula1>"有・無,有,無,－"</formula1>
    </dataValidation>
    <dataValidation type="list" allowBlank="1" showInputMessage="1" showErrorMessage="1" sqref="AE16:AI16" xr:uid="{00000000-0002-0000-1A00-000001000000}">
      <formula1>"い　る　・　いない,い な い,い　　る"</formula1>
    </dataValidation>
    <dataValidation type="list" allowBlank="1" showInputMessage="1" showErrorMessage="1" sqref="AE17:AI17" xr:uid="{00000000-0002-0000-1A00-000002000000}">
      <formula1>"い　る　・　いない,い な い,い　　る,－"</formula1>
    </dataValidation>
    <dataValidation type="list" allowBlank="1" showInputMessage="1" showErrorMessage="1" sqref="S4:T7 N4:O7 I4:J7 AF4:AH7 AA4:AB7" xr:uid="{00000000-0002-0000-1A00-000003000000}">
      <formula1>"有・無,有,無"</formula1>
    </dataValidation>
    <dataValidation imeMode="hiragana" allowBlank="1" showInputMessage="1" showErrorMessage="1" sqref="BM1:BM6 AL15:AL18 AM16:BL18 L12:AJ15 AL1 AL20:CK65536 BM16:BM19 AL10:BL10 BM10:BM13" xr:uid="{00000000-0002-0000-1A00-000004000000}"/>
  </dataValidations>
  <pageMargins left="0.74803149606299213" right="0.74803149606299213" top="0.98425196850393704" bottom="0.98425196850393704" header="0.51181102362204722" footer="0.51181102362204722"/>
  <pageSetup paperSize="9" scale="89" fitToHeight="0" orientation="portrait" cellComments="asDisplayed" r:id="rId1"/>
  <headerFooter alignWithMargins="0">
    <oddFooter>&amp;C3/4</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FF0000"/>
  </sheetPr>
  <dimension ref="A2:EA30"/>
  <sheetViews>
    <sheetView view="pageBreakPreview" zoomScale="90" zoomScaleNormal="100" zoomScaleSheetLayoutView="90" workbookViewId="0">
      <selection activeCell="B15" sqref="B15"/>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2" spans="1:64" ht="20.149999999999999" customHeight="1">
      <c r="B2" s="517" t="s">
        <v>769</v>
      </c>
      <c r="C2" s="542"/>
      <c r="D2" s="512"/>
      <c r="E2" s="512"/>
      <c r="F2" s="512"/>
      <c r="G2" s="512"/>
      <c r="H2" s="524"/>
      <c r="I2" s="524"/>
      <c r="Y2" s="530"/>
      <c r="Z2" s="530"/>
      <c r="AA2" s="530"/>
      <c r="AB2" s="530"/>
      <c r="AC2" s="530"/>
      <c r="AD2" s="530"/>
      <c r="AE2" s="530"/>
      <c r="AF2" s="530"/>
      <c r="AG2" s="530"/>
      <c r="AH2" s="530"/>
      <c r="AI2" s="530"/>
      <c r="AJ2" s="530"/>
      <c r="AK2" s="497"/>
    </row>
    <row r="3" spans="1:64" ht="20.149999999999999" customHeight="1">
      <c r="A3" s="536"/>
      <c r="B3" s="505" t="s">
        <v>616</v>
      </c>
      <c r="C3" s="538"/>
      <c r="D3" s="538"/>
      <c r="E3" s="504"/>
      <c r="F3" s="505" t="s">
        <v>768</v>
      </c>
      <c r="G3" s="504"/>
      <c r="H3" s="505" t="s">
        <v>767</v>
      </c>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04"/>
      <c r="AK3" s="497"/>
      <c r="AL3" s="2857" t="s">
        <v>766</v>
      </c>
      <c r="AM3" s="2858"/>
      <c r="AN3" s="2858"/>
      <c r="AO3" s="2858"/>
      <c r="AP3" s="2858"/>
      <c r="AQ3" s="2858"/>
      <c r="AR3" s="2858"/>
      <c r="AS3" s="2858"/>
      <c r="AT3" s="2858"/>
      <c r="AU3" s="2858"/>
      <c r="AV3" s="2858"/>
      <c r="AW3" s="2858"/>
      <c r="AX3" s="2858"/>
      <c r="AY3" s="2858"/>
      <c r="AZ3" s="2858"/>
      <c r="BA3" s="2858"/>
      <c r="BB3" s="2858"/>
      <c r="BC3" s="2858"/>
      <c r="BD3" s="2858"/>
      <c r="BE3" s="2858"/>
      <c r="BF3" s="2858"/>
      <c r="BG3" s="2858"/>
      <c r="BH3" s="2858"/>
      <c r="BI3" s="2858"/>
      <c r="BJ3" s="2858"/>
      <c r="BK3" s="2858"/>
      <c r="BL3" s="2859"/>
    </row>
    <row r="4" spans="1:64" ht="19.5" customHeight="1">
      <c r="B4" s="2956" t="s">
        <v>765</v>
      </c>
      <c r="C4" s="2985"/>
      <c r="D4" s="2985"/>
      <c r="E4" s="3061"/>
      <c r="F4" s="2849" t="s">
        <v>730</v>
      </c>
      <c r="G4" s="2850"/>
      <c r="H4" s="502"/>
      <c r="I4" s="501" t="s">
        <v>764</v>
      </c>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K4" s="497"/>
      <c r="AL4" s="2860"/>
      <c r="AM4" s="2861"/>
      <c r="AN4" s="2861"/>
      <c r="AO4" s="2861"/>
      <c r="AP4" s="2861"/>
      <c r="AQ4" s="2861"/>
      <c r="AR4" s="2861"/>
      <c r="AS4" s="2861"/>
      <c r="AT4" s="2861"/>
      <c r="AU4" s="2861"/>
      <c r="AV4" s="2861"/>
      <c r="AW4" s="2861"/>
      <c r="AX4" s="2861"/>
      <c r="AY4" s="2861"/>
      <c r="AZ4" s="2861"/>
      <c r="BA4" s="2861"/>
      <c r="BB4" s="2861"/>
      <c r="BC4" s="2861"/>
      <c r="BD4" s="2861"/>
      <c r="BE4" s="2861"/>
      <c r="BF4" s="2861"/>
      <c r="BG4" s="2861"/>
      <c r="BH4" s="2861"/>
      <c r="BI4" s="2861"/>
      <c r="BJ4" s="2861"/>
      <c r="BK4" s="2861"/>
      <c r="BL4" s="2862"/>
    </row>
    <row r="5" spans="1:64" ht="20.149999999999999" customHeight="1">
      <c r="B5" s="2986"/>
      <c r="C5" s="2987"/>
      <c r="D5" s="2987"/>
      <c r="E5" s="3085"/>
      <c r="F5" s="2851"/>
      <c r="G5" s="2852"/>
      <c r="H5" s="502"/>
      <c r="I5" s="501" t="s">
        <v>763</v>
      </c>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K5" s="497"/>
      <c r="AL5" s="2860"/>
      <c r="AM5" s="2861"/>
      <c r="AN5" s="2861"/>
      <c r="AO5" s="2861"/>
      <c r="AP5" s="2861"/>
      <c r="AQ5" s="2861"/>
      <c r="AR5" s="2861"/>
      <c r="AS5" s="2861"/>
      <c r="AT5" s="2861"/>
      <c r="AU5" s="2861"/>
      <c r="AV5" s="2861"/>
      <c r="AW5" s="2861"/>
      <c r="AX5" s="2861"/>
      <c r="AY5" s="2861"/>
      <c r="AZ5" s="2861"/>
      <c r="BA5" s="2861"/>
      <c r="BB5" s="2861"/>
      <c r="BC5" s="2861"/>
      <c r="BD5" s="2861"/>
      <c r="BE5" s="2861"/>
      <c r="BF5" s="2861"/>
      <c r="BG5" s="2861"/>
      <c r="BH5" s="2861"/>
      <c r="BI5" s="2861"/>
      <c r="BJ5" s="2861"/>
      <c r="BK5" s="2861"/>
      <c r="BL5" s="2862"/>
    </row>
    <row r="6" spans="1:64" ht="20.149999999999999" customHeight="1">
      <c r="B6" s="2986"/>
      <c r="C6" s="2987"/>
      <c r="D6" s="2987"/>
      <c r="E6" s="3085"/>
      <c r="F6" s="2851"/>
      <c r="G6" s="2852"/>
      <c r="H6" s="502"/>
      <c r="I6" s="501" t="s">
        <v>762</v>
      </c>
      <c r="J6" s="500"/>
      <c r="K6" s="500"/>
      <c r="L6" s="500"/>
      <c r="M6" s="500"/>
      <c r="N6" s="500"/>
      <c r="O6" s="500"/>
      <c r="P6" s="500"/>
      <c r="Q6" s="500"/>
      <c r="R6" s="500"/>
      <c r="S6" s="500"/>
      <c r="T6" s="500"/>
      <c r="U6" s="500"/>
      <c r="V6" s="500"/>
      <c r="W6" s="500"/>
      <c r="X6" s="500"/>
      <c r="Y6" s="500"/>
      <c r="Z6" s="500"/>
      <c r="AA6" s="500"/>
      <c r="AB6" s="500"/>
      <c r="AC6" s="500"/>
      <c r="AD6" s="499"/>
      <c r="AE6" s="596" t="s">
        <v>761</v>
      </c>
      <c r="AF6" s="595"/>
      <c r="AG6" s="594"/>
      <c r="AH6" s="3047" t="s">
        <v>730</v>
      </c>
      <c r="AI6" s="3047"/>
      <c r="AJ6" s="3048"/>
      <c r="AK6" s="497"/>
      <c r="AL6" s="2860"/>
      <c r="AM6" s="2861"/>
      <c r="AN6" s="2861"/>
      <c r="AO6" s="2861"/>
      <c r="AP6" s="2861"/>
      <c r="AQ6" s="2861"/>
      <c r="AR6" s="2861"/>
      <c r="AS6" s="2861"/>
      <c r="AT6" s="2861"/>
      <c r="AU6" s="2861"/>
      <c r="AV6" s="2861"/>
      <c r="AW6" s="2861"/>
      <c r="AX6" s="2861"/>
      <c r="AY6" s="2861"/>
      <c r="AZ6" s="2861"/>
      <c r="BA6" s="2861"/>
      <c r="BB6" s="2861"/>
      <c r="BC6" s="2861"/>
      <c r="BD6" s="2861"/>
      <c r="BE6" s="2861"/>
      <c r="BF6" s="2861"/>
      <c r="BG6" s="2861"/>
      <c r="BH6" s="2861"/>
      <c r="BI6" s="2861"/>
      <c r="BJ6" s="2861"/>
      <c r="BK6" s="2861"/>
      <c r="BL6" s="2862"/>
    </row>
    <row r="7" spans="1:64" ht="20.149999999999999" customHeight="1">
      <c r="B7" s="2956" t="s">
        <v>760</v>
      </c>
      <c r="C7" s="2985"/>
      <c r="D7" s="2985"/>
      <c r="E7" s="3061"/>
      <c r="F7" s="2849" t="s">
        <v>730</v>
      </c>
      <c r="G7" s="2850"/>
      <c r="H7" s="502"/>
      <c r="I7" s="501" t="s">
        <v>759</v>
      </c>
      <c r="J7" s="500"/>
      <c r="K7" s="500"/>
      <c r="L7" s="500"/>
      <c r="M7" s="500"/>
      <c r="N7" s="500"/>
      <c r="O7" s="500"/>
      <c r="P7" s="500"/>
      <c r="Q7" s="500"/>
      <c r="R7" s="500"/>
      <c r="S7" s="500"/>
      <c r="T7" s="500"/>
      <c r="U7" s="500"/>
      <c r="V7" s="500"/>
      <c r="W7" s="500"/>
      <c r="X7" s="500"/>
      <c r="Y7" s="500"/>
      <c r="Z7" s="500"/>
      <c r="AA7" s="500"/>
      <c r="AB7" s="500"/>
      <c r="AC7" s="500"/>
      <c r="AD7" s="500"/>
      <c r="AE7" s="3070" t="s">
        <v>758</v>
      </c>
      <c r="AF7" s="3071"/>
      <c r="AG7" s="3072"/>
      <c r="AH7" s="3063" t="s">
        <v>730</v>
      </c>
      <c r="AI7" s="3063"/>
      <c r="AJ7" s="2850"/>
      <c r="AK7" s="497"/>
      <c r="AL7" s="2860"/>
      <c r="AM7" s="2861"/>
      <c r="AN7" s="2861"/>
      <c r="AO7" s="2861"/>
      <c r="AP7" s="2861"/>
      <c r="AQ7" s="2861"/>
      <c r="AR7" s="2861"/>
      <c r="AS7" s="2861"/>
      <c r="AT7" s="2861"/>
      <c r="AU7" s="2861"/>
      <c r="AV7" s="2861"/>
      <c r="AW7" s="2861"/>
      <c r="AX7" s="2861"/>
      <c r="AY7" s="2861"/>
      <c r="AZ7" s="2861"/>
      <c r="BA7" s="2861"/>
      <c r="BB7" s="2861"/>
      <c r="BC7" s="2861"/>
      <c r="BD7" s="2861"/>
      <c r="BE7" s="2861"/>
      <c r="BF7" s="2861"/>
      <c r="BG7" s="2861"/>
      <c r="BH7" s="2861"/>
      <c r="BI7" s="2861"/>
      <c r="BJ7" s="2861"/>
      <c r="BK7" s="2861"/>
      <c r="BL7" s="2862"/>
    </row>
    <row r="8" spans="1:64" ht="28" customHeight="1">
      <c r="B8" s="2986"/>
      <c r="C8" s="2987"/>
      <c r="D8" s="2987"/>
      <c r="E8" s="3085"/>
      <c r="F8" s="2851"/>
      <c r="G8" s="2852"/>
      <c r="H8" s="502"/>
      <c r="I8" s="2866" t="s">
        <v>757</v>
      </c>
      <c r="J8" s="2866"/>
      <c r="K8" s="2866"/>
      <c r="L8" s="2866"/>
      <c r="M8" s="2866"/>
      <c r="N8" s="2866"/>
      <c r="O8" s="2866"/>
      <c r="P8" s="2866"/>
      <c r="Q8" s="2866"/>
      <c r="R8" s="2866"/>
      <c r="S8" s="2866"/>
      <c r="T8" s="2866"/>
      <c r="U8" s="2866"/>
      <c r="V8" s="2866"/>
      <c r="W8" s="2866"/>
      <c r="X8" s="2866"/>
      <c r="Y8" s="2866"/>
      <c r="Z8" s="2866"/>
      <c r="AA8" s="2866"/>
      <c r="AB8" s="2866"/>
      <c r="AC8" s="2866"/>
      <c r="AD8" s="2856"/>
      <c r="AE8" s="3073"/>
      <c r="AF8" s="3074"/>
      <c r="AG8" s="3075"/>
      <c r="AH8" s="3064"/>
      <c r="AI8" s="3064"/>
      <c r="AJ8" s="2852"/>
      <c r="AK8" s="497"/>
      <c r="AL8" s="2860"/>
      <c r="AM8" s="2861"/>
      <c r="AN8" s="2861"/>
      <c r="AO8" s="2861"/>
      <c r="AP8" s="2861"/>
      <c r="AQ8" s="2861"/>
      <c r="AR8" s="2861"/>
      <c r="AS8" s="2861"/>
      <c r="AT8" s="2861"/>
      <c r="AU8" s="2861"/>
      <c r="AV8" s="2861"/>
      <c r="AW8" s="2861"/>
      <c r="AX8" s="2861"/>
      <c r="AY8" s="2861"/>
      <c r="AZ8" s="2861"/>
      <c r="BA8" s="2861"/>
      <c r="BB8" s="2861"/>
      <c r="BC8" s="2861"/>
      <c r="BD8" s="2861"/>
      <c r="BE8" s="2861"/>
      <c r="BF8" s="2861"/>
      <c r="BG8" s="2861"/>
      <c r="BH8" s="2861"/>
      <c r="BI8" s="2861"/>
      <c r="BJ8" s="2861"/>
      <c r="BK8" s="2861"/>
      <c r="BL8" s="2862"/>
    </row>
    <row r="9" spans="1:64" ht="15" customHeight="1">
      <c r="B9" s="2986"/>
      <c r="C9" s="2987"/>
      <c r="D9" s="2987"/>
      <c r="E9" s="3085"/>
      <c r="F9" s="2851"/>
      <c r="G9" s="2852"/>
      <c r="H9" s="3053"/>
      <c r="I9" s="2956" t="s">
        <v>984</v>
      </c>
      <c r="J9" s="2985"/>
      <c r="K9" s="2985"/>
      <c r="L9" s="2985"/>
      <c r="M9" s="2985"/>
      <c r="N9" s="2985"/>
      <c r="O9" s="2985"/>
      <c r="P9" s="2985"/>
      <c r="Q9" s="2985"/>
      <c r="R9" s="2985"/>
      <c r="S9" s="2985"/>
      <c r="T9" s="2985"/>
      <c r="U9" s="2985"/>
      <c r="V9" s="3056"/>
      <c r="W9" s="3056"/>
      <c r="X9" s="3056"/>
      <c r="Y9" s="3056"/>
      <c r="Z9" s="3056"/>
      <c r="AA9" s="3056"/>
      <c r="AB9" s="3056"/>
      <c r="AC9" s="3056"/>
      <c r="AD9" s="3057"/>
      <c r="AE9" s="3073"/>
      <c r="AF9" s="3074"/>
      <c r="AG9" s="3075"/>
      <c r="AH9" s="3064"/>
      <c r="AI9" s="3064"/>
      <c r="AJ9" s="2852"/>
      <c r="AK9" s="497"/>
      <c r="AL9" s="2860"/>
      <c r="AM9" s="2861"/>
      <c r="AN9" s="2861"/>
      <c r="AO9" s="2861"/>
      <c r="AP9" s="2861"/>
      <c r="AQ9" s="2861"/>
      <c r="AR9" s="2861"/>
      <c r="AS9" s="2861"/>
      <c r="AT9" s="2861"/>
      <c r="AU9" s="2861"/>
      <c r="AV9" s="2861"/>
      <c r="AW9" s="2861"/>
      <c r="AX9" s="2861"/>
      <c r="AY9" s="2861"/>
      <c r="AZ9" s="2861"/>
      <c r="BA9" s="2861"/>
      <c r="BB9" s="2861"/>
      <c r="BC9" s="2861"/>
      <c r="BD9" s="2861"/>
      <c r="BE9" s="2861"/>
      <c r="BF9" s="2861"/>
      <c r="BG9" s="2861"/>
      <c r="BH9" s="2861"/>
      <c r="BI9" s="2861"/>
      <c r="BJ9" s="2861"/>
      <c r="BK9" s="2861"/>
      <c r="BL9" s="2862"/>
    </row>
    <row r="10" spans="1:64" ht="15" customHeight="1">
      <c r="B10" s="2986"/>
      <c r="C10" s="2987"/>
      <c r="D10" s="2987"/>
      <c r="E10" s="3085"/>
      <c r="F10" s="2851"/>
      <c r="G10" s="2852"/>
      <c r="H10" s="3054"/>
      <c r="I10" s="2986"/>
      <c r="J10" s="2987"/>
      <c r="K10" s="2987"/>
      <c r="L10" s="2987"/>
      <c r="M10" s="2987"/>
      <c r="N10" s="2987"/>
      <c r="O10" s="2987"/>
      <c r="P10" s="2987"/>
      <c r="Q10" s="2987"/>
      <c r="R10" s="2987"/>
      <c r="S10" s="2987"/>
      <c r="T10" s="2987"/>
      <c r="U10" s="2987"/>
      <c r="V10" s="2116"/>
      <c r="W10" s="2116"/>
      <c r="X10" s="2116"/>
      <c r="Y10" s="2116"/>
      <c r="Z10" s="2116"/>
      <c r="AA10" s="2116"/>
      <c r="AB10" s="2116"/>
      <c r="AC10" s="2116"/>
      <c r="AD10" s="3058"/>
      <c r="AE10" s="3073"/>
      <c r="AF10" s="3074"/>
      <c r="AG10" s="3075"/>
      <c r="AH10" s="3064"/>
      <c r="AI10" s="3064"/>
      <c r="AJ10" s="2852"/>
      <c r="AK10" s="497"/>
      <c r="AL10" s="2860"/>
      <c r="AM10" s="2861"/>
      <c r="AN10" s="2861"/>
      <c r="AO10" s="2861"/>
      <c r="AP10" s="2861"/>
      <c r="AQ10" s="2861"/>
      <c r="AR10" s="2861"/>
      <c r="AS10" s="2861"/>
      <c r="AT10" s="2861"/>
      <c r="AU10" s="2861"/>
      <c r="AV10" s="2861"/>
      <c r="AW10" s="2861"/>
      <c r="AX10" s="2861"/>
      <c r="AY10" s="2861"/>
      <c r="AZ10" s="2861"/>
      <c r="BA10" s="2861"/>
      <c r="BB10" s="2861"/>
      <c r="BC10" s="2861"/>
      <c r="BD10" s="2861"/>
      <c r="BE10" s="2861"/>
      <c r="BF10" s="2861"/>
      <c r="BG10" s="2861"/>
      <c r="BH10" s="2861"/>
      <c r="BI10" s="2861"/>
      <c r="BJ10" s="2861"/>
      <c r="BK10" s="2861"/>
      <c r="BL10" s="2862"/>
    </row>
    <row r="11" spans="1:64" ht="5.25" customHeight="1">
      <c r="B11" s="2986"/>
      <c r="C11" s="2987"/>
      <c r="D11" s="2987"/>
      <c r="E11" s="3085"/>
      <c r="F11" s="2851"/>
      <c r="G11" s="2852"/>
      <c r="H11" s="3054"/>
      <c r="I11" s="2986"/>
      <c r="J11" s="2987"/>
      <c r="K11" s="2987"/>
      <c r="L11" s="2987"/>
      <c r="M11" s="2987"/>
      <c r="N11" s="2987"/>
      <c r="O11" s="2987"/>
      <c r="P11" s="2987"/>
      <c r="Q11" s="2987"/>
      <c r="R11" s="2987"/>
      <c r="S11" s="2987"/>
      <c r="T11" s="2987"/>
      <c r="U11" s="2987"/>
      <c r="V11" s="2116"/>
      <c r="W11" s="2116"/>
      <c r="X11" s="2116"/>
      <c r="Y11" s="2116"/>
      <c r="Z11" s="2116"/>
      <c r="AA11" s="2116"/>
      <c r="AB11" s="2116"/>
      <c r="AC11" s="2116"/>
      <c r="AD11" s="3058"/>
      <c r="AE11" s="3073"/>
      <c r="AF11" s="3074"/>
      <c r="AG11" s="3075"/>
      <c r="AH11" s="3064"/>
      <c r="AI11" s="3064"/>
      <c r="AJ11" s="2852"/>
      <c r="AK11" s="497"/>
      <c r="AL11" s="2860"/>
      <c r="AM11" s="2861"/>
      <c r="AN11" s="2861"/>
      <c r="AO11" s="2861"/>
      <c r="AP11" s="2861"/>
      <c r="AQ11" s="2861"/>
      <c r="AR11" s="2861"/>
      <c r="AS11" s="2861"/>
      <c r="AT11" s="2861"/>
      <c r="AU11" s="2861"/>
      <c r="AV11" s="2861"/>
      <c r="AW11" s="2861"/>
      <c r="AX11" s="2861"/>
      <c r="AY11" s="2861"/>
      <c r="AZ11" s="2861"/>
      <c r="BA11" s="2861"/>
      <c r="BB11" s="2861"/>
      <c r="BC11" s="2861"/>
      <c r="BD11" s="2861"/>
      <c r="BE11" s="2861"/>
      <c r="BF11" s="2861"/>
      <c r="BG11" s="2861"/>
      <c r="BH11" s="2861"/>
      <c r="BI11" s="2861"/>
      <c r="BJ11" s="2861"/>
      <c r="BK11" s="2861"/>
      <c r="BL11" s="2862"/>
    </row>
    <row r="12" spans="1:64" ht="6" customHeight="1">
      <c r="B12" s="2988"/>
      <c r="C12" s="2867"/>
      <c r="D12" s="2867"/>
      <c r="E12" s="3062"/>
      <c r="F12" s="2853"/>
      <c r="G12" s="2854"/>
      <c r="H12" s="3055"/>
      <c r="I12" s="2988"/>
      <c r="J12" s="2867"/>
      <c r="K12" s="2867"/>
      <c r="L12" s="2867"/>
      <c r="M12" s="2867"/>
      <c r="N12" s="2867"/>
      <c r="O12" s="2867"/>
      <c r="P12" s="2867"/>
      <c r="Q12" s="2867"/>
      <c r="R12" s="2867"/>
      <c r="S12" s="2867"/>
      <c r="T12" s="2867"/>
      <c r="U12" s="2867"/>
      <c r="V12" s="3059"/>
      <c r="W12" s="3059"/>
      <c r="X12" s="3059"/>
      <c r="Y12" s="3059"/>
      <c r="Z12" s="3059"/>
      <c r="AA12" s="3059"/>
      <c r="AB12" s="3059"/>
      <c r="AC12" s="3059"/>
      <c r="AD12" s="3060"/>
      <c r="AE12" s="3076"/>
      <c r="AF12" s="3077"/>
      <c r="AG12" s="3078"/>
      <c r="AH12" s="3065"/>
      <c r="AI12" s="3065"/>
      <c r="AJ12" s="2854"/>
      <c r="AK12" s="497"/>
      <c r="AL12" s="2860"/>
      <c r="AM12" s="2861"/>
      <c r="AN12" s="2861"/>
      <c r="AO12" s="2861"/>
      <c r="AP12" s="2861"/>
      <c r="AQ12" s="2861"/>
      <c r="AR12" s="2861"/>
      <c r="AS12" s="2861"/>
      <c r="AT12" s="2861"/>
      <c r="AU12" s="2861"/>
      <c r="AV12" s="2861"/>
      <c r="AW12" s="2861"/>
      <c r="AX12" s="2861"/>
      <c r="AY12" s="2861"/>
      <c r="AZ12" s="2861"/>
      <c r="BA12" s="2861"/>
      <c r="BB12" s="2861"/>
      <c r="BC12" s="2861"/>
      <c r="BD12" s="2861"/>
      <c r="BE12" s="2861"/>
      <c r="BF12" s="2861"/>
      <c r="BG12" s="2861"/>
      <c r="BH12" s="2861"/>
      <c r="BI12" s="2861"/>
      <c r="BJ12" s="2861"/>
      <c r="BK12" s="2861"/>
      <c r="BL12" s="2862"/>
    </row>
    <row r="13" spans="1:64" ht="20.149999999999999" customHeight="1">
      <c r="B13" s="2956" t="s">
        <v>756</v>
      </c>
      <c r="C13" s="2985"/>
      <c r="D13" s="2985"/>
      <c r="E13" s="3061"/>
      <c r="F13" s="2849" t="s">
        <v>730</v>
      </c>
      <c r="G13" s="2850"/>
      <c r="H13" s="502"/>
      <c r="I13" s="501" t="s">
        <v>755</v>
      </c>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c r="AL13" s="2860"/>
      <c r="AM13" s="2861"/>
      <c r="AN13" s="2861"/>
      <c r="AO13" s="2861"/>
      <c r="AP13" s="2861"/>
      <c r="AQ13" s="2861"/>
      <c r="AR13" s="2861"/>
      <c r="AS13" s="2861"/>
      <c r="AT13" s="2861"/>
      <c r="AU13" s="2861"/>
      <c r="AV13" s="2861"/>
      <c r="AW13" s="2861"/>
      <c r="AX13" s="2861"/>
      <c r="AY13" s="2861"/>
      <c r="AZ13" s="2861"/>
      <c r="BA13" s="2861"/>
      <c r="BB13" s="2861"/>
      <c r="BC13" s="2861"/>
      <c r="BD13" s="2861"/>
      <c r="BE13" s="2861"/>
      <c r="BF13" s="2861"/>
      <c r="BG13" s="2861"/>
      <c r="BH13" s="2861"/>
      <c r="BI13" s="2861"/>
      <c r="BJ13" s="2861"/>
      <c r="BK13" s="2861"/>
      <c r="BL13" s="2862"/>
    </row>
    <row r="14" spans="1:64" ht="20.149999999999999" customHeight="1">
      <c r="B14" s="2988"/>
      <c r="C14" s="2867"/>
      <c r="D14" s="2867"/>
      <c r="E14" s="3062"/>
      <c r="F14" s="2853"/>
      <c r="G14" s="2854"/>
      <c r="H14" s="502"/>
      <c r="I14" s="501" t="s">
        <v>754</v>
      </c>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499"/>
      <c r="AK14" s="497"/>
      <c r="AL14" s="2860"/>
      <c r="AM14" s="2861"/>
      <c r="AN14" s="2861"/>
      <c r="AO14" s="2861"/>
      <c r="AP14" s="2861"/>
      <c r="AQ14" s="2861"/>
      <c r="AR14" s="2861"/>
      <c r="AS14" s="2861"/>
      <c r="AT14" s="2861"/>
      <c r="AU14" s="2861"/>
      <c r="AV14" s="2861"/>
      <c r="AW14" s="2861"/>
      <c r="AX14" s="2861"/>
      <c r="AY14" s="2861"/>
      <c r="AZ14" s="2861"/>
      <c r="BA14" s="2861"/>
      <c r="BB14" s="2861"/>
      <c r="BC14" s="2861"/>
      <c r="BD14" s="2861"/>
      <c r="BE14" s="2861"/>
      <c r="BF14" s="2861"/>
      <c r="BG14" s="2861"/>
      <c r="BH14" s="2861"/>
      <c r="BI14" s="2861"/>
      <c r="BJ14" s="2861"/>
      <c r="BK14" s="2861"/>
      <c r="BL14" s="2862"/>
    </row>
    <row r="15" spans="1:64">
      <c r="B15" s="1203" t="s">
        <v>753</v>
      </c>
      <c r="AK15" s="497"/>
      <c r="AL15" s="2860"/>
      <c r="AM15" s="2861"/>
      <c r="AN15" s="2861"/>
      <c r="AO15" s="2861"/>
      <c r="AP15" s="2861"/>
      <c r="AQ15" s="2861"/>
      <c r="AR15" s="2861"/>
      <c r="AS15" s="2861"/>
      <c r="AT15" s="2861"/>
      <c r="AU15" s="2861"/>
      <c r="AV15" s="2861"/>
      <c r="AW15" s="2861"/>
      <c r="AX15" s="2861"/>
      <c r="AY15" s="2861"/>
      <c r="AZ15" s="2861"/>
      <c r="BA15" s="2861"/>
      <c r="BB15" s="2861"/>
      <c r="BC15" s="2861"/>
      <c r="BD15" s="2861"/>
      <c r="BE15" s="2861"/>
      <c r="BF15" s="2861"/>
      <c r="BG15" s="2861"/>
      <c r="BH15" s="2861"/>
      <c r="BI15" s="2861"/>
      <c r="BJ15" s="2861"/>
      <c r="BK15" s="2861"/>
      <c r="BL15" s="2862"/>
    </row>
    <row r="16" spans="1:64" ht="9.75" customHeight="1">
      <c r="AL16" s="2860"/>
      <c r="AM16" s="2861"/>
      <c r="AN16" s="2861"/>
      <c r="AO16" s="2861"/>
      <c r="AP16" s="2861"/>
      <c r="AQ16" s="2861"/>
      <c r="AR16" s="2861"/>
      <c r="AS16" s="2861"/>
      <c r="AT16" s="2861"/>
      <c r="AU16" s="2861"/>
      <c r="AV16" s="2861"/>
      <c r="AW16" s="2861"/>
      <c r="AX16" s="2861"/>
      <c r="AY16" s="2861"/>
      <c r="AZ16" s="2861"/>
      <c r="BA16" s="2861"/>
      <c r="BB16" s="2861"/>
      <c r="BC16" s="2861"/>
      <c r="BD16" s="2861"/>
      <c r="BE16" s="2861"/>
      <c r="BF16" s="2861"/>
      <c r="BG16" s="2861"/>
      <c r="BH16" s="2861"/>
      <c r="BI16" s="2861"/>
      <c r="BJ16" s="2861"/>
      <c r="BK16" s="2861"/>
      <c r="BL16" s="2862"/>
    </row>
    <row r="17" spans="1:64" s="574" customFormat="1" ht="20.149999999999999" customHeight="1">
      <c r="A17" s="576"/>
      <c r="B17" s="507" t="s">
        <v>673</v>
      </c>
      <c r="C17" s="542"/>
      <c r="D17" s="512"/>
      <c r="E17" s="512"/>
      <c r="F17" s="512"/>
      <c r="G17" s="512"/>
      <c r="H17" s="524"/>
      <c r="I17" s="524"/>
      <c r="J17" s="498"/>
      <c r="K17" s="498"/>
      <c r="L17" s="498"/>
      <c r="M17" s="498"/>
      <c r="N17" s="498"/>
      <c r="O17" s="498"/>
      <c r="P17" s="498"/>
      <c r="Q17" s="498"/>
      <c r="R17" s="498"/>
      <c r="S17" s="498"/>
      <c r="T17" s="498"/>
      <c r="U17" s="498"/>
      <c r="V17" s="498"/>
      <c r="W17" s="498"/>
      <c r="X17" s="498"/>
      <c r="Y17" s="530"/>
      <c r="Z17" s="530"/>
      <c r="AA17" s="530"/>
      <c r="AB17" s="530"/>
      <c r="AC17" s="530"/>
      <c r="AD17" s="530"/>
      <c r="AE17" s="530"/>
      <c r="AF17" s="530"/>
      <c r="AG17" s="530"/>
      <c r="AH17" s="530"/>
      <c r="AI17" s="530"/>
      <c r="AJ17" s="530"/>
      <c r="AL17" s="592"/>
      <c r="AM17" s="591"/>
      <c r="AN17" s="591"/>
      <c r="AO17" s="591"/>
      <c r="AP17" s="591"/>
      <c r="AQ17" s="591"/>
      <c r="AR17" s="591"/>
      <c r="AS17" s="591"/>
      <c r="AT17" s="591"/>
      <c r="AU17" s="591"/>
      <c r="AV17" s="591"/>
      <c r="AW17" s="591"/>
      <c r="AX17" s="591"/>
      <c r="AY17" s="591"/>
      <c r="AZ17" s="591"/>
      <c r="BA17" s="591"/>
      <c r="BB17" s="591"/>
      <c r="BC17" s="591"/>
      <c r="BD17" s="591"/>
      <c r="BE17" s="591"/>
      <c r="BF17" s="591"/>
      <c r="BG17" s="591"/>
      <c r="BH17" s="591"/>
      <c r="BI17" s="591"/>
      <c r="BJ17" s="591"/>
      <c r="BK17" s="591"/>
      <c r="BL17" s="590"/>
    </row>
    <row r="18" spans="1:64" s="574" customFormat="1" ht="20.149999999999999" customHeight="1">
      <c r="A18" s="576"/>
      <c r="B18" s="507"/>
      <c r="C18" s="512" t="s">
        <v>752</v>
      </c>
      <c r="D18" s="512"/>
      <c r="E18" s="512"/>
      <c r="F18" s="512"/>
      <c r="G18" s="512"/>
      <c r="H18" s="524"/>
      <c r="I18" s="524"/>
      <c r="J18" s="498"/>
      <c r="K18" s="498"/>
      <c r="L18" s="498"/>
      <c r="M18" s="498"/>
      <c r="N18" s="498"/>
      <c r="O18" s="498"/>
      <c r="P18" s="498"/>
      <c r="Q18" s="498"/>
      <c r="R18" s="498"/>
      <c r="S18" s="498"/>
      <c r="T18" s="498"/>
      <c r="U18" s="498"/>
      <c r="V18" s="498"/>
      <c r="W18" s="498"/>
      <c r="X18" s="498"/>
      <c r="Y18" s="530"/>
      <c r="Z18" s="530"/>
      <c r="AA18" s="530"/>
      <c r="AB18" s="530"/>
      <c r="AC18" s="530"/>
      <c r="AD18" s="525" t="s">
        <v>657</v>
      </c>
      <c r="AE18" s="2955" t="s">
        <v>661</v>
      </c>
      <c r="AF18" s="2955"/>
      <c r="AG18" s="2955"/>
      <c r="AH18" s="2955"/>
      <c r="AI18" s="2955"/>
      <c r="AJ18" s="525" t="s">
        <v>655</v>
      </c>
      <c r="AL18" s="592"/>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0"/>
    </row>
    <row r="19" spans="1:64" ht="20.149999999999999" customHeight="1">
      <c r="B19" s="512"/>
      <c r="C19" s="512" t="s">
        <v>751</v>
      </c>
      <c r="D19" s="512"/>
      <c r="E19" s="512"/>
      <c r="F19" s="512"/>
      <c r="G19" s="512"/>
      <c r="H19" s="512"/>
      <c r="I19" s="512"/>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497"/>
      <c r="AL19" s="592"/>
      <c r="AM19" s="591"/>
      <c r="AN19" s="591"/>
      <c r="AO19" s="591"/>
      <c r="AP19" s="591"/>
      <c r="AQ19" s="591"/>
      <c r="AR19" s="591"/>
      <c r="AS19" s="591"/>
      <c r="AT19" s="591"/>
      <c r="AU19" s="591"/>
      <c r="AV19" s="591"/>
      <c r="AW19" s="591"/>
      <c r="AX19" s="591"/>
      <c r="AY19" s="591"/>
      <c r="AZ19" s="591"/>
      <c r="BA19" s="591"/>
      <c r="BB19" s="591"/>
      <c r="BC19" s="591"/>
      <c r="BD19" s="591"/>
      <c r="BE19" s="591"/>
      <c r="BF19" s="591"/>
      <c r="BG19" s="591"/>
      <c r="BH19" s="591"/>
      <c r="BI19" s="591"/>
      <c r="BJ19" s="591"/>
      <c r="BK19" s="591"/>
      <c r="BL19" s="590"/>
    </row>
    <row r="20" spans="1:64" ht="20.149999999999999" customHeight="1">
      <c r="A20" s="573"/>
      <c r="B20" s="573"/>
      <c r="C20" s="503" t="s">
        <v>616</v>
      </c>
      <c r="D20" s="503"/>
      <c r="E20" s="503"/>
      <c r="F20" s="503"/>
      <c r="G20" s="503"/>
      <c r="H20" s="503"/>
      <c r="I20" s="503"/>
      <c r="J20" s="505"/>
      <c r="K20" s="504"/>
      <c r="L20" s="504" t="s">
        <v>750</v>
      </c>
      <c r="M20" s="538"/>
      <c r="N20" s="538"/>
      <c r="O20" s="538"/>
      <c r="P20" s="538"/>
      <c r="Q20" s="538"/>
      <c r="R20" s="538"/>
      <c r="S20" s="538"/>
      <c r="T20" s="538"/>
      <c r="U20" s="538"/>
      <c r="V20" s="538"/>
      <c r="W20" s="538"/>
      <c r="X20" s="538"/>
      <c r="Y20" s="538"/>
      <c r="Z20" s="538"/>
      <c r="AA20" s="538"/>
      <c r="AB20" s="538"/>
      <c r="AC20" s="538"/>
      <c r="AD20" s="538"/>
      <c r="AE20" s="538"/>
      <c r="AF20" s="572"/>
      <c r="AG20" s="572"/>
      <c r="AH20" s="572"/>
      <c r="AI20" s="572"/>
      <c r="AJ20" s="571"/>
      <c r="AK20" s="497"/>
      <c r="AL20" s="589"/>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7"/>
    </row>
    <row r="21" spans="1:64" ht="34.5" customHeight="1">
      <c r="C21" s="501" t="s">
        <v>749</v>
      </c>
      <c r="D21" s="500"/>
      <c r="E21" s="500"/>
      <c r="F21" s="500"/>
      <c r="G21" s="500"/>
      <c r="H21" s="500"/>
      <c r="I21" s="500"/>
      <c r="J21" s="500"/>
      <c r="K21" s="570"/>
      <c r="L21" s="3034"/>
      <c r="M21" s="3035"/>
      <c r="N21" s="3035"/>
      <c r="O21" s="3035"/>
      <c r="P21" s="3035"/>
      <c r="Q21" s="3035"/>
      <c r="R21" s="3035"/>
      <c r="S21" s="3035"/>
      <c r="T21" s="3035"/>
      <c r="U21" s="3035"/>
      <c r="V21" s="3035"/>
      <c r="W21" s="3035"/>
      <c r="X21" s="3035"/>
      <c r="Y21" s="3035"/>
      <c r="Z21" s="3035"/>
      <c r="AA21" s="3035"/>
      <c r="AB21" s="3035"/>
      <c r="AC21" s="3035"/>
      <c r="AD21" s="3035"/>
      <c r="AE21" s="3035"/>
      <c r="AF21" s="3035"/>
      <c r="AG21" s="3035"/>
      <c r="AH21" s="3035"/>
      <c r="AI21" s="3035"/>
      <c r="AJ21" s="3036"/>
      <c r="AK21" s="497"/>
    </row>
    <row r="22" spans="1:64" ht="34.5" customHeight="1">
      <c r="C22" s="501" t="s">
        <v>748</v>
      </c>
      <c r="D22" s="500"/>
      <c r="E22" s="500"/>
      <c r="F22" s="500"/>
      <c r="G22" s="500"/>
      <c r="H22" s="500"/>
      <c r="I22" s="500"/>
      <c r="J22" s="500"/>
      <c r="K22" s="570"/>
      <c r="L22" s="3034"/>
      <c r="M22" s="3035"/>
      <c r="N22" s="3035"/>
      <c r="O22" s="3035"/>
      <c r="P22" s="3035"/>
      <c r="Q22" s="3035"/>
      <c r="R22" s="3035"/>
      <c r="S22" s="3035"/>
      <c r="T22" s="3035"/>
      <c r="U22" s="3035"/>
      <c r="V22" s="3035"/>
      <c r="W22" s="3035"/>
      <c r="X22" s="3035"/>
      <c r="Y22" s="3035"/>
      <c r="Z22" s="3035"/>
      <c r="AA22" s="3035"/>
      <c r="AB22" s="3035"/>
      <c r="AC22" s="3035"/>
      <c r="AD22" s="3035"/>
      <c r="AE22" s="3035"/>
      <c r="AF22" s="3035"/>
      <c r="AG22" s="3035"/>
      <c r="AH22" s="3035"/>
      <c r="AI22" s="3035"/>
      <c r="AJ22" s="3036"/>
      <c r="AK22" s="497"/>
      <c r="AL22" s="2857" t="s">
        <v>747</v>
      </c>
      <c r="AM22" s="2858"/>
      <c r="AN22" s="2858"/>
      <c r="AO22" s="2858"/>
      <c r="AP22" s="2858"/>
      <c r="AQ22" s="2858"/>
      <c r="AR22" s="2858"/>
      <c r="AS22" s="2858"/>
      <c r="AT22" s="2858"/>
      <c r="AU22" s="2858"/>
      <c r="AV22" s="2858"/>
      <c r="AW22" s="2858"/>
      <c r="AX22" s="2858"/>
      <c r="AY22" s="2858"/>
      <c r="AZ22" s="2858"/>
      <c r="BA22" s="2858"/>
      <c r="BB22" s="2858"/>
      <c r="BC22" s="2858"/>
      <c r="BD22" s="2858"/>
      <c r="BE22" s="2858"/>
      <c r="BF22" s="2858"/>
      <c r="BG22" s="2858"/>
      <c r="BH22" s="2858"/>
      <c r="BI22" s="2858"/>
      <c r="BJ22" s="2858"/>
      <c r="BK22" s="2858"/>
      <c r="BL22" s="2859"/>
    </row>
    <row r="23" spans="1:64" ht="20.149999999999999" customHeight="1">
      <c r="B23" s="509"/>
      <c r="C23" s="542"/>
      <c r="D23" s="512"/>
      <c r="E23" s="512"/>
      <c r="F23" s="512"/>
      <c r="G23" s="512"/>
      <c r="H23" s="524"/>
      <c r="I23" s="524"/>
      <c r="Y23" s="530"/>
      <c r="Z23" s="530"/>
      <c r="AA23" s="530"/>
      <c r="AB23" s="530"/>
      <c r="AC23" s="530"/>
      <c r="AD23" s="530"/>
      <c r="AE23" s="530"/>
      <c r="AF23" s="530"/>
      <c r="AG23" s="530"/>
      <c r="AH23" s="530"/>
      <c r="AI23" s="530"/>
      <c r="AJ23" s="530"/>
      <c r="AK23" s="497"/>
      <c r="AL23" s="2860"/>
      <c r="AM23" s="2861"/>
      <c r="AN23" s="2861"/>
      <c r="AO23" s="2861"/>
      <c r="AP23" s="2861"/>
      <c r="AQ23" s="2861"/>
      <c r="AR23" s="2861"/>
      <c r="AS23" s="2861"/>
      <c r="AT23" s="2861"/>
      <c r="AU23" s="2861"/>
      <c r="AV23" s="2861"/>
      <c r="AW23" s="2861"/>
      <c r="AX23" s="2861"/>
      <c r="AY23" s="2861"/>
      <c r="AZ23" s="2861"/>
      <c r="BA23" s="2861"/>
      <c r="BB23" s="2861"/>
      <c r="BC23" s="2861"/>
      <c r="BD23" s="2861"/>
      <c r="BE23" s="2861"/>
      <c r="BF23" s="2861"/>
      <c r="BG23" s="2861"/>
      <c r="BH23" s="2861"/>
      <c r="BI23" s="2861"/>
      <c r="BJ23" s="2861"/>
      <c r="BK23" s="2861"/>
      <c r="BL23" s="2862"/>
    </row>
    <row r="24" spans="1:64" ht="20.149999999999999" customHeight="1">
      <c r="B24" s="586" t="s">
        <v>746</v>
      </c>
      <c r="C24" s="542"/>
      <c r="D24" s="512"/>
      <c r="E24" s="512"/>
      <c r="F24" s="512"/>
      <c r="G24" s="512"/>
      <c r="H24" s="524"/>
      <c r="I24" s="524"/>
      <c r="Y24" s="530"/>
      <c r="Z24" s="530"/>
      <c r="AA24" s="530"/>
      <c r="AB24" s="530"/>
      <c r="AC24" s="530"/>
      <c r="AD24" s="530"/>
      <c r="AE24" s="530"/>
      <c r="AF24" s="530"/>
      <c r="AG24" s="530"/>
      <c r="AH24" s="530"/>
      <c r="AI24" s="530"/>
      <c r="AJ24" s="530"/>
      <c r="AK24" s="497"/>
      <c r="AL24" s="2860"/>
      <c r="AM24" s="2861"/>
      <c r="AN24" s="2861"/>
      <c r="AO24" s="2861"/>
      <c r="AP24" s="2861"/>
      <c r="AQ24" s="2861"/>
      <c r="AR24" s="2861"/>
      <c r="AS24" s="2861"/>
      <c r="AT24" s="2861"/>
      <c r="AU24" s="2861"/>
      <c r="AV24" s="2861"/>
      <c r="AW24" s="2861"/>
      <c r="AX24" s="2861"/>
      <c r="AY24" s="2861"/>
      <c r="AZ24" s="2861"/>
      <c r="BA24" s="2861"/>
      <c r="BB24" s="2861"/>
      <c r="BC24" s="2861"/>
      <c r="BD24" s="2861"/>
      <c r="BE24" s="2861"/>
      <c r="BF24" s="2861"/>
      <c r="BG24" s="2861"/>
      <c r="BH24" s="2861"/>
      <c r="BI24" s="2861"/>
      <c r="BJ24" s="2861"/>
      <c r="BK24" s="2861"/>
      <c r="BL24" s="2862"/>
    </row>
    <row r="25" spans="1:64" ht="20.149999999999999" customHeight="1">
      <c r="A25" s="536"/>
      <c r="B25" s="503" t="s">
        <v>616</v>
      </c>
      <c r="C25" s="503"/>
      <c r="D25" s="503"/>
      <c r="E25" s="503"/>
      <c r="F25" s="503"/>
      <c r="G25" s="503"/>
      <c r="H25" s="505" t="s">
        <v>745</v>
      </c>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04"/>
      <c r="AK25" s="497"/>
      <c r="AL25" s="2860"/>
      <c r="AM25" s="2861"/>
      <c r="AN25" s="2861"/>
      <c r="AO25" s="2861"/>
      <c r="AP25" s="2861"/>
      <c r="AQ25" s="2861"/>
      <c r="AR25" s="2861"/>
      <c r="AS25" s="2861"/>
      <c r="AT25" s="2861"/>
      <c r="AU25" s="2861"/>
      <c r="AV25" s="2861"/>
      <c r="AW25" s="2861"/>
      <c r="AX25" s="2861"/>
      <c r="AY25" s="2861"/>
      <c r="AZ25" s="2861"/>
      <c r="BA25" s="2861"/>
      <c r="BB25" s="2861"/>
      <c r="BC25" s="2861"/>
      <c r="BD25" s="2861"/>
      <c r="BE25" s="2861"/>
      <c r="BF25" s="2861"/>
      <c r="BG25" s="2861"/>
      <c r="BH25" s="2861"/>
      <c r="BI25" s="2861"/>
      <c r="BJ25" s="2861"/>
      <c r="BK25" s="2861"/>
      <c r="BL25" s="2862"/>
    </row>
    <row r="26" spans="1:64" ht="14.15" customHeight="1">
      <c r="B26" s="3066" t="s">
        <v>744</v>
      </c>
      <c r="C26" s="3066"/>
      <c r="D26" s="3066"/>
      <c r="E26" s="3066"/>
      <c r="F26" s="3066"/>
      <c r="G26" s="3066"/>
      <c r="H26" s="584" t="s">
        <v>743</v>
      </c>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85"/>
      <c r="AK26" s="497"/>
      <c r="AL26" s="2860"/>
      <c r="AM26" s="2861"/>
      <c r="AN26" s="2861"/>
      <c r="AO26" s="2861"/>
      <c r="AP26" s="2861"/>
      <c r="AQ26" s="2861"/>
      <c r="AR26" s="2861"/>
      <c r="AS26" s="2861"/>
      <c r="AT26" s="2861"/>
      <c r="AU26" s="2861"/>
      <c r="AV26" s="2861"/>
      <c r="AW26" s="2861"/>
      <c r="AX26" s="2861"/>
      <c r="AY26" s="2861"/>
      <c r="AZ26" s="2861"/>
      <c r="BA26" s="2861"/>
      <c r="BB26" s="2861"/>
      <c r="BC26" s="2861"/>
      <c r="BD26" s="2861"/>
      <c r="BE26" s="2861"/>
      <c r="BF26" s="2861"/>
      <c r="BG26" s="2861"/>
      <c r="BH26" s="2861"/>
      <c r="BI26" s="2861"/>
      <c r="BJ26" s="2861"/>
      <c r="BK26" s="2861"/>
      <c r="BL26" s="2862"/>
    </row>
    <row r="27" spans="1:64" ht="27" customHeight="1">
      <c r="B27" s="3066"/>
      <c r="C27" s="3066"/>
      <c r="D27" s="3066"/>
      <c r="E27" s="3066"/>
      <c r="F27" s="3066"/>
      <c r="G27" s="3066"/>
      <c r="H27" s="3067"/>
      <c r="I27" s="3068"/>
      <c r="J27" s="3068"/>
      <c r="K27" s="3068"/>
      <c r="L27" s="3068"/>
      <c r="M27" s="3068"/>
      <c r="N27" s="3068"/>
      <c r="O27" s="3068"/>
      <c r="P27" s="3068"/>
      <c r="Q27" s="3068"/>
      <c r="R27" s="3068"/>
      <c r="S27" s="3068"/>
      <c r="T27" s="3068"/>
      <c r="U27" s="3068"/>
      <c r="V27" s="3068"/>
      <c r="W27" s="3068"/>
      <c r="X27" s="3068"/>
      <c r="Y27" s="3068"/>
      <c r="Z27" s="3068"/>
      <c r="AA27" s="3068"/>
      <c r="AB27" s="3068"/>
      <c r="AC27" s="3068"/>
      <c r="AD27" s="3068"/>
      <c r="AE27" s="3068"/>
      <c r="AF27" s="3068"/>
      <c r="AG27" s="3068"/>
      <c r="AH27" s="3068"/>
      <c r="AI27" s="3068"/>
      <c r="AJ27" s="3069"/>
      <c r="AK27" s="497"/>
      <c r="AL27" s="2860"/>
      <c r="AM27" s="2861"/>
      <c r="AN27" s="2861"/>
      <c r="AO27" s="2861"/>
      <c r="AP27" s="2861"/>
      <c r="AQ27" s="2861"/>
      <c r="AR27" s="2861"/>
      <c r="AS27" s="2861"/>
      <c r="AT27" s="2861"/>
      <c r="AU27" s="2861"/>
      <c r="AV27" s="2861"/>
      <c r="AW27" s="2861"/>
      <c r="AX27" s="2861"/>
      <c r="AY27" s="2861"/>
      <c r="AZ27" s="2861"/>
      <c r="BA27" s="2861"/>
      <c r="BB27" s="2861"/>
      <c r="BC27" s="2861"/>
      <c r="BD27" s="2861"/>
      <c r="BE27" s="2861"/>
      <c r="BF27" s="2861"/>
      <c r="BG27" s="2861"/>
      <c r="BH27" s="2861"/>
      <c r="BI27" s="2861"/>
      <c r="BJ27" s="2861"/>
      <c r="BK27" s="2861"/>
      <c r="BL27" s="2862"/>
    </row>
    <row r="28" spans="1:64" ht="14.15" customHeight="1">
      <c r="B28" s="3066" t="s">
        <v>742</v>
      </c>
      <c r="C28" s="3066"/>
      <c r="D28" s="3066"/>
      <c r="E28" s="3066"/>
      <c r="F28" s="3066"/>
      <c r="G28" s="3066"/>
      <c r="H28" s="2849" t="s">
        <v>730</v>
      </c>
      <c r="I28" s="2850"/>
      <c r="J28" s="584" t="s">
        <v>741</v>
      </c>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2"/>
      <c r="AK28" s="497"/>
      <c r="AL28" s="2860"/>
      <c r="AM28" s="2861"/>
      <c r="AN28" s="2861"/>
      <c r="AO28" s="2861"/>
      <c r="AP28" s="2861"/>
      <c r="AQ28" s="2861"/>
      <c r="AR28" s="2861"/>
      <c r="AS28" s="2861"/>
      <c r="AT28" s="2861"/>
      <c r="AU28" s="2861"/>
      <c r="AV28" s="2861"/>
      <c r="AW28" s="2861"/>
      <c r="AX28" s="2861"/>
      <c r="AY28" s="2861"/>
      <c r="AZ28" s="2861"/>
      <c r="BA28" s="2861"/>
      <c r="BB28" s="2861"/>
      <c r="BC28" s="2861"/>
      <c r="BD28" s="2861"/>
      <c r="BE28" s="2861"/>
      <c r="BF28" s="2861"/>
      <c r="BG28" s="2861"/>
      <c r="BH28" s="2861"/>
      <c r="BI28" s="2861"/>
      <c r="BJ28" s="2861"/>
      <c r="BK28" s="2861"/>
      <c r="BL28" s="2862"/>
    </row>
    <row r="29" spans="1:64" ht="20.149999999999999" customHeight="1">
      <c r="B29" s="3066"/>
      <c r="C29" s="3066"/>
      <c r="D29" s="3066"/>
      <c r="E29" s="3066"/>
      <c r="F29" s="3066"/>
      <c r="G29" s="3066"/>
      <c r="H29" s="2851"/>
      <c r="I29" s="2852"/>
      <c r="J29" s="3079"/>
      <c r="K29" s="3080"/>
      <c r="L29" s="3080"/>
      <c r="M29" s="3080"/>
      <c r="N29" s="3080"/>
      <c r="O29" s="3080"/>
      <c r="P29" s="3080"/>
      <c r="Q29" s="3080"/>
      <c r="R29" s="3080"/>
      <c r="S29" s="3080"/>
      <c r="T29" s="3080"/>
      <c r="U29" s="3080"/>
      <c r="V29" s="3080"/>
      <c r="W29" s="3080"/>
      <c r="X29" s="3080"/>
      <c r="Y29" s="3080"/>
      <c r="Z29" s="3080"/>
      <c r="AA29" s="3080"/>
      <c r="AB29" s="3080"/>
      <c r="AC29" s="3080"/>
      <c r="AD29" s="3080"/>
      <c r="AE29" s="3080"/>
      <c r="AF29" s="3080"/>
      <c r="AG29" s="3080"/>
      <c r="AH29" s="3080"/>
      <c r="AI29" s="3080"/>
      <c r="AJ29" s="3081"/>
      <c r="AK29" s="497"/>
      <c r="AL29" s="2863"/>
      <c r="AM29" s="2864"/>
      <c r="AN29" s="2864"/>
      <c r="AO29" s="2864"/>
      <c r="AP29" s="2864"/>
      <c r="AQ29" s="2864"/>
      <c r="AR29" s="2864"/>
      <c r="AS29" s="2864"/>
      <c r="AT29" s="2864"/>
      <c r="AU29" s="2864"/>
      <c r="AV29" s="2864"/>
      <c r="AW29" s="2864"/>
      <c r="AX29" s="2864"/>
      <c r="AY29" s="2864"/>
      <c r="AZ29" s="2864"/>
      <c r="BA29" s="2864"/>
      <c r="BB29" s="2864"/>
      <c r="BC29" s="2864"/>
      <c r="BD29" s="2864"/>
      <c r="BE29" s="2864"/>
      <c r="BF29" s="2864"/>
      <c r="BG29" s="2864"/>
      <c r="BH29" s="2864"/>
      <c r="BI29" s="2864"/>
      <c r="BJ29" s="2864"/>
      <c r="BK29" s="2864"/>
      <c r="BL29" s="2865"/>
    </row>
    <row r="30" spans="1:64" ht="13.5" customHeight="1">
      <c r="B30" s="3066"/>
      <c r="C30" s="3066"/>
      <c r="D30" s="3066"/>
      <c r="E30" s="3066"/>
      <c r="F30" s="3066"/>
      <c r="G30" s="3066"/>
      <c r="H30" s="2853"/>
      <c r="I30" s="2854"/>
      <c r="J30" s="3082"/>
      <c r="K30" s="3083"/>
      <c r="L30" s="3083"/>
      <c r="M30" s="3083"/>
      <c r="N30" s="3083"/>
      <c r="O30" s="3083"/>
      <c r="P30" s="3083"/>
      <c r="Q30" s="3083"/>
      <c r="R30" s="3083"/>
      <c r="S30" s="3083"/>
      <c r="T30" s="3083"/>
      <c r="U30" s="3083"/>
      <c r="V30" s="3083"/>
      <c r="W30" s="3083"/>
      <c r="X30" s="3083"/>
      <c r="Y30" s="3083"/>
      <c r="Z30" s="3083"/>
      <c r="AA30" s="3083"/>
      <c r="AB30" s="3083"/>
      <c r="AC30" s="3083"/>
      <c r="AD30" s="3083"/>
      <c r="AE30" s="3083"/>
      <c r="AF30" s="3083"/>
      <c r="AG30" s="3083"/>
      <c r="AH30" s="3083"/>
      <c r="AI30" s="3083"/>
      <c r="AJ30" s="3084"/>
      <c r="AK30" s="497"/>
    </row>
  </sheetData>
  <mergeCells count="22">
    <mergeCell ref="AE18:AI18"/>
    <mergeCell ref="L21:AJ21"/>
    <mergeCell ref="AH7:AJ12"/>
    <mergeCell ref="AL22:BL29"/>
    <mergeCell ref="B26:G27"/>
    <mergeCell ref="H27:AJ27"/>
    <mergeCell ref="B28:G30"/>
    <mergeCell ref="H28:I30"/>
    <mergeCell ref="AL3:BL16"/>
    <mergeCell ref="AE7:AG12"/>
    <mergeCell ref="AH6:AJ6"/>
    <mergeCell ref="J29:AJ30"/>
    <mergeCell ref="L22:AJ22"/>
    <mergeCell ref="B7:E12"/>
    <mergeCell ref="B4:E6"/>
    <mergeCell ref="F4:G6"/>
    <mergeCell ref="H9:H12"/>
    <mergeCell ref="I9:AD12"/>
    <mergeCell ref="B13:E14"/>
    <mergeCell ref="F13:G14"/>
    <mergeCell ref="F7:G12"/>
    <mergeCell ref="I8:AD8"/>
  </mergeCells>
  <phoneticPr fontId="2"/>
  <dataValidations count="5">
    <dataValidation type="list" allowBlank="1" showInputMessage="1" showErrorMessage="1" sqref="AE18:AI18" xr:uid="{00000000-0002-0000-1B00-000000000000}">
      <formula1>"い　る　・　いない,い な い,い　　る,－"</formula1>
    </dataValidation>
    <dataValidation type="list" allowBlank="1" showInputMessage="1" showErrorMessage="1" sqref="H28:I30 F4:G11 F13:G14" xr:uid="{00000000-0002-0000-1B00-000001000000}">
      <formula1>"有・無,有,無"</formula1>
    </dataValidation>
    <dataValidation imeMode="hiragana" allowBlank="1" showInputMessage="1" showErrorMessage="1" sqref="AL31:CK65536 L21:AJ22 AL21:BL21 AL30 H27:AJ27 AL22 AL2:AL3 BM2:BM15 BM17:BM29" xr:uid="{00000000-0002-0000-1B00-000002000000}"/>
    <dataValidation type="list" allowBlank="1" showInputMessage="1" showErrorMessage="1" sqref="H4:H11 H13:H14" xr:uid="{00000000-0002-0000-1B00-000003000000}">
      <formula1>"○"</formula1>
    </dataValidation>
    <dataValidation type="list" allowBlank="1" showInputMessage="1" showErrorMessage="1" sqref="AH6:AH7" xr:uid="{00000000-0002-0000-1B00-000004000000}">
      <formula1>"有・無,有:県,有:理事会,無"</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oddFooter>&amp;C4/4</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indexed="34"/>
  </sheetPr>
  <dimension ref="A1:O19"/>
  <sheetViews>
    <sheetView zoomScale="75" zoomScaleNormal="75" zoomScaleSheetLayoutView="100" workbookViewId="0">
      <selection activeCell="B33" sqref="B33"/>
    </sheetView>
  </sheetViews>
  <sheetFormatPr defaultRowHeight="13"/>
  <cols>
    <col min="1" max="2" width="12" customWidth="1"/>
    <col min="4" max="4" width="8.453125" customWidth="1"/>
    <col min="5" max="5" width="11.6328125" customWidth="1"/>
    <col min="6" max="6" width="6.7265625" customWidth="1"/>
    <col min="7" max="7" width="10.6328125" customWidth="1"/>
    <col min="8" max="8" width="6.36328125" customWidth="1"/>
    <col min="9" max="9" width="16.90625" customWidth="1"/>
    <col min="10" max="10" width="5.36328125" customWidth="1"/>
    <col min="11" max="11" width="10.6328125" customWidth="1"/>
    <col min="12" max="12" width="4.26953125" customWidth="1"/>
    <col min="13" max="13" width="8.26953125" customWidth="1"/>
    <col min="14" max="14" width="3.26953125" customWidth="1"/>
    <col min="15" max="15" width="5.7265625" customWidth="1"/>
  </cols>
  <sheetData>
    <row r="1" spans="1:15" ht="17.25" customHeight="1">
      <c r="A1" s="7" t="s">
        <v>394</v>
      </c>
    </row>
    <row r="2" spans="1:15">
      <c r="J2" s="64" t="s">
        <v>464</v>
      </c>
      <c r="K2" s="1"/>
      <c r="L2" s="1"/>
      <c r="M2" s="1"/>
    </row>
    <row r="3" spans="1:15" ht="15.5">
      <c r="B3" s="49" t="s">
        <v>13</v>
      </c>
    </row>
    <row r="4" spans="1:15" ht="33.75" customHeight="1">
      <c r="G4" s="3096" t="s">
        <v>18</v>
      </c>
      <c r="H4" s="3097"/>
    </row>
    <row r="5" spans="1:15" ht="33.75" customHeight="1">
      <c r="A5" s="65" t="s">
        <v>14</v>
      </c>
      <c r="B5" s="65" t="s">
        <v>15</v>
      </c>
      <c r="C5" s="3094" t="s">
        <v>23</v>
      </c>
      <c r="D5" s="3098" t="s">
        <v>16</v>
      </c>
      <c r="E5" s="3094" t="s">
        <v>51</v>
      </c>
      <c r="F5" s="3091" t="s">
        <v>17</v>
      </c>
      <c r="G5" s="3094" t="s">
        <v>24</v>
      </c>
      <c r="H5" s="3094" t="s">
        <v>25</v>
      </c>
      <c r="I5" s="3091" t="s">
        <v>411</v>
      </c>
      <c r="J5" s="3091" t="s">
        <v>14</v>
      </c>
      <c r="K5" s="3093" t="s">
        <v>26</v>
      </c>
      <c r="L5" s="3086" t="s">
        <v>19</v>
      </c>
      <c r="M5" s="2278"/>
    </row>
    <row r="6" spans="1:15" ht="24" customHeight="1">
      <c r="A6" s="3099" t="s">
        <v>406</v>
      </c>
      <c r="B6" s="3100"/>
      <c r="C6" s="2284"/>
      <c r="D6" s="3095"/>
      <c r="E6" s="3095"/>
      <c r="F6" s="3092"/>
      <c r="G6" s="3095"/>
      <c r="H6" s="3095"/>
      <c r="I6" s="3092"/>
      <c r="J6" s="3092"/>
      <c r="K6" s="2282"/>
      <c r="L6" s="2282"/>
      <c r="M6" s="2284"/>
    </row>
    <row r="7" spans="1:15" ht="46.5" customHeight="1">
      <c r="A7" s="3101"/>
      <c r="B7" s="3102"/>
      <c r="E7" t="s">
        <v>410</v>
      </c>
      <c r="I7" t="s">
        <v>410</v>
      </c>
      <c r="L7" t="s">
        <v>32</v>
      </c>
      <c r="M7" s="254" t="s">
        <v>20</v>
      </c>
    </row>
    <row r="8" spans="1:15" ht="27.75" customHeight="1">
      <c r="A8" s="3101"/>
      <c r="B8" s="3102"/>
      <c r="D8" s="255"/>
      <c r="E8" s="3086" t="s">
        <v>415</v>
      </c>
      <c r="F8" s="2278"/>
      <c r="G8" s="3086" t="s">
        <v>415</v>
      </c>
      <c r="H8" s="2278"/>
      <c r="I8" s="3098" t="s">
        <v>415</v>
      </c>
      <c r="J8" s="3086" t="s">
        <v>408</v>
      </c>
      <c r="K8" s="2278"/>
      <c r="L8" s="3086" t="s">
        <v>407</v>
      </c>
      <c r="M8" s="2278"/>
      <c r="O8" s="3087" t="s">
        <v>50</v>
      </c>
    </row>
    <row r="9" spans="1:15" ht="39.75" customHeight="1">
      <c r="A9" s="3101"/>
      <c r="B9" s="3102"/>
      <c r="C9" s="51" t="s">
        <v>22</v>
      </c>
      <c r="D9" s="257"/>
      <c r="E9" s="2279"/>
      <c r="F9" s="2281"/>
      <c r="G9" s="2279"/>
      <c r="H9" s="2281"/>
      <c r="I9" s="3105"/>
      <c r="J9" s="2279"/>
      <c r="K9" s="2281"/>
      <c r="L9" s="2279"/>
      <c r="M9" s="2281"/>
      <c r="O9" s="3088"/>
    </row>
    <row r="10" spans="1:15" ht="59.25" customHeight="1">
      <c r="A10" s="3101"/>
      <c r="B10" s="3102"/>
      <c r="C10" s="57"/>
      <c r="D10" s="258" t="s">
        <v>21</v>
      </c>
      <c r="E10" s="2279"/>
      <c r="F10" s="2281"/>
      <c r="G10" s="2279"/>
      <c r="H10" s="2281"/>
      <c r="I10" s="3105"/>
      <c r="J10" s="2279"/>
      <c r="K10" s="2281"/>
      <c r="L10" s="2279"/>
      <c r="M10" s="2281"/>
      <c r="O10" s="3089"/>
    </row>
    <row r="11" spans="1:15" ht="51.75" customHeight="1">
      <c r="A11" s="3101"/>
      <c r="B11" s="3102"/>
      <c r="D11" s="256" t="s">
        <v>32</v>
      </c>
      <c r="E11" s="2282"/>
      <c r="F11" s="2284"/>
      <c r="G11" s="2282"/>
      <c r="H11" s="2284"/>
      <c r="I11" s="3095"/>
      <c r="J11" s="2279"/>
      <c r="K11" s="2281"/>
      <c r="L11" s="2279"/>
      <c r="M11" s="2281"/>
    </row>
    <row r="12" spans="1:15" ht="41.25" customHeight="1">
      <c r="A12" s="3101"/>
      <c r="B12" s="3102"/>
      <c r="D12" s="44"/>
      <c r="E12" s="46" t="s">
        <v>27</v>
      </c>
      <c r="F12" s="46"/>
      <c r="G12" s="46"/>
      <c r="H12" s="46"/>
      <c r="I12" s="46"/>
      <c r="J12" s="2282"/>
      <c r="K12" s="2284"/>
      <c r="L12" s="2282"/>
      <c r="M12" s="2284"/>
      <c r="N12" s="2"/>
      <c r="O12" s="2"/>
    </row>
    <row r="13" spans="1:15" ht="13.5" customHeight="1">
      <c r="A13" s="3101"/>
      <c r="B13" s="3102"/>
      <c r="D13" s="52"/>
      <c r="E13" s="52"/>
      <c r="F13" s="52"/>
      <c r="G13" s="52"/>
      <c r="H13" s="52"/>
      <c r="I13" s="52"/>
      <c r="J13" s="44"/>
      <c r="K13" s="44"/>
      <c r="L13" s="44"/>
      <c r="M13" s="54"/>
      <c r="N13" s="2"/>
      <c r="O13" s="2"/>
    </row>
    <row r="14" spans="1:15" ht="28.5" customHeight="1">
      <c r="A14" s="3103"/>
      <c r="B14" s="3104"/>
      <c r="C14" s="60"/>
      <c r="D14" s="55" t="s">
        <v>28</v>
      </c>
      <c r="E14" s="3090" t="s">
        <v>78</v>
      </c>
      <c r="F14" s="2117"/>
      <c r="G14" s="2117"/>
      <c r="H14" s="2117"/>
      <c r="I14" s="2117"/>
      <c r="J14" s="61"/>
      <c r="K14" s="52"/>
      <c r="L14" s="52"/>
      <c r="M14" s="53"/>
      <c r="N14" s="2"/>
      <c r="O14" s="2"/>
    </row>
    <row r="15" spans="1:15">
      <c r="A15" s="47"/>
      <c r="B15" s="44"/>
      <c r="C15" s="60"/>
      <c r="D15" s="2">
        <v>2</v>
      </c>
      <c r="E15" s="48" t="s">
        <v>29</v>
      </c>
      <c r="F15" s="45"/>
      <c r="G15" s="45"/>
      <c r="H15" s="45"/>
      <c r="I15" s="45"/>
      <c r="J15" s="56"/>
      <c r="L15" s="2"/>
      <c r="M15" s="2"/>
      <c r="N15" s="2"/>
    </row>
    <row r="16" spans="1:15">
      <c r="A16" s="47"/>
      <c r="B16" s="44"/>
      <c r="C16" s="60"/>
      <c r="D16" s="55">
        <v>3</v>
      </c>
      <c r="E16" s="62" t="s">
        <v>985</v>
      </c>
      <c r="F16" s="56"/>
      <c r="G16" s="56"/>
      <c r="H16" s="56"/>
      <c r="I16" s="56"/>
      <c r="J16" s="56"/>
      <c r="K16" s="44"/>
      <c r="L16" s="44"/>
      <c r="M16" s="44"/>
      <c r="N16" s="2"/>
      <c r="O16" s="2" t="s">
        <v>158</v>
      </c>
    </row>
    <row r="17" spans="1:15">
      <c r="A17" s="58"/>
      <c r="B17" s="59"/>
      <c r="C17" s="53"/>
      <c r="D17" s="2"/>
      <c r="E17" s="2"/>
      <c r="F17" s="2"/>
      <c r="G17" s="2"/>
      <c r="H17" s="2"/>
      <c r="I17" s="2"/>
      <c r="J17" s="2"/>
      <c r="O17" s="2"/>
    </row>
    <row r="18" spans="1:15">
      <c r="A18" s="2"/>
      <c r="B18" s="2"/>
      <c r="C18" s="2"/>
      <c r="D18" s="2"/>
      <c r="E18" s="2" t="s">
        <v>30</v>
      </c>
      <c r="F18" s="2" t="s">
        <v>79</v>
      </c>
      <c r="G18" s="2"/>
      <c r="H18" s="2" t="s">
        <v>33</v>
      </c>
      <c r="I18" s="2"/>
      <c r="J18" s="2"/>
    </row>
    <row r="19" spans="1:15">
      <c r="F19" t="s">
        <v>31</v>
      </c>
      <c r="H19" t="s">
        <v>32</v>
      </c>
    </row>
  </sheetData>
  <customSheetViews>
    <customSheetView guid="{9B4E31BC-71FB-41F0-8B8E-2BBB750341B5}" showPageBreaks="1" printArea="1" view="pageBreakPreview" topLeftCell="A7">
      <selection activeCell="O12" sqref="O12"/>
      <pageMargins left="0.59055118110236227" right="0.59055118110236227" top="0.98425196850393704" bottom="0.98425196850393704" header="0.31496062992125984" footer="0.31496062992125984"/>
      <printOptions horizontalCentered="1"/>
      <pageSetup paperSize="9" scale="95" firstPageNumber="25" orientation="landscape" useFirstPageNumber="1" r:id="rId1"/>
      <headerFooter alignWithMargins="0"/>
    </customSheetView>
  </customSheetViews>
  <mergeCells count="19">
    <mergeCell ref="A6:B14"/>
    <mergeCell ref="E8:F11"/>
    <mergeCell ref="G8:H11"/>
    <mergeCell ref="I8:I11"/>
    <mergeCell ref="J8:K12"/>
    <mergeCell ref="G4:H4"/>
    <mergeCell ref="C5:C6"/>
    <mergeCell ref="D5:D6"/>
    <mergeCell ref="E5:E6"/>
    <mergeCell ref="F5:F6"/>
    <mergeCell ref="L8:M12"/>
    <mergeCell ref="O8:O10"/>
    <mergeCell ref="E14:I14"/>
    <mergeCell ref="I5:I6"/>
    <mergeCell ref="J5:J6"/>
    <mergeCell ref="K5:K6"/>
    <mergeCell ref="L5:M6"/>
    <mergeCell ref="G5:G6"/>
    <mergeCell ref="H5:H6"/>
  </mergeCells>
  <phoneticPr fontId="2"/>
  <printOptions horizontalCentered="1"/>
  <pageMargins left="0.59055118110236227" right="0.59055118110236227" top="0.98425196850393704" bottom="0.98425196850393704" header="0.31496062992125984" footer="0.31496062992125984"/>
  <pageSetup paperSize="9" scale="95" firstPageNumber="25" orientation="landscape" useFirstPageNumber="1"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Z38"/>
  <sheetViews>
    <sheetView showZeros="0" view="pageBreakPreview" zoomScaleNormal="100" zoomScaleSheetLayoutView="100" workbookViewId="0"/>
  </sheetViews>
  <sheetFormatPr defaultColWidth="9" defaultRowHeight="13"/>
  <cols>
    <col min="1" max="1" width="2.6328125" style="291" customWidth="1"/>
    <col min="2" max="3" width="3.08984375" style="291" customWidth="1"/>
    <col min="4" max="4" width="5.6328125" style="291" customWidth="1"/>
    <col min="5" max="5" width="12.08984375" style="291" customWidth="1"/>
    <col min="6" max="6" width="3.54296875" style="291" customWidth="1"/>
    <col min="7" max="11" width="7.453125" style="291" customWidth="1"/>
    <col min="12" max="12" width="3.08984375" style="291" customWidth="1"/>
    <col min="13" max="13" width="4.36328125" style="291" customWidth="1"/>
    <col min="14" max="14" width="7.453125" style="291" customWidth="1"/>
    <col min="15" max="16" width="9" style="291"/>
    <col min="17" max="17" width="9" style="291" customWidth="1"/>
    <col min="18" max="19" width="9" style="291"/>
    <col min="20" max="20" width="5.08984375" style="291" customWidth="1"/>
    <col min="21" max="16384" width="9" style="291"/>
  </cols>
  <sheetData>
    <row r="1" spans="1:19" ht="15.75" customHeight="1">
      <c r="A1" s="885" t="s">
        <v>173</v>
      </c>
      <c r="B1" s="886"/>
      <c r="C1" s="886"/>
      <c r="D1" s="886"/>
      <c r="E1" s="886"/>
      <c r="F1" s="886"/>
      <c r="G1" s="886"/>
      <c r="H1" s="886"/>
      <c r="I1" s="886"/>
      <c r="J1" s="886"/>
      <c r="K1" s="886"/>
      <c r="L1" s="886"/>
      <c r="M1" s="886"/>
      <c r="N1" s="886"/>
      <c r="O1" s="886"/>
      <c r="P1" s="886"/>
      <c r="Q1" s="886"/>
      <c r="R1" s="886"/>
      <c r="S1" s="886"/>
    </row>
    <row r="2" spans="1:19" s="77" customFormat="1" ht="16.5" customHeight="1">
      <c r="A2" s="887" t="s">
        <v>370</v>
      </c>
      <c r="B2" s="888"/>
      <c r="C2" s="888"/>
      <c r="D2" s="888"/>
      <c r="E2" s="888"/>
      <c r="F2" s="888"/>
      <c r="G2" s="888"/>
      <c r="H2" s="888"/>
      <c r="I2" s="888"/>
      <c r="J2" s="888"/>
      <c r="K2" s="888"/>
      <c r="L2" s="888"/>
      <c r="M2" s="888"/>
      <c r="N2" s="888"/>
      <c r="O2" s="888"/>
      <c r="P2" s="888"/>
      <c r="Q2" s="888"/>
      <c r="R2" s="888"/>
      <c r="S2" s="888"/>
    </row>
    <row r="3" spans="1:19" s="77" customFormat="1" ht="16.5" customHeight="1">
      <c r="A3" s="888" t="s">
        <v>171</v>
      </c>
      <c r="B3" s="888" t="s">
        <v>371</v>
      </c>
      <c r="C3" s="888"/>
      <c r="D3" s="888"/>
      <c r="E3" s="888"/>
      <c r="F3" s="889" t="s">
        <v>52</v>
      </c>
      <c r="G3" s="890" t="s">
        <v>656</v>
      </c>
      <c r="H3" s="891" t="s">
        <v>53</v>
      </c>
      <c r="I3" s="892"/>
      <c r="J3" s="888"/>
      <c r="K3" s="888"/>
      <c r="L3" s="888"/>
      <c r="M3" s="888"/>
      <c r="N3" s="888"/>
      <c r="O3" s="888"/>
      <c r="P3" s="888"/>
      <c r="Q3" s="888"/>
      <c r="R3" s="888"/>
      <c r="S3" s="888"/>
    </row>
    <row r="4" spans="1:19" s="77" customFormat="1" ht="5.25" customHeight="1">
      <c r="A4" s="888"/>
      <c r="B4" s="888"/>
      <c r="C4" s="888"/>
      <c r="D4" s="888"/>
      <c r="E4" s="888"/>
      <c r="F4" s="888"/>
      <c r="G4" s="893"/>
      <c r="H4" s="888"/>
      <c r="I4" s="888"/>
      <c r="J4" s="888"/>
      <c r="K4" s="888"/>
      <c r="L4" s="888"/>
      <c r="M4" s="888"/>
      <c r="N4" s="888"/>
      <c r="O4" s="888"/>
      <c r="P4" s="888"/>
      <c r="Q4" s="888"/>
      <c r="R4" s="888"/>
      <c r="S4" s="888"/>
    </row>
    <row r="5" spans="1:19" s="77" customFormat="1" ht="16.5" customHeight="1">
      <c r="A5" s="888"/>
      <c r="B5" s="888" t="s">
        <v>471</v>
      </c>
      <c r="C5" s="888"/>
      <c r="D5" s="888"/>
      <c r="E5" s="888"/>
      <c r="F5" s="888"/>
      <c r="G5" s="888"/>
      <c r="H5" s="888"/>
      <c r="I5" s="888"/>
      <c r="J5" s="888"/>
      <c r="K5" s="888"/>
      <c r="L5" s="888"/>
      <c r="M5" s="888"/>
      <c r="N5" s="888"/>
      <c r="O5" s="888"/>
      <c r="P5" s="888"/>
      <c r="Q5" s="888"/>
      <c r="R5" s="888"/>
      <c r="S5" s="888"/>
    </row>
    <row r="6" spans="1:19" s="76" customFormat="1" ht="15.75" customHeight="1">
      <c r="A6" s="893"/>
      <c r="B6" s="893"/>
      <c r="C6" s="893"/>
      <c r="D6" s="893" t="s">
        <v>174</v>
      </c>
      <c r="E6" s="893"/>
      <c r="F6" s="893"/>
      <c r="G6" s="893"/>
      <c r="H6" s="893"/>
      <c r="I6" s="893"/>
      <c r="J6" s="893"/>
      <c r="K6" s="893"/>
      <c r="L6" s="893"/>
      <c r="M6" s="893" t="s">
        <v>175</v>
      </c>
      <c r="N6" s="893"/>
      <c r="O6" s="893"/>
      <c r="P6" s="893"/>
      <c r="Q6" s="893"/>
      <c r="R6" s="893"/>
      <c r="S6" s="893"/>
    </row>
    <row r="7" spans="1:19" s="76" customFormat="1" ht="15.75" customHeight="1">
      <c r="A7" s="893"/>
      <c r="B7" s="893"/>
      <c r="C7" s="893"/>
      <c r="D7" s="893" t="s">
        <v>926</v>
      </c>
      <c r="E7" s="893"/>
      <c r="F7" s="893"/>
      <c r="G7" s="893"/>
      <c r="H7" s="893"/>
      <c r="I7" s="893"/>
      <c r="J7" s="893"/>
      <c r="K7" s="893"/>
      <c r="L7" s="893"/>
      <c r="M7" s="893" t="s">
        <v>176</v>
      </c>
      <c r="N7" s="893"/>
      <c r="O7" s="893"/>
      <c r="P7" s="893"/>
      <c r="Q7" s="893"/>
      <c r="R7" s="893"/>
      <c r="S7" s="893"/>
    </row>
    <row r="8" spans="1:19" s="76" customFormat="1" ht="15.75" customHeight="1">
      <c r="A8" s="893"/>
      <c r="B8" s="893"/>
      <c r="C8" s="893"/>
      <c r="D8" s="893" t="s">
        <v>927</v>
      </c>
      <c r="E8" s="893"/>
      <c r="F8" s="893"/>
      <c r="G8" s="893"/>
      <c r="H8" s="893"/>
      <c r="I8" s="893"/>
      <c r="J8" s="893"/>
      <c r="K8" s="893"/>
      <c r="L8" s="893"/>
      <c r="M8" s="893" t="s">
        <v>928</v>
      </c>
      <c r="N8" s="893"/>
      <c r="O8" s="893"/>
      <c r="P8" s="893"/>
      <c r="Q8" s="893"/>
      <c r="R8" s="893"/>
      <c r="S8" s="893"/>
    </row>
    <row r="9" spans="1:19" s="76" customFormat="1" ht="15.75" customHeight="1">
      <c r="A9" s="893"/>
      <c r="B9" s="893"/>
      <c r="C9" s="893"/>
      <c r="D9" s="893" t="s">
        <v>381</v>
      </c>
      <c r="E9" s="893"/>
      <c r="F9" s="893"/>
      <c r="G9" s="893"/>
      <c r="H9" s="893"/>
      <c r="I9" s="893"/>
      <c r="J9" s="893"/>
      <c r="K9" s="893"/>
      <c r="L9" s="893"/>
      <c r="M9" s="893" t="s">
        <v>178</v>
      </c>
      <c r="N9" s="893"/>
      <c r="O9" s="893"/>
      <c r="P9" s="893"/>
      <c r="Q9" s="893"/>
      <c r="R9" s="893"/>
      <c r="S9" s="893"/>
    </row>
    <row r="10" spans="1:19" s="76" customFormat="1" ht="15.75" customHeight="1">
      <c r="A10" s="893"/>
      <c r="B10" s="893"/>
      <c r="C10" s="893"/>
      <c r="D10" s="893" t="s">
        <v>177</v>
      </c>
      <c r="E10" s="893"/>
      <c r="F10" s="893"/>
      <c r="G10" s="893"/>
      <c r="H10" s="893"/>
      <c r="I10" s="893"/>
      <c r="J10" s="893"/>
      <c r="K10" s="893"/>
      <c r="L10" s="893"/>
      <c r="M10" s="893" t="s">
        <v>179</v>
      </c>
      <c r="N10" s="893"/>
      <c r="O10" s="893"/>
      <c r="P10" s="893"/>
      <c r="Q10" s="893"/>
      <c r="R10" s="893"/>
      <c r="S10" s="893"/>
    </row>
    <row r="11" spans="1:19" s="76" customFormat="1" ht="15.75" customHeight="1">
      <c r="A11" s="893"/>
      <c r="B11" s="893"/>
      <c r="C11" s="893"/>
      <c r="D11" s="893" t="s">
        <v>380</v>
      </c>
      <c r="E11" s="893"/>
      <c r="F11" s="893"/>
      <c r="G11" s="893"/>
      <c r="H11" s="893"/>
      <c r="I11" s="893"/>
      <c r="J11" s="893"/>
      <c r="K11" s="893"/>
      <c r="L11" s="893"/>
      <c r="M11" s="893"/>
      <c r="N11" s="893"/>
      <c r="O11" s="893"/>
      <c r="P11" s="893"/>
      <c r="Q11" s="893"/>
      <c r="R11" s="893"/>
      <c r="S11" s="893"/>
    </row>
    <row r="12" spans="1:19" s="164" customFormat="1" ht="17.25" customHeight="1">
      <c r="A12" s="894"/>
      <c r="B12" s="894" t="s">
        <v>372</v>
      </c>
      <c r="C12" s="894"/>
      <c r="D12" s="894"/>
      <c r="E12" s="894"/>
      <c r="F12" s="894"/>
      <c r="G12" s="895"/>
      <c r="H12" s="894"/>
      <c r="I12" s="894"/>
      <c r="J12" s="894"/>
      <c r="K12" s="894"/>
      <c r="L12" s="894"/>
      <c r="M12" s="894"/>
      <c r="N12" s="894"/>
      <c r="O12" s="894"/>
      <c r="P12" s="894"/>
      <c r="Q12" s="894"/>
      <c r="R12" s="894"/>
      <c r="S12" s="894"/>
    </row>
    <row r="13" spans="1:19" s="77" customFormat="1" ht="15" customHeight="1">
      <c r="A13" s="888"/>
      <c r="B13" s="888"/>
      <c r="C13" s="888"/>
      <c r="D13" s="896" t="s">
        <v>1022</v>
      </c>
      <c r="E13" s="888"/>
      <c r="F13" s="888"/>
      <c r="G13" s="892"/>
      <c r="H13" s="897"/>
      <c r="I13" s="897"/>
      <c r="J13" s="897"/>
      <c r="K13" s="893"/>
      <c r="L13" s="896" t="s">
        <v>1023</v>
      </c>
      <c r="M13" s="888"/>
      <c r="N13" s="888"/>
      <c r="O13" s="888"/>
      <c r="P13" s="897"/>
      <c r="Q13" s="897"/>
      <c r="R13" s="897"/>
      <c r="S13" s="888"/>
    </row>
    <row r="14" spans="1:19" s="77" customFormat="1" ht="15" customHeight="1">
      <c r="A14" s="898" t="s">
        <v>905</v>
      </c>
      <c r="B14" s="898"/>
      <c r="C14" s="898"/>
      <c r="D14" s="899"/>
      <c r="E14" s="898"/>
      <c r="F14" s="898"/>
      <c r="G14" s="900"/>
      <c r="H14" s="901"/>
      <c r="I14" s="901"/>
      <c r="J14" s="901"/>
      <c r="K14" s="902"/>
      <c r="L14" s="899"/>
      <c r="M14" s="898"/>
      <c r="N14" s="898"/>
      <c r="O14" s="898"/>
      <c r="P14" s="901"/>
      <c r="Q14" s="901"/>
      <c r="R14" s="901"/>
      <c r="S14" s="898"/>
    </row>
    <row r="15" spans="1:19" s="77" customFormat="1" ht="15" customHeight="1">
      <c r="A15" s="898"/>
      <c r="B15" s="898" t="s">
        <v>906</v>
      </c>
      <c r="C15" s="898"/>
      <c r="D15" s="899"/>
      <c r="E15" s="898"/>
      <c r="F15" s="898"/>
      <c r="G15" s="900"/>
      <c r="H15" s="901"/>
      <c r="I15" s="901"/>
      <c r="J15" s="901"/>
      <c r="K15" s="903"/>
      <c r="L15" s="898" t="s">
        <v>909</v>
      </c>
      <c r="M15" s="898"/>
      <c r="N15" s="898"/>
      <c r="O15" s="898"/>
      <c r="P15" s="901"/>
      <c r="Q15" s="901"/>
      <c r="R15" s="901"/>
      <c r="S15" s="898"/>
    </row>
    <row r="16" spans="1:19" s="77" customFormat="1" ht="15" customHeight="1" thickBot="1">
      <c r="A16" s="898"/>
      <c r="B16" s="898"/>
      <c r="C16" s="1473" t="s">
        <v>783</v>
      </c>
      <c r="D16" s="1474"/>
      <c r="E16" s="1456" t="s">
        <v>1021</v>
      </c>
      <c r="F16" s="1457"/>
      <c r="G16" s="1457"/>
      <c r="H16" s="1457"/>
      <c r="I16" s="1457"/>
      <c r="J16" s="1457"/>
      <c r="K16" s="1458"/>
      <c r="L16" s="899"/>
      <c r="M16" s="1471" t="s">
        <v>910</v>
      </c>
      <c r="N16" s="1466"/>
      <c r="O16" s="1467"/>
      <c r="P16" s="1465" t="s">
        <v>911</v>
      </c>
      <c r="Q16" s="1466"/>
      <c r="R16" s="1466"/>
      <c r="S16" s="1467"/>
    </row>
    <row r="17" spans="1:26" s="77" customFormat="1" ht="15" customHeight="1" thickTop="1" thickBot="1">
      <c r="A17" s="898"/>
      <c r="B17" s="898"/>
      <c r="C17" s="1475" t="s">
        <v>325</v>
      </c>
      <c r="D17" s="1476"/>
      <c r="E17" s="1459" t="s">
        <v>1021</v>
      </c>
      <c r="F17" s="1460"/>
      <c r="G17" s="1460"/>
      <c r="H17" s="1460"/>
      <c r="I17" s="1460"/>
      <c r="J17" s="1460"/>
      <c r="K17" s="1461"/>
      <c r="L17" s="899"/>
      <c r="M17" s="1472"/>
      <c r="N17" s="1469"/>
      <c r="O17" s="1470"/>
      <c r="P17" s="1468"/>
      <c r="Q17" s="1469"/>
      <c r="R17" s="1469"/>
      <c r="S17" s="1470"/>
    </row>
    <row r="18" spans="1:26" s="77" customFormat="1" ht="15" customHeight="1">
      <c r="A18" s="898"/>
      <c r="B18" s="898"/>
      <c r="C18" s="1454" t="s">
        <v>788</v>
      </c>
      <c r="D18" s="1455"/>
      <c r="E18" s="1462" t="s">
        <v>1021</v>
      </c>
      <c r="F18" s="1463"/>
      <c r="G18" s="1463"/>
      <c r="H18" s="1463"/>
      <c r="I18" s="1463"/>
      <c r="J18" s="1463"/>
      <c r="K18" s="1464"/>
      <c r="L18" s="899"/>
      <c r="M18" s="1434"/>
      <c r="N18" s="1435"/>
      <c r="O18" s="1436"/>
      <c r="P18" s="1434"/>
      <c r="Q18" s="1435"/>
      <c r="R18" s="1435"/>
      <c r="S18" s="1436"/>
    </row>
    <row r="19" spans="1:26" s="77" customFormat="1" ht="15" customHeight="1">
      <c r="A19" s="898"/>
      <c r="B19" s="898" t="s">
        <v>904</v>
      </c>
      <c r="C19" s="898"/>
      <c r="D19" s="899"/>
      <c r="E19" s="898"/>
      <c r="F19" s="898"/>
      <c r="G19" s="900"/>
      <c r="H19" s="901"/>
      <c r="I19" s="901"/>
      <c r="J19" s="901"/>
      <c r="K19" s="903"/>
      <c r="L19" s="899"/>
      <c r="M19" s="904"/>
      <c r="N19" s="904"/>
      <c r="O19" s="904"/>
      <c r="P19" s="905"/>
      <c r="Q19" s="905"/>
      <c r="R19" s="905"/>
      <c r="S19" s="904"/>
    </row>
    <row r="20" spans="1:26" s="77" customFormat="1" ht="15" customHeight="1">
      <c r="A20" s="898"/>
      <c r="B20" s="898"/>
      <c r="C20" s="1428" t="s">
        <v>907</v>
      </c>
      <c r="D20" s="1429"/>
      <c r="E20" s="1430"/>
      <c r="F20" s="1428" t="s">
        <v>908</v>
      </c>
      <c r="G20" s="1429"/>
      <c r="H20" s="1429"/>
      <c r="I20" s="1429"/>
      <c r="J20" s="1429"/>
      <c r="K20" s="1430"/>
      <c r="L20" s="906"/>
      <c r="M20" s="898"/>
      <c r="N20" s="898"/>
      <c r="O20" s="898"/>
      <c r="P20" s="901"/>
      <c r="Q20" s="901"/>
      <c r="R20" s="901"/>
      <c r="S20" s="898"/>
    </row>
    <row r="21" spans="1:26" s="77" customFormat="1" ht="15" customHeight="1">
      <c r="A21" s="898"/>
      <c r="B21" s="898"/>
      <c r="C21" s="1431"/>
      <c r="D21" s="1432"/>
      <c r="E21" s="1433"/>
      <c r="F21" s="1431"/>
      <c r="G21" s="1432"/>
      <c r="H21" s="1432"/>
      <c r="I21" s="1432"/>
      <c r="J21" s="1432"/>
      <c r="K21" s="1433"/>
      <c r="L21" s="906"/>
      <c r="M21" s="898"/>
      <c r="N21" s="898"/>
      <c r="O21" s="898"/>
      <c r="P21" s="901"/>
      <c r="Q21" s="901"/>
      <c r="R21" s="901"/>
      <c r="S21" s="898"/>
    </row>
    <row r="22" spans="1:26" s="77" customFormat="1" ht="15" customHeight="1">
      <c r="A22" s="898"/>
      <c r="B22" s="898"/>
      <c r="C22" s="1434"/>
      <c r="D22" s="1435"/>
      <c r="E22" s="1436"/>
      <c r="F22" s="1434"/>
      <c r="G22" s="1435"/>
      <c r="H22" s="1435"/>
      <c r="I22" s="1435"/>
      <c r="J22" s="1435"/>
      <c r="K22" s="1436"/>
      <c r="L22" s="906"/>
      <c r="M22" s="898"/>
      <c r="N22" s="898"/>
      <c r="O22" s="898"/>
      <c r="P22" s="901"/>
      <c r="Q22" s="901"/>
      <c r="R22" s="901"/>
      <c r="S22" s="898"/>
    </row>
    <row r="23" spans="1:26" s="77" customFormat="1" ht="18" customHeight="1">
      <c r="A23" s="887" t="s">
        <v>994</v>
      </c>
      <c r="B23" s="888"/>
      <c r="C23" s="888"/>
      <c r="D23" s="888"/>
      <c r="E23" s="888" t="s">
        <v>1024</v>
      </c>
      <c r="F23" s="888"/>
      <c r="G23" s="888"/>
      <c r="H23" s="888"/>
      <c r="I23" s="888"/>
      <c r="J23" s="888"/>
      <c r="K23" s="888"/>
      <c r="L23" s="888"/>
      <c r="M23" s="888"/>
      <c r="N23" s="888"/>
      <c r="O23" s="888"/>
      <c r="P23" s="888"/>
      <c r="Q23" s="888"/>
      <c r="R23" s="888"/>
      <c r="S23" s="888"/>
    </row>
    <row r="24" spans="1:26" s="76" customFormat="1" ht="16.5" customHeight="1">
      <c r="A24" s="893" t="s">
        <v>171</v>
      </c>
      <c r="B24" s="907" t="s">
        <v>472</v>
      </c>
      <c r="C24" s="893"/>
      <c r="D24" s="893"/>
      <c r="E24" s="893"/>
      <c r="F24" s="893" t="s">
        <v>180</v>
      </c>
      <c r="G24" s="893" t="str">
        <f>IF(表紙!I9=0,"",表紙!I9)</f>
        <v/>
      </c>
      <c r="H24" s="893" t="s">
        <v>181</v>
      </c>
      <c r="I24" s="893"/>
      <c r="J24" s="893"/>
      <c r="K24" s="893"/>
      <c r="L24" s="893"/>
      <c r="M24" s="893"/>
      <c r="N24" s="893"/>
      <c r="O24" s="893"/>
      <c r="P24" s="893"/>
      <c r="Q24" s="893"/>
      <c r="R24" s="893"/>
      <c r="S24" s="893"/>
    </row>
    <row r="25" spans="1:26" s="76" customFormat="1" ht="16.5" customHeight="1">
      <c r="A25" s="893"/>
      <c r="B25" s="907" t="s">
        <v>182</v>
      </c>
      <c r="C25" s="893"/>
      <c r="D25" s="893"/>
      <c r="E25" s="893"/>
      <c r="F25" s="893"/>
      <c r="G25" s="893"/>
      <c r="H25" s="893"/>
      <c r="I25" s="893"/>
      <c r="J25" s="897" t="s">
        <v>52</v>
      </c>
      <c r="K25" s="1128" t="s">
        <v>368</v>
      </c>
      <c r="L25" s="1127" t="s">
        <v>1213</v>
      </c>
      <c r="M25" s="893"/>
      <c r="N25" s="893"/>
      <c r="O25" s="893"/>
      <c r="P25" s="893"/>
      <c r="Q25" s="893"/>
      <c r="R25" s="893"/>
      <c r="S25" s="893"/>
    </row>
    <row r="26" spans="1:26" s="76" customFormat="1" ht="14.25" customHeight="1">
      <c r="A26" s="893"/>
      <c r="B26" s="893"/>
      <c r="C26" s="1444"/>
      <c r="D26" s="1445"/>
      <c r="E26" s="1445"/>
      <c r="F26" s="1445"/>
      <c r="G26" s="1448" t="str">
        <f>+"現員数　　　（ "&amp;表紙!AE12&amp;" 現在）"</f>
        <v>現員数　　　（ 検査実施日の前々月１日 現在）</v>
      </c>
      <c r="H26" s="1449"/>
      <c r="I26" s="1449"/>
      <c r="J26" s="1449"/>
      <c r="K26" s="1449"/>
      <c r="L26" s="1449"/>
      <c r="M26" s="1449"/>
      <c r="N26" s="1449"/>
      <c r="O26" s="1410" t="s">
        <v>183</v>
      </c>
      <c r="P26" s="908" t="s">
        <v>184</v>
      </c>
      <c r="Q26" s="909" t="s">
        <v>184</v>
      </c>
      <c r="R26" s="893"/>
      <c r="S26" s="893"/>
    </row>
    <row r="27" spans="1:26" s="79" customFormat="1" ht="14.25" customHeight="1">
      <c r="A27" s="910"/>
      <c r="B27" s="910"/>
      <c r="C27" s="1446"/>
      <c r="D27" s="1447"/>
      <c r="E27" s="1447"/>
      <c r="F27" s="1447"/>
      <c r="G27" s="911" t="s">
        <v>1032</v>
      </c>
      <c r="H27" s="911" t="s">
        <v>1033</v>
      </c>
      <c r="I27" s="911" t="s">
        <v>1034</v>
      </c>
      <c r="J27" s="911" t="s">
        <v>1035</v>
      </c>
      <c r="K27" s="911" t="s">
        <v>1036</v>
      </c>
      <c r="L27" s="1412" t="s">
        <v>1037</v>
      </c>
      <c r="M27" s="1413"/>
      <c r="N27" s="912" t="s">
        <v>185</v>
      </c>
      <c r="O27" s="1411"/>
      <c r="P27" s="913" t="s">
        <v>186</v>
      </c>
      <c r="Q27" s="914" t="s">
        <v>187</v>
      </c>
      <c r="R27" s="910"/>
      <c r="S27" s="910"/>
    </row>
    <row r="28" spans="1:26" s="76" customFormat="1" ht="18" customHeight="1">
      <c r="A28" s="893"/>
      <c r="B28" s="893"/>
      <c r="C28" s="1450" t="s">
        <v>427</v>
      </c>
      <c r="D28" s="1451"/>
      <c r="E28" s="1414" t="s">
        <v>188</v>
      </c>
      <c r="F28" s="1415"/>
      <c r="G28" s="915"/>
      <c r="H28" s="916"/>
      <c r="I28" s="916"/>
      <c r="J28" s="917" t="s">
        <v>189</v>
      </c>
      <c r="K28" s="917" t="s">
        <v>189</v>
      </c>
      <c r="L28" s="1416" t="s">
        <v>189</v>
      </c>
      <c r="M28" s="1417"/>
      <c r="N28" s="1176">
        <f>SUM(G28:I28)</f>
        <v>0</v>
      </c>
      <c r="O28" s="918"/>
      <c r="P28" s="1179" t="str">
        <f>IF(ISERROR(N28/O28),"",N28/O28)</f>
        <v/>
      </c>
      <c r="Q28" s="1407" t="str">
        <f>IF(ISERROR(N31/G24),"",N31/G24)</f>
        <v/>
      </c>
      <c r="R28" s="893"/>
      <c r="S28" s="893"/>
    </row>
    <row r="29" spans="1:26" s="76" customFormat="1" ht="18" customHeight="1">
      <c r="A29" s="893"/>
      <c r="B29" s="893"/>
      <c r="C29" s="1452"/>
      <c r="D29" s="1453"/>
      <c r="E29" s="1418" t="s">
        <v>190</v>
      </c>
      <c r="F29" s="1419"/>
      <c r="G29" s="919" t="s">
        <v>189</v>
      </c>
      <c r="H29" s="919" t="s">
        <v>189</v>
      </c>
      <c r="I29" s="919" t="s">
        <v>189</v>
      </c>
      <c r="J29" s="920"/>
      <c r="K29" s="920"/>
      <c r="L29" s="1420"/>
      <c r="M29" s="1421"/>
      <c r="N29" s="1177">
        <f>SUM(J29:M29)</f>
        <v>0</v>
      </c>
      <c r="O29" s="921"/>
      <c r="P29" s="1179" t="str">
        <f>IF(ISERROR(N29/O29),"",N29/O29)</f>
        <v/>
      </c>
      <c r="Q29" s="1408"/>
      <c r="R29" s="893"/>
      <c r="S29" s="893"/>
      <c r="U29" s="238" t="s">
        <v>929</v>
      </c>
    </row>
    <row r="30" spans="1:26" s="76" customFormat="1" ht="18" customHeight="1">
      <c r="A30" s="893"/>
      <c r="B30" s="893"/>
      <c r="C30" s="1452"/>
      <c r="D30" s="1453"/>
      <c r="E30" s="1418" t="s">
        <v>473</v>
      </c>
      <c r="F30" s="1419"/>
      <c r="G30" s="922" t="s">
        <v>189</v>
      </c>
      <c r="H30" s="919" t="s">
        <v>189</v>
      </c>
      <c r="I30" s="919" t="s">
        <v>189</v>
      </c>
      <c r="J30" s="923"/>
      <c r="K30" s="923"/>
      <c r="L30" s="1420"/>
      <c r="M30" s="1421"/>
      <c r="N30" s="1178">
        <f>SUM(J30:M30)</f>
        <v>0</v>
      </c>
      <c r="O30" s="921"/>
      <c r="P30" s="1303" t="str">
        <f>IF(ISERROR(N30/O30),"",N30/O30)</f>
        <v/>
      </c>
      <c r="Q30" s="1408"/>
      <c r="R30" s="893"/>
      <c r="S30" s="893"/>
    </row>
    <row r="31" spans="1:26" s="76" customFormat="1" ht="18" customHeight="1">
      <c r="A31" s="893"/>
      <c r="B31" s="893"/>
      <c r="C31" s="1113" t="str">
        <f>+表紙!AE12&amp;"現在の計"</f>
        <v>検査実施日の前々月１日現在の計</v>
      </c>
      <c r="D31" s="1114"/>
      <c r="E31" s="1114"/>
      <c r="F31" s="1115"/>
      <c r="G31" s="1173">
        <f>COUNTIF(別表２!$S$6:$S$306,0)</f>
        <v>0</v>
      </c>
      <c r="H31" s="1173">
        <f>COUNTIF(別表２!$S$6:$S$306,1)</f>
        <v>0</v>
      </c>
      <c r="I31" s="1173">
        <f>COUNTIF(別表２!$S$6:$S$306,2)</f>
        <v>0</v>
      </c>
      <c r="J31" s="1173">
        <f>COUNTIF(別表２!$S$6:$S$306,3)</f>
        <v>0</v>
      </c>
      <c r="K31" s="1173">
        <f>COUNTIF(別表２!$S$6:$S$306,4)</f>
        <v>0</v>
      </c>
      <c r="L31" s="1437">
        <f>COUNTIF(別表２!$S$6:$S$306,"&gt;=5")</f>
        <v>0</v>
      </c>
      <c r="M31" s="1438"/>
      <c r="N31" s="1174">
        <f>SUM(G31:M31)</f>
        <v>0</v>
      </c>
      <c r="O31" s="1175">
        <f>SUM(O28:O30)</f>
        <v>0</v>
      </c>
      <c r="P31" s="1304" t="str">
        <f>IF(ISERROR(N31/O31),"",N31/O31)</f>
        <v/>
      </c>
      <c r="Q31" s="1409"/>
      <c r="R31" s="893"/>
      <c r="S31" s="893"/>
      <c r="Z31" s="238" t="s">
        <v>365</v>
      </c>
    </row>
    <row r="32" spans="1:26" s="76" customFormat="1" ht="15" customHeight="1">
      <c r="A32" s="893"/>
      <c r="B32" s="893"/>
      <c r="C32" s="893"/>
      <c r="D32" s="893"/>
      <c r="E32" s="893"/>
      <c r="F32" s="893"/>
      <c r="G32" s="893"/>
      <c r="H32" s="893"/>
      <c r="I32" s="893"/>
      <c r="J32" s="893"/>
      <c r="K32" s="893"/>
      <c r="L32" s="893"/>
      <c r="M32" s="893"/>
      <c r="N32" s="893"/>
      <c r="O32" s="1126"/>
      <c r="P32" s="944" t="s">
        <v>1017</v>
      </c>
      <c r="Q32" s="893"/>
      <c r="R32" s="893"/>
      <c r="S32" s="893"/>
      <c r="Z32" s="238"/>
    </row>
    <row r="33" spans="1:26" s="76" customFormat="1" ht="20.25" customHeight="1">
      <c r="A33" s="893"/>
      <c r="B33" s="893"/>
      <c r="C33" s="1439" t="str">
        <f>+表紙!AF6&amp;"3月31日現在の年齢別"</f>
        <v>3月31日現在の年齢別</v>
      </c>
      <c r="D33" s="1440"/>
      <c r="E33" s="1440"/>
      <c r="F33" s="1441"/>
      <c r="G33" s="1169">
        <f>COUNTIF(別表２!$P$6:$P$306,0)</f>
        <v>0</v>
      </c>
      <c r="H33" s="1170">
        <f>COUNTIF(別表２!$P$6:$P$306,1)</f>
        <v>0</v>
      </c>
      <c r="I33" s="1170">
        <f>COUNTIF(別表２!$P$6:$P$306,2)</f>
        <v>0</v>
      </c>
      <c r="J33" s="1170">
        <f>COUNTIF(別表２!$P$6:$P$306,3)</f>
        <v>0</v>
      </c>
      <c r="K33" s="1170">
        <f>COUNTIF(別表２!$P$6:$P$306,4)</f>
        <v>0</v>
      </c>
      <c r="L33" s="1442">
        <f>COUNTIF(別表２!$P$6:$P$306,"&gt;=5")</f>
        <v>0</v>
      </c>
      <c r="M33" s="1443"/>
      <c r="N33" s="1171">
        <f>SUM(G33:M33)</f>
        <v>0</v>
      </c>
      <c r="O33" s="1422"/>
      <c r="P33" s="1422"/>
      <c r="Q33" s="893"/>
      <c r="R33" s="893"/>
      <c r="S33" s="893"/>
      <c r="U33" s="76" t="s">
        <v>292</v>
      </c>
      <c r="Z33" s="166">
        <f>+K33+L33</f>
        <v>0</v>
      </c>
    </row>
    <row r="34" spans="1:26" s="76" customFormat="1" ht="6" customHeight="1">
      <c r="A34" s="893"/>
      <c r="B34" s="893"/>
      <c r="C34" s="893"/>
      <c r="D34" s="893"/>
      <c r="E34" s="893"/>
      <c r="F34" s="893"/>
      <c r="G34" s="893"/>
      <c r="H34" s="893"/>
      <c r="I34" s="893"/>
      <c r="J34" s="893"/>
      <c r="K34" s="893"/>
      <c r="L34" s="893"/>
      <c r="M34" s="893"/>
      <c r="N34" s="893"/>
      <c r="O34" s="893"/>
      <c r="P34" s="893"/>
      <c r="Q34" s="893"/>
      <c r="R34" s="893"/>
      <c r="S34" s="893"/>
    </row>
    <row r="35" spans="1:26" s="76" customFormat="1" ht="18" customHeight="1">
      <c r="A35" s="893"/>
      <c r="B35" s="893"/>
      <c r="C35" s="1423" t="s">
        <v>192</v>
      </c>
      <c r="D35" s="1424"/>
      <c r="E35" s="1424"/>
      <c r="F35" s="1425"/>
      <c r="G35" s="924"/>
      <c r="H35" s="925"/>
      <c r="I35" s="925"/>
      <c r="J35" s="925"/>
      <c r="K35" s="925"/>
      <c r="L35" s="1426"/>
      <c r="M35" s="1427"/>
      <c r="N35" s="1172">
        <f>SUM(G35:M35)</f>
        <v>0</v>
      </c>
      <c r="O35" s="893"/>
      <c r="P35" s="893"/>
      <c r="Q35" s="893"/>
      <c r="R35" s="893"/>
      <c r="S35" s="893"/>
    </row>
    <row r="36" spans="1:26" s="80" customFormat="1">
      <c r="A36" s="926"/>
      <c r="B36" s="1166" t="s">
        <v>1173</v>
      </c>
      <c r="C36" s="910" t="s">
        <v>1116</v>
      </c>
      <c r="D36" s="910"/>
      <c r="E36" s="926"/>
      <c r="F36" s="926"/>
      <c r="G36" s="926"/>
      <c r="H36" s="926"/>
      <c r="I36" s="926"/>
      <c r="J36" s="926"/>
      <c r="K36" s="926"/>
      <c r="L36" s="926"/>
      <c r="M36" s="926"/>
      <c r="N36" s="926"/>
      <c r="O36" s="926"/>
      <c r="P36" s="926"/>
      <c r="Q36" s="926"/>
      <c r="R36" s="926"/>
      <c r="S36" s="926"/>
    </row>
    <row r="37" spans="1:26" s="80" customFormat="1">
      <c r="A37" s="926"/>
      <c r="B37" s="926"/>
      <c r="C37" s="910" t="s">
        <v>930</v>
      </c>
      <c r="D37" s="910"/>
      <c r="E37" s="926"/>
      <c r="F37" s="926"/>
      <c r="G37" s="926"/>
      <c r="H37" s="926"/>
      <c r="I37" s="926"/>
      <c r="J37" s="926"/>
      <c r="K37" s="926"/>
      <c r="L37" s="926"/>
      <c r="M37" s="926"/>
      <c r="N37" s="926"/>
      <c r="O37" s="926"/>
      <c r="P37" s="926"/>
      <c r="Q37" s="926"/>
      <c r="R37" s="926"/>
      <c r="S37" s="926"/>
    </row>
    <row r="38" spans="1:26" s="80" customFormat="1">
      <c r="A38" s="926"/>
      <c r="B38" s="926"/>
      <c r="C38" s="1194" t="s">
        <v>1222</v>
      </c>
      <c r="D38" s="910"/>
      <c r="E38" s="926"/>
      <c r="F38" s="926"/>
      <c r="G38" s="926"/>
      <c r="H38" s="926"/>
      <c r="I38" s="926"/>
      <c r="J38" s="926"/>
      <c r="K38" s="926"/>
      <c r="L38" s="926"/>
      <c r="M38" s="926"/>
      <c r="N38" s="926"/>
      <c r="O38" s="926"/>
      <c r="P38" s="926"/>
      <c r="Q38" s="926"/>
      <c r="R38" s="926"/>
      <c r="S38" s="926"/>
    </row>
  </sheetData>
  <sheetProtection algorithmName="SHA-512" hashValue="6P5GTWg32SglG62ZEr5WTAccr9oLU/g1y2nicYMrT2JUFxCNpPc/twTKOUh+ebPuSHBUVhh9tR6xL70lwEfBNg==" saltValue="GFPt12dLVlZA9NKdn/Yueg==" spinCount="100000" sheet="1" formatCells="0" formatColumns="0" formatRows="0"/>
  <mergeCells count="32">
    <mergeCell ref="C18:D18"/>
    <mergeCell ref="E16:K16"/>
    <mergeCell ref="E17:K17"/>
    <mergeCell ref="E18:K18"/>
    <mergeCell ref="P16:S16"/>
    <mergeCell ref="P17:S18"/>
    <mergeCell ref="M16:O16"/>
    <mergeCell ref="M17:O18"/>
    <mergeCell ref="C16:D16"/>
    <mergeCell ref="C17:D17"/>
    <mergeCell ref="O33:P33"/>
    <mergeCell ref="C35:F35"/>
    <mergeCell ref="L35:M35"/>
    <mergeCell ref="C20:E20"/>
    <mergeCell ref="C21:E22"/>
    <mergeCell ref="L31:M31"/>
    <mergeCell ref="C33:F33"/>
    <mergeCell ref="L33:M33"/>
    <mergeCell ref="F20:K20"/>
    <mergeCell ref="F21:K22"/>
    <mergeCell ref="C26:F27"/>
    <mergeCell ref="G26:N26"/>
    <mergeCell ref="E29:F29"/>
    <mergeCell ref="L29:M29"/>
    <mergeCell ref="C28:D30"/>
    <mergeCell ref="Q28:Q31"/>
    <mergeCell ref="O26:O27"/>
    <mergeCell ref="L27:M27"/>
    <mergeCell ref="E28:F28"/>
    <mergeCell ref="L28:M28"/>
    <mergeCell ref="E30:F30"/>
    <mergeCell ref="L30:M30"/>
  </mergeCells>
  <phoneticPr fontId="2"/>
  <dataValidations disablePrompts="1" count="1">
    <dataValidation type="list" allowBlank="1" showInputMessage="1" showErrorMessage="1" sqref="G3" xr:uid="{00000000-0002-0000-0200-000000000000}">
      <formula1>"有　・　無,有,無"</formula1>
    </dataValidation>
  </dataValidations>
  <pageMargins left="0.70866141732283472" right="0.70866141732283472" top="0.74803149606299213" bottom="0" header="0.31496062992125984" footer="0.11811023622047245"/>
  <pageSetup paperSize="9" scale="95" orientation="landscape"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10</xdr:col>
                    <xdr:colOff>508000</xdr:colOff>
                    <xdr:row>4</xdr:row>
                    <xdr:rowOff>203200</xdr:rowOff>
                  </from>
                  <to>
                    <xdr:col>12</xdr:col>
                    <xdr:colOff>19050</xdr:colOff>
                    <xdr:row>6</xdr:row>
                    <xdr:rowOff>50800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1</xdr:col>
                    <xdr:colOff>190500</xdr:colOff>
                    <xdr:row>4</xdr:row>
                    <xdr:rowOff>203200</xdr:rowOff>
                  </from>
                  <to>
                    <xdr:col>3</xdr:col>
                    <xdr:colOff>12700</xdr:colOff>
                    <xdr:row>6</xdr:row>
                    <xdr:rowOff>50800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1</xdr:col>
                    <xdr:colOff>190500</xdr:colOff>
                    <xdr:row>6</xdr:row>
                    <xdr:rowOff>0</xdr:rowOff>
                  </from>
                  <to>
                    <xdr:col>3</xdr:col>
                    <xdr:colOff>12700</xdr:colOff>
                    <xdr:row>7</xdr:row>
                    <xdr:rowOff>50800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1</xdr:col>
                    <xdr:colOff>190500</xdr:colOff>
                    <xdr:row>7</xdr:row>
                    <xdr:rowOff>0</xdr:rowOff>
                  </from>
                  <to>
                    <xdr:col>3</xdr:col>
                    <xdr:colOff>12700</xdr:colOff>
                    <xdr:row>8</xdr:row>
                    <xdr:rowOff>50800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1</xdr:col>
                    <xdr:colOff>190500</xdr:colOff>
                    <xdr:row>8</xdr:row>
                    <xdr:rowOff>0</xdr:rowOff>
                  </from>
                  <to>
                    <xdr:col>3</xdr:col>
                    <xdr:colOff>12700</xdr:colOff>
                    <xdr:row>9</xdr:row>
                    <xdr:rowOff>50800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1</xdr:col>
                    <xdr:colOff>190500</xdr:colOff>
                    <xdr:row>9</xdr:row>
                    <xdr:rowOff>0</xdr:rowOff>
                  </from>
                  <to>
                    <xdr:col>3</xdr:col>
                    <xdr:colOff>12700</xdr:colOff>
                    <xdr:row>10</xdr:row>
                    <xdr:rowOff>50800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1</xdr:col>
                    <xdr:colOff>190500</xdr:colOff>
                    <xdr:row>10</xdr:row>
                    <xdr:rowOff>0</xdr:rowOff>
                  </from>
                  <to>
                    <xdr:col>3</xdr:col>
                    <xdr:colOff>12700</xdr:colOff>
                    <xdr:row>11</xdr:row>
                    <xdr:rowOff>50800</xdr:rowOff>
                  </to>
                </anchor>
              </controlPr>
            </control>
          </mc:Choice>
        </mc:AlternateContent>
        <mc:AlternateContent xmlns:mc="http://schemas.openxmlformats.org/markup-compatibility/2006">
          <mc:Choice Requires="x14">
            <control shapeId="272392" r:id="rId11" name="Check Box 8">
              <controlPr defaultSize="0" autoFill="0" autoLine="0" autoPict="0">
                <anchor moveWithCells="1">
                  <from>
                    <xdr:col>10</xdr:col>
                    <xdr:colOff>508000</xdr:colOff>
                    <xdr:row>6</xdr:row>
                    <xdr:rowOff>0</xdr:rowOff>
                  </from>
                  <to>
                    <xdr:col>12</xdr:col>
                    <xdr:colOff>19050</xdr:colOff>
                    <xdr:row>7</xdr:row>
                    <xdr:rowOff>50800</xdr:rowOff>
                  </to>
                </anchor>
              </controlPr>
            </control>
          </mc:Choice>
        </mc:AlternateContent>
        <mc:AlternateContent xmlns:mc="http://schemas.openxmlformats.org/markup-compatibility/2006">
          <mc:Choice Requires="x14">
            <control shapeId="272393" r:id="rId12" name="Check Box 9">
              <controlPr defaultSize="0" autoFill="0" autoLine="0" autoPict="0">
                <anchor moveWithCells="1">
                  <from>
                    <xdr:col>10</xdr:col>
                    <xdr:colOff>508000</xdr:colOff>
                    <xdr:row>7</xdr:row>
                    <xdr:rowOff>0</xdr:rowOff>
                  </from>
                  <to>
                    <xdr:col>12</xdr:col>
                    <xdr:colOff>19050</xdr:colOff>
                    <xdr:row>8</xdr:row>
                    <xdr:rowOff>50800</xdr:rowOff>
                  </to>
                </anchor>
              </controlPr>
            </control>
          </mc:Choice>
        </mc:AlternateContent>
        <mc:AlternateContent xmlns:mc="http://schemas.openxmlformats.org/markup-compatibility/2006">
          <mc:Choice Requires="x14">
            <control shapeId="272394" r:id="rId13" name="Check Box 10">
              <controlPr defaultSize="0" autoFill="0" autoLine="0" autoPict="0">
                <anchor moveWithCells="1">
                  <from>
                    <xdr:col>10</xdr:col>
                    <xdr:colOff>508000</xdr:colOff>
                    <xdr:row>8</xdr:row>
                    <xdr:rowOff>0</xdr:rowOff>
                  </from>
                  <to>
                    <xdr:col>12</xdr:col>
                    <xdr:colOff>19050</xdr:colOff>
                    <xdr:row>9</xdr:row>
                    <xdr:rowOff>50800</xdr:rowOff>
                  </to>
                </anchor>
              </controlPr>
            </control>
          </mc:Choice>
        </mc:AlternateContent>
        <mc:AlternateContent xmlns:mc="http://schemas.openxmlformats.org/markup-compatibility/2006">
          <mc:Choice Requires="x14">
            <control shapeId="272395" r:id="rId14" name="Check Box 11">
              <controlPr defaultSize="0" autoFill="0" autoLine="0" autoPict="0">
                <anchor moveWithCells="1">
                  <from>
                    <xdr:col>10</xdr:col>
                    <xdr:colOff>508000</xdr:colOff>
                    <xdr:row>9</xdr:row>
                    <xdr:rowOff>0</xdr:rowOff>
                  </from>
                  <to>
                    <xdr:col>12</xdr:col>
                    <xdr:colOff>19050</xdr:colOff>
                    <xdr:row>10</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AR48"/>
  <sheetViews>
    <sheetView showZeros="0" view="pageBreakPreview" zoomScaleNormal="100" zoomScaleSheetLayoutView="100" workbookViewId="0"/>
  </sheetViews>
  <sheetFormatPr defaultColWidth="9" defaultRowHeight="13"/>
  <cols>
    <col min="1" max="1" width="2.6328125" style="81" customWidth="1"/>
    <col min="2" max="2" width="2.36328125" style="81" customWidth="1"/>
    <col min="3" max="5" width="3.7265625" style="81" customWidth="1"/>
    <col min="6" max="6" width="2.6328125" style="81" customWidth="1"/>
    <col min="7" max="9" width="2.7265625" style="81" customWidth="1"/>
    <col min="10" max="12" width="3.7265625" style="81" customWidth="1"/>
    <col min="13" max="13" width="1.26953125" style="81" customWidth="1"/>
    <col min="14" max="14" width="3.7265625" style="81" customWidth="1"/>
    <col min="15" max="15" width="4.6328125" style="81" customWidth="1"/>
    <col min="16" max="16" width="3.7265625" style="81" customWidth="1"/>
    <col min="17" max="17" width="1.7265625" style="81" customWidth="1"/>
    <col min="18" max="18" width="2.6328125" style="81" customWidth="1"/>
    <col min="19" max="19" width="10.453125" style="81" customWidth="1"/>
    <col min="20" max="20" width="5.453125" style="81" customWidth="1"/>
    <col min="21" max="21" width="6.90625" style="81" customWidth="1"/>
    <col min="22" max="22" width="2.90625" style="168" customWidth="1"/>
    <col min="23" max="28" width="4.08984375" style="81" customWidth="1"/>
    <col min="29" max="29" width="2.6328125" style="81" customWidth="1"/>
    <col min="30" max="30" width="1.08984375" style="81" customWidth="1"/>
    <col min="31" max="31" width="4.08984375" style="81" customWidth="1"/>
    <col min="32" max="32" width="5.36328125" style="81" customWidth="1"/>
    <col min="33" max="33" width="6.36328125" style="81" customWidth="1"/>
    <col min="34" max="34" width="4.90625" style="81" customWidth="1"/>
    <col min="35" max="35" width="6.453125" style="81" customWidth="1"/>
    <col min="36" max="16384" width="9" style="81"/>
  </cols>
  <sheetData>
    <row r="1" spans="1:36" ht="18" customHeight="1">
      <c r="A1" s="1180" t="s">
        <v>999</v>
      </c>
      <c r="B1" s="77"/>
      <c r="C1" s="77"/>
      <c r="D1" s="77"/>
      <c r="E1" s="77"/>
      <c r="F1" s="77"/>
      <c r="G1" s="77"/>
      <c r="H1" s="77"/>
      <c r="I1" s="77"/>
      <c r="J1" s="77"/>
      <c r="K1" s="77"/>
      <c r="L1" s="77"/>
      <c r="M1" s="77"/>
    </row>
    <row r="2" spans="1:36" ht="15" customHeight="1">
      <c r="A2" s="77"/>
      <c r="B2" s="77" t="s">
        <v>194</v>
      </c>
      <c r="C2" s="77" t="s">
        <v>195</v>
      </c>
      <c r="D2" s="77"/>
      <c r="E2" s="77"/>
      <c r="F2" s="1528"/>
      <c r="G2" s="1528"/>
      <c r="H2" s="1528"/>
      <c r="I2" s="1528"/>
      <c r="J2" s="1528"/>
      <c r="K2" s="76" t="s">
        <v>196</v>
      </c>
      <c r="M2" s="80"/>
      <c r="N2" s="248"/>
      <c r="O2" s="80" t="s">
        <v>197</v>
      </c>
      <c r="R2" s="186" t="s">
        <v>1220</v>
      </c>
      <c r="S2" s="186"/>
      <c r="T2" s="246"/>
      <c r="U2" s="167" t="str">
        <f>+"（水色のセルに数値を記入すること。）  ※現員数は、"&amp;表紙!AE12&amp;"現在"</f>
        <v>（水色のセルに数値を記入すること。）  ※現員数は、検査実施日の前々月１日現在</v>
      </c>
    </row>
    <row r="3" spans="1:36" ht="15" customHeight="1">
      <c r="A3" s="77"/>
      <c r="B3" s="77"/>
      <c r="C3" s="77"/>
      <c r="D3" s="77"/>
      <c r="E3" s="77"/>
      <c r="F3" s="169"/>
      <c r="G3" s="169"/>
      <c r="H3" s="169"/>
      <c r="I3" s="169"/>
      <c r="J3" s="77"/>
      <c r="K3" s="78"/>
      <c r="L3" s="78"/>
      <c r="M3" s="78"/>
      <c r="S3" s="792" t="s">
        <v>198</v>
      </c>
      <c r="T3" s="793" t="s">
        <v>199</v>
      </c>
      <c r="U3" s="1485" t="s">
        <v>358</v>
      </c>
      <c r="V3" s="1487"/>
      <c r="W3" s="1485" t="s">
        <v>359</v>
      </c>
      <c r="X3" s="1486"/>
      <c r="Y3" s="1486"/>
      <c r="Z3" s="1486"/>
      <c r="AA3" s="1486"/>
      <c r="AB3" s="1486"/>
      <c r="AC3" s="1486"/>
      <c r="AD3" s="1486"/>
      <c r="AE3" s="1486"/>
      <c r="AF3" s="1486"/>
      <c r="AG3" s="1486"/>
      <c r="AH3" s="1487"/>
    </row>
    <row r="4" spans="1:36" ht="15" customHeight="1">
      <c r="A4" s="77"/>
      <c r="B4" s="77"/>
      <c r="C4" s="78" t="s">
        <v>200</v>
      </c>
      <c r="D4" s="77"/>
      <c r="E4" s="77"/>
      <c r="F4" s="1490"/>
      <c r="G4" s="1490"/>
      <c r="H4" s="76" t="s">
        <v>931</v>
      </c>
      <c r="I4" s="76"/>
      <c r="J4" s="77"/>
      <c r="K4" s="77"/>
      <c r="L4" s="79"/>
      <c r="M4" s="79"/>
      <c r="N4" s="79"/>
      <c r="O4" s="247" t="s">
        <v>201</v>
      </c>
      <c r="P4" s="80"/>
      <c r="S4" s="1488" t="s">
        <v>202</v>
      </c>
      <c r="T4" s="1503"/>
      <c r="U4" s="1504"/>
      <c r="V4" s="1508" t="s">
        <v>203</v>
      </c>
      <c r="W4" s="140"/>
      <c r="X4" s="141"/>
      <c r="Y4" s="141"/>
      <c r="Z4" s="141"/>
      <c r="AA4" s="141"/>
      <c r="AB4" s="141"/>
      <c r="AC4" s="141"/>
      <c r="AD4" s="141"/>
      <c r="AE4" s="141"/>
      <c r="AF4" s="141"/>
      <c r="AG4" s="137"/>
      <c r="AH4" s="142"/>
    </row>
    <row r="5" spans="1:36" ht="15" customHeight="1">
      <c r="A5" s="77"/>
      <c r="B5" s="77"/>
      <c r="C5" s="78"/>
      <c r="D5" s="77"/>
      <c r="E5" s="77"/>
      <c r="F5" s="77"/>
      <c r="G5" s="77"/>
      <c r="H5" s="77"/>
      <c r="I5" s="77"/>
      <c r="J5" s="77"/>
      <c r="K5" s="77"/>
      <c r="L5" s="77"/>
      <c r="M5" s="77"/>
      <c r="S5" s="1489"/>
      <c r="T5" s="1491"/>
      <c r="U5" s="1492"/>
      <c r="V5" s="1493"/>
      <c r="W5" s="1501" t="s">
        <v>377</v>
      </c>
      <c r="X5" s="1502"/>
      <c r="Y5" s="1502"/>
      <c r="Z5" s="1502"/>
      <c r="AA5" s="1502"/>
      <c r="AB5" s="1502"/>
      <c r="AC5" s="1502"/>
      <c r="AD5" s="141" t="s">
        <v>193</v>
      </c>
      <c r="AE5" s="240"/>
      <c r="AF5" s="141" t="s">
        <v>204</v>
      </c>
      <c r="AG5" s="243">
        <f>1.65*AE5</f>
        <v>0</v>
      </c>
      <c r="AH5" s="144" t="s">
        <v>203</v>
      </c>
    </row>
    <row r="6" spans="1:36" ht="15" customHeight="1">
      <c r="A6" s="77"/>
      <c r="B6" s="77"/>
      <c r="C6" s="78"/>
      <c r="D6" s="77"/>
      <c r="E6" s="77"/>
      <c r="F6" s="77"/>
      <c r="G6" s="77"/>
      <c r="H6" s="77"/>
      <c r="I6" s="77"/>
      <c r="J6" s="77"/>
      <c r="K6" s="77"/>
      <c r="L6" s="77"/>
      <c r="M6" s="77"/>
      <c r="S6" s="1489" t="s">
        <v>205</v>
      </c>
      <c r="T6" s="1491"/>
      <c r="U6" s="1492"/>
      <c r="V6" s="1493" t="s">
        <v>203</v>
      </c>
      <c r="W6" s="1501" t="s">
        <v>378</v>
      </c>
      <c r="X6" s="1502"/>
      <c r="Y6" s="1502"/>
      <c r="Z6" s="1502"/>
      <c r="AA6" s="1502"/>
      <c r="AB6" s="1502"/>
      <c r="AC6" s="1502"/>
      <c r="AD6" s="141" t="s">
        <v>193</v>
      </c>
      <c r="AE6" s="241"/>
      <c r="AF6" s="141" t="s">
        <v>204</v>
      </c>
      <c r="AG6" s="244">
        <f>3.3*AE6</f>
        <v>0</v>
      </c>
      <c r="AH6" s="144" t="s">
        <v>203</v>
      </c>
    </row>
    <row r="7" spans="1:36" ht="15" customHeight="1">
      <c r="A7" s="76"/>
      <c r="B7" s="77" t="s">
        <v>206</v>
      </c>
      <c r="C7" s="77" t="s">
        <v>207</v>
      </c>
      <c r="D7" s="77"/>
      <c r="E7" s="77"/>
      <c r="F7" s="76"/>
      <c r="G7" s="1494" t="s">
        <v>656</v>
      </c>
      <c r="H7" s="1494"/>
      <c r="I7" s="1494"/>
      <c r="J7" s="76"/>
      <c r="K7" s="76" t="s">
        <v>208</v>
      </c>
      <c r="L7" s="76"/>
      <c r="M7" s="76"/>
      <c r="S7" s="1489"/>
      <c r="T7" s="1491"/>
      <c r="U7" s="1492"/>
      <c r="V7" s="1493"/>
      <c r="W7" s="143"/>
      <c r="X7" s="141"/>
      <c r="Y7" s="141"/>
      <c r="Z7" s="141" t="s">
        <v>191</v>
      </c>
      <c r="AA7" s="141"/>
      <c r="AB7" s="141"/>
      <c r="AC7" s="141"/>
      <c r="AD7" s="141" t="s">
        <v>209</v>
      </c>
      <c r="AE7" s="242">
        <f>SUM(AE5:AE6)</f>
        <v>0</v>
      </c>
      <c r="AF7" s="141" t="s">
        <v>204</v>
      </c>
      <c r="AG7" s="244">
        <f>SUM(AG5:AG6)</f>
        <v>0</v>
      </c>
      <c r="AH7" s="144" t="s">
        <v>203</v>
      </c>
    </row>
    <row r="8" spans="1:36" ht="15" customHeight="1">
      <c r="A8" s="76"/>
      <c r="B8" s="77"/>
      <c r="C8" s="77"/>
      <c r="D8" s="77"/>
      <c r="E8" s="77"/>
      <c r="F8" s="76"/>
      <c r="G8" s="163"/>
      <c r="H8" s="163"/>
      <c r="I8" s="163"/>
      <c r="J8" s="76"/>
      <c r="K8" s="76"/>
      <c r="L8" s="76"/>
      <c r="M8" s="76"/>
      <c r="S8" s="1489"/>
      <c r="T8" s="1491"/>
      <c r="U8" s="1492"/>
      <c r="V8" s="1493"/>
      <c r="W8" s="1505" t="s">
        <v>932</v>
      </c>
      <c r="X8" s="1506"/>
      <c r="Y8" s="1506"/>
      <c r="Z8" s="1506"/>
      <c r="AA8" s="1506"/>
      <c r="AB8" s="1506"/>
      <c r="AC8" s="1506"/>
      <c r="AD8" s="1506"/>
      <c r="AE8" s="1506"/>
      <c r="AF8" s="1506"/>
      <c r="AG8" s="1506"/>
      <c r="AH8" s="1507"/>
    </row>
    <row r="9" spans="1:36" ht="15" customHeight="1">
      <c r="A9" s="76"/>
      <c r="B9" s="77" t="s">
        <v>210</v>
      </c>
      <c r="C9" s="1512" t="s">
        <v>211</v>
      </c>
      <c r="D9" s="1512"/>
      <c r="E9" s="1512"/>
      <c r="F9" s="170"/>
      <c r="G9" s="1494" t="s">
        <v>656</v>
      </c>
      <c r="H9" s="1494"/>
      <c r="I9" s="1494"/>
      <c r="J9" s="170"/>
      <c r="K9" s="1513" t="s">
        <v>208</v>
      </c>
      <c r="L9" s="1513"/>
      <c r="M9" s="1513"/>
      <c r="N9" s="1513"/>
      <c r="O9" s="1513"/>
      <c r="P9" s="1513"/>
      <c r="S9" s="1489" t="s">
        <v>212</v>
      </c>
      <c r="T9" s="1491"/>
      <c r="U9" s="1492"/>
      <c r="V9" s="1493" t="s">
        <v>213</v>
      </c>
      <c r="W9" s="1523" t="s">
        <v>379</v>
      </c>
      <c r="X9" s="1524"/>
      <c r="Y9" s="1524"/>
      <c r="Z9" s="1524"/>
      <c r="AA9" s="1524"/>
      <c r="AB9" s="1524"/>
      <c r="AC9" s="1524"/>
      <c r="AD9" s="171"/>
      <c r="AE9" s="171"/>
      <c r="AF9" s="171"/>
      <c r="AG9" s="171"/>
      <c r="AH9" s="172"/>
    </row>
    <row r="10" spans="1:36" ht="7.5" customHeight="1">
      <c r="A10" s="76"/>
      <c r="B10" s="173"/>
      <c r="C10" s="173"/>
      <c r="D10" s="173"/>
      <c r="E10" s="173"/>
      <c r="F10" s="170"/>
      <c r="G10" s="170"/>
      <c r="H10" s="174"/>
      <c r="I10" s="170"/>
      <c r="J10" s="170"/>
      <c r="K10" s="170"/>
      <c r="L10" s="170"/>
      <c r="M10" s="170"/>
      <c r="N10" s="170"/>
      <c r="O10" s="170"/>
      <c r="P10" s="170"/>
      <c r="S10" s="1489"/>
      <c r="T10" s="1491"/>
      <c r="U10" s="1492"/>
      <c r="V10" s="1493"/>
      <c r="W10" s="1525"/>
      <c r="X10" s="1495"/>
      <c r="Y10" s="1495"/>
      <c r="Z10" s="1495"/>
      <c r="AA10" s="1495"/>
      <c r="AB10" s="1495"/>
      <c r="AC10" s="1495"/>
      <c r="AD10" s="1495" t="s">
        <v>180</v>
      </c>
      <c r="AE10" s="1498"/>
      <c r="AF10" s="1500" t="s">
        <v>204</v>
      </c>
      <c r="AG10" s="1496">
        <f>1.98*AE10</f>
        <v>0</v>
      </c>
      <c r="AH10" s="1509" t="s">
        <v>214</v>
      </c>
    </row>
    <row r="11" spans="1:36" ht="7.5" customHeight="1">
      <c r="A11" s="76"/>
      <c r="B11" s="175"/>
      <c r="C11" s="175"/>
      <c r="D11" s="173"/>
      <c r="E11" s="173"/>
      <c r="F11" s="76"/>
      <c r="H11" s="170" t="s">
        <v>215</v>
      </c>
      <c r="J11" s="76"/>
      <c r="L11" s="170"/>
      <c r="M11" s="170"/>
      <c r="N11" s="170"/>
      <c r="O11" s="170"/>
      <c r="P11" s="170"/>
      <c r="S11" s="1489" t="s">
        <v>216</v>
      </c>
      <c r="T11" s="1491"/>
      <c r="U11" s="1492"/>
      <c r="V11" s="1493" t="s">
        <v>213</v>
      </c>
      <c r="W11" s="1525"/>
      <c r="X11" s="1495"/>
      <c r="Y11" s="1495"/>
      <c r="Z11" s="1495"/>
      <c r="AA11" s="1495"/>
      <c r="AB11" s="1495"/>
      <c r="AC11" s="1495"/>
      <c r="AD11" s="1495"/>
      <c r="AE11" s="1499"/>
      <c r="AF11" s="1500"/>
      <c r="AG11" s="1497"/>
      <c r="AH11" s="1509"/>
    </row>
    <row r="12" spans="1:36" ht="15" customHeight="1">
      <c r="A12" s="76"/>
      <c r="B12" s="173" t="s">
        <v>217</v>
      </c>
      <c r="C12" s="77" t="s">
        <v>218</v>
      </c>
      <c r="D12" s="77"/>
      <c r="E12" s="77"/>
      <c r="F12" s="76"/>
      <c r="G12" s="1494" t="s">
        <v>656</v>
      </c>
      <c r="H12" s="1494"/>
      <c r="I12" s="1494"/>
      <c r="J12" s="76"/>
      <c r="K12" s="76" t="s">
        <v>208</v>
      </c>
      <c r="L12" s="76"/>
      <c r="M12" s="76"/>
      <c r="N12" s="76"/>
      <c r="O12" s="76"/>
      <c r="P12" s="76"/>
      <c r="S12" s="1489"/>
      <c r="T12" s="1491"/>
      <c r="U12" s="1492"/>
      <c r="V12" s="1493"/>
      <c r="W12" s="1526"/>
      <c r="X12" s="1527"/>
      <c r="Y12" s="1527"/>
      <c r="Z12" s="1527"/>
      <c r="AA12" s="1527"/>
      <c r="AB12" s="1527"/>
      <c r="AC12" s="1527"/>
      <c r="AD12" s="176"/>
      <c r="AE12" s="176"/>
      <c r="AF12" s="176"/>
      <c r="AG12" s="177"/>
      <c r="AH12" s="178"/>
    </row>
    <row r="13" spans="1:36" ht="14.25" customHeight="1">
      <c r="A13" s="76"/>
      <c r="B13" s="175"/>
      <c r="C13" s="175"/>
      <c r="D13" s="77"/>
      <c r="E13" s="179"/>
      <c r="F13" s="76"/>
      <c r="G13" s="76"/>
      <c r="H13" s="76"/>
      <c r="I13" s="76"/>
      <c r="J13" s="76"/>
      <c r="K13" s="76"/>
      <c r="L13" s="76"/>
      <c r="M13" s="76"/>
      <c r="S13" s="794" t="s">
        <v>219</v>
      </c>
      <c r="T13" s="235"/>
      <c r="U13" s="1105"/>
      <c r="V13" s="233" t="s">
        <v>213</v>
      </c>
      <c r="W13" s="180"/>
      <c r="X13" s="181"/>
      <c r="Y13" s="181"/>
      <c r="Z13" s="181"/>
      <c r="AA13" s="181"/>
      <c r="AB13" s="181"/>
      <c r="AC13" s="181"/>
      <c r="AD13" s="181"/>
      <c r="AE13" s="181"/>
      <c r="AF13" s="181"/>
      <c r="AG13" s="82"/>
      <c r="AH13" s="182"/>
    </row>
    <row r="14" spans="1:36" ht="14.25" customHeight="1">
      <c r="A14" s="76"/>
      <c r="B14" s="77" t="s">
        <v>220</v>
      </c>
      <c r="C14" s="77" t="s">
        <v>221</v>
      </c>
      <c r="D14" s="77"/>
      <c r="E14" s="179"/>
      <c r="F14" s="160"/>
      <c r="G14" s="1494" t="s">
        <v>656</v>
      </c>
      <c r="H14" s="1494"/>
      <c r="I14" s="1494"/>
      <c r="J14" s="76"/>
      <c r="K14" s="76"/>
      <c r="L14" s="76"/>
      <c r="M14" s="76"/>
      <c r="S14" s="794" t="s">
        <v>223</v>
      </c>
      <c r="T14" s="235"/>
      <c r="U14" s="1105"/>
      <c r="V14" s="233" t="s">
        <v>213</v>
      </c>
      <c r="W14" s="180"/>
      <c r="X14" s="181"/>
      <c r="Y14" s="181"/>
      <c r="Z14" s="181"/>
      <c r="AA14" s="181"/>
      <c r="AB14" s="181"/>
      <c r="AC14" s="181"/>
      <c r="AD14" s="181"/>
      <c r="AE14" s="181"/>
      <c r="AF14" s="181"/>
      <c r="AG14" s="82"/>
      <c r="AH14" s="182"/>
    </row>
    <row r="15" spans="1:36" ht="14.25" customHeight="1">
      <c r="A15" s="76"/>
      <c r="B15" s="175"/>
      <c r="C15" s="175"/>
      <c r="D15" s="77"/>
      <c r="E15" s="179"/>
      <c r="F15" s="76"/>
      <c r="G15" s="160"/>
      <c r="H15" s="160"/>
      <c r="I15" s="76"/>
      <c r="J15" s="76"/>
      <c r="K15" s="76"/>
      <c r="L15" s="76"/>
      <c r="M15" s="76"/>
      <c r="S15" s="794" t="s">
        <v>338</v>
      </c>
      <c r="T15" s="235"/>
      <c r="U15" s="1105"/>
      <c r="V15" s="233" t="s">
        <v>213</v>
      </c>
      <c r="W15" s="180"/>
      <c r="X15" s="181"/>
      <c r="Y15" s="181"/>
      <c r="Z15" s="181"/>
      <c r="AA15" s="181"/>
      <c r="AB15" s="181"/>
      <c r="AC15" s="181"/>
      <c r="AD15" s="181"/>
      <c r="AE15" s="181"/>
      <c r="AF15" s="181"/>
      <c r="AG15" s="82"/>
      <c r="AH15" s="182"/>
    </row>
    <row r="16" spans="1:36" ht="14.25" customHeight="1">
      <c r="A16" s="76"/>
      <c r="B16" s="77" t="s">
        <v>224</v>
      </c>
      <c r="C16" s="77" t="s">
        <v>225</v>
      </c>
      <c r="D16" s="77"/>
      <c r="E16" s="179"/>
      <c r="F16" s="160"/>
      <c r="G16" s="1494" t="s">
        <v>656</v>
      </c>
      <c r="H16" s="1494"/>
      <c r="I16" s="1494"/>
      <c r="J16" s="76"/>
      <c r="K16" s="76"/>
      <c r="L16" s="76"/>
      <c r="M16" s="76"/>
      <c r="S16" s="794" t="s">
        <v>226</v>
      </c>
      <c r="T16" s="235"/>
      <c r="U16" s="1105"/>
      <c r="V16" s="233" t="s">
        <v>227</v>
      </c>
      <c r="W16" s="180"/>
      <c r="X16" s="181"/>
      <c r="Y16" s="181"/>
      <c r="Z16" s="181"/>
      <c r="AA16" s="181"/>
      <c r="AB16" s="181"/>
      <c r="AC16" s="181"/>
      <c r="AD16" s="181"/>
      <c r="AE16" s="181"/>
      <c r="AF16" s="181"/>
      <c r="AG16" s="82"/>
      <c r="AH16" s="182"/>
      <c r="AJ16" s="81" t="s">
        <v>428</v>
      </c>
    </row>
    <row r="17" spans="1:44" ht="14.25" customHeight="1">
      <c r="A17" s="76"/>
      <c r="B17" s="175"/>
      <c r="C17" s="175"/>
      <c r="D17" s="77"/>
      <c r="E17" s="179"/>
      <c r="F17" s="160"/>
      <c r="G17" s="160"/>
      <c r="H17" s="160"/>
      <c r="I17" s="76"/>
      <c r="J17" s="76"/>
      <c r="K17" s="76"/>
      <c r="L17" s="76"/>
      <c r="M17" s="76"/>
      <c r="S17" s="794" t="s">
        <v>228</v>
      </c>
      <c r="T17" s="235"/>
      <c r="U17" s="1105"/>
      <c r="V17" s="233" t="s">
        <v>227</v>
      </c>
      <c r="W17" s="183"/>
      <c r="X17" s="184"/>
      <c r="Y17" s="184"/>
      <c r="Z17" s="184"/>
      <c r="AA17" s="184"/>
      <c r="AB17" s="184"/>
      <c r="AC17" s="184"/>
      <c r="AD17" s="184"/>
      <c r="AE17" s="184"/>
      <c r="AF17" s="184"/>
      <c r="AG17" s="82"/>
      <c r="AH17" s="182"/>
    </row>
    <row r="18" spans="1:44" ht="14.25" customHeight="1">
      <c r="A18" s="76"/>
      <c r="B18" s="77" t="s">
        <v>229</v>
      </c>
      <c r="C18" s="77" t="s">
        <v>230</v>
      </c>
      <c r="D18" s="77"/>
      <c r="E18" s="77"/>
      <c r="F18" s="160"/>
      <c r="G18" s="1494" t="s">
        <v>656</v>
      </c>
      <c r="H18" s="1494"/>
      <c r="I18" s="1494"/>
      <c r="J18" s="76"/>
      <c r="K18" s="76"/>
      <c r="L18" s="76"/>
      <c r="M18" s="76"/>
      <c r="S18" s="1510" t="s">
        <v>231</v>
      </c>
      <c r="T18" s="1511"/>
      <c r="U18" s="1514"/>
      <c r="V18" s="1509" t="s">
        <v>227</v>
      </c>
      <c r="W18" s="1515" t="s">
        <v>232</v>
      </c>
      <c r="X18" s="1516"/>
      <c r="Y18" s="1517"/>
      <c r="Z18" s="1521" t="s">
        <v>233</v>
      </c>
      <c r="AA18" s="184"/>
      <c r="AB18" s="184"/>
      <c r="AC18" s="184"/>
      <c r="AD18" s="184"/>
      <c r="AE18" s="184"/>
      <c r="AF18" s="184"/>
      <c r="AG18" s="82"/>
      <c r="AH18" s="182"/>
    </row>
    <row r="19" spans="1:44" ht="14.25" customHeight="1">
      <c r="S19" s="1510"/>
      <c r="T19" s="1511"/>
      <c r="U19" s="1514"/>
      <c r="V19" s="1509"/>
      <c r="W19" s="1518"/>
      <c r="X19" s="1519"/>
      <c r="Y19" s="1520"/>
      <c r="Z19" s="1522"/>
      <c r="AA19" s="184"/>
      <c r="AB19" s="184"/>
      <c r="AC19" s="184"/>
      <c r="AD19" s="184"/>
      <c r="AE19" s="184"/>
      <c r="AF19" s="184"/>
      <c r="AG19" s="82"/>
      <c r="AH19" s="182"/>
    </row>
    <row r="20" spans="1:44" s="604" customFormat="1" ht="14.25" customHeight="1">
      <c r="B20" s="186" t="s">
        <v>1177</v>
      </c>
      <c r="C20" s="186"/>
      <c r="D20" s="186"/>
      <c r="E20" s="186"/>
      <c r="F20" s="186"/>
      <c r="G20" s="186"/>
      <c r="H20" s="186"/>
      <c r="I20" s="186"/>
      <c r="J20" s="1477" t="s">
        <v>656</v>
      </c>
      <c r="K20" s="1477"/>
      <c r="L20" s="1477"/>
      <c r="M20" s="188" t="s">
        <v>1205</v>
      </c>
      <c r="N20" s="186"/>
      <c r="O20" s="186"/>
      <c r="P20" s="186"/>
      <c r="Q20" s="186"/>
      <c r="R20" s="186"/>
      <c r="S20" s="1533" t="s">
        <v>234</v>
      </c>
      <c r="T20" s="1534"/>
      <c r="U20" s="1535"/>
      <c r="V20" s="1536" t="s">
        <v>235</v>
      </c>
      <c r="W20" s="1249" t="s">
        <v>236</v>
      </c>
      <c r="X20" s="1537"/>
      <c r="Y20" s="1538"/>
      <c r="Z20" s="1250" t="s">
        <v>233</v>
      </c>
      <c r="AA20" s="1251"/>
      <c r="AB20" s="1251"/>
      <c r="AC20" s="1251"/>
      <c r="AD20" s="1251"/>
      <c r="AE20" s="1251"/>
      <c r="AF20" s="1251"/>
      <c r="AG20" s="603"/>
      <c r="AH20" s="1252"/>
    </row>
    <row r="21" spans="1:44" s="604" customFormat="1" ht="14.25" customHeight="1">
      <c r="B21" s="186"/>
      <c r="C21" s="186"/>
      <c r="D21" s="186"/>
      <c r="E21" s="186"/>
      <c r="F21" s="186"/>
      <c r="G21" s="186"/>
      <c r="H21" s="186"/>
      <c r="I21" s="186"/>
      <c r="J21" s="186"/>
      <c r="K21" s="186"/>
      <c r="L21" s="186"/>
      <c r="M21" s="186"/>
      <c r="N21" s="186"/>
      <c r="O21" s="186"/>
      <c r="P21" s="186"/>
      <c r="Q21" s="186"/>
      <c r="R21" s="186"/>
      <c r="S21" s="1533"/>
      <c r="T21" s="1534"/>
      <c r="U21" s="1535"/>
      <c r="V21" s="1536"/>
      <c r="W21" s="1249" t="s">
        <v>237</v>
      </c>
      <c r="X21" s="1537"/>
      <c r="Y21" s="1538"/>
      <c r="Z21" s="1250" t="s">
        <v>233</v>
      </c>
      <c r="AA21" s="1251"/>
      <c r="AB21" s="1251"/>
      <c r="AC21" s="1251"/>
      <c r="AD21" s="1251"/>
      <c r="AE21" s="1251"/>
      <c r="AF21" s="1251"/>
      <c r="AG21" s="603"/>
      <c r="AH21" s="1252"/>
    </row>
    <row r="22" spans="1:44" s="604" customFormat="1" ht="14.25" customHeight="1">
      <c r="B22" s="186" t="s">
        <v>1178</v>
      </c>
      <c r="C22" s="186"/>
      <c r="D22" s="186"/>
      <c r="E22" s="186"/>
      <c r="F22" s="186"/>
      <c r="G22" s="186"/>
      <c r="H22" s="186"/>
      <c r="I22" s="186"/>
      <c r="J22" s="186"/>
      <c r="K22" s="186"/>
      <c r="L22" s="186"/>
      <c r="M22" s="186"/>
      <c r="N22" s="186"/>
      <c r="O22" s="186"/>
      <c r="P22" s="186"/>
      <c r="Q22" s="186"/>
      <c r="R22" s="186"/>
      <c r="S22" s="1253" t="s">
        <v>238</v>
      </c>
      <c r="T22" s="1254"/>
      <c r="U22" s="1255"/>
      <c r="V22" s="1256" t="s">
        <v>235</v>
      </c>
      <c r="W22" s="1257"/>
      <c r="X22" s="1251"/>
      <c r="Y22" s="1251"/>
      <c r="Z22" s="1251"/>
      <c r="AA22" s="1251"/>
      <c r="AB22" s="1251"/>
      <c r="AC22" s="1251"/>
      <c r="AD22" s="1251"/>
      <c r="AE22" s="1251"/>
      <c r="AF22" s="1251"/>
      <c r="AG22" s="603"/>
      <c r="AH22" s="1252"/>
    </row>
    <row r="23" spans="1:44" s="604" customFormat="1" ht="14.25" customHeight="1">
      <c r="B23" s="186" t="s">
        <v>1214</v>
      </c>
      <c r="C23" s="186"/>
      <c r="D23" s="186"/>
      <c r="E23" s="186"/>
      <c r="F23" s="186"/>
      <c r="G23" s="186"/>
      <c r="H23" s="186"/>
      <c r="I23" s="186"/>
      <c r="J23" s="186"/>
      <c r="K23" s="1477" t="s">
        <v>656</v>
      </c>
      <c r="L23" s="1477"/>
      <c r="M23" s="1477"/>
      <c r="N23" s="186"/>
      <c r="O23" s="186"/>
      <c r="P23" s="186"/>
      <c r="Q23" s="186"/>
      <c r="R23" s="186"/>
      <c r="S23" s="1253" t="s">
        <v>239</v>
      </c>
      <c r="T23" s="1254"/>
      <c r="U23" s="1255"/>
      <c r="V23" s="1256" t="s">
        <v>235</v>
      </c>
      <c r="W23" s="1257"/>
      <c r="X23" s="1251"/>
      <c r="Y23" s="1251"/>
      <c r="Z23" s="1251"/>
      <c r="AA23" s="1251"/>
      <c r="AB23" s="1251"/>
      <c r="AC23" s="1251"/>
      <c r="AD23" s="1251"/>
      <c r="AE23" s="1251"/>
      <c r="AF23" s="1251"/>
      <c r="AG23" s="603"/>
      <c r="AH23" s="1252"/>
    </row>
    <row r="24" spans="1:44" s="604" customFormat="1" ht="14.25" customHeight="1">
      <c r="B24" s="186"/>
      <c r="C24" s="186"/>
      <c r="D24" s="186"/>
      <c r="E24" s="186"/>
      <c r="F24" s="186"/>
      <c r="G24" s="186"/>
      <c r="H24" s="186"/>
      <c r="I24" s="186"/>
      <c r="J24" s="188" t="s">
        <v>208</v>
      </c>
      <c r="K24" s="186"/>
      <c r="L24" s="186"/>
      <c r="M24" s="186"/>
      <c r="N24" s="186"/>
      <c r="O24" s="186"/>
      <c r="P24" s="186"/>
      <c r="Q24" s="186"/>
      <c r="R24" s="186"/>
      <c r="S24" s="1253" t="s">
        <v>240</v>
      </c>
      <c r="T24" s="1254"/>
      <c r="U24" s="1255"/>
      <c r="V24" s="1256" t="s">
        <v>235</v>
      </c>
      <c r="W24" s="1257"/>
      <c r="X24" s="1251"/>
      <c r="Y24" s="1251"/>
      <c r="Z24" s="1251"/>
      <c r="AA24" s="1251"/>
      <c r="AB24" s="1251"/>
      <c r="AC24" s="1251"/>
      <c r="AD24" s="1251"/>
      <c r="AE24" s="1251"/>
      <c r="AF24" s="1251"/>
      <c r="AG24" s="603"/>
      <c r="AH24" s="1252"/>
    </row>
    <row r="25" spans="1:44" s="604" customFormat="1" ht="14.25" customHeight="1">
      <c r="B25" s="186"/>
      <c r="C25" s="186"/>
      <c r="D25" s="186"/>
      <c r="E25" s="186"/>
      <c r="F25" s="186"/>
      <c r="G25" s="186"/>
      <c r="H25" s="186"/>
      <c r="I25" s="186"/>
      <c r="J25" s="186"/>
      <c r="K25" s="186"/>
      <c r="L25" s="186"/>
      <c r="M25" s="186"/>
      <c r="N25" s="186"/>
      <c r="O25" s="186"/>
      <c r="P25" s="186"/>
      <c r="Q25" s="186"/>
      <c r="R25" s="186"/>
      <c r="S25" s="1253" t="s">
        <v>241</v>
      </c>
      <c r="T25" s="1254"/>
      <c r="U25" s="1255"/>
      <c r="V25" s="1256" t="s">
        <v>235</v>
      </c>
      <c r="W25" s="1258"/>
      <c r="X25" s="1259"/>
      <c r="Y25" s="1259"/>
      <c r="Z25" s="1259"/>
      <c r="AA25" s="1259"/>
      <c r="AB25" s="1259"/>
      <c r="AC25" s="1259"/>
      <c r="AD25" s="1259"/>
      <c r="AE25" s="1259"/>
      <c r="AF25" s="1259"/>
      <c r="AG25" s="1259"/>
      <c r="AH25" s="1260"/>
    </row>
    <row r="26" spans="1:44" s="604" customFormat="1" ht="18" customHeight="1" thickBot="1">
      <c r="B26" s="1483" t="s">
        <v>1204</v>
      </c>
      <c r="C26" s="1484"/>
      <c r="D26" s="1484"/>
      <c r="E26" s="1484"/>
      <c r="F26" s="1484"/>
      <c r="G26" s="1484"/>
      <c r="H26" s="1484"/>
      <c r="I26" s="1484"/>
      <c r="J26" s="1484"/>
      <c r="K26" s="1484"/>
      <c r="L26" s="1484"/>
      <c r="M26" s="1484"/>
      <c r="N26" s="1484"/>
      <c r="O26" s="1484"/>
      <c r="P26" s="1484"/>
      <c r="Q26" s="1484"/>
      <c r="R26" s="186"/>
      <c r="S26" s="1261" t="s">
        <v>191</v>
      </c>
      <c r="T26" s="1262"/>
      <c r="U26" s="1263">
        <f>SUM(U4:U25)</f>
        <v>0</v>
      </c>
      <c r="V26" s="1264" t="s">
        <v>235</v>
      </c>
      <c r="W26" s="1530"/>
      <c r="X26" s="1531"/>
      <c r="Y26" s="1531"/>
      <c r="Z26" s="1531"/>
      <c r="AA26" s="1531"/>
      <c r="AB26" s="1531"/>
      <c r="AC26" s="1531"/>
      <c r="AD26" s="1531"/>
      <c r="AE26" s="1531"/>
      <c r="AF26" s="1531"/>
      <c r="AG26" s="1531"/>
      <c r="AH26" s="1532"/>
      <c r="AK26" s="1151"/>
      <c r="AL26" s="1151"/>
      <c r="AM26" s="1151"/>
      <c r="AN26" s="1151"/>
      <c r="AO26" s="1151"/>
      <c r="AP26" s="1151"/>
      <c r="AQ26" s="1151"/>
      <c r="AR26" s="1151"/>
    </row>
    <row r="27" spans="1:44" s="604" customFormat="1" ht="18" customHeight="1" thickTop="1">
      <c r="B27" s="1484"/>
      <c r="C27" s="1484"/>
      <c r="D27" s="1484"/>
      <c r="E27" s="1484"/>
      <c r="F27" s="1484"/>
      <c r="G27" s="1484"/>
      <c r="H27" s="1484"/>
      <c r="I27" s="1484"/>
      <c r="J27" s="1484"/>
      <c r="K27" s="1484"/>
      <c r="L27" s="1484"/>
      <c r="M27" s="1484"/>
      <c r="N27" s="1484"/>
      <c r="O27" s="1484"/>
      <c r="P27" s="1484"/>
      <c r="Q27" s="1484"/>
      <c r="R27" s="186"/>
      <c r="S27" s="1265" t="s">
        <v>360</v>
      </c>
      <c r="T27" s="1266"/>
      <c r="U27" s="1267"/>
      <c r="V27" s="1268" t="s">
        <v>203</v>
      </c>
      <c r="W27" s="1269" t="s">
        <v>1247</v>
      </c>
      <c r="X27" s="1270"/>
      <c r="Y27" s="1270"/>
      <c r="Z27" s="1270"/>
      <c r="AA27" s="1270"/>
      <c r="AB27" s="1270"/>
      <c r="AC27" s="1270"/>
      <c r="AD27" s="1270" t="s">
        <v>222</v>
      </c>
      <c r="AE27" s="1271"/>
      <c r="AF27" s="1270" t="s">
        <v>204</v>
      </c>
      <c r="AG27" s="234">
        <f>3.3*AE27</f>
        <v>0</v>
      </c>
      <c r="AH27" s="1272" t="s">
        <v>213</v>
      </c>
      <c r="AK27" s="1151"/>
      <c r="AL27" s="1151"/>
      <c r="AM27" s="1151"/>
      <c r="AN27" s="1151"/>
      <c r="AO27" s="1151"/>
      <c r="AP27" s="1478"/>
      <c r="AQ27" s="1478"/>
      <c r="AR27" s="1478"/>
    </row>
    <row r="28" spans="1:44" s="604" customFormat="1" ht="12.75" customHeight="1">
      <c r="B28" s="186"/>
      <c r="C28" s="186"/>
      <c r="D28" s="186"/>
      <c r="E28" s="186"/>
      <c r="F28" s="186"/>
      <c r="G28" s="186"/>
      <c r="H28" s="186"/>
      <c r="I28" s="186"/>
      <c r="J28" s="1477" t="s">
        <v>656</v>
      </c>
      <c r="K28" s="1477"/>
      <c r="L28" s="1477"/>
      <c r="M28" s="186"/>
      <c r="N28" s="186"/>
      <c r="O28" s="186"/>
      <c r="P28" s="186"/>
      <c r="Q28" s="186"/>
      <c r="R28" s="186"/>
      <c r="S28" s="1479" t="s">
        <v>1025</v>
      </c>
      <c r="T28" s="1480"/>
      <c r="U28" s="1480"/>
      <c r="V28" s="1480"/>
      <c r="W28" s="1480"/>
      <c r="X28" s="1480"/>
      <c r="Y28" s="1480"/>
      <c r="Z28" s="1480"/>
      <c r="AA28" s="1480"/>
      <c r="AB28" s="1480"/>
      <c r="AC28" s="1480"/>
      <c r="AD28" s="1480"/>
      <c r="AE28" s="1480"/>
      <c r="AF28" s="1480"/>
      <c r="AG28" s="1480"/>
      <c r="AH28" s="1480"/>
    </row>
    <row r="29" spans="1:44" ht="13.5" customHeight="1">
      <c r="S29" s="1481" t="s">
        <v>1236</v>
      </c>
      <c r="T29" s="1482"/>
      <c r="U29" s="1482"/>
      <c r="V29" s="1482"/>
      <c r="W29" s="1482"/>
      <c r="X29" s="1482"/>
      <c r="Y29" s="1482"/>
      <c r="Z29" s="1482"/>
      <c r="AA29" s="1482"/>
      <c r="AB29" s="1482"/>
      <c r="AC29" s="1482"/>
      <c r="AD29" s="1482"/>
      <c r="AE29" s="1482"/>
      <c r="AF29" s="1482"/>
      <c r="AG29" s="1482"/>
      <c r="AH29" s="1482"/>
    </row>
    <row r="30" spans="1:44" ht="14.25" customHeight="1">
      <c r="R30" s="186" t="s">
        <v>1221</v>
      </c>
      <c r="S30" s="186" t="s">
        <v>242</v>
      </c>
    </row>
    <row r="31" spans="1:44" ht="15" customHeight="1">
      <c r="S31" s="793" t="s">
        <v>198</v>
      </c>
      <c r="T31" s="1539" t="s">
        <v>243</v>
      </c>
      <c r="U31" s="1539"/>
      <c r="V31" s="1539"/>
      <c r="W31" s="1539"/>
      <c r="X31" s="1539" t="s">
        <v>244</v>
      </c>
      <c r="Y31" s="1539"/>
      <c r="Z31" s="1539"/>
      <c r="AA31" s="1539"/>
      <c r="AB31" s="1539"/>
      <c r="AC31" s="1539"/>
      <c r="AD31" s="1539"/>
      <c r="AE31" s="1539"/>
      <c r="AF31" s="1539"/>
      <c r="AG31" s="1539"/>
      <c r="AH31" s="1539"/>
    </row>
    <row r="32" spans="1:44" ht="15" customHeight="1">
      <c r="S32" s="793" t="s">
        <v>202</v>
      </c>
      <c r="T32" s="1529"/>
      <c r="U32" s="1529"/>
      <c r="V32" s="1529"/>
      <c r="W32" s="1529"/>
      <c r="X32" s="1529"/>
      <c r="Y32" s="1529"/>
      <c r="Z32" s="1529"/>
      <c r="AA32" s="1529"/>
      <c r="AB32" s="1529"/>
      <c r="AC32" s="1529"/>
      <c r="AD32" s="1529"/>
      <c r="AE32" s="1529"/>
      <c r="AF32" s="1529"/>
      <c r="AG32" s="1529"/>
      <c r="AH32" s="1529"/>
    </row>
    <row r="33" spans="19:34" ht="15" customHeight="1">
      <c r="S33" s="793" t="s">
        <v>205</v>
      </c>
      <c r="T33" s="1529"/>
      <c r="U33" s="1529"/>
      <c r="V33" s="1529"/>
      <c r="W33" s="1529"/>
      <c r="X33" s="1529"/>
      <c r="Y33" s="1529"/>
      <c r="Z33" s="1529"/>
      <c r="AA33" s="1529"/>
      <c r="AB33" s="1529"/>
      <c r="AC33" s="1529"/>
      <c r="AD33" s="1529"/>
      <c r="AE33" s="1529"/>
      <c r="AF33" s="1529"/>
      <c r="AG33" s="1529"/>
      <c r="AH33" s="1529"/>
    </row>
    <row r="34" spans="19:34" ht="15" customHeight="1">
      <c r="S34" s="793" t="s">
        <v>212</v>
      </c>
      <c r="T34" s="1529"/>
      <c r="U34" s="1529"/>
      <c r="V34" s="1529"/>
      <c r="W34" s="1529"/>
      <c r="X34" s="1529"/>
      <c r="Y34" s="1529"/>
      <c r="Z34" s="1529"/>
      <c r="AA34" s="1529"/>
      <c r="AB34" s="1529"/>
      <c r="AC34" s="1529"/>
      <c r="AD34" s="1529"/>
      <c r="AE34" s="1529"/>
      <c r="AF34" s="1529"/>
      <c r="AG34" s="1529"/>
      <c r="AH34" s="1529"/>
    </row>
    <row r="35" spans="19:34" ht="15" customHeight="1">
      <c r="S35" s="793" t="s">
        <v>216</v>
      </c>
      <c r="T35" s="1529"/>
      <c r="U35" s="1529"/>
      <c r="V35" s="1529"/>
      <c r="W35" s="1529"/>
      <c r="X35" s="1529"/>
      <c r="Y35" s="1529"/>
      <c r="Z35" s="1529"/>
      <c r="AA35" s="1529"/>
      <c r="AB35" s="1529"/>
      <c r="AC35" s="1529"/>
      <c r="AD35" s="1529"/>
      <c r="AE35" s="1529"/>
      <c r="AF35" s="1529"/>
      <c r="AG35" s="1529"/>
      <c r="AH35" s="1529"/>
    </row>
    <row r="36" spans="19:34" ht="15" customHeight="1">
      <c r="S36" s="793" t="s">
        <v>245</v>
      </c>
      <c r="T36" s="1529"/>
      <c r="U36" s="1529"/>
      <c r="V36" s="1529"/>
      <c r="W36" s="1529"/>
      <c r="X36" s="1529"/>
      <c r="Y36" s="1529"/>
      <c r="Z36" s="1529"/>
      <c r="AA36" s="1529"/>
      <c r="AB36" s="1529"/>
      <c r="AC36" s="1529"/>
      <c r="AD36" s="1529"/>
      <c r="AE36" s="1529"/>
      <c r="AF36" s="1529"/>
      <c r="AG36" s="1529"/>
      <c r="AH36" s="1529"/>
    </row>
    <row r="37" spans="19:34" ht="15" customHeight="1">
      <c r="S37" s="793" t="s">
        <v>360</v>
      </c>
      <c r="T37" s="1529"/>
      <c r="U37" s="1529"/>
      <c r="V37" s="1529"/>
      <c r="W37" s="1529"/>
      <c r="X37" s="1529"/>
      <c r="Y37" s="1529"/>
      <c r="Z37" s="1529"/>
      <c r="AA37" s="1529"/>
      <c r="AB37" s="1529"/>
      <c r="AC37" s="1529"/>
      <c r="AD37" s="1529"/>
      <c r="AE37" s="1529"/>
      <c r="AF37" s="1529"/>
      <c r="AG37" s="1529"/>
      <c r="AH37" s="1529"/>
    </row>
    <row r="38" spans="19:34" ht="15" customHeight="1"/>
    <row r="39" spans="19:34" ht="15" customHeight="1"/>
    <row r="40" spans="19:34" ht="15" customHeight="1"/>
    <row r="41" spans="19:34" ht="15" customHeight="1"/>
    <row r="42" spans="19:34" ht="15" customHeight="1"/>
    <row r="43" spans="19:34" ht="15" customHeight="1"/>
    <row r="44" spans="19:34" ht="15" customHeight="1"/>
    <row r="45" spans="19:34" ht="15" customHeight="1"/>
    <row r="46" spans="19:34" ht="15" customHeight="1"/>
    <row r="47" spans="19:34" ht="15" customHeight="1"/>
    <row r="48" spans="19:34" ht="15" customHeight="1"/>
  </sheetData>
  <sheetProtection formatCells="0" formatColumns="0" formatRows="0"/>
  <customSheetViews>
    <customSheetView guid="{9B4E31BC-71FB-41F0-8B8E-2BBB750341B5}" showPageBreaks="1" zeroValues="0" printArea="1" view="pageBreakPreview">
      <selection activeCell="U3" sqref="U3:V3"/>
      <pageMargins left="0.70866141732283472" right="0.70866141732283472" top="0.74803149606299213" bottom="0.74803149606299213" header="0.31496062992125984" footer="0.31496062992125984"/>
      <pageSetup paperSize="9" orientation="landscape" r:id="rId1"/>
      <headerFooter>
        <oddFooter>&amp;C2</oddFooter>
      </headerFooter>
    </customSheetView>
  </customSheetViews>
  <mergeCells count="71">
    <mergeCell ref="T31:W31"/>
    <mergeCell ref="X31:AH31"/>
    <mergeCell ref="T32:W32"/>
    <mergeCell ref="X32:AH32"/>
    <mergeCell ref="T33:W33"/>
    <mergeCell ref="X33:AH33"/>
    <mergeCell ref="F2:J2"/>
    <mergeCell ref="T37:W37"/>
    <mergeCell ref="X37:AH37"/>
    <mergeCell ref="T34:W34"/>
    <mergeCell ref="X34:AH34"/>
    <mergeCell ref="T35:W35"/>
    <mergeCell ref="X35:AH35"/>
    <mergeCell ref="T36:W36"/>
    <mergeCell ref="X36:AH36"/>
    <mergeCell ref="W26:AH26"/>
    <mergeCell ref="S20:S21"/>
    <mergeCell ref="T20:T21"/>
    <mergeCell ref="U20:U21"/>
    <mergeCell ref="V20:V21"/>
    <mergeCell ref="X20:Y20"/>
    <mergeCell ref="X21:Y21"/>
    <mergeCell ref="U18:U19"/>
    <mergeCell ref="V18:V19"/>
    <mergeCell ref="W18:Y19"/>
    <mergeCell ref="Z18:Z19"/>
    <mergeCell ref="W9:AC12"/>
    <mergeCell ref="V9:V10"/>
    <mergeCell ref="C9:E9"/>
    <mergeCell ref="K9:P9"/>
    <mergeCell ref="S9:S10"/>
    <mergeCell ref="T9:T10"/>
    <mergeCell ref="U9:U10"/>
    <mergeCell ref="G14:I14"/>
    <mergeCell ref="G16:I16"/>
    <mergeCell ref="G18:I18"/>
    <mergeCell ref="W6:AC6"/>
    <mergeCell ref="W5:AC5"/>
    <mergeCell ref="T4:T5"/>
    <mergeCell ref="U4:U5"/>
    <mergeCell ref="W8:AH8"/>
    <mergeCell ref="V4:V5"/>
    <mergeCell ref="S6:S8"/>
    <mergeCell ref="T6:T8"/>
    <mergeCell ref="U6:U8"/>
    <mergeCell ref="V6:V8"/>
    <mergeCell ref="AH10:AH11"/>
    <mergeCell ref="S18:S19"/>
    <mergeCell ref="T18:T19"/>
    <mergeCell ref="W3:AH3"/>
    <mergeCell ref="S4:S5"/>
    <mergeCell ref="F4:G4"/>
    <mergeCell ref="U3:V3"/>
    <mergeCell ref="S11:S12"/>
    <mergeCell ref="T11:T12"/>
    <mergeCell ref="U11:U12"/>
    <mergeCell ref="V11:V12"/>
    <mergeCell ref="G7:I7"/>
    <mergeCell ref="G9:I9"/>
    <mergeCell ref="G12:I12"/>
    <mergeCell ref="AD10:AD11"/>
    <mergeCell ref="AG10:AG11"/>
    <mergeCell ref="AE10:AE11"/>
    <mergeCell ref="AF10:AF11"/>
    <mergeCell ref="J20:L20"/>
    <mergeCell ref="K23:M23"/>
    <mergeCell ref="AP27:AR27"/>
    <mergeCell ref="S28:AH28"/>
    <mergeCell ref="S29:AH29"/>
    <mergeCell ref="J28:L28"/>
    <mergeCell ref="B26:Q27"/>
  </mergeCells>
  <phoneticPr fontId="2"/>
  <dataValidations count="1">
    <dataValidation type="list" allowBlank="1" showInputMessage="1" showErrorMessage="1" sqref="G7 G9 G12 G14 G16 G18 J20 K23 AP27 J28" xr:uid="{00000000-0002-0000-0300-000000000000}">
      <formula1>"有　・　無,有,無"</formula1>
    </dataValidation>
  </dataValidations>
  <pageMargins left="0.70866141732283472" right="0.70866141732283472" top="0.74803149606299213" bottom="0.74803149606299213" header="0.31496062992125984" footer="0.31496062992125984"/>
  <pageSetup paperSize="9" scale="96" orientation="landscape" r:id="rId2"/>
  <headerFooter>
    <oddFooter>&amp;C2</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S28"/>
  <sheetViews>
    <sheetView view="pageBreakPreview" zoomScaleNormal="100" zoomScaleSheetLayoutView="100" workbookViewId="0"/>
  </sheetViews>
  <sheetFormatPr defaultColWidth="9" defaultRowHeight="13"/>
  <cols>
    <col min="1" max="1" width="2.7265625" style="292" customWidth="1"/>
    <col min="2" max="2" width="2.453125" style="292" customWidth="1"/>
    <col min="3" max="3" width="3.6328125" style="292" customWidth="1"/>
    <col min="4" max="4" width="4" style="292" customWidth="1"/>
    <col min="5" max="5" width="10" style="292" customWidth="1"/>
    <col min="6" max="6" width="22.08984375" style="292" customWidth="1"/>
    <col min="7" max="7" width="8.08984375" style="292" customWidth="1"/>
    <col min="8" max="8" width="4.453125" style="292" bestFit="1" customWidth="1"/>
    <col min="9" max="9" width="5.6328125" style="292" customWidth="1"/>
    <col min="10" max="10" width="3" style="292" bestFit="1" customWidth="1"/>
    <col min="11" max="11" width="5.36328125" style="292" customWidth="1"/>
    <col min="12" max="12" width="3" style="292" bestFit="1" customWidth="1"/>
    <col min="13" max="13" width="5" style="292" customWidth="1"/>
    <col min="14" max="14" width="3" style="292" bestFit="1" customWidth="1"/>
    <col min="15" max="15" width="38.453125" style="292" customWidth="1"/>
    <col min="16" max="16" width="3" style="292" customWidth="1"/>
    <col min="17" max="17" width="12.90625" style="292" customWidth="1"/>
    <col min="18" max="18" width="19.90625" style="292" customWidth="1"/>
    <col min="19" max="19" width="16.453125" style="292" customWidth="1"/>
    <col min="20" max="16384" width="9" style="292"/>
  </cols>
  <sheetData>
    <row r="1" spans="1:19" ht="15.75" customHeight="1">
      <c r="A1" s="83" t="s">
        <v>1000</v>
      </c>
    </row>
    <row r="2" spans="1:19" ht="15" customHeight="1">
      <c r="B2" s="293" t="s">
        <v>246</v>
      </c>
      <c r="C2" s="293" t="s">
        <v>247</v>
      </c>
      <c r="R2" s="294"/>
    </row>
    <row r="3" spans="1:19" ht="3.75" customHeight="1"/>
    <row r="4" spans="1:19" ht="22.5" customHeight="1">
      <c r="B4" s="293"/>
      <c r="C4" s="293"/>
      <c r="D4" s="293"/>
      <c r="E4" s="293"/>
      <c r="F4" s="674"/>
      <c r="G4" s="674"/>
      <c r="H4" s="674"/>
      <c r="I4" s="674"/>
      <c r="J4" s="674"/>
      <c r="K4" s="674"/>
      <c r="L4" s="674"/>
      <c r="M4" s="674"/>
      <c r="N4" s="674"/>
      <c r="O4" s="744" t="str">
        <f>+表紙!AE9</f>
        <v>＿＿年度</v>
      </c>
      <c r="P4" s="676"/>
      <c r="Q4" s="677"/>
      <c r="R4" s="675"/>
      <c r="S4" s="678"/>
    </row>
    <row r="5" spans="1:19" ht="22.5" customHeight="1">
      <c r="B5" s="293"/>
      <c r="C5" s="1551" t="s">
        <v>1051</v>
      </c>
      <c r="D5" s="1552"/>
      <c r="E5" s="1552"/>
      <c r="F5" s="1553"/>
      <c r="G5" s="1540" t="s">
        <v>1052</v>
      </c>
      <c r="H5" s="1541"/>
      <c r="I5" s="1541"/>
      <c r="J5" s="1541"/>
      <c r="K5" s="1541"/>
      <c r="L5" s="1541"/>
      <c r="M5" s="1541"/>
      <c r="N5" s="1542"/>
      <c r="O5" s="746" t="s">
        <v>1075</v>
      </c>
      <c r="P5" s="85"/>
      <c r="Q5" s="86"/>
      <c r="R5" s="84"/>
    </row>
    <row r="6" spans="1:19" ht="22.5" customHeight="1">
      <c r="B6" s="293"/>
      <c r="C6" s="1544" t="s">
        <v>1053</v>
      </c>
      <c r="D6" s="1546" t="s">
        <v>1054</v>
      </c>
      <c r="E6" s="1547"/>
      <c r="F6" s="1548"/>
      <c r="G6" s="745"/>
      <c r="H6" s="748"/>
      <c r="I6" s="748"/>
      <c r="J6" s="748"/>
      <c r="K6" s="748"/>
      <c r="L6" s="748"/>
      <c r="M6" s="748"/>
      <c r="N6" s="748"/>
      <c r="O6" s="765"/>
    </row>
    <row r="7" spans="1:19" ht="22.5" customHeight="1">
      <c r="C7" s="1544"/>
      <c r="D7" s="731"/>
      <c r="E7" s="1549" t="s">
        <v>1055</v>
      </c>
      <c r="F7" s="1550"/>
      <c r="G7" s="667" t="s">
        <v>446</v>
      </c>
      <c r="H7" s="668"/>
      <c r="J7" s="668"/>
      <c r="K7" s="668" t="s">
        <v>447</v>
      </c>
      <c r="L7" s="668"/>
      <c r="M7" s="668"/>
      <c r="N7" s="669"/>
      <c r="O7" s="766"/>
    </row>
    <row r="8" spans="1:19" ht="22.5" customHeight="1">
      <c r="C8" s="1544"/>
      <c r="D8" s="731"/>
      <c r="E8" s="1549" t="s">
        <v>1056</v>
      </c>
      <c r="F8" s="1550"/>
      <c r="G8" s="309" t="s">
        <v>477</v>
      </c>
      <c r="H8" s="664" t="s">
        <v>491</v>
      </c>
      <c r="I8" s="288"/>
      <c r="J8" s="288" t="s">
        <v>56</v>
      </c>
      <c r="K8" s="289"/>
      <c r="L8" s="288" t="s">
        <v>62</v>
      </c>
      <c r="M8" s="288"/>
      <c r="N8" s="288" t="s">
        <v>106</v>
      </c>
      <c r="O8" s="767"/>
    </row>
    <row r="9" spans="1:19" ht="22.5" customHeight="1">
      <c r="C9" s="1544"/>
      <c r="D9" s="731"/>
      <c r="E9" s="1549" t="s">
        <v>1057</v>
      </c>
      <c r="F9" s="1550"/>
      <c r="G9" s="749"/>
      <c r="H9" s="732"/>
      <c r="I9" s="732"/>
      <c r="J9" s="732"/>
      <c r="K9" s="732"/>
      <c r="L9" s="732"/>
      <c r="M9" s="732"/>
      <c r="N9" s="732"/>
      <c r="O9" s="767"/>
    </row>
    <row r="10" spans="1:19" ht="21.75" customHeight="1">
      <c r="C10" s="1544"/>
      <c r="D10" s="1556" t="s">
        <v>1058</v>
      </c>
      <c r="E10" s="1549"/>
      <c r="F10" s="1550"/>
      <c r="G10" s="751"/>
      <c r="H10" s="733"/>
      <c r="I10" s="733"/>
      <c r="J10" s="733"/>
      <c r="K10" s="733"/>
      <c r="L10" s="733"/>
      <c r="M10" s="733"/>
      <c r="N10" s="734"/>
      <c r="O10" s="768"/>
    </row>
    <row r="11" spans="1:19" ht="21.75" customHeight="1">
      <c r="C11" s="1544"/>
      <c r="D11" s="731"/>
      <c r="E11" s="1549" t="s">
        <v>1059</v>
      </c>
      <c r="F11" s="1550"/>
      <c r="G11" s="309" t="s">
        <v>478</v>
      </c>
      <c r="H11" s="664" t="s">
        <v>491</v>
      </c>
      <c r="I11" s="288"/>
      <c r="J11" s="288" t="s">
        <v>56</v>
      </c>
      <c r="K11" s="289"/>
      <c r="L11" s="288" t="s">
        <v>62</v>
      </c>
      <c r="M11" s="288"/>
      <c r="N11" s="296" t="s">
        <v>106</v>
      </c>
      <c r="O11" s="769"/>
    </row>
    <row r="12" spans="1:19" ht="21.75" customHeight="1">
      <c r="C12" s="1544"/>
      <c r="D12" s="731"/>
      <c r="E12" s="1549" t="s">
        <v>1060</v>
      </c>
      <c r="F12" s="1550"/>
      <c r="G12" s="752"/>
      <c r="H12" s="747"/>
      <c r="I12" s="747"/>
      <c r="J12" s="747"/>
      <c r="K12" s="747"/>
      <c r="L12" s="747"/>
      <c r="M12" s="747"/>
      <c r="N12" s="753"/>
      <c r="O12" s="770"/>
    </row>
    <row r="13" spans="1:19" ht="21.75" customHeight="1">
      <c r="C13" s="1544"/>
      <c r="D13" s="1556" t="s">
        <v>1061</v>
      </c>
      <c r="E13" s="1549"/>
      <c r="F13" s="1550"/>
      <c r="G13" s="754"/>
      <c r="H13" s="755"/>
      <c r="I13" s="755"/>
      <c r="J13" s="755"/>
      <c r="K13" s="755"/>
      <c r="L13" s="755"/>
      <c r="M13" s="755"/>
      <c r="N13" s="756"/>
      <c r="O13" s="771"/>
    </row>
    <row r="14" spans="1:19" ht="21.75" customHeight="1">
      <c r="C14" s="1544"/>
      <c r="D14" s="731"/>
      <c r="E14" s="1549" t="s">
        <v>1062</v>
      </c>
      <c r="F14" s="1550"/>
      <c r="G14" s="757" t="s">
        <v>469</v>
      </c>
      <c r="H14" s="758" t="s">
        <v>491</v>
      </c>
      <c r="I14" s="759"/>
      <c r="J14" s="759" t="s">
        <v>56</v>
      </c>
      <c r="K14" s="760"/>
      <c r="L14" s="759" t="s">
        <v>62</v>
      </c>
      <c r="M14" s="759"/>
      <c r="N14" s="761" t="s">
        <v>106</v>
      </c>
      <c r="O14" s="772"/>
    </row>
    <row r="15" spans="1:19" ht="21.75" customHeight="1">
      <c r="C15" s="1544"/>
      <c r="D15" s="735"/>
      <c r="E15" s="1554" t="s">
        <v>1063</v>
      </c>
      <c r="F15" s="1555"/>
      <c r="G15" s="762"/>
      <c r="H15" s="763"/>
      <c r="I15" s="763"/>
      <c r="J15" s="763"/>
      <c r="K15" s="763"/>
      <c r="L15" s="763"/>
      <c r="M15" s="763"/>
      <c r="N15" s="764"/>
      <c r="O15" s="773"/>
    </row>
    <row r="16" spans="1:19" ht="21.75" customHeight="1">
      <c r="C16" s="1543" t="s">
        <v>1064</v>
      </c>
      <c r="D16" s="1546" t="s">
        <v>1065</v>
      </c>
      <c r="E16" s="1547"/>
      <c r="F16" s="1548"/>
      <c r="G16" s="750"/>
      <c r="H16" s="730"/>
      <c r="I16" s="730"/>
      <c r="J16" s="730"/>
      <c r="K16" s="730"/>
      <c r="L16" s="730"/>
      <c r="M16" s="730"/>
      <c r="N16" s="730"/>
      <c r="O16" s="774"/>
    </row>
    <row r="17" spans="3:16" ht="21.75" customHeight="1">
      <c r="C17" s="1543"/>
      <c r="D17" s="731"/>
      <c r="E17" s="1549" t="s">
        <v>1066</v>
      </c>
      <c r="F17" s="1550"/>
      <c r="G17" s="295" t="s">
        <v>465</v>
      </c>
      <c r="H17" s="664" t="s">
        <v>491</v>
      </c>
      <c r="I17" s="288"/>
      <c r="J17" s="288" t="s">
        <v>443</v>
      </c>
      <c r="K17" s="289"/>
      <c r="L17" s="288" t="s">
        <v>444</v>
      </c>
      <c r="M17" s="288"/>
      <c r="N17" s="296" t="s">
        <v>445</v>
      </c>
      <c r="O17" s="772"/>
    </row>
    <row r="18" spans="3:16" ht="21.75" customHeight="1">
      <c r="C18" s="1543"/>
      <c r="D18" s="731"/>
      <c r="E18" s="1549" t="s">
        <v>1067</v>
      </c>
      <c r="F18" s="1550"/>
      <c r="G18" s="726"/>
      <c r="H18" s="44"/>
      <c r="I18" s="44"/>
      <c r="J18" s="44"/>
      <c r="K18" s="44"/>
      <c r="L18" s="44"/>
      <c r="M18" s="44"/>
      <c r="N18" s="44"/>
      <c r="O18" s="772"/>
    </row>
    <row r="19" spans="3:16" ht="21.75" customHeight="1">
      <c r="C19" s="1544"/>
      <c r="D19" s="731"/>
      <c r="E19" s="1549" t="s">
        <v>1068</v>
      </c>
      <c r="F19" s="1550"/>
      <c r="G19" s="736"/>
      <c r="H19" s="736"/>
      <c r="I19" s="736"/>
      <c r="J19" s="736"/>
      <c r="K19" s="736"/>
      <c r="L19" s="736"/>
      <c r="M19" s="736"/>
      <c r="N19" s="736"/>
      <c r="O19" s="775"/>
    </row>
    <row r="20" spans="3:16" ht="21.75" customHeight="1">
      <c r="C20" s="1544"/>
      <c r="D20" s="1556" t="s">
        <v>1069</v>
      </c>
      <c r="E20" s="1549"/>
      <c r="F20" s="1550"/>
      <c r="G20" s="737"/>
      <c r="H20" s="737"/>
      <c r="I20" s="737"/>
      <c r="J20" s="737"/>
      <c r="K20" s="737"/>
      <c r="L20" s="737"/>
      <c r="M20" s="737"/>
      <c r="N20" s="737"/>
      <c r="O20" s="767"/>
    </row>
    <row r="21" spans="3:16" ht="21.75" customHeight="1">
      <c r="C21" s="1545"/>
      <c r="D21" s="731"/>
      <c r="E21" s="1549" t="s">
        <v>1070</v>
      </c>
      <c r="F21" s="1550"/>
      <c r="G21" s="733"/>
      <c r="H21" s="733"/>
      <c r="I21" s="733"/>
      <c r="J21" s="733"/>
      <c r="K21" s="733"/>
      <c r="L21" s="733"/>
      <c r="M21" s="733"/>
      <c r="N21" s="733"/>
      <c r="O21" s="776"/>
    </row>
    <row r="22" spans="3:16" ht="21.75" customHeight="1">
      <c r="C22" s="1545"/>
      <c r="D22" s="735"/>
      <c r="E22" s="1554" t="s">
        <v>1071</v>
      </c>
      <c r="F22" s="1555"/>
      <c r="G22" s="738"/>
      <c r="H22" s="738"/>
      <c r="I22" s="738"/>
      <c r="J22" s="738"/>
      <c r="K22" s="738"/>
      <c r="L22" s="738"/>
      <c r="M22" s="738"/>
      <c r="N22" s="738"/>
      <c r="O22" s="777"/>
    </row>
    <row r="23" spans="3:16" ht="21.75" customHeight="1">
      <c r="C23" s="1557" t="s">
        <v>599</v>
      </c>
      <c r="D23" s="739"/>
      <c r="E23" s="740" t="s">
        <v>1072</v>
      </c>
      <c r="F23" s="742" t="s">
        <v>1073</v>
      </c>
      <c r="G23" s="741"/>
      <c r="H23" s="741"/>
      <c r="I23" s="741"/>
      <c r="J23" s="741"/>
      <c r="K23" s="741"/>
      <c r="L23" s="741"/>
      <c r="M23" s="741"/>
      <c r="N23" s="741"/>
      <c r="O23" s="778"/>
    </row>
    <row r="24" spans="3:16" ht="21.75" customHeight="1">
      <c r="C24" s="1557"/>
      <c r="D24" s="1137"/>
      <c r="E24" s="1139" t="s">
        <v>1074</v>
      </c>
      <c r="F24" s="1138"/>
      <c r="G24" s="732"/>
      <c r="H24" s="732"/>
      <c r="I24" s="732"/>
      <c r="J24" s="732"/>
      <c r="K24" s="732"/>
      <c r="L24" s="732"/>
      <c r="M24" s="732"/>
      <c r="N24" s="732"/>
      <c r="O24" s="766"/>
    </row>
    <row r="25" spans="3:16" ht="21.75" customHeight="1">
      <c r="C25" s="1558"/>
      <c r="D25" s="735"/>
      <c r="E25" s="1149"/>
      <c r="F25" s="1150"/>
      <c r="G25" s="743"/>
      <c r="H25" s="743"/>
      <c r="I25" s="743"/>
      <c r="J25" s="743"/>
      <c r="K25" s="743"/>
      <c r="L25" s="743"/>
      <c r="M25" s="743"/>
      <c r="N25" s="743"/>
      <c r="O25" s="779"/>
      <c r="P25" s="1164"/>
    </row>
    <row r="26" spans="3:16" ht="15" customHeight="1"/>
    <row r="27" spans="3:16" ht="15" customHeight="1"/>
    <row r="28" spans="3:16" ht="15" customHeight="1"/>
  </sheetData>
  <mergeCells count="22">
    <mergeCell ref="C23:C25"/>
    <mergeCell ref="C6:C15"/>
    <mergeCell ref="D6:F6"/>
    <mergeCell ref="E7:F7"/>
    <mergeCell ref="E8:F8"/>
    <mergeCell ref="E22:F22"/>
    <mergeCell ref="E11:F11"/>
    <mergeCell ref="D10:F10"/>
    <mergeCell ref="E19:F19"/>
    <mergeCell ref="E21:F21"/>
    <mergeCell ref="G5:N5"/>
    <mergeCell ref="C16:C22"/>
    <mergeCell ref="D16:F16"/>
    <mergeCell ref="E17:F17"/>
    <mergeCell ref="E18:F18"/>
    <mergeCell ref="C5:F5"/>
    <mergeCell ref="E9:F9"/>
    <mergeCell ref="E14:F14"/>
    <mergeCell ref="E15:F15"/>
    <mergeCell ref="D20:F20"/>
    <mergeCell ref="D13:F13"/>
    <mergeCell ref="E12:F12"/>
  </mergeCells>
  <phoneticPr fontId="2"/>
  <dataValidations count="1">
    <dataValidation type="list" allowBlank="1" showInputMessage="1" showErrorMessage="1" sqref="D7:D9 D11:D12 D14:D15 D17:D19 D21:D25" xr:uid="{00000000-0002-0000-0400-000000000000}">
      <formula1>"○,　"</formula1>
    </dataValidation>
  </dataValidations>
  <pageMargins left="0.70866141732283472" right="0.70866141732283472" top="0.74803149606299213" bottom="0.74803149606299213" header="0.31496062992125984" footer="0.31496062992125984"/>
  <pageSetup paperSize="9" orientation="landscape" r:id="rId1"/>
  <headerFooter>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AN56"/>
  <sheetViews>
    <sheetView showGridLines="0" view="pageBreakPreview" zoomScaleNormal="100" zoomScaleSheetLayoutView="100" workbookViewId="0"/>
  </sheetViews>
  <sheetFormatPr defaultColWidth="9" defaultRowHeight="13"/>
  <cols>
    <col min="1" max="1" width="2.453125" style="185" customWidth="1"/>
    <col min="2" max="2" width="2.26953125" style="185" customWidth="1"/>
    <col min="3" max="3" width="3.453125" style="185" customWidth="1"/>
    <col min="4" max="4" width="5.26953125" style="185" customWidth="1"/>
    <col min="5" max="6" width="4.453125" style="185" customWidth="1"/>
    <col min="7" max="7" width="6.6328125" style="185" customWidth="1"/>
    <col min="8" max="8" width="2.453125" style="185" customWidth="1"/>
    <col min="9" max="9" width="4.26953125" style="185" customWidth="1"/>
    <col min="10" max="10" width="2.90625" style="185" customWidth="1"/>
    <col min="11" max="11" width="5.6328125" style="185" customWidth="1"/>
    <col min="12" max="12" width="2.7265625" style="185" customWidth="1"/>
    <col min="13" max="13" width="2.08984375" style="185" customWidth="1"/>
    <col min="14" max="14" width="2.453125" style="185" customWidth="1"/>
    <col min="15" max="18" width="3.6328125" style="185" customWidth="1"/>
    <col min="19" max="19" width="4.90625" style="185" customWidth="1"/>
    <col min="20" max="20" width="4.81640625" style="185" customWidth="1"/>
    <col min="21" max="21" width="5" style="185" customWidth="1"/>
    <col min="22" max="22" width="2.6328125" style="185" customWidth="1"/>
    <col min="23" max="23" width="2.453125" style="185" customWidth="1"/>
    <col min="24" max="24" width="1.90625" style="185" customWidth="1"/>
    <col min="25" max="25" width="18" style="185" customWidth="1"/>
    <col min="26" max="26" width="7.453125" style="185" customWidth="1"/>
    <col min="27" max="27" width="1.90625" style="185" customWidth="1"/>
    <col min="28" max="28" width="5.6328125" style="185" customWidth="1"/>
    <col min="29" max="29" width="1.90625" style="185" customWidth="1"/>
    <col min="30" max="30" width="6.08984375" style="185" customWidth="1"/>
    <col min="31" max="31" width="1.90625" style="185" customWidth="1"/>
    <col min="32" max="32" width="5.6328125" style="185" customWidth="1"/>
    <col min="33" max="33" width="3.26953125" style="185" customWidth="1"/>
    <col min="34" max="34" width="5.6328125" style="185" customWidth="1"/>
    <col min="35" max="35" width="2.26953125" style="185" customWidth="1"/>
    <col min="36" max="36" width="7.6328125" style="185" customWidth="1"/>
    <col min="37" max="16384" width="9" style="185"/>
  </cols>
  <sheetData>
    <row r="1" spans="1:40" ht="18.75" customHeight="1">
      <c r="A1" s="888" t="s">
        <v>1030</v>
      </c>
      <c r="B1" s="927"/>
      <c r="C1" s="927"/>
      <c r="D1" s="927"/>
      <c r="E1" s="928"/>
      <c r="F1" s="978" t="str">
        <f>+"（"&amp;表紙!AE12&amp;"現在）"</f>
        <v>（検査実施日の前々月１日現在）</v>
      </c>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row>
    <row r="2" spans="1:40" s="186" customFormat="1" ht="12.65" customHeight="1">
      <c r="A2" s="929"/>
      <c r="B2" s="929" t="s">
        <v>352</v>
      </c>
      <c r="C2" s="930"/>
      <c r="D2" s="930"/>
      <c r="E2" s="930"/>
      <c r="F2" s="930"/>
      <c r="G2" s="1706" t="s">
        <v>1076</v>
      </c>
      <c r="H2" s="1706"/>
      <c r="I2" s="1706"/>
      <c r="J2" s="1715" t="s">
        <v>336</v>
      </c>
      <c r="K2" s="1715"/>
      <c r="L2" s="1715"/>
      <c r="M2" s="1715"/>
      <c r="N2" s="1715"/>
      <c r="O2" s="1715"/>
      <c r="P2" s="1716"/>
      <c r="Q2" s="1716"/>
      <c r="R2" s="1716"/>
      <c r="S2" s="1716"/>
      <c r="T2" s="1716"/>
      <c r="U2" s="1716"/>
      <c r="V2" s="902" t="s">
        <v>53</v>
      </c>
      <c r="W2" s="903"/>
      <c r="X2" s="931" t="s">
        <v>452</v>
      </c>
      <c r="Y2" s="927"/>
      <c r="Z2" s="929"/>
      <c r="AA2" s="929"/>
      <c r="AB2" s="932"/>
      <c r="AC2" s="929"/>
      <c r="AD2" s="929"/>
      <c r="AE2" s="929"/>
      <c r="AF2" s="929"/>
      <c r="AG2" s="929"/>
      <c r="AH2" s="929"/>
      <c r="AI2" s="929"/>
      <c r="AJ2" s="1735"/>
      <c r="AK2" s="1735"/>
      <c r="AL2" s="1735"/>
    </row>
    <row r="3" spans="1:40" s="189" customFormat="1" ht="12.65" customHeight="1">
      <c r="A3" s="933"/>
      <c r="B3" s="933"/>
      <c r="C3" s="934"/>
      <c r="D3" s="934"/>
      <c r="E3" s="934"/>
      <c r="F3" s="934"/>
      <c r="G3" s="934"/>
      <c r="H3" s="934"/>
      <c r="I3" s="934"/>
      <c r="J3" s="934"/>
      <c r="K3" s="934"/>
      <c r="L3" s="934"/>
      <c r="M3" s="934"/>
      <c r="N3" s="934"/>
      <c r="O3" s="934"/>
      <c r="P3" s="934"/>
      <c r="Q3" s="934"/>
      <c r="R3" s="934"/>
      <c r="S3" s="934"/>
      <c r="T3" s="934"/>
      <c r="U3" s="934"/>
      <c r="V3" s="934"/>
      <c r="W3" s="933"/>
      <c r="X3" s="933"/>
      <c r="Y3" s="935"/>
      <c r="Z3" s="933"/>
      <c r="AA3" s="933"/>
      <c r="AB3" s="933"/>
      <c r="AC3" s="933"/>
      <c r="AD3" s="933"/>
      <c r="AE3" s="936"/>
      <c r="AF3" s="936"/>
      <c r="AG3" s="936"/>
      <c r="AH3" s="936"/>
      <c r="AI3" s="936"/>
    </row>
    <row r="4" spans="1:40" s="186" customFormat="1" ht="12.65" customHeight="1">
      <c r="A4" s="929"/>
      <c r="B4" s="929" t="s">
        <v>1002</v>
      </c>
      <c r="C4" s="1705" t="s">
        <v>1003</v>
      </c>
      <c r="D4" s="1329"/>
      <c r="E4" s="937" t="s">
        <v>52</v>
      </c>
      <c r="F4" s="938" t="s">
        <v>367</v>
      </c>
      <c r="G4" s="939" t="s">
        <v>933</v>
      </c>
      <c r="H4" s="939"/>
      <c r="I4" s="939"/>
      <c r="J4" s="939"/>
      <c r="K4" s="939"/>
      <c r="L4" s="939"/>
      <c r="M4" s="939"/>
      <c r="N4" s="939"/>
      <c r="O4" s="940"/>
      <c r="P4" s="902"/>
      <c r="Q4" s="902"/>
      <c r="R4" s="930"/>
      <c r="S4" s="930"/>
      <c r="T4" s="930"/>
      <c r="U4" s="930"/>
      <c r="V4" s="930"/>
      <c r="W4" s="929"/>
      <c r="X4" s="929"/>
      <c r="Y4" s="941" t="s">
        <v>450</v>
      </c>
      <c r="Z4" s="942"/>
      <c r="AA4" s="1717" t="s">
        <v>137</v>
      </c>
      <c r="AB4" s="1718"/>
      <c r="AC4" s="1718"/>
      <c r="AD4" s="1718"/>
      <c r="AE4" s="1736"/>
      <c r="AF4" s="1737"/>
      <c r="AG4" s="1737"/>
      <c r="AH4" s="1737"/>
      <c r="AI4" s="943"/>
    </row>
    <row r="5" spans="1:40" s="186" customFormat="1" ht="12.65" customHeight="1">
      <c r="A5" s="929"/>
      <c r="B5" s="929"/>
      <c r="C5" s="903" t="s">
        <v>934</v>
      </c>
      <c r="D5" s="903"/>
      <c r="E5" s="902"/>
      <c r="F5" s="902"/>
      <c r="G5" s="902"/>
      <c r="H5" s="902"/>
      <c r="I5" s="902"/>
      <c r="J5" s="944" t="s">
        <v>1017</v>
      </c>
      <c r="K5" s="945"/>
      <c r="L5" s="902"/>
      <c r="M5" s="902"/>
      <c r="N5" s="902"/>
      <c r="O5" s="902"/>
      <c r="P5" s="902"/>
      <c r="Q5" s="902"/>
      <c r="R5" s="902"/>
      <c r="S5" s="902"/>
      <c r="T5" s="902"/>
      <c r="U5" s="902"/>
      <c r="V5" s="902"/>
      <c r="W5" s="903"/>
      <c r="X5" s="933"/>
      <c r="Y5" s="929"/>
      <c r="Z5" s="929"/>
      <c r="AA5" s="929"/>
      <c r="AB5" s="929"/>
      <c r="AC5" s="929"/>
      <c r="AD5" s="929"/>
      <c r="AE5" s="929"/>
      <c r="AF5" s="929"/>
      <c r="AG5" s="929"/>
      <c r="AH5" s="929"/>
      <c r="AI5" s="929"/>
    </row>
    <row r="6" spans="1:40" s="189" customFormat="1" ht="12.65" customHeight="1">
      <c r="A6" s="933"/>
      <c r="B6" s="933"/>
      <c r="C6" s="1738" t="s">
        <v>97</v>
      </c>
      <c r="D6" s="1739"/>
      <c r="E6" s="1739"/>
      <c r="F6" s="1739"/>
      <c r="G6" s="1739"/>
      <c r="H6" s="1739"/>
      <c r="I6" s="1739"/>
      <c r="J6" s="1739"/>
      <c r="K6" s="1739"/>
      <c r="L6" s="1740"/>
      <c r="M6" s="1744" t="s">
        <v>1144</v>
      </c>
      <c r="N6" s="1739"/>
      <c r="O6" s="1739"/>
      <c r="P6" s="1739"/>
      <c r="Q6" s="1739"/>
      <c r="R6" s="1739"/>
      <c r="S6" s="1739"/>
      <c r="T6" s="1739"/>
      <c r="U6" s="1739"/>
      <c r="V6" s="1745"/>
      <c r="W6" s="931"/>
      <c r="X6" s="933"/>
      <c r="Y6" s="941" t="s">
        <v>451</v>
      </c>
      <c r="Z6" s="942"/>
      <c r="AA6" s="1717" t="s">
        <v>137</v>
      </c>
      <c r="AB6" s="1718"/>
      <c r="AC6" s="1718"/>
      <c r="AD6" s="1718"/>
      <c r="AE6" s="1719"/>
      <c r="AF6" s="1720"/>
      <c r="AG6" s="1720"/>
      <c r="AH6" s="1720"/>
      <c r="AI6" s="943"/>
    </row>
    <row r="7" spans="1:40" s="189" customFormat="1" ht="12.65" customHeight="1">
      <c r="A7" s="933"/>
      <c r="B7" s="933"/>
      <c r="C7" s="1741"/>
      <c r="D7" s="1742"/>
      <c r="E7" s="1742"/>
      <c r="F7" s="1742"/>
      <c r="G7" s="1742"/>
      <c r="H7" s="1742"/>
      <c r="I7" s="1742"/>
      <c r="J7" s="1742"/>
      <c r="K7" s="1742"/>
      <c r="L7" s="1743"/>
      <c r="M7" s="1746"/>
      <c r="N7" s="1742"/>
      <c r="O7" s="1742"/>
      <c r="P7" s="1742"/>
      <c r="Q7" s="1742"/>
      <c r="R7" s="1742"/>
      <c r="S7" s="1742"/>
      <c r="T7" s="1742"/>
      <c r="U7" s="1742"/>
      <c r="V7" s="1747"/>
      <c r="W7" s="931"/>
      <c r="X7" s="933"/>
      <c r="Y7" s="933"/>
      <c r="Z7" s="933"/>
      <c r="AA7" s="933"/>
      <c r="AB7" s="933"/>
      <c r="AC7" s="933"/>
      <c r="AD7" s="933"/>
      <c r="AE7" s="933"/>
      <c r="AF7" s="933"/>
      <c r="AG7" s="933"/>
      <c r="AH7" s="933"/>
      <c r="AI7" s="933"/>
    </row>
    <row r="8" spans="1:40" s="189" customFormat="1" ht="12.65" customHeight="1">
      <c r="A8" s="933"/>
      <c r="B8" s="929"/>
      <c r="C8" s="1738" t="s">
        <v>98</v>
      </c>
      <c r="D8" s="1739"/>
      <c r="E8" s="1739"/>
      <c r="F8" s="1745"/>
      <c r="G8" s="1738" t="s">
        <v>335</v>
      </c>
      <c r="H8" s="1739"/>
      <c r="I8" s="1739"/>
      <c r="J8" s="1739"/>
      <c r="K8" s="1739"/>
      <c r="L8" s="1740"/>
      <c r="M8" s="1758" t="s">
        <v>487</v>
      </c>
      <c r="N8" s="1759"/>
      <c r="O8" s="1738" t="s">
        <v>373</v>
      </c>
      <c r="P8" s="1739"/>
      <c r="Q8" s="1739"/>
      <c r="R8" s="1739"/>
      <c r="S8" s="1739"/>
      <c r="T8" s="1739"/>
      <c r="U8" s="1739"/>
      <c r="V8" s="1745"/>
      <c r="W8" s="931"/>
      <c r="X8" s="933" t="s">
        <v>341</v>
      </c>
      <c r="Y8" s="927"/>
      <c r="Z8" s="933"/>
      <c r="AA8" s="933"/>
      <c r="AB8" s="933"/>
      <c r="AC8" s="933"/>
      <c r="AD8" s="933"/>
      <c r="AE8" s="933"/>
      <c r="AF8" s="933"/>
      <c r="AG8" s="933"/>
      <c r="AH8" s="933"/>
      <c r="AI8" s="933"/>
    </row>
    <row r="9" spans="1:40" s="189" customFormat="1" ht="12.65" customHeight="1">
      <c r="A9" s="933"/>
      <c r="B9" s="933"/>
      <c r="C9" s="1741"/>
      <c r="D9" s="1742"/>
      <c r="E9" s="1742"/>
      <c r="F9" s="1747"/>
      <c r="G9" s="1741"/>
      <c r="H9" s="1742"/>
      <c r="I9" s="1742"/>
      <c r="J9" s="1742"/>
      <c r="K9" s="1742"/>
      <c r="L9" s="1743"/>
      <c r="M9" s="1760"/>
      <c r="N9" s="1761"/>
      <c r="O9" s="1741"/>
      <c r="P9" s="1742"/>
      <c r="Q9" s="1742"/>
      <c r="R9" s="1742"/>
      <c r="S9" s="1742"/>
      <c r="T9" s="1742"/>
      <c r="U9" s="1742"/>
      <c r="V9" s="1747"/>
      <c r="W9" s="931"/>
      <c r="X9" s="933"/>
      <c r="Y9" s="1733" t="s">
        <v>66</v>
      </c>
      <c r="Z9" s="1707" t="s">
        <v>61</v>
      </c>
      <c r="AA9" s="1708"/>
      <c r="AB9" s="1711" t="s">
        <v>254</v>
      </c>
      <c r="AC9" s="1712"/>
      <c r="AD9" s="1707" t="s">
        <v>109</v>
      </c>
      <c r="AE9" s="1708"/>
      <c r="AF9" s="1711" t="s">
        <v>256</v>
      </c>
      <c r="AG9" s="1712"/>
      <c r="AH9" s="1711" t="s">
        <v>255</v>
      </c>
      <c r="AI9" s="1712"/>
    </row>
    <row r="10" spans="1:40" s="189" customFormat="1" ht="12.65" customHeight="1">
      <c r="A10" s="933"/>
      <c r="B10" s="933"/>
      <c r="C10" s="1653" t="s">
        <v>99</v>
      </c>
      <c r="D10" s="1654"/>
      <c r="E10" s="1748">
        <f>'１Ｐ '!G31</f>
        <v>0</v>
      </c>
      <c r="F10" s="1599" t="s">
        <v>63</v>
      </c>
      <c r="G10" s="1665" t="s">
        <v>100</v>
      </c>
      <c r="H10" s="1666"/>
      <c r="I10" s="946"/>
      <c r="J10" s="946"/>
      <c r="K10" s="1659">
        <f>ROUNDDOWN(E10/3,1)</f>
        <v>0</v>
      </c>
      <c r="L10" s="1689" t="s">
        <v>63</v>
      </c>
      <c r="M10" s="1680" t="s">
        <v>488</v>
      </c>
      <c r="N10" s="1721"/>
      <c r="O10" s="1726" t="s">
        <v>1249</v>
      </c>
      <c r="P10" s="1727"/>
      <c r="Q10" s="1727"/>
      <c r="R10" s="1727"/>
      <c r="S10" s="1727"/>
      <c r="T10" s="1615"/>
      <c r="U10" s="1732"/>
      <c r="V10" s="947"/>
      <c r="W10" s="931"/>
      <c r="X10" s="933"/>
      <c r="Y10" s="1734"/>
      <c r="Z10" s="1709"/>
      <c r="AA10" s="1710"/>
      <c r="AB10" s="1713"/>
      <c r="AC10" s="1714"/>
      <c r="AD10" s="1709"/>
      <c r="AE10" s="1710"/>
      <c r="AF10" s="1713"/>
      <c r="AG10" s="1714"/>
      <c r="AH10" s="1713"/>
      <c r="AI10" s="1714"/>
    </row>
    <row r="11" spans="1:40" s="189" customFormat="1" ht="12.65" customHeight="1">
      <c r="A11" s="933"/>
      <c r="B11" s="933"/>
      <c r="C11" s="1655"/>
      <c r="D11" s="1656"/>
      <c r="E11" s="1749"/>
      <c r="F11" s="1658"/>
      <c r="G11" s="1668"/>
      <c r="H11" s="1669"/>
      <c r="I11" s="948"/>
      <c r="J11" s="948"/>
      <c r="K11" s="1660"/>
      <c r="L11" s="1690"/>
      <c r="M11" s="1722"/>
      <c r="N11" s="1723"/>
      <c r="O11" s="1728"/>
      <c r="P11" s="1729"/>
      <c r="Q11" s="1729"/>
      <c r="R11" s="1729"/>
      <c r="S11" s="1729"/>
      <c r="T11" s="1676"/>
      <c r="U11" s="1676"/>
      <c r="V11" s="949" t="s">
        <v>63</v>
      </c>
      <c r="W11" s="931"/>
      <c r="X11" s="933"/>
      <c r="Y11" s="1562"/>
      <c r="Z11" s="1570"/>
      <c r="AA11" s="1566" t="s">
        <v>158</v>
      </c>
      <c r="AB11" s="1305"/>
      <c r="AC11" s="950" t="s">
        <v>159</v>
      </c>
      <c r="AD11" s="979" t="str">
        <f>+IF(COUNTIFS(別表２!$C$6:$C$306,'４Ｐ '!Y11,別表２!$S$6:$S$306,'４Ｐ '!AB11)=0,"",COUNTIFS(別表２!$C$6:$C$306,'４Ｐ '!Y11,別表２!$S$6:$S$306,'４Ｐ '!AB11))</f>
        <v/>
      </c>
      <c r="AE11" s="951" t="s">
        <v>63</v>
      </c>
      <c r="AF11" s="1568"/>
      <c r="AG11" s="1566" t="s">
        <v>63</v>
      </c>
      <c r="AH11" s="1568"/>
      <c r="AI11" s="1566" t="s">
        <v>63</v>
      </c>
    </row>
    <row r="12" spans="1:40" s="189" customFormat="1" ht="12.65" customHeight="1">
      <c r="A12" s="933"/>
      <c r="B12" s="933"/>
      <c r="C12" s="1653" t="s">
        <v>160</v>
      </c>
      <c r="D12" s="1654"/>
      <c r="E12" s="1748">
        <f>'１Ｐ '!H31</f>
        <v>0</v>
      </c>
      <c r="F12" s="1599" t="s">
        <v>63</v>
      </c>
      <c r="G12" s="1750" t="s">
        <v>162</v>
      </c>
      <c r="H12" s="1751"/>
      <c r="I12" s="1751"/>
      <c r="J12" s="1751"/>
      <c r="K12" s="1659">
        <f>ROUNDDOWN((E12+E14)/6,1)</f>
        <v>0</v>
      </c>
      <c r="L12" s="1689" t="s">
        <v>63</v>
      </c>
      <c r="M12" s="1724"/>
      <c r="N12" s="1725"/>
      <c r="O12" s="1730"/>
      <c r="P12" s="1731"/>
      <c r="Q12" s="1731"/>
      <c r="R12" s="1731"/>
      <c r="S12" s="1731"/>
      <c r="T12" s="1677"/>
      <c r="U12" s="1677"/>
      <c r="V12" s="952"/>
      <c r="W12" s="931"/>
      <c r="X12" s="933"/>
      <c r="Y12" s="1563"/>
      <c r="Z12" s="1565"/>
      <c r="AA12" s="1567"/>
      <c r="AB12" s="1306"/>
      <c r="AC12" s="953" t="s">
        <v>159</v>
      </c>
      <c r="AD12" s="980" t="str">
        <f>+IF(COUNTIFS(別表２!$C$6:$C$306,'４Ｐ '!Y11,別表２!$S$6:$S$306,'４Ｐ '!AB12)=0,"",COUNTIFS(別表２!$C$6:$C$306,'４Ｐ '!Y11,別表２!$S$6:$S$306,'４Ｐ '!AB12))</f>
        <v/>
      </c>
      <c r="AE12" s="954" t="s">
        <v>63</v>
      </c>
      <c r="AF12" s="1569"/>
      <c r="AG12" s="1567"/>
      <c r="AH12" s="1569"/>
      <c r="AI12" s="1567"/>
    </row>
    <row r="13" spans="1:40" s="189" customFormat="1" ht="12.65" customHeight="1">
      <c r="A13" s="933"/>
      <c r="B13" s="933"/>
      <c r="C13" s="1655"/>
      <c r="D13" s="1656"/>
      <c r="E13" s="1749"/>
      <c r="F13" s="1658"/>
      <c r="G13" s="1752"/>
      <c r="H13" s="1753"/>
      <c r="I13" s="1753"/>
      <c r="J13" s="1753"/>
      <c r="K13" s="1756"/>
      <c r="L13" s="1757"/>
      <c r="M13" s="1680" t="s">
        <v>489</v>
      </c>
      <c r="N13" s="1681"/>
      <c r="O13" s="1686" t="s">
        <v>339</v>
      </c>
      <c r="P13" s="1687"/>
      <c r="Q13" s="1687"/>
      <c r="R13" s="1687"/>
      <c r="S13" s="1687"/>
      <c r="T13" s="1691">
        <f>IF(ISERROR(Q15/Q20),0,ROUND(Q15/Q20,1))</f>
        <v>0</v>
      </c>
      <c r="U13" s="1692"/>
      <c r="V13" s="1599" t="s">
        <v>137</v>
      </c>
      <c r="W13" s="931"/>
      <c r="X13" s="933"/>
      <c r="Y13" s="1562"/>
      <c r="Z13" s="1570"/>
      <c r="AA13" s="1566" t="s">
        <v>158</v>
      </c>
      <c r="AB13" s="1307"/>
      <c r="AC13" s="955" t="s">
        <v>159</v>
      </c>
      <c r="AD13" s="979" t="str">
        <f>+IF(COUNTIFS(別表２!$C$6:$C$306,'４Ｐ '!Y13,別表２!$S$6:$S$306,'４Ｐ '!AB13)=0,"",COUNTIFS(別表２!$C$6:$C$306,'４Ｐ '!Y13,別表２!$S$6:$S$306,'４Ｐ '!AB13))</f>
        <v/>
      </c>
      <c r="AE13" s="956" t="s">
        <v>63</v>
      </c>
      <c r="AF13" s="1568"/>
      <c r="AG13" s="1566" t="s">
        <v>63</v>
      </c>
      <c r="AH13" s="1568"/>
      <c r="AI13" s="1566" t="s">
        <v>63</v>
      </c>
    </row>
    <row r="14" spans="1:40" s="189" customFormat="1" ht="12.65" customHeight="1">
      <c r="A14" s="933"/>
      <c r="B14" s="933"/>
      <c r="C14" s="1653" t="s">
        <v>161</v>
      </c>
      <c r="D14" s="1654"/>
      <c r="E14" s="1748">
        <f>'１Ｐ '!I31</f>
        <v>0</v>
      </c>
      <c r="F14" s="1599" t="s">
        <v>63</v>
      </c>
      <c r="G14" s="1752"/>
      <c r="H14" s="1753"/>
      <c r="I14" s="1753"/>
      <c r="J14" s="1753"/>
      <c r="K14" s="1756"/>
      <c r="L14" s="1757"/>
      <c r="M14" s="1682"/>
      <c r="N14" s="1683"/>
      <c r="O14" s="1688"/>
      <c r="P14" s="1688"/>
      <c r="Q14" s="1688"/>
      <c r="R14" s="1688"/>
      <c r="S14" s="1688"/>
      <c r="T14" s="1693"/>
      <c r="U14" s="1693"/>
      <c r="V14" s="1695"/>
      <c r="W14" s="931"/>
      <c r="X14" s="933"/>
      <c r="Y14" s="1563"/>
      <c r="Z14" s="1565"/>
      <c r="AA14" s="1567"/>
      <c r="AB14" s="1308"/>
      <c r="AC14" s="957" t="s">
        <v>159</v>
      </c>
      <c r="AD14" s="980" t="str">
        <f>+IF(COUNTIFS(別表２!$C$6:$C$306,'４Ｐ '!Y13,別表２!$S$6:$S$306,'４Ｐ '!AB14)=0,"",COUNTIFS(別表２!$C$6:$C$306,'４Ｐ '!Y13,別表２!$S$6:$S$306,'４Ｐ '!AB14))</f>
        <v/>
      </c>
      <c r="AE14" s="958" t="s">
        <v>63</v>
      </c>
      <c r="AF14" s="1569"/>
      <c r="AG14" s="1567"/>
      <c r="AH14" s="1569"/>
      <c r="AI14" s="1567"/>
    </row>
    <row r="15" spans="1:40" s="189" customFormat="1" ht="12.65" customHeight="1">
      <c r="A15" s="933"/>
      <c r="B15" s="933"/>
      <c r="C15" s="1655"/>
      <c r="D15" s="1656"/>
      <c r="E15" s="1749"/>
      <c r="F15" s="1658"/>
      <c r="G15" s="1754"/>
      <c r="H15" s="1755"/>
      <c r="I15" s="1755"/>
      <c r="J15" s="1755"/>
      <c r="K15" s="1660"/>
      <c r="L15" s="1690"/>
      <c r="M15" s="1682"/>
      <c r="N15" s="1683"/>
      <c r="O15" s="959"/>
      <c r="P15" s="959"/>
      <c r="Q15" s="1675"/>
      <c r="R15" s="1676"/>
      <c r="S15" s="1678" t="s">
        <v>366</v>
      </c>
      <c r="T15" s="1693"/>
      <c r="U15" s="1693"/>
      <c r="V15" s="1695"/>
      <c r="W15" s="931"/>
      <c r="X15" s="933"/>
      <c r="Y15" s="1562"/>
      <c r="Z15" s="1570"/>
      <c r="AA15" s="1566" t="s">
        <v>158</v>
      </c>
      <c r="AB15" s="1305"/>
      <c r="AC15" s="950" t="s">
        <v>159</v>
      </c>
      <c r="AD15" s="979" t="str">
        <f>+IF(COUNTIFS(別表２!$C$6:$C$306,'４Ｐ '!Y15,別表２!$S$6:$S$306,'４Ｐ '!AB15)=0,"",COUNTIFS(別表２!$C$6:$C$306,'４Ｐ '!Y15,別表２!$S$6:$S$306,'４Ｐ '!AB15))</f>
        <v/>
      </c>
      <c r="AE15" s="951" t="s">
        <v>63</v>
      </c>
      <c r="AF15" s="1568"/>
      <c r="AG15" s="1566" t="s">
        <v>63</v>
      </c>
      <c r="AH15" s="1568"/>
      <c r="AI15" s="1566" t="s">
        <v>63</v>
      </c>
    </row>
    <row r="16" spans="1:40" s="189" customFormat="1" ht="12.65" customHeight="1">
      <c r="A16" s="933"/>
      <c r="B16" s="933"/>
      <c r="C16" s="1653" t="s">
        <v>83</v>
      </c>
      <c r="D16" s="1654"/>
      <c r="E16" s="1748">
        <f>'１Ｐ '!J31</f>
        <v>0</v>
      </c>
      <c r="F16" s="1599" t="s">
        <v>63</v>
      </c>
      <c r="G16" s="1665" t="s">
        <v>1210</v>
      </c>
      <c r="H16" s="1666"/>
      <c r="I16" s="1667"/>
      <c r="J16" s="946"/>
      <c r="K16" s="1659">
        <f>ROUNDDOWN(E16/15,1)</f>
        <v>0</v>
      </c>
      <c r="L16" s="1689" t="s">
        <v>63</v>
      </c>
      <c r="M16" s="1684"/>
      <c r="N16" s="1685"/>
      <c r="O16" s="960"/>
      <c r="P16" s="960"/>
      <c r="Q16" s="1677"/>
      <c r="R16" s="1677"/>
      <c r="S16" s="1679"/>
      <c r="T16" s="1694"/>
      <c r="U16" s="1694"/>
      <c r="V16" s="1696"/>
      <c r="W16" s="931"/>
      <c r="X16" s="933"/>
      <c r="Y16" s="1563"/>
      <c r="Z16" s="1565"/>
      <c r="AA16" s="1567"/>
      <c r="AB16" s="1306"/>
      <c r="AC16" s="953" t="s">
        <v>159</v>
      </c>
      <c r="AD16" s="980" t="str">
        <f>+IF(COUNTIFS(別表２!$C$6:$C$306,'４Ｐ '!Y15,別表２!$S$6:$S$306,'４Ｐ '!AB16)=0,"",COUNTIFS(別表２!$C$6:$C$306,'４Ｐ '!Y15,別表２!$S$6:$S$306,'４Ｐ '!AB16))</f>
        <v/>
      </c>
      <c r="AE16" s="954" t="s">
        <v>63</v>
      </c>
      <c r="AF16" s="1569"/>
      <c r="AG16" s="1567"/>
      <c r="AH16" s="1569"/>
      <c r="AI16" s="1567"/>
      <c r="AK16" s="1671" t="s">
        <v>448</v>
      </c>
      <c r="AL16" s="1671"/>
      <c r="AM16" s="1403"/>
      <c r="AN16" s="1403"/>
    </row>
    <row r="17" spans="1:40" s="189" customFormat="1" ht="12.65" customHeight="1">
      <c r="A17" s="933"/>
      <c r="B17" s="933"/>
      <c r="C17" s="1655"/>
      <c r="D17" s="1656"/>
      <c r="E17" s="1749"/>
      <c r="F17" s="1658"/>
      <c r="G17" s="1668"/>
      <c r="H17" s="1669"/>
      <c r="I17" s="1670"/>
      <c r="J17" s="948"/>
      <c r="K17" s="1660"/>
      <c r="L17" s="1690"/>
      <c r="M17" s="961"/>
      <c r="N17" s="962"/>
      <c r="O17" s="1672" t="s">
        <v>479</v>
      </c>
      <c r="P17" s="1673"/>
      <c r="Q17" s="1673"/>
      <c r="R17" s="1673"/>
      <c r="S17" s="1673"/>
      <c r="T17" s="1673"/>
      <c r="U17" s="1673"/>
      <c r="V17" s="949"/>
      <c r="W17" s="931"/>
      <c r="X17" s="933"/>
      <c r="Y17" s="1562"/>
      <c r="Z17" s="1570"/>
      <c r="AA17" s="1566" t="s">
        <v>158</v>
      </c>
      <c r="AB17" s="1307"/>
      <c r="AC17" s="955" t="s">
        <v>159</v>
      </c>
      <c r="AD17" s="979" t="str">
        <f>+IF(COUNTIFS(別表２!$C$6:$C$306,'４Ｐ '!Y17,別表２!$S$6:$S$306,'４Ｐ '!AB17)=0,"",COUNTIFS(別表２!$C$6:$C$306,'４Ｐ '!Y17,別表２!$S$6:$S$306,'４Ｐ '!AB17))</f>
        <v/>
      </c>
      <c r="AE17" s="956" t="s">
        <v>63</v>
      </c>
      <c r="AF17" s="1568"/>
      <c r="AG17" s="1566" t="s">
        <v>63</v>
      </c>
      <c r="AH17" s="1568"/>
      <c r="AI17" s="1566" t="s">
        <v>63</v>
      </c>
      <c r="AK17" s="1671"/>
      <c r="AL17" s="1671"/>
      <c r="AM17" s="1403"/>
      <c r="AN17" s="1403"/>
    </row>
    <row r="18" spans="1:40" s="189" customFormat="1" ht="12.65" customHeight="1">
      <c r="A18" s="933"/>
      <c r="B18" s="933"/>
      <c r="C18" s="1653" t="s">
        <v>65</v>
      </c>
      <c r="D18" s="1654"/>
      <c r="E18" s="1597">
        <f>'１Ｐ '!K31+'１Ｐ '!L31</f>
        <v>0</v>
      </c>
      <c r="F18" s="1599" t="s">
        <v>63</v>
      </c>
      <c r="G18" s="1665" t="s">
        <v>1211</v>
      </c>
      <c r="H18" s="1666"/>
      <c r="I18" s="1667"/>
      <c r="J18" s="946"/>
      <c r="K18" s="1659">
        <f>ROUNDDOWN(E18/25,1)</f>
        <v>0</v>
      </c>
      <c r="L18" s="1689" t="s">
        <v>63</v>
      </c>
      <c r="M18" s="933"/>
      <c r="N18" s="962"/>
      <c r="O18" s="1674"/>
      <c r="P18" s="1674"/>
      <c r="Q18" s="1674"/>
      <c r="R18" s="1674"/>
      <c r="S18" s="1674"/>
      <c r="T18" s="1674"/>
      <c r="U18" s="1674"/>
      <c r="V18" s="949"/>
      <c r="W18" s="931"/>
      <c r="X18" s="933"/>
      <c r="Y18" s="1563"/>
      <c r="Z18" s="1565"/>
      <c r="AA18" s="1567"/>
      <c r="AB18" s="1308"/>
      <c r="AC18" s="957" t="s">
        <v>159</v>
      </c>
      <c r="AD18" s="980" t="str">
        <f>+IF(COUNTIFS(別表２!$C$6:$C$306,'４Ｐ '!Y17,別表２!$S$6:$S$306,'４Ｐ '!AB18)=0,"",COUNTIFS(別表２!$C$6:$C$306,'４Ｐ '!Y17,別表２!$S$6:$S$306,'４Ｐ '!AB18))</f>
        <v/>
      </c>
      <c r="AE18" s="958" t="s">
        <v>63</v>
      </c>
      <c r="AF18" s="1569"/>
      <c r="AG18" s="1567"/>
      <c r="AH18" s="1569"/>
      <c r="AI18" s="1567"/>
    </row>
    <row r="19" spans="1:40" s="189" customFormat="1" ht="12.65" customHeight="1">
      <c r="A19" s="933"/>
      <c r="B19" s="933"/>
      <c r="C19" s="1655"/>
      <c r="D19" s="1656"/>
      <c r="E19" s="1657"/>
      <c r="F19" s="1658"/>
      <c r="G19" s="1668"/>
      <c r="H19" s="1669"/>
      <c r="I19" s="1670"/>
      <c r="J19" s="948"/>
      <c r="K19" s="1660"/>
      <c r="L19" s="1690"/>
      <c r="M19" s="961"/>
      <c r="N19" s="962"/>
      <c r="O19" s="1674"/>
      <c r="P19" s="1674"/>
      <c r="Q19" s="1674"/>
      <c r="R19" s="1674"/>
      <c r="S19" s="1674"/>
      <c r="T19" s="1674"/>
      <c r="U19" s="1674"/>
      <c r="V19" s="949"/>
      <c r="W19" s="931"/>
      <c r="X19" s="933"/>
      <c r="Y19" s="1562"/>
      <c r="Z19" s="1570"/>
      <c r="AA19" s="1566" t="s">
        <v>158</v>
      </c>
      <c r="AB19" s="1305"/>
      <c r="AC19" s="950" t="s">
        <v>159</v>
      </c>
      <c r="AD19" s="979" t="str">
        <f>+IF(COUNTIFS(別表２!$C$6:$C$306,'４Ｐ '!Y19,別表２!$S$6:$S$306,'４Ｐ '!AB19)=0,"",COUNTIFS(別表２!$C$6:$C$306,'４Ｐ '!Y19,別表２!$S$6:$S$306,'４Ｐ '!AB19))</f>
        <v/>
      </c>
      <c r="AE19" s="951" t="s">
        <v>63</v>
      </c>
      <c r="AF19" s="1568"/>
      <c r="AG19" s="1566" t="s">
        <v>63</v>
      </c>
      <c r="AH19" s="1568"/>
      <c r="AI19" s="1566" t="s">
        <v>63</v>
      </c>
    </row>
    <row r="20" spans="1:40" s="189" customFormat="1" ht="12.65" customHeight="1">
      <c r="A20" s="933"/>
      <c r="B20" s="933"/>
      <c r="C20" s="1697" t="s">
        <v>454</v>
      </c>
      <c r="D20" s="1698"/>
      <c r="E20" s="1698"/>
      <c r="F20" s="1433"/>
      <c r="G20" s="1701" t="s">
        <v>101</v>
      </c>
      <c r="H20" s="1702"/>
      <c r="I20" s="1663">
        <f>表紙!I9</f>
        <v>0</v>
      </c>
      <c r="J20" s="1661" t="s">
        <v>63</v>
      </c>
      <c r="K20" s="1663" t="str">
        <f>IF((I20=0)," ",COUNTIF(I20,"&lt;=90"))</f>
        <v xml:space="preserve"> </v>
      </c>
      <c r="L20" s="1609" t="s">
        <v>63</v>
      </c>
      <c r="M20" s="963" t="s">
        <v>374</v>
      </c>
      <c r="N20" s="964"/>
      <c r="O20" s="934"/>
      <c r="P20" s="965"/>
      <c r="Q20" s="1675"/>
      <c r="R20" s="1676"/>
      <c r="S20" s="1678" t="s">
        <v>366</v>
      </c>
      <c r="T20" s="964"/>
      <c r="U20" s="964"/>
      <c r="V20" s="966"/>
      <c r="W20" s="931"/>
      <c r="X20" s="933"/>
      <c r="Y20" s="1563"/>
      <c r="Z20" s="1565"/>
      <c r="AA20" s="1567"/>
      <c r="AB20" s="1306"/>
      <c r="AC20" s="953" t="s">
        <v>159</v>
      </c>
      <c r="AD20" s="980" t="str">
        <f>+IF(COUNTIFS(別表２!$C$6:$C$306,'４Ｐ '!Y19,別表２!$S$6:$S$306,'４Ｐ '!AB20)=0,"",COUNTIFS(別表２!$C$6:$C$306,'４Ｐ '!Y19,別表２!$S$6:$S$306,'４Ｐ '!AB20))</f>
        <v/>
      </c>
      <c r="AE20" s="954" t="s">
        <v>63</v>
      </c>
      <c r="AF20" s="1569"/>
      <c r="AG20" s="1567"/>
      <c r="AH20" s="1569"/>
      <c r="AI20" s="1567"/>
    </row>
    <row r="21" spans="1:40" s="189" customFormat="1" ht="12.65" customHeight="1">
      <c r="A21" s="933"/>
      <c r="B21" s="933"/>
      <c r="C21" s="1699"/>
      <c r="D21" s="1700"/>
      <c r="E21" s="1700"/>
      <c r="F21" s="1436"/>
      <c r="G21" s="1703"/>
      <c r="H21" s="1704"/>
      <c r="I21" s="1664"/>
      <c r="J21" s="1662"/>
      <c r="K21" s="1664"/>
      <c r="L21" s="1610"/>
      <c r="M21" s="967"/>
      <c r="N21" s="968"/>
      <c r="O21" s="969"/>
      <c r="P21" s="969"/>
      <c r="Q21" s="1677"/>
      <c r="R21" s="1677"/>
      <c r="S21" s="1679"/>
      <c r="T21" s="968"/>
      <c r="U21" s="968"/>
      <c r="V21" s="970"/>
      <c r="W21" s="931"/>
      <c r="X21" s="933"/>
      <c r="Y21" s="1562"/>
      <c r="Z21" s="1570"/>
      <c r="AA21" s="1566" t="s">
        <v>158</v>
      </c>
      <c r="AB21" s="1307"/>
      <c r="AC21" s="955" t="s">
        <v>159</v>
      </c>
      <c r="AD21" s="979" t="str">
        <f>+IF(COUNTIFS(別表２!$C$6:$C$306,'４Ｐ '!Y21,別表２!$S$6:$S$306,'４Ｐ '!AB21)=0,"",COUNTIFS(別表２!$C$6:$C$306,'４Ｐ '!Y21,別表２!$S$6:$S$306,'４Ｐ '!AB21))</f>
        <v/>
      </c>
      <c r="AE21" s="956" t="s">
        <v>63</v>
      </c>
      <c r="AF21" s="1568"/>
      <c r="AG21" s="1566" t="s">
        <v>63</v>
      </c>
      <c r="AH21" s="1568"/>
      <c r="AI21" s="1566" t="s">
        <v>63</v>
      </c>
    </row>
    <row r="22" spans="1:40" s="189" customFormat="1" ht="12.65" customHeight="1">
      <c r="A22" s="933"/>
      <c r="B22" s="933"/>
      <c r="C22" s="1573" t="s">
        <v>449</v>
      </c>
      <c r="D22" s="1574"/>
      <c r="E22" s="1574"/>
      <c r="F22" s="1574"/>
      <c r="G22" s="1574"/>
      <c r="H22" s="1574"/>
      <c r="I22" s="1574"/>
      <c r="J22" s="1574"/>
      <c r="K22" s="1577">
        <f>ROUND(SUM(K10:K21),0)</f>
        <v>0</v>
      </c>
      <c r="L22" s="1579" t="s">
        <v>63</v>
      </c>
      <c r="M22" s="1581" t="s">
        <v>486</v>
      </c>
      <c r="N22" s="1582"/>
      <c r="O22" s="1582"/>
      <c r="P22" s="1582"/>
      <c r="Q22" s="1582"/>
      <c r="R22" s="1582"/>
      <c r="S22" s="1582"/>
      <c r="T22" s="1619">
        <f>T10+T13</f>
        <v>0</v>
      </c>
      <c r="U22" s="1620"/>
      <c r="V22" s="1622" t="s">
        <v>63</v>
      </c>
      <c r="W22" s="931"/>
      <c r="X22" s="933"/>
      <c r="Y22" s="1563"/>
      <c r="Z22" s="1565"/>
      <c r="AA22" s="1567"/>
      <c r="AB22" s="1308"/>
      <c r="AC22" s="957" t="s">
        <v>159</v>
      </c>
      <c r="AD22" s="980" t="str">
        <f>+IF(COUNTIFS(別表２!$C$6:$C$306,'４Ｐ '!Y21,別表２!$S$6:$S$306,'４Ｐ '!AB22)=0,"",COUNTIFS(別表２!$C$6:$C$306,'４Ｐ '!Y21,別表２!$S$6:$S$306,'４Ｐ '!AB22))</f>
        <v/>
      </c>
      <c r="AE22" s="958" t="s">
        <v>63</v>
      </c>
      <c r="AF22" s="1569"/>
      <c r="AG22" s="1567"/>
      <c r="AH22" s="1569"/>
      <c r="AI22" s="1567"/>
    </row>
    <row r="23" spans="1:40" s="189" customFormat="1" ht="12.65" customHeight="1" thickBot="1">
      <c r="A23" s="933"/>
      <c r="B23" s="933"/>
      <c r="C23" s="1575"/>
      <c r="D23" s="1576"/>
      <c r="E23" s="1576"/>
      <c r="F23" s="1576"/>
      <c r="G23" s="1576"/>
      <c r="H23" s="1576"/>
      <c r="I23" s="1576"/>
      <c r="J23" s="1576"/>
      <c r="K23" s="1578"/>
      <c r="L23" s="1580"/>
      <c r="M23" s="1583"/>
      <c r="N23" s="1584"/>
      <c r="O23" s="1584"/>
      <c r="P23" s="1584"/>
      <c r="Q23" s="1584"/>
      <c r="R23" s="1584"/>
      <c r="S23" s="1584"/>
      <c r="T23" s="1621"/>
      <c r="U23" s="1621"/>
      <c r="V23" s="1623"/>
      <c r="W23" s="931"/>
      <c r="X23" s="933"/>
      <c r="Y23" s="1562"/>
      <c r="Z23" s="1570"/>
      <c r="AA23" s="1566" t="s">
        <v>158</v>
      </c>
      <c r="AB23" s="1305"/>
      <c r="AC23" s="950" t="s">
        <v>159</v>
      </c>
      <c r="AD23" s="979" t="str">
        <f>+IF(COUNTIFS(別表２!$C$6:$C$306,'４Ｐ '!Y23,別表２!$S$6:$S$306,'４Ｐ '!AB23)=0,"",COUNTIFS(別表２!$C$6:$C$306,'４Ｐ '!Y23,別表２!$S$6:$S$306,'４Ｐ '!AB23))</f>
        <v/>
      </c>
      <c r="AE23" s="951" t="s">
        <v>63</v>
      </c>
      <c r="AF23" s="1568"/>
      <c r="AG23" s="1566" t="s">
        <v>63</v>
      </c>
      <c r="AH23" s="1568"/>
      <c r="AI23" s="1566" t="s">
        <v>63</v>
      </c>
      <c r="AJ23" s="190"/>
    </row>
    <row r="24" spans="1:40" s="189" customFormat="1" ht="12.65" customHeight="1" thickTop="1">
      <c r="A24" s="933"/>
      <c r="B24" s="933"/>
      <c r="C24" s="1624" t="s">
        <v>485</v>
      </c>
      <c r="D24" s="1625"/>
      <c r="E24" s="1625"/>
      <c r="F24" s="1626"/>
      <c r="G24" s="1633" t="s">
        <v>392</v>
      </c>
      <c r="H24" s="1634"/>
      <c r="I24" s="1634"/>
      <c r="J24" s="1635"/>
      <c r="K24" s="1639"/>
      <c r="L24" s="1640" t="s">
        <v>63</v>
      </c>
      <c r="M24" s="1641" t="s">
        <v>482</v>
      </c>
      <c r="N24" s="1642"/>
      <c r="O24" s="1642"/>
      <c r="P24" s="1646" t="s">
        <v>480</v>
      </c>
      <c r="Q24" s="1647"/>
      <c r="R24" s="1647"/>
      <c r="S24" s="1647"/>
      <c r="T24" s="1650"/>
      <c r="U24" s="1651"/>
      <c r="V24" s="1652" t="s">
        <v>63</v>
      </c>
      <c r="W24" s="931"/>
      <c r="X24" s="933"/>
      <c r="Y24" s="1563"/>
      <c r="Z24" s="1565"/>
      <c r="AA24" s="1567"/>
      <c r="AB24" s="1306"/>
      <c r="AC24" s="953" t="s">
        <v>159</v>
      </c>
      <c r="AD24" s="980" t="str">
        <f>+IF(COUNTIFS(別表２!$C$6:$C$306,'４Ｐ '!Y23,別表２!$S$6:$S$306,'４Ｐ '!AB24)=0,"",COUNTIFS(別表２!$C$6:$C$306,'４Ｐ '!Y23,別表２!$S$6:$S$306,'４Ｐ '!AB24))</f>
        <v/>
      </c>
      <c r="AE24" s="954" t="s">
        <v>63</v>
      </c>
      <c r="AF24" s="1569"/>
      <c r="AG24" s="1567"/>
      <c r="AH24" s="1569"/>
      <c r="AI24" s="1567"/>
      <c r="AJ24" s="193"/>
    </row>
    <row r="25" spans="1:40" s="189" customFormat="1" ht="12.65" customHeight="1">
      <c r="A25" s="933"/>
      <c r="B25" s="933"/>
      <c r="C25" s="1627"/>
      <c r="D25" s="1628"/>
      <c r="E25" s="1628"/>
      <c r="F25" s="1629"/>
      <c r="G25" s="1636"/>
      <c r="H25" s="1637"/>
      <c r="I25" s="1637"/>
      <c r="J25" s="1638"/>
      <c r="K25" s="1608"/>
      <c r="L25" s="1610"/>
      <c r="M25" s="1643"/>
      <c r="N25" s="1644"/>
      <c r="O25" s="1644"/>
      <c r="P25" s="1648"/>
      <c r="Q25" s="1649"/>
      <c r="R25" s="1649"/>
      <c r="S25" s="1649"/>
      <c r="T25" s="1617"/>
      <c r="U25" s="1617"/>
      <c r="V25" s="1618"/>
      <c r="W25" s="931"/>
      <c r="X25" s="933"/>
      <c r="Y25" s="1562"/>
      <c r="Z25" s="1570"/>
      <c r="AA25" s="1566" t="s">
        <v>158</v>
      </c>
      <c r="AB25" s="1305"/>
      <c r="AC25" s="950" t="s">
        <v>159</v>
      </c>
      <c r="AD25" s="979" t="str">
        <f>+IF(COUNTIFS(別表２!$C$6:$C$306,'４Ｐ '!Y25,別表２!$S$6:$S$306,'４Ｐ '!AB25)=0,"",COUNTIFS(別表２!$C$6:$C$306,'４Ｐ '!Y25,別表２!$S$6:$S$306,'４Ｐ '!AB25))</f>
        <v/>
      </c>
      <c r="AE25" s="951" t="s">
        <v>63</v>
      </c>
      <c r="AF25" s="1568"/>
      <c r="AG25" s="1566" t="s">
        <v>63</v>
      </c>
      <c r="AH25" s="1568"/>
      <c r="AI25" s="1566" t="s">
        <v>63</v>
      </c>
    </row>
    <row r="26" spans="1:40" s="189" customFormat="1" ht="12.65" customHeight="1">
      <c r="A26" s="933"/>
      <c r="B26" s="933"/>
      <c r="C26" s="1627"/>
      <c r="D26" s="1628"/>
      <c r="E26" s="1628"/>
      <c r="F26" s="1629"/>
      <c r="G26" s="1601" t="s">
        <v>393</v>
      </c>
      <c r="H26" s="1602"/>
      <c r="I26" s="1602"/>
      <c r="J26" s="1603"/>
      <c r="K26" s="1607"/>
      <c r="L26" s="1609" t="s">
        <v>63</v>
      </c>
      <c r="M26" s="1643"/>
      <c r="N26" s="1644"/>
      <c r="O26" s="1644"/>
      <c r="P26" s="1611" t="s">
        <v>481</v>
      </c>
      <c r="Q26" s="1612"/>
      <c r="R26" s="1612"/>
      <c r="S26" s="1612"/>
      <c r="T26" s="1615"/>
      <c r="U26" s="1616"/>
      <c r="V26" s="1599" t="s">
        <v>63</v>
      </c>
      <c r="W26" s="931"/>
      <c r="X26" s="933"/>
      <c r="Y26" s="1563"/>
      <c r="Z26" s="1565"/>
      <c r="AA26" s="1567"/>
      <c r="AB26" s="1306"/>
      <c r="AC26" s="953" t="s">
        <v>159</v>
      </c>
      <c r="AD26" s="980" t="str">
        <f>+IF(COUNTIFS(別表２!$C$6:$C$306,'４Ｐ '!Y25,別表２!$S$6:$S$306,'４Ｐ '!AB26)=0,"",COUNTIFS(別表２!$C$6:$C$306,'４Ｐ '!Y25,別表２!$S$6:$S$306,'４Ｐ '!AB26))</f>
        <v/>
      </c>
      <c r="AE26" s="954" t="s">
        <v>63</v>
      </c>
      <c r="AF26" s="1569"/>
      <c r="AG26" s="1567"/>
      <c r="AH26" s="1569"/>
      <c r="AI26" s="1567"/>
    </row>
    <row r="27" spans="1:40" s="189" customFormat="1" ht="12.65" customHeight="1">
      <c r="A27" s="933"/>
      <c r="B27" s="933"/>
      <c r="C27" s="1630"/>
      <c r="D27" s="1631"/>
      <c r="E27" s="1631"/>
      <c r="F27" s="1632"/>
      <c r="G27" s="1604"/>
      <c r="H27" s="1605"/>
      <c r="I27" s="1605"/>
      <c r="J27" s="1606"/>
      <c r="K27" s="1608"/>
      <c r="L27" s="1610"/>
      <c r="M27" s="1645"/>
      <c r="N27" s="1614"/>
      <c r="O27" s="1614"/>
      <c r="P27" s="1613"/>
      <c r="Q27" s="1614"/>
      <c r="R27" s="1614"/>
      <c r="S27" s="1614"/>
      <c r="T27" s="1617"/>
      <c r="U27" s="1617"/>
      <c r="V27" s="1618"/>
      <c r="W27" s="931"/>
      <c r="X27" s="933"/>
      <c r="Y27" s="1562"/>
      <c r="Z27" s="1570"/>
      <c r="AA27" s="1566" t="s">
        <v>158</v>
      </c>
      <c r="AB27" s="1307"/>
      <c r="AC27" s="955" t="s">
        <v>159</v>
      </c>
      <c r="AD27" s="979" t="str">
        <f>+IF(COUNTIFS(別表２!$C$6:$C$306,'４Ｐ '!Y27,別表２!$S$6:$S$306,'４Ｐ '!AB27)=0,"",COUNTIFS(別表２!$C$6:$C$306,'４Ｐ '!Y27,別表２!$S$6:$S$306,'４Ｐ '!AB27))</f>
        <v/>
      </c>
      <c r="AE27" s="956" t="s">
        <v>63</v>
      </c>
      <c r="AF27" s="1568"/>
      <c r="AG27" s="1566" t="s">
        <v>63</v>
      </c>
      <c r="AH27" s="1568"/>
      <c r="AI27" s="1566" t="s">
        <v>63</v>
      </c>
    </row>
    <row r="28" spans="1:40" s="189" customFormat="1" ht="12.65" customHeight="1">
      <c r="A28" s="933"/>
      <c r="B28" s="933"/>
      <c r="C28" s="1585" t="s">
        <v>483</v>
      </c>
      <c r="D28" s="1586"/>
      <c r="E28" s="1586"/>
      <c r="F28" s="1586"/>
      <c r="G28" s="1586"/>
      <c r="H28" s="1586"/>
      <c r="I28" s="1586"/>
      <c r="J28" s="1586"/>
      <c r="K28" s="1589">
        <f>K22+K24+K26</f>
        <v>0</v>
      </c>
      <c r="L28" s="1591" t="s">
        <v>63</v>
      </c>
      <c r="M28" s="1593" t="s">
        <v>484</v>
      </c>
      <c r="N28" s="1594"/>
      <c r="O28" s="1594"/>
      <c r="P28" s="1594"/>
      <c r="Q28" s="1594"/>
      <c r="R28" s="1594"/>
      <c r="S28" s="1594"/>
      <c r="T28" s="1597">
        <f>T22+T24+T26</f>
        <v>0</v>
      </c>
      <c r="U28" s="1597"/>
      <c r="V28" s="1599" t="s">
        <v>63</v>
      </c>
      <c r="W28" s="931"/>
      <c r="X28" s="933"/>
      <c r="Y28" s="1563"/>
      <c r="Z28" s="1565"/>
      <c r="AA28" s="1567"/>
      <c r="AB28" s="1308"/>
      <c r="AC28" s="957" t="s">
        <v>159</v>
      </c>
      <c r="AD28" s="980" t="str">
        <f>+IF(COUNTIFS(別表２!$C$6:$C$306,'４Ｐ '!Y27,別表２!$S$6:$S$306,'４Ｐ '!AB28)=0,"",COUNTIFS(別表２!$C$6:$C$306,'４Ｐ '!Y27,別表２!$S$6:$S$306,'４Ｐ '!AB28))</f>
        <v/>
      </c>
      <c r="AE28" s="958" t="s">
        <v>63</v>
      </c>
      <c r="AF28" s="1569"/>
      <c r="AG28" s="1567"/>
      <c r="AH28" s="1569"/>
      <c r="AI28" s="1567"/>
    </row>
    <row r="29" spans="1:40" s="189" customFormat="1" ht="12.65" customHeight="1" thickBot="1">
      <c r="A29" s="933"/>
      <c r="B29" s="933"/>
      <c r="C29" s="1587"/>
      <c r="D29" s="1588"/>
      <c r="E29" s="1588"/>
      <c r="F29" s="1588"/>
      <c r="G29" s="1588"/>
      <c r="H29" s="1588"/>
      <c r="I29" s="1588"/>
      <c r="J29" s="1588"/>
      <c r="K29" s="1590"/>
      <c r="L29" s="1592"/>
      <c r="M29" s="1595"/>
      <c r="N29" s="1596"/>
      <c r="O29" s="1596"/>
      <c r="P29" s="1596"/>
      <c r="Q29" s="1596"/>
      <c r="R29" s="1596"/>
      <c r="S29" s="1596"/>
      <c r="T29" s="1598"/>
      <c r="U29" s="1598"/>
      <c r="V29" s="1600"/>
      <c r="W29" s="931"/>
      <c r="X29" s="933"/>
      <c r="Y29" s="1562"/>
      <c r="Z29" s="1570"/>
      <c r="AA29" s="1566" t="s">
        <v>158</v>
      </c>
      <c r="AB29" s="1309"/>
      <c r="AC29" s="950" t="s">
        <v>159</v>
      </c>
      <c r="AD29" s="979" t="str">
        <f>+IF(COUNTIFS(別表２!$C$6:$C$306,'４Ｐ '!Y29,別表２!$S$6:$S$306,'４Ｐ '!AB29)=0,"",COUNTIFS(別表２!$C$6:$C$306,'４Ｐ '!Y29,別表２!$S$6:$S$306,'４Ｐ '!AB29))</f>
        <v/>
      </c>
      <c r="AE29" s="951" t="s">
        <v>63</v>
      </c>
      <c r="AF29" s="1568"/>
      <c r="AG29" s="1566" t="s">
        <v>63</v>
      </c>
      <c r="AH29" s="1568"/>
      <c r="AI29" s="1566" t="s">
        <v>63</v>
      </c>
    </row>
    <row r="30" spans="1:40" s="195" customFormat="1" ht="12.65" customHeight="1" thickTop="1">
      <c r="A30" s="971"/>
      <c r="B30" s="971"/>
      <c r="C30" s="1571" t="s">
        <v>935</v>
      </c>
      <c r="D30" s="1572"/>
      <c r="E30" s="1572"/>
      <c r="F30" s="1572"/>
      <c r="G30" s="1572"/>
      <c r="H30" s="1572"/>
      <c r="I30" s="1572"/>
      <c r="J30" s="1572"/>
      <c r="K30" s="1572"/>
      <c r="L30" s="1572"/>
      <c r="M30" s="1572"/>
      <c r="N30" s="1572"/>
      <c r="O30" s="1572"/>
      <c r="P30" s="1572"/>
      <c r="Q30" s="1572"/>
      <c r="R30" s="1572"/>
      <c r="S30" s="1572"/>
      <c r="T30" s="1572"/>
      <c r="U30" s="1572"/>
      <c r="V30" s="1572"/>
      <c r="W30" s="972"/>
      <c r="X30" s="933"/>
      <c r="Y30" s="1563"/>
      <c r="Z30" s="1565"/>
      <c r="AA30" s="1567"/>
      <c r="AB30" s="1310"/>
      <c r="AC30" s="953" t="s">
        <v>159</v>
      </c>
      <c r="AD30" s="980" t="str">
        <f>+IF(COUNTIFS(別表２!$C$6:$C$306,'４Ｐ '!Y29,別表２!$S$6:$S$306,'４Ｐ '!AB30)=0,"",COUNTIFS(別表２!$C$6:$C$306,'４Ｐ '!Y29,別表２!$S$6:$S$306,'４Ｐ '!AB30))</f>
        <v/>
      </c>
      <c r="AE30" s="954" t="s">
        <v>63</v>
      </c>
      <c r="AF30" s="1569"/>
      <c r="AG30" s="1567"/>
      <c r="AH30" s="1569"/>
      <c r="AI30" s="1567"/>
    </row>
    <row r="31" spans="1:40" s="195" customFormat="1" ht="12.65" customHeight="1">
      <c r="A31" s="971"/>
      <c r="B31" s="971"/>
      <c r="C31" s="902" t="s">
        <v>936</v>
      </c>
      <c r="D31" s="973"/>
      <c r="E31" s="973"/>
      <c r="F31" s="974"/>
      <c r="G31" s="973"/>
      <c r="H31" s="973"/>
      <c r="I31" s="973"/>
      <c r="J31" s="973"/>
      <c r="K31" s="973"/>
      <c r="L31" s="973"/>
      <c r="M31" s="973"/>
      <c r="N31" s="973"/>
      <c r="O31" s="973"/>
      <c r="P31" s="973"/>
      <c r="Q31" s="973"/>
      <c r="R31" s="973"/>
      <c r="S31" s="973"/>
      <c r="T31" s="973"/>
      <c r="U31" s="973"/>
      <c r="V31" s="973"/>
      <c r="W31" s="972"/>
      <c r="X31" s="933"/>
      <c r="Y31" s="1562"/>
      <c r="Z31" s="1564"/>
      <c r="AA31" s="1566" t="s">
        <v>158</v>
      </c>
      <c r="AB31" s="1309"/>
      <c r="AC31" s="950" t="s">
        <v>159</v>
      </c>
      <c r="AD31" s="979" t="str">
        <f>+IF(COUNTIFS(別表２!$C$6:$C$306,'４Ｐ '!Y31,別表２!$S$6:$S$306,'４Ｐ '!AB31)=0,"",COUNTIFS(別表２!$C$6:$C$306,'４Ｐ '!Y31,別表２!$S$6:$S$306,'４Ｐ '!AB31))</f>
        <v/>
      </c>
      <c r="AE31" s="951" t="s">
        <v>63</v>
      </c>
      <c r="AF31" s="1568"/>
      <c r="AG31" s="1566" t="s">
        <v>63</v>
      </c>
      <c r="AH31" s="1568"/>
      <c r="AI31" s="1566" t="s">
        <v>63</v>
      </c>
    </row>
    <row r="32" spans="1:40" s="189" customFormat="1" ht="12.65" customHeight="1">
      <c r="A32" s="933"/>
      <c r="B32" s="933"/>
      <c r="C32" s="902" t="s">
        <v>490</v>
      </c>
      <c r="D32" s="973"/>
      <c r="E32" s="973"/>
      <c r="F32" s="974"/>
      <c r="G32" s="973"/>
      <c r="H32" s="973"/>
      <c r="I32" s="973"/>
      <c r="J32" s="973"/>
      <c r="K32" s="973"/>
      <c r="L32" s="973"/>
      <c r="M32" s="973"/>
      <c r="N32" s="973"/>
      <c r="O32" s="973"/>
      <c r="P32" s="973"/>
      <c r="Q32" s="973"/>
      <c r="R32" s="973"/>
      <c r="S32" s="973"/>
      <c r="T32" s="973"/>
      <c r="U32" s="973"/>
      <c r="V32" s="973"/>
      <c r="W32" s="931"/>
      <c r="X32" s="933"/>
      <c r="Y32" s="1563"/>
      <c r="Z32" s="1565"/>
      <c r="AA32" s="1567"/>
      <c r="AB32" s="1311"/>
      <c r="AC32" s="975" t="s">
        <v>159</v>
      </c>
      <c r="AD32" s="980" t="str">
        <f>+IF(COUNTIFS(別表２!$C$6:$C$306,'４Ｐ '!Y31,別表２!$S$6:$S$306,'４Ｐ '!AB32)=0,"",COUNTIFS(別表２!$C$6:$C$306,'４Ｐ '!Y31,別表２!$S$6:$S$306,'４Ｐ '!AB32))</f>
        <v/>
      </c>
      <c r="AE32" s="1110" t="s">
        <v>63</v>
      </c>
      <c r="AF32" s="1569"/>
      <c r="AG32" s="1567"/>
      <c r="AH32" s="1569"/>
      <c r="AI32" s="1567"/>
    </row>
    <row r="33" spans="1:35" s="189" customFormat="1" ht="12.65" customHeight="1">
      <c r="A33" s="933"/>
      <c r="B33" s="933"/>
      <c r="C33" s="1559" t="s">
        <v>1212</v>
      </c>
      <c r="D33" s="1559"/>
      <c r="E33" s="1559"/>
      <c r="F33" s="1559"/>
      <c r="G33" s="1559"/>
      <c r="H33" s="1559"/>
      <c r="I33" s="1559"/>
      <c r="J33" s="1559"/>
      <c r="K33" s="1559"/>
      <c r="L33" s="1559"/>
      <c r="M33" s="1559"/>
      <c r="N33" s="1559"/>
      <c r="O33" s="1559"/>
      <c r="P33" s="1559"/>
      <c r="Q33" s="1559"/>
      <c r="R33" s="1559"/>
      <c r="S33" s="1559"/>
      <c r="T33" s="1559"/>
      <c r="U33" s="1559"/>
      <c r="V33" s="1403"/>
      <c r="W33" s="931"/>
      <c r="X33" s="931"/>
      <c r="Y33" s="1562"/>
      <c r="Z33" s="1564"/>
      <c r="AA33" s="1566" t="s">
        <v>158</v>
      </c>
      <c r="AB33" s="1309"/>
      <c r="AC33" s="950" t="s">
        <v>159</v>
      </c>
      <c r="AD33" s="979" t="str">
        <f>+IF(COUNTIFS(別表２!$C$6:$C$306,'４Ｐ '!Y33,別表２!$S$6:$S$306,'４Ｐ '!AB33)=0,"",COUNTIFS(別表２!$C$6:$C$306,'４Ｐ '!Y33,別表２!$S$6:$S$306,'４Ｐ '!AB33))</f>
        <v/>
      </c>
      <c r="AE33" s="951" t="s">
        <v>63</v>
      </c>
      <c r="AF33" s="1568"/>
      <c r="AG33" s="1566" t="s">
        <v>63</v>
      </c>
      <c r="AH33" s="1568"/>
      <c r="AI33" s="1566" t="s">
        <v>63</v>
      </c>
    </row>
    <row r="34" spans="1:35" s="189" customFormat="1" ht="12.65" customHeight="1">
      <c r="A34" s="933"/>
      <c r="B34" s="933"/>
      <c r="C34" s="1559"/>
      <c r="D34" s="1559"/>
      <c r="E34" s="1559"/>
      <c r="F34" s="1559"/>
      <c r="G34" s="1559"/>
      <c r="H34" s="1559"/>
      <c r="I34" s="1559"/>
      <c r="J34" s="1559"/>
      <c r="K34" s="1559"/>
      <c r="L34" s="1559"/>
      <c r="M34" s="1559"/>
      <c r="N34" s="1559"/>
      <c r="O34" s="1559"/>
      <c r="P34" s="1559"/>
      <c r="Q34" s="1559"/>
      <c r="R34" s="1559"/>
      <c r="S34" s="1559"/>
      <c r="T34" s="1559"/>
      <c r="U34" s="1559"/>
      <c r="V34" s="1403"/>
      <c r="W34" s="976"/>
      <c r="X34" s="977"/>
      <c r="Y34" s="1563"/>
      <c r="Z34" s="1565"/>
      <c r="AA34" s="1567"/>
      <c r="AB34" s="1311"/>
      <c r="AC34" s="975" t="s">
        <v>159</v>
      </c>
      <c r="AD34" s="980" t="str">
        <f>+IF(COUNTIFS(別表２!$C$6:$C$306,'４Ｐ '!Y33,別表２!$S$6:$S$306,'４Ｐ '!AB34)=0,"",COUNTIFS(別表２!$C$6:$C$306,'４Ｐ '!Y33,別表２!$S$6:$S$306,'４Ｐ '!AB34))</f>
        <v/>
      </c>
      <c r="AE34" s="1110" t="s">
        <v>63</v>
      </c>
      <c r="AF34" s="1569"/>
      <c r="AG34" s="1567"/>
      <c r="AH34" s="1569"/>
      <c r="AI34" s="1567"/>
    </row>
    <row r="35" spans="1:35" s="189" customFormat="1" ht="24.65" customHeight="1">
      <c r="A35" s="933"/>
      <c r="B35" s="933"/>
      <c r="D35" s="1560" t="s">
        <v>1246</v>
      </c>
      <c r="E35" s="1561"/>
      <c r="F35" s="1561"/>
      <c r="G35" s="1561"/>
      <c r="H35" s="1561"/>
      <c r="I35" s="1561"/>
      <c r="J35" s="1561"/>
      <c r="K35" s="1561"/>
      <c r="L35" s="1561"/>
      <c r="M35" s="1561"/>
      <c r="N35" s="1561"/>
      <c r="O35" s="1561"/>
      <c r="P35" s="1561"/>
      <c r="Q35" s="1561"/>
      <c r="R35" s="1561"/>
      <c r="S35" s="1561"/>
      <c r="T35" s="1561"/>
      <c r="U35" s="1561"/>
      <c r="V35" s="1561"/>
      <c r="W35" s="976"/>
      <c r="X35" s="977"/>
      <c r="Y35" s="1116" t="s">
        <v>1166</v>
      </c>
      <c r="Z35" s="1101"/>
      <c r="AA35" s="1102"/>
      <c r="AB35" s="1101"/>
      <c r="AC35" s="1102"/>
      <c r="AD35" s="1117">
        <f>SUM(AD11:AD34)</f>
        <v>0</v>
      </c>
      <c r="AE35" s="1118" t="s">
        <v>1167</v>
      </c>
      <c r="AF35" s="1117">
        <f>SUM(AF11:AF34)</f>
        <v>0</v>
      </c>
      <c r="AG35" s="1119" t="s">
        <v>1167</v>
      </c>
      <c r="AH35" s="1117">
        <f>SUM(AH11:AH34)</f>
        <v>0</v>
      </c>
      <c r="AI35" s="1119" t="s">
        <v>1167</v>
      </c>
    </row>
    <row r="36" spans="1:35" s="189" customFormat="1" ht="8.15" customHeight="1">
      <c r="A36" s="933"/>
      <c r="B36" s="933"/>
      <c r="S36" s="933"/>
      <c r="T36" s="933"/>
      <c r="U36" s="933"/>
      <c r="V36" s="933"/>
      <c r="W36" s="1781" t="s">
        <v>1165</v>
      </c>
      <c r="X36" s="1781"/>
      <c r="Y36" s="1762" t="s">
        <v>1235</v>
      </c>
      <c r="Z36" s="1762"/>
      <c r="AA36" s="1762"/>
      <c r="AB36" s="1762"/>
      <c r="AC36" s="1762"/>
      <c r="AD36" s="1762"/>
      <c r="AE36" s="1762"/>
      <c r="AF36" s="1762"/>
      <c r="AG36" s="1762"/>
      <c r="AH36" s="1762"/>
      <c r="AI36" s="1762"/>
    </row>
    <row r="37" spans="1:35" s="189" customFormat="1" ht="15" customHeight="1">
      <c r="A37" s="933"/>
      <c r="B37" s="933"/>
      <c r="D37" s="1084" t="s">
        <v>248</v>
      </c>
      <c r="E37" s="1085"/>
      <c r="F37" s="1085"/>
      <c r="G37" s="1085"/>
      <c r="H37" s="1085"/>
      <c r="I37" s="1085"/>
      <c r="J37" s="1085"/>
      <c r="K37" s="1085"/>
      <c r="L37" s="1085"/>
      <c r="M37" s="1085"/>
      <c r="N37" s="1085"/>
      <c r="O37" s="1085"/>
      <c r="P37" s="1085"/>
      <c r="Q37" s="1085"/>
      <c r="R37" s="1085"/>
      <c r="S37" s="1085"/>
      <c r="T37" s="933"/>
      <c r="U37" s="933"/>
      <c r="V37" s="933"/>
      <c r="W37" s="1781"/>
      <c r="X37" s="1781"/>
      <c r="Y37" s="1762"/>
      <c r="Z37" s="1762"/>
      <c r="AA37" s="1762"/>
      <c r="AB37" s="1762"/>
      <c r="AC37" s="1762"/>
      <c r="AD37" s="1762"/>
      <c r="AE37" s="1762"/>
      <c r="AF37" s="1762"/>
      <c r="AG37" s="1762"/>
      <c r="AH37" s="1762"/>
      <c r="AI37" s="1762"/>
    </row>
    <row r="38" spans="1:35" s="189" customFormat="1" ht="8.15" customHeight="1">
      <c r="A38" s="933"/>
      <c r="B38" s="933"/>
      <c r="D38" s="1086"/>
      <c r="E38" s="1087"/>
      <c r="F38" s="1087"/>
      <c r="G38" s="1087"/>
      <c r="H38" s="1088"/>
      <c r="I38" s="1738" t="s">
        <v>67</v>
      </c>
      <c r="J38" s="1739"/>
      <c r="K38" s="1739"/>
      <c r="L38" s="1739"/>
      <c r="M38" s="1745"/>
      <c r="N38" s="1738" t="s">
        <v>1001</v>
      </c>
      <c r="O38" s="1739"/>
      <c r="P38" s="1739"/>
      <c r="Q38" s="1739"/>
      <c r="R38" s="1739"/>
      <c r="S38" s="1745"/>
      <c r="T38" s="933"/>
      <c r="U38" s="933"/>
      <c r="V38" s="933"/>
      <c r="W38" s="931"/>
      <c r="X38" s="931"/>
      <c r="Y38" s="1762"/>
      <c r="Z38" s="1762"/>
      <c r="AA38" s="1762"/>
      <c r="AB38" s="1762"/>
      <c r="AC38" s="1762"/>
      <c r="AD38" s="1762"/>
      <c r="AE38" s="1762"/>
      <c r="AF38" s="1762"/>
      <c r="AG38" s="1762"/>
      <c r="AH38" s="1762"/>
      <c r="AI38" s="1762"/>
    </row>
    <row r="39" spans="1:35" s="189" customFormat="1" ht="8.15" customHeight="1">
      <c r="A39" s="933"/>
      <c r="B39" s="933"/>
      <c r="D39" s="1089"/>
      <c r="E39" s="1090"/>
      <c r="F39" s="1090"/>
      <c r="G39" s="1090"/>
      <c r="H39" s="1091"/>
      <c r="I39" s="1778"/>
      <c r="J39" s="1779"/>
      <c r="K39" s="1779"/>
      <c r="L39" s="1779"/>
      <c r="M39" s="1780"/>
      <c r="N39" s="1778"/>
      <c r="O39" s="1779"/>
      <c r="P39" s="1779"/>
      <c r="Q39" s="1779"/>
      <c r="R39" s="1779"/>
      <c r="S39" s="1780"/>
      <c r="T39" s="933"/>
      <c r="U39" s="933"/>
      <c r="V39" s="933"/>
      <c r="W39" s="931"/>
      <c r="X39" s="931"/>
      <c r="Y39" s="1762"/>
      <c r="Z39" s="1762"/>
      <c r="AA39" s="1762"/>
      <c r="AB39" s="1762"/>
      <c r="AC39" s="1762"/>
      <c r="AD39" s="1762"/>
      <c r="AE39" s="1762"/>
      <c r="AF39" s="1762"/>
      <c r="AG39" s="1762"/>
      <c r="AH39" s="1762"/>
      <c r="AI39" s="1762"/>
    </row>
    <row r="40" spans="1:35" s="189" customFormat="1" ht="8.15" customHeight="1">
      <c r="A40" s="933"/>
      <c r="B40" s="933"/>
      <c r="D40" s="1089"/>
      <c r="E40" s="1090"/>
      <c r="F40" s="1090"/>
      <c r="G40" s="1090"/>
      <c r="H40" s="1091"/>
      <c r="I40" s="1741"/>
      <c r="J40" s="1742"/>
      <c r="K40" s="1742"/>
      <c r="L40" s="1742"/>
      <c r="M40" s="1747"/>
      <c r="N40" s="1741"/>
      <c r="O40" s="1742"/>
      <c r="P40" s="1742"/>
      <c r="Q40" s="1742"/>
      <c r="R40" s="1742"/>
      <c r="S40" s="1747"/>
      <c r="T40" s="933"/>
      <c r="U40" s="933"/>
      <c r="V40" s="933"/>
      <c r="W40" s="931"/>
      <c r="X40" s="931"/>
      <c r="Y40" s="1762"/>
      <c r="Z40" s="1762"/>
      <c r="AA40" s="1762"/>
      <c r="AB40" s="1762"/>
      <c r="AC40" s="1762"/>
      <c r="AD40" s="1762"/>
      <c r="AE40" s="1762"/>
      <c r="AF40" s="1762"/>
      <c r="AG40" s="1762"/>
      <c r="AH40" s="1762"/>
      <c r="AI40" s="1762"/>
    </row>
    <row r="41" spans="1:35" s="189" customFormat="1" ht="8.15" customHeight="1">
      <c r="A41" s="933"/>
      <c r="B41" s="933"/>
      <c r="D41" s="1763" t="s">
        <v>68</v>
      </c>
      <c r="E41" s="1764"/>
      <c r="F41" s="1764"/>
      <c r="G41" s="1764"/>
      <c r="H41" s="1765"/>
      <c r="I41" s="1782" t="s">
        <v>54</v>
      </c>
      <c r="J41" s="1783"/>
      <c r="K41" s="1783"/>
      <c r="L41" s="1783"/>
      <c r="M41" s="1788" t="s">
        <v>137</v>
      </c>
      <c r="N41" s="1782" t="s">
        <v>54</v>
      </c>
      <c r="O41" s="1783"/>
      <c r="P41" s="1783"/>
      <c r="Q41" s="1783"/>
      <c r="R41" s="1783"/>
      <c r="S41" s="1788" t="s">
        <v>137</v>
      </c>
      <c r="T41" s="933"/>
      <c r="U41" s="933"/>
      <c r="V41" s="933"/>
      <c r="W41" s="943"/>
      <c r="X41" s="943"/>
      <c r="Y41" s="1791" t="s">
        <v>1159</v>
      </c>
      <c r="Z41" s="1792"/>
      <c r="AA41" s="1792"/>
      <c r="AB41" s="1792"/>
      <c r="AC41" s="1792"/>
      <c r="AD41" s="1792"/>
      <c r="AE41" s="1792"/>
      <c r="AF41" s="1792"/>
      <c r="AG41" s="1792"/>
      <c r="AH41" s="1792"/>
      <c r="AI41" s="1792"/>
    </row>
    <row r="42" spans="1:35" s="189" customFormat="1" ht="8.15" customHeight="1">
      <c r="A42" s="933"/>
      <c r="B42" s="933"/>
      <c r="D42" s="1766"/>
      <c r="E42" s="1767"/>
      <c r="F42" s="1767"/>
      <c r="G42" s="1767"/>
      <c r="H42" s="1768"/>
      <c r="I42" s="1784"/>
      <c r="J42" s="1785"/>
      <c r="K42" s="1785"/>
      <c r="L42" s="1785"/>
      <c r="M42" s="1789"/>
      <c r="N42" s="1784"/>
      <c r="O42" s="1785"/>
      <c r="P42" s="1785"/>
      <c r="Q42" s="1785"/>
      <c r="R42" s="1785"/>
      <c r="S42" s="1789"/>
      <c r="T42" s="933"/>
      <c r="U42" s="933"/>
      <c r="V42" s="933"/>
      <c r="W42" s="943"/>
      <c r="X42" s="943"/>
      <c r="Y42" s="1792"/>
      <c r="Z42" s="1792"/>
      <c r="AA42" s="1792"/>
      <c r="AB42" s="1792"/>
      <c r="AC42" s="1792"/>
      <c r="AD42" s="1792"/>
      <c r="AE42" s="1792"/>
      <c r="AF42" s="1792"/>
      <c r="AG42" s="1792"/>
      <c r="AH42" s="1792"/>
      <c r="AI42" s="1792"/>
    </row>
    <row r="43" spans="1:35" s="189" customFormat="1" ht="8.15" customHeight="1">
      <c r="A43" s="933"/>
      <c r="B43" s="933"/>
      <c r="D43" s="1769"/>
      <c r="E43" s="1770"/>
      <c r="F43" s="1770"/>
      <c r="G43" s="1770"/>
      <c r="H43" s="1771"/>
      <c r="I43" s="1786"/>
      <c r="J43" s="1787"/>
      <c r="K43" s="1787"/>
      <c r="L43" s="1787"/>
      <c r="M43" s="1790"/>
      <c r="N43" s="1786"/>
      <c r="O43" s="1787"/>
      <c r="P43" s="1787"/>
      <c r="Q43" s="1787"/>
      <c r="R43" s="1787"/>
      <c r="S43" s="1790"/>
      <c r="T43" s="933"/>
      <c r="U43" s="933"/>
      <c r="V43" s="933"/>
      <c r="W43" s="943"/>
      <c r="X43" s="943"/>
      <c r="Y43" s="1791" t="s">
        <v>1145</v>
      </c>
      <c r="Z43" s="1792"/>
      <c r="AA43" s="1792"/>
      <c r="AB43" s="1792"/>
      <c r="AC43" s="1792"/>
      <c r="AD43" s="1792"/>
      <c r="AE43" s="1792"/>
      <c r="AF43" s="1792"/>
      <c r="AG43" s="1792"/>
      <c r="AH43" s="1792"/>
      <c r="AI43" s="1792"/>
    </row>
    <row r="44" spans="1:35" s="189" customFormat="1" ht="8.15" customHeight="1">
      <c r="A44" s="933"/>
      <c r="B44" s="933"/>
      <c r="D44" s="1763" t="s">
        <v>69</v>
      </c>
      <c r="E44" s="1764"/>
      <c r="F44" s="1764"/>
      <c r="G44" s="1764"/>
      <c r="H44" s="1765"/>
      <c r="I44" s="1782" t="s">
        <v>54</v>
      </c>
      <c r="J44" s="1783"/>
      <c r="K44" s="1783"/>
      <c r="L44" s="1783"/>
      <c r="M44" s="1788" t="s">
        <v>137</v>
      </c>
      <c r="N44" s="1782" t="s">
        <v>54</v>
      </c>
      <c r="O44" s="1783"/>
      <c r="P44" s="1783"/>
      <c r="Q44" s="1783"/>
      <c r="R44" s="1783"/>
      <c r="S44" s="1788" t="s">
        <v>137</v>
      </c>
      <c r="T44" s="933"/>
      <c r="U44" s="933"/>
      <c r="V44" s="933"/>
      <c r="W44" s="943"/>
      <c r="X44" s="943"/>
      <c r="Y44" s="1792"/>
      <c r="Z44" s="1792"/>
      <c r="AA44" s="1792"/>
      <c r="AB44" s="1792"/>
      <c r="AC44" s="1792"/>
      <c r="AD44" s="1792"/>
      <c r="AE44" s="1792"/>
      <c r="AF44" s="1792"/>
      <c r="AG44" s="1792"/>
      <c r="AH44" s="1792"/>
      <c r="AI44" s="1792"/>
    </row>
    <row r="45" spans="1:35" s="189" customFormat="1" ht="8.15" customHeight="1">
      <c r="A45" s="933"/>
      <c r="B45" s="933"/>
      <c r="D45" s="1766"/>
      <c r="E45" s="1767"/>
      <c r="F45" s="1767"/>
      <c r="G45" s="1767"/>
      <c r="H45" s="1768"/>
      <c r="I45" s="1784"/>
      <c r="J45" s="1785"/>
      <c r="K45" s="1785"/>
      <c r="L45" s="1785"/>
      <c r="M45" s="1789"/>
      <c r="N45" s="1784"/>
      <c r="O45" s="1785"/>
      <c r="P45" s="1785"/>
      <c r="Q45" s="1785"/>
      <c r="R45" s="1785"/>
      <c r="S45" s="1789"/>
      <c r="T45" s="933"/>
      <c r="U45" s="933"/>
      <c r="V45" s="933"/>
      <c r="W45" s="943"/>
      <c r="X45" s="943"/>
      <c r="Y45" s="1796" t="s">
        <v>1146</v>
      </c>
      <c r="Z45" s="1796"/>
      <c r="AA45" s="1796"/>
      <c r="AB45" s="1796"/>
      <c r="AC45" s="1796"/>
      <c r="AD45" s="1796"/>
      <c r="AE45" s="1796"/>
      <c r="AF45" s="1796"/>
      <c r="AG45" s="1796"/>
      <c r="AH45" s="1796"/>
      <c r="AI45" s="1796"/>
    </row>
    <row r="46" spans="1:35" s="189" customFormat="1" ht="8.15" customHeight="1">
      <c r="A46" s="933"/>
      <c r="B46" s="933"/>
      <c r="D46" s="1769"/>
      <c r="E46" s="1770"/>
      <c r="F46" s="1770"/>
      <c r="G46" s="1770"/>
      <c r="H46" s="1771"/>
      <c r="I46" s="1786"/>
      <c r="J46" s="1787"/>
      <c r="K46" s="1787"/>
      <c r="L46" s="1787"/>
      <c r="M46" s="1790"/>
      <c r="N46" s="1786"/>
      <c r="O46" s="1787"/>
      <c r="P46" s="1787"/>
      <c r="Q46" s="1787"/>
      <c r="R46" s="1787"/>
      <c r="S46" s="1790"/>
      <c r="T46" s="933"/>
      <c r="U46" s="933"/>
      <c r="V46" s="933"/>
      <c r="W46" s="943"/>
      <c r="X46" s="943"/>
      <c r="Y46" s="1796"/>
      <c r="Z46" s="1796"/>
      <c r="AA46" s="1796"/>
      <c r="AB46" s="1796"/>
      <c r="AC46" s="1796"/>
      <c r="AD46" s="1796"/>
      <c r="AE46" s="1796"/>
      <c r="AF46" s="1796"/>
      <c r="AG46" s="1796"/>
      <c r="AH46" s="1796"/>
      <c r="AI46" s="1796"/>
    </row>
    <row r="47" spans="1:35" s="189" customFormat="1" ht="8.25" customHeight="1">
      <c r="A47" s="933"/>
      <c r="B47" s="933"/>
      <c r="D47" s="1772" t="s">
        <v>70</v>
      </c>
      <c r="E47" s="1773"/>
      <c r="F47" s="1773"/>
      <c r="G47" s="1773"/>
      <c r="H47" s="1774"/>
      <c r="I47" s="1782" t="s">
        <v>54</v>
      </c>
      <c r="J47" s="1783"/>
      <c r="K47" s="1783"/>
      <c r="L47" s="1783"/>
      <c r="M47" s="1788" t="s">
        <v>137</v>
      </c>
      <c r="N47" s="1106"/>
      <c r="O47" s="1107"/>
      <c r="P47" s="1107"/>
      <c r="Q47" s="1107"/>
      <c r="R47" s="1107"/>
      <c r="S47" s="1788" t="s">
        <v>137</v>
      </c>
      <c r="T47" s="943"/>
      <c r="U47" s="943"/>
      <c r="V47" s="943"/>
      <c r="W47" s="943"/>
      <c r="X47" s="943"/>
      <c r="Y47" s="1803" t="s">
        <v>1248</v>
      </c>
      <c r="Z47" s="1803"/>
      <c r="AA47" s="1803"/>
      <c r="AB47" s="1803"/>
      <c r="AC47" s="1803"/>
      <c r="AD47" s="1803"/>
      <c r="AE47" s="1803"/>
      <c r="AF47" s="1803"/>
      <c r="AG47" s="1803"/>
      <c r="AH47" s="1803"/>
      <c r="AI47" s="1803"/>
    </row>
    <row r="48" spans="1:35" s="189" customFormat="1" ht="8.25" customHeight="1">
      <c r="A48" s="933"/>
      <c r="B48" s="933"/>
      <c r="D48" s="1775"/>
      <c r="E48" s="1776"/>
      <c r="F48" s="1776"/>
      <c r="G48" s="1776"/>
      <c r="H48" s="1777"/>
      <c r="I48" s="1784"/>
      <c r="J48" s="1785"/>
      <c r="K48" s="1785"/>
      <c r="L48" s="1785"/>
      <c r="M48" s="1789"/>
      <c r="N48" s="1106"/>
      <c r="O48" s="1107"/>
      <c r="P48" s="1107"/>
      <c r="Q48" s="1107"/>
      <c r="R48" s="1107"/>
      <c r="S48" s="1789"/>
      <c r="T48" s="943"/>
      <c r="U48" s="943"/>
      <c r="V48" s="943"/>
      <c r="W48" s="943"/>
      <c r="X48" s="943"/>
      <c r="Y48" s="1803"/>
      <c r="Z48" s="1803"/>
      <c r="AA48" s="1803"/>
      <c r="AB48" s="1803"/>
      <c r="AC48" s="1803"/>
      <c r="AD48" s="1803"/>
      <c r="AE48" s="1803"/>
      <c r="AF48" s="1803"/>
      <c r="AG48" s="1803"/>
      <c r="AH48" s="1803"/>
      <c r="AI48" s="1803"/>
    </row>
    <row r="49" spans="1:35" ht="8.25" customHeight="1">
      <c r="A49" s="927"/>
      <c r="B49" s="1093"/>
      <c r="D49" s="1797" t="s">
        <v>1160</v>
      </c>
      <c r="E49" s="1798"/>
      <c r="F49" s="1798"/>
      <c r="G49" s="1798"/>
      <c r="H49" s="1799"/>
      <c r="I49" s="1784"/>
      <c r="J49" s="1785"/>
      <c r="K49" s="1785"/>
      <c r="L49" s="1785"/>
      <c r="M49" s="1789"/>
      <c r="N49" s="1106" t="s">
        <v>54</v>
      </c>
      <c r="O49" s="1107"/>
      <c r="P49" s="1107"/>
      <c r="Q49" s="1107"/>
      <c r="R49" s="1107"/>
      <c r="S49" s="1789"/>
      <c r="T49" s="1093"/>
      <c r="U49" s="1093"/>
      <c r="V49" s="927"/>
      <c r="W49" s="940"/>
      <c r="X49" s="940"/>
      <c r="Y49" s="1803"/>
      <c r="Z49" s="1803"/>
      <c r="AA49" s="1803"/>
      <c r="AB49" s="1803"/>
      <c r="AC49" s="1803"/>
      <c r="AD49" s="1803"/>
      <c r="AE49" s="1803"/>
      <c r="AF49" s="1803"/>
      <c r="AG49" s="1803"/>
      <c r="AH49" s="1803"/>
      <c r="AI49" s="1803"/>
    </row>
    <row r="50" spans="1:35" ht="8.25" customHeight="1">
      <c r="A50" s="927"/>
      <c r="B50" s="927"/>
      <c r="C50" s="1092"/>
      <c r="D50" s="1800"/>
      <c r="E50" s="1801"/>
      <c r="F50" s="1801"/>
      <c r="G50" s="1801"/>
      <c r="H50" s="1802"/>
      <c r="I50" s="1786"/>
      <c r="J50" s="1787"/>
      <c r="K50" s="1787"/>
      <c r="L50" s="1787"/>
      <c r="M50" s="1790"/>
      <c r="N50" s="1108"/>
      <c r="O50" s="1109"/>
      <c r="P50" s="1109"/>
      <c r="Q50" s="1109"/>
      <c r="R50" s="1109"/>
      <c r="S50" s="1790"/>
      <c r="T50" s="927"/>
      <c r="U50" s="927"/>
      <c r="V50" s="927"/>
      <c r="W50" s="940"/>
      <c r="X50" s="940"/>
      <c r="Y50" s="1803"/>
      <c r="Z50" s="1803"/>
      <c r="AA50" s="1803"/>
      <c r="AB50" s="1803"/>
      <c r="AC50" s="1803"/>
      <c r="AD50" s="1803"/>
      <c r="AE50" s="1803"/>
      <c r="AF50" s="1803"/>
      <c r="AG50" s="1803"/>
      <c r="AH50" s="1803"/>
      <c r="AI50" s="1803"/>
    </row>
    <row r="51" spans="1:35" ht="8.25" customHeight="1">
      <c r="D51" s="1793" t="s">
        <v>363</v>
      </c>
      <c r="E51" s="1794"/>
      <c r="F51" s="1794"/>
      <c r="G51" s="1794"/>
      <c r="H51" s="1795"/>
      <c r="I51" s="1082"/>
      <c r="J51" s="1082"/>
      <c r="K51" s="1082"/>
      <c r="L51" s="1082"/>
      <c r="M51" s="1083"/>
      <c r="N51" s="1082"/>
      <c r="O51" s="1082"/>
      <c r="P51" s="1082"/>
      <c r="Q51" s="1082"/>
      <c r="R51" s="1082"/>
      <c r="S51" s="1083"/>
      <c r="W51" s="205"/>
      <c r="X51" s="205"/>
      <c r="Y51" s="1804"/>
      <c r="Z51" s="1804"/>
      <c r="AA51" s="1804"/>
      <c r="AB51" s="1804"/>
      <c r="AC51" s="1804"/>
      <c r="AD51" s="1804"/>
      <c r="AE51" s="1804"/>
      <c r="AF51" s="1804"/>
      <c r="AG51" s="1804"/>
      <c r="AH51" s="1804"/>
      <c r="AI51" s="1804"/>
    </row>
    <row r="52" spans="1:35" ht="8.25" customHeight="1">
      <c r="W52" s="205"/>
      <c r="X52" s="205"/>
      <c r="Y52" s="1804"/>
      <c r="Z52" s="1804"/>
      <c r="AA52" s="1804"/>
      <c r="AB52" s="1804"/>
      <c r="AC52" s="1804"/>
      <c r="AD52" s="1804"/>
      <c r="AE52" s="1804"/>
      <c r="AF52" s="1804"/>
      <c r="AG52" s="1804"/>
      <c r="AH52" s="1804"/>
      <c r="AI52" s="1804"/>
    </row>
    <row r="53" spans="1:35" ht="8.25" customHeight="1">
      <c r="W53" s="205"/>
      <c r="X53" s="205"/>
      <c r="Y53" s="1804"/>
      <c r="Z53" s="1804"/>
      <c r="AA53" s="1804"/>
      <c r="AB53" s="1804"/>
      <c r="AC53" s="1804"/>
      <c r="AD53" s="1804"/>
      <c r="AE53" s="1804"/>
      <c r="AF53" s="1804"/>
      <c r="AG53" s="1804"/>
      <c r="AH53" s="1804"/>
      <c r="AI53" s="1804"/>
    </row>
    <row r="54" spans="1:35" ht="8.25" customHeight="1">
      <c r="W54" s="205"/>
      <c r="X54" s="205"/>
      <c r="Y54" s="1804"/>
      <c r="Z54" s="1804"/>
      <c r="AA54" s="1804"/>
      <c r="AB54" s="1804"/>
      <c r="AC54" s="1804"/>
      <c r="AD54" s="1804"/>
      <c r="AE54" s="1804"/>
      <c r="AF54" s="1804"/>
      <c r="AG54" s="1804"/>
      <c r="AH54" s="1804"/>
      <c r="AI54" s="1804"/>
    </row>
    <row r="55" spans="1:35" ht="8.25" customHeight="1">
      <c r="W55" s="205"/>
      <c r="X55" s="205"/>
      <c r="Y55" s="1805"/>
      <c r="Z55" s="1805"/>
      <c r="AA55" s="1805"/>
      <c r="AB55" s="1805"/>
      <c r="AC55" s="1805"/>
      <c r="AD55" s="1805"/>
      <c r="AE55" s="1805"/>
      <c r="AF55" s="1805"/>
      <c r="AG55" s="1805"/>
      <c r="AH55" s="1805"/>
      <c r="AI55" s="1805"/>
    </row>
    <row r="56" spans="1:35" ht="8.25" customHeight="1">
      <c r="W56" s="205"/>
      <c r="X56" s="205"/>
      <c r="Y56" s="1805"/>
      <c r="Z56" s="1805"/>
      <c r="AA56" s="1805"/>
      <c r="AB56" s="1805"/>
      <c r="AC56" s="1805"/>
      <c r="AD56" s="1805"/>
      <c r="AE56" s="1805"/>
      <c r="AF56" s="1805"/>
      <c r="AG56" s="1805"/>
      <c r="AH56" s="1805"/>
      <c r="AI56" s="1805"/>
    </row>
  </sheetData>
  <sheetProtection algorithmName="SHA-512" hashValue="YaV1WC3+h9W+vwODVDBJ6dVVzPoSkJmglX68A95NFXarkmcYiHeLqR9X2Xexc7RYFpMm4+Lpj/5Fa0BkwIPs/Q==" saltValue="X7QK2mwgxzSFKQ/XwtoRUg==" spinCount="100000" sheet="1" objects="1" scenarios="1"/>
  <mergeCells count="204">
    <mergeCell ref="D51:H51"/>
    <mergeCell ref="Y45:AI46"/>
    <mergeCell ref="M44:M46"/>
    <mergeCell ref="S44:S46"/>
    <mergeCell ref="I44:L46"/>
    <mergeCell ref="N44:R46"/>
    <mergeCell ref="Y43:AI44"/>
    <mergeCell ref="D49:H50"/>
    <mergeCell ref="Y47:AI56"/>
    <mergeCell ref="I41:L43"/>
    <mergeCell ref="N41:R43"/>
    <mergeCell ref="C16:D17"/>
    <mergeCell ref="E16:E17"/>
    <mergeCell ref="L10:L11"/>
    <mergeCell ref="Y36:AI40"/>
    <mergeCell ref="D41:H43"/>
    <mergeCell ref="D44:H46"/>
    <mergeCell ref="D47:H48"/>
    <mergeCell ref="I38:M40"/>
    <mergeCell ref="W36:X37"/>
    <mergeCell ref="AI33:AI34"/>
    <mergeCell ref="Q20:R21"/>
    <mergeCell ref="S20:S21"/>
    <mergeCell ref="Y21:Y22"/>
    <mergeCell ref="I47:L50"/>
    <mergeCell ref="S47:S50"/>
    <mergeCell ref="M47:M50"/>
    <mergeCell ref="Y41:AI42"/>
    <mergeCell ref="AH11:AH12"/>
    <mergeCell ref="E10:E11"/>
    <mergeCell ref="N38:S40"/>
    <mergeCell ref="M41:M43"/>
    <mergeCell ref="S41:S43"/>
    <mergeCell ref="F10:F11"/>
    <mergeCell ref="G10:H11"/>
    <mergeCell ref="F16:F17"/>
    <mergeCell ref="K16:K17"/>
    <mergeCell ref="G16:I17"/>
    <mergeCell ref="AJ2:AL2"/>
    <mergeCell ref="AA4:AD4"/>
    <mergeCell ref="AE4:AH4"/>
    <mergeCell ref="C6:L7"/>
    <mergeCell ref="M6:V7"/>
    <mergeCell ref="Z11:Z12"/>
    <mergeCell ref="C10:D11"/>
    <mergeCell ref="AA11:AA12"/>
    <mergeCell ref="AF11:AF12"/>
    <mergeCell ref="AG11:AG12"/>
    <mergeCell ref="C12:D13"/>
    <mergeCell ref="E12:E13"/>
    <mergeCell ref="F12:F13"/>
    <mergeCell ref="G12:J15"/>
    <mergeCell ref="K12:K15"/>
    <mergeCell ref="L12:L15"/>
    <mergeCell ref="M8:N9"/>
    <mergeCell ref="O8:V9"/>
    <mergeCell ref="C8:F9"/>
    <mergeCell ref="G8:L9"/>
    <mergeCell ref="E14:E15"/>
    <mergeCell ref="C4:D4"/>
    <mergeCell ref="G2:I2"/>
    <mergeCell ref="AD9:AE10"/>
    <mergeCell ref="AF9:AG10"/>
    <mergeCell ref="AH9:AI10"/>
    <mergeCell ref="J2:O2"/>
    <mergeCell ref="P2:U2"/>
    <mergeCell ref="Y11:Y12"/>
    <mergeCell ref="AA6:AD6"/>
    <mergeCell ref="AE6:AH6"/>
    <mergeCell ref="M10:N12"/>
    <mergeCell ref="O10:S12"/>
    <mergeCell ref="T10:U12"/>
    <mergeCell ref="AI11:AI12"/>
    <mergeCell ref="AB9:AC10"/>
    <mergeCell ref="Z9:AA10"/>
    <mergeCell ref="Y9:Y10"/>
    <mergeCell ref="K10:K11"/>
    <mergeCell ref="C14:D15"/>
    <mergeCell ref="F14:F15"/>
    <mergeCell ref="AG17:AG18"/>
    <mergeCell ref="AH17:AH18"/>
    <mergeCell ref="AI17:AI18"/>
    <mergeCell ref="AA15:AA16"/>
    <mergeCell ref="AG15:AG16"/>
    <mergeCell ref="AH15:AH16"/>
    <mergeCell ref="AI15:AI16"/>
    <mergeCell ref="L18:L19"/>
    <mergeCell ref="AG19:AG20"/>
    <mergeCell ref="AH19:AH20"/>
    <mergeCell ref="AF13:AF14"/>
    <mergeCell ref="AG13:AG14"/>
    <mergeCell ref="AH13:AH14"/>
    <mergeCell ref="L16:L17"/>
    <mergeCell ref="AI13:AI14"/>
    <mergeCell ref="T13:U16"/>
    <mergeCell ref="V13:V16"/>
    <mergeCell ref="Y13:Y14"/>
    <mergeCell ref="Z13:Z14"/>
    <mergeCell ref="C20:F21"/>
    <mergeCell ref="G20:H21"/>
    <mergeCell ref="I20:I21"/>
    <mergeCell ref="AK16:AN17"/>
    <mergeCell ref="O17:U19"/>
    <mergeCell ref="Y17:Y18"/>
    <mergeCell ref="Z17:Z18"/>
    <mergeCell ref="AA17:AA18"/>
    <mergeCell ref="AF17:AF18"/>
    <mergeCell ref="L20:L21"/>
    <mergeCell ref="AF21:AF22"/>
    <mergeCell ref="AG21:AG22"/>
    <mergeCell ref="AH21:AH22"/>
    <mergeCell ref="Y19:Y20"/>
    <mergeCell ref="AF15:AF16"/>
    <mergeCell ref="Q15:R16"/>
    <mergeCell ref="S15:S16"/>
    <mergeCell ref="M13:N16"/>
    <mergeCell ref="O13:S14"/>
    <mergeCell ref="AA13:AA14"/>
    <mergeCell ref="Z15:Z16"/>
    <mergeCell ref="Y15:Y16"/>
    <mergeCell ref="C18:D19"/>
    <mergeCell ref="E18:E19"/>
    <mergeCell ref="F18:F19"/>
    <mergeCell ref="K18:K19"/>
    <mergeCell ref="AI21:AI22"/>
    <mergeCell ref="AI19:AI20"/>
    <mergeCell ref="Z19:Z20"/>
    <mergeCell ref="AA19:AA20"/>
    <mergeCell ref="AF19:AF20"/>
    <mergeCell ref="AA21:AA22"/>
    <mergeCell ref="J20:J21"/>
    <mergeCell ref="K20:K21"/>
    <mergeCell ref="G18:I19"/>
    <mergeCell ref="Y23:Y24"/>
    <mergeCell ref="Z23:Z24"/>
    <mergeCell ref="T22:U23"/>
    <mergeCell ref="V22:V23"/>
    <mergeCell ref="AA23:AA24"/>
    <mergeCell ref="AF23:AF24"/>
    <mergeCell ref="AI23:AI24"/>
    <mergeCell ref="C24:F27"/>
    <mergeCell ref="G24:J25"/>
    <mergeCell ref="K24:K25"/>
    <mergeCell ref="L24:L25"/>
    <mergeCell ref="M24:O27"/>
    <mergeCell ref="P24:S25"/>
    <mergeCell ref="T24:U25"/>
    <mergeCell ref="V24:V25"/>
    <mergeCell ref="Y25:Y26"/>
    <mergeCell ref="Z25:Z26"/>
    <mergeCell ref="AA25:AA26"/>
    <mergeCell ref="AF25:AF26"/>
    <mergeCell ref="AG25:AG26"/>
    <mergeCell ref="AH25:AH26"/>
    <mergeCell ref="AI25:AI26"/>
    <mergeCell ref="AF27:AF28"/>
    <mergeCell ref="AG23:AG24"/>
    <mergeCell ref="AH23:AH24"/>
    <mergeCell ref="C22:J23"/>
    <mergeCell ref="K22:K23"/>
    <mergeCell ref="L22:L23"/>
    <mergeCell ref="M22:S23"/>
    <mergeCell ref="Z21:Z22"/>
    <mergeCell ref="AI27:AI28"/>
    <mergeCell ref="C28:J29"/>
    <mergeCell ref="K28:K29"/>
    <mergeCell ref="L28:L29"/>
    <mergeCell ref="M28:S29"/>
    <mergeCell ref="T28:U29"/>
    <mergeCell ref="V28:V29"/>
    <mergeCell ref="AF29:AF30"/>
    <mergeCell ref="AG27:AG28"/>
    <mergeCell ref="AH27:AH28"/>
    <mergeCell ref="G26:J27"/>
    <mergeCell ref="K26:K27"/>
    <mergeCell ref="L26:L27"/>
    <mergeCell ref="P26:S27"/>
    <mergeCell ref="T26:U27"/>
    <mergeCell ref="V26:V27"/>
    <mergeCell ref="Y29:Y30"/>
    <mergeCell ref="Z29:Z30"/>
    <mergeCell ref="Y27:Y28"/>
    <mergeCell ref="Z27:Z28"/>
    <mergeCell ref="AA27:AA28"/>
    <mergeCell ref="AI29:AI30"/>
    <mergeCell ref="C30:V30"/>
    <mergeCell ref="Y31:Y32"/>
    <mergeCell ref="Z31:Z32"/>
    <mergeCell ref="AA31:AA32"/>
    <mergeCell ref="AF31:AF32"/>
    <mergeCell ref="AG31:AG32"/>
    <mergeCell ref="AH31:AH32"/>
    <mergeCell ref="AI31:AI32"/>
    <mergeCell ref="C33:V34"/>
    <mergeCell ref="D35:V35"/>
    <mergeCell ref="Y33:Y34"/>
    <mergeCell ref="Z33:Z34"/>
    <mergeCell ref="AA33:AA34"/>
    <mergeCell ref="AF33:AF34"/>
    <mergeCell ref="AG33:AG34"/>
    <mergeCell ref="AH33:AH34"/>
    <mergeCell ref="AG29:AG30"/>
    <mergeCell ref="AH29:AH30"/>
    <mergeCell ref="AA29:AA30"/>
  </mergeCells>
  <phoneticPr fontId="2"/>
  <dataValidations count="1">
    <dataValidation type="list" allowBlank="1" showInputMessage="1" showErrorMessage="1" sqref="G2" xr:uid="{00000000-0002-0000-0500-000000000000}">
      <formula1>"専任　・　兼任,専任,兼任"</formula1>
    </dataValidation>
  </dataValidations>
  <pageMargins left="0.70866141732283472" right="0.70866141732283472" top="0.74803149606299213" bottom="0.51181102362204722" header="0.31496062992125984" footer="0.15748031496062992"/>
  <pageSetup paperSize="9" scale="87" orientation="landscape" r:id="rId1"/>
  <headerFooter>
    <oddFooter xml:space="preserve">&amp;C4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V43"/>
  <sheetViews>
    <sheetView view="pageBreakPreview" zoomScaleNormal="100" zoomScaleSheetLayoutView="100" workbookViewId="0">
      <selection activeCell="C36" sqref="C36"/>
    </sheetView>
  </sheetViews>
  <sheetFormatPr defaultColWidth="9" defaultRowHeight="13"/>
  <cols>
    <col min="1" max="1" width="2.36328125" style="3" customWidth="1"/>
    <col min="2" max="2" width="9.7265625" style="3" customWidth="1"/>
    <col min="3" max="3" width="15" style="3" customWidth="1"/>
    <col min="4" max="4" width="5" style="3" customWidth="1"/>
    <col min="5" max="5" width="7.453125" style="3" customWidth="1"/>
    <col min="6" max="6" width="9.6328125" style="3" customWidth="1"/>
    <col min="7" max="7" width="7.453125" style="3" customWidth="1"/>
    <col min="8" max="8" width="5" style="3" customWidth="1"/>
    <col min="9" max="10" width="7.26953125" style="3" customWidth="1"/>
    <col min="11" max="11" width="7.7265625" style="3" customWidth="1"/>
    <col min="12" max="14" width="7.90625" style="3" customWidth="1"/>
    <col min="15" max="15" width="4.453125" style="3" customWidth="1"/>
    <col min="16" max="16" width="4.6328125" style="3" customWidth="1"/>
    <col min="17" max="17" width="3.90625" style="3" customWidth="1"/>
    <col min="18" max="18" width="5.08984375" style="3" customWidth="1"/>
    <col min="19" max="20" width="3.90625" style="3" customWidth="1"/>
    <col min="21" max="21" width="6" style="3" customWidth="1"/>
    <col min="22" max="22" width="14.90625" style="3" customWidth="1"/>
    <col min="23" max="16384" width="9" style="3"/>
  </cols>
  <sheetData>
    <row r="1" spans="1:22" ht="17.25" customHeight="1">
      <c r="A1" s="310" t="s">
        <v>492</v>
      </c>
      <c r="B1" s="311"/>
      <c r="C1" s="310"/>
    </row>
    <row r="2" spans="1:22" ht="13.5" thickBot="1">
      <c r="O2" s="312"/>
      <c r="P2" s="1806" t="str">
        <f>+"（"&amp;表紙!AE12&amp;"現在）"</f>
        <v>（検査実施日の前々月１日現在）</v>
      </c>
      <c r="Q2" s="1806"/>
      <c r="R2" s="1806"/>
      <c r="S2" s="1806"/>
      <c r="T2" s="1806"/>
      <c r="U2" s="1806"/>
      <c r="V2" s="1806"/>
    </row>
    <row r="3" spans="1:22" ht="13.5" customHeight="1">
      <c r="B3" s="1807" t="s">
        <v>493</v>
      </c>
      <c r="C3" s="1810" t="s">
        <v>494</v>
      </c>
      <c r="D3" s="1810" t="s">
        <v>495</v>
      </c>
      <c r="E3" s="795"/>
      <c r="F3" s="795"/>
      <c r="G3" s="1813" t="s">
        <v>496</v>
      </c>
      <c r="H3" s="1815" t="s">
        <v>497</v>
      </c>
      <c r="I3" s="1818" t="s">
        <v>498</v>
      </c>
      <c r="J3" s="1819"/>
      <c r="K3" s="1819"/>
      <c r="L3" s="1819"/>
      <c r="M3" s="1819"/>
      <c r="N3" s="1819"/>
      <c r="O3" s="1819"/>
      <c r="P3" s="1819"/>
      <c r="Q3" s="1819"/>
      <c r="R3" s="1820"/>
      <c r="S3" s="1821" t="s">
        <v>499</v>
      </c>
      <c r="T3" s="1822"/>
      <c r="U3" s="1827" t="s">
        <v>500</v>
      </c>
      <c r="V3" s="1830" t="s">
        <v>81</v>
      </c>
    </row>
    <row r="4" spans="1:22" ht="24.75" customHeight="1">
      <c r="B4" s="1808"/>
      <c r="C4" s="1811"/>
      <c r="D4" s="1811"/>
      <c r="E4" s="796" t="s">
        <v>501</v>
      </c>
      <c r="F4" s="1853" t="s">
        <v>502</v>
      </c>
      <c r="G4" s="1814"/>
      <c r="H4" s="1816"/>
      <c r="I4" s="1854" t="s">
        <v>503</v>
      </c>
      <c r="J4" s="1855"/>
      <c r="K4" s="1835" t="s">
        <v>504</v>
      </c>
      <c r="L4" s="1837" t="s">
        <v>505</v>
      </c>
      <c r="M4" s="1838" t="s">
        <v>1169</v>
      </c>
      <c r="N4" s="1841" t="s">
        <v>506</v>
      </c>
      <c r="O4" s="1833" t="s">
        <v>507</v>
      </c>
      <c r="P4" s="1834"/>
      <c r="Q4" s="1833" t="s">
        <v>80</v>
      </c>
      <c r="R4" s="1834"/>
      <c r="S4" s="1823"/>
      <c r="T4" s="1824"/>
      <c r="U4" s="1828"/>
      <c r="V4" s="1831"/>
    </row>
    <row r="5" spans="1:22" ht="24.75" customHeight="1">
      <c r="B5" s="1808"/>
      <c r="C5" s="1811"/>
      <c r="D5" s="1811"/>
      <c r="E5" s="797" t="s">
        <v>508</v>
      </c>
      <c r="F5" s="1853"/>
      <c r="G5" s="797" t="s">
        <v>508</v>
      </c>
      <c r="H5" s="1816"/>
      <c r="I5" s="1856"/>
      <c r="J5" s="1857"/>
      <c r="K5" s="1835"/>
      <c r="L5" s="1835"/>
      <c r="M5" s="1839"/>
      <c r="N5" s="1842"/>
      <c r="O5" s="1823"/>
      <c r="P5" s="1824"/>
      <c r="Q5" s="1823"/>
      <c r="R5" s="1824"/>
      <c r="S5" s="1823"/>
      <c r="T5" s="1824"/>
      <c r="U5" s="1828"/>
      <c r="V5" s="1831"/>
    </row>
    <row r="6" spans="1:22" ht="13.5" thickBot="1">
      <c r="B6" s="1809"/>
      <c r="C6" s="1812"/>
      <c r="D6" s="1812"/>
      <c r="E6" s="798"/>
      <c r="F6" s="798"/>
      <c r="G6" s="798"/>
      <c r="H6" s="1817"/>
      <c r="I6" s="799" t="str">
        <f>+表紙!AE6&amp;"4月"</f>
        <v>4月</v>
      </c>
      <c r="J6" s="799" t="str">
        <f>+表紙!AF6&amp;"4月"</f>
        <v>4月</v>
      </c>
      <c r="K6" s="1836"/>
      <c r="L6" s="1836"/>
      <c r="M6" s="1840"/>
      <c r="N6" s="1843"/>
      <c r="O6" s="1825"/>
      <c r="P6" s="1826"/>
      <c r="Q6" s="1825"/>
      <c r="R6" s="1826"/>
      <c r="S6" s="1825"/>
      <c r="T6" s="1826"/>
      <c r="U6" s="1829"/>
      <c r="V6" s="1832"/>
    </row>
    <row r="7" spans="1:22" ht="14.15" customHeight="1" thickTop="1">
      <c r="B7" s="1844"/>
      <c r="C7" s="1846"/>
      <c r="D7" s="1846"/>
      <c r="E7" s="1848"/>
      <c r="F7" s="1850"/>
      <c r="G7" s="1848"/>
      <c r="H7" s="1846"/>
      <c r="I7" s="1851"/>
      <c r="J7" s="1851"/>
      <c r="K7" s="1871"/>
      <c r="L7" s="1871"/>
      <c r="M7" s="1871"/>
      <c r="N7" s="1871"/>
      <c r="O7" s="1873"/>
      <c r="P7" s="1874"/>
      <c r="Q7" s="1858">
        <f>J7+K7+L7+M7+N7+O7</f>
        <v>0</v>
      </c>
      <c r="R7" s="1859"/>
      <c r="S7" s="1862"/>
      <c r="T7" s="1863"/>
      <c r="U7" s="1866"/>
      <c r="V7" s="1868"/>
    </row>
    <row r="8" spans="1:22" ht="14.15" customHeight="1">
      <c r="B8" s="1845"/>
      <c r="C8" s="1847"/>
      <c r="D8" s="1847"/>
      <c r="E8" s="1849"/>
      <c r="F8" s="1846"/>
      <c r="G8" s="1849"/>
      <c r="H8" s="1847"/>
      <c r="I8" s="1852"/>
      <c r="J8" s="1852"/>
      <c r="K8" s="1872"/>
      <c r="L8" s="1872"/>
      <c r="M8" s="1872"/>
      <c r="N8" s="1872"/>
      <c r="O8" s="1875"/>
      <c r="P8" s="1876"/>
      <c r="Q8" s="1860"/>
      <c r="R8" s="1861"/>
      <c r="S8" s="1864"/>
      <c r="T8" s="1865"/>
      <c r="U8" s="1867"/>
      <c r="V8" s="1869"/>
    </row>
    <row r="9" spans="1:22" ht="14.15" customHeight="1">
      <c r="B9" s="1845"/>
      <c r="C9" s="1847"/>
      <c r="D9" s="1847"/>
      <c r="E9" s="1849"/>
      <c r="F9" s="1870"/>
      <c r="G9" s="1849"/>
      <c r="H9" s="1847"/>
      <c r="I9" s="1852"/>
      <c r="J9" s="1852"/>
      <c r="K9" s="1872"/>
      <c r="L9" s="1872"/>
      <c r="M9" s="1872"/>
      <c r="N9" s="1872"/>
      <c r="O9" s="1877"/>
      <c r="P9" s="1878"/>
      <c r="Q9" s="1879">
        <f>J9+K9+L9+M9+N9+O9</f>
        <v>0</v>
      </c>
      <c r="R9" s="1879"/>
      <c r="S9" s="1880"/>
      <c r="T9" s="1881"/>
      <c r="U9" s="1882"/>
      <c r="V9" s="1869"/>
    </row>
    <row r="10" spans="1:22" ht="14.15" customHeight="1">
      <c r="B10" s="1845"/>
      <c r="C10" s="1847"/>
      <c r="D10" s="1847"/>
      <c r="E10" s="1849"/>
      <c r="F10" s="1846"/>
      <c r="G10" s="1849"/>
      <c r="H10" s="1847"/>
      <c r="I10" s="1852"/>
      <c r="J10" s="1852"/>
      <c r="K10" s="1872"/>
      <c r="L10" s="1872"/>
      <c r="M10" s="1872"/>
      <c r="N10" s="1872"/>
      <c r="O10" s="1875"/>
      <c r="P10" s="1876"/>
      <c r="Q10" s="1879"/>
      <c r="R10" s="1879"/>
      <c r="S10" s="1864"/>
      <c r="T10" s="1865"/>
      <c r="U10" s="1882"/>
      <c r="V10" s="1869"/>
    </row>
    <row r="11" spans="1:22" ht="14.15" customHeight="1">
      <c r="B11" s="1845"/>
      <c r="C11" s="1847"/>
      <c r="D11" s="1847"/>
      <c r="E11" s="1849"/>
      <c r="F11" s="1870"/>
      <c r="G11" s="1849"/>
      <c r="H11" s="1847"/>
      <c r="I11" s="1852"/>
      <c r="J11" s="1852"/>
      <c r="K11" s="1872"/>
      <c r="L11" s="1872"/>
      <c r="M11" s="1872"/>
      <c r="N11" s="1872"/>
      <c r="O11" s="1877"/>
      <c r="P11" s="1878"/>
      <c r="Q11" s="1879">
        <f>J11+K11+L11+M11+N11+O11</f>
        <v>0</v>
      </c>
      <c r="R11" s="1879"/>
      <c r="S11" s="1880"/>
      <c r="T11" s="1881"/>
      <c r="U11" s="1882"/>
      <c r="V11" s="1869"/>
    </row>
    <row r="12" spans="1:22" ht="14.15" customHeight="1">
      <c r="B12" s="1845"/>
      <c r="C12" s="1847"/>
      <c r="D12" s="1847"/>
      <c r="E12" s="1849"/>
      <c r="F12" s="1846"/>
      <c r="G12" s="1849"/>
      <c r="H12" s="1847"/>
      <c r="I12" s="1852"/>
      <c r="J12" s="1852"/>
      <c r="K12" s="1872"/>
      <c r="L12" s="1872"/>
      <c r="M12" s="1872"/>
      <c r="N12" s="1872"/>
      <c r="O12" s="1875"/>
      <c r="P12" s="1876"/>
      <c r="Q12" s="1879"/>
      <c r="R12" s="1879"/>
      <c r="S12" s="1864"/>
      <c r="T12" s="1865"/>
      <c r="U12" s="1882"/>
      <c r="V12" s="1869"/>
    </row>
    <row r="13" spans="1:22" ht="14.15" customHeight="1">
      <c r="B13" s="1845"/>
      <c r="C13" s="1847"/>
      <c r="D13" s="1847"/>
      <c r="E13" s="1849"/>
      <c r="F13" s="1870"/>
      <c r="G13" s="1849"/>
      <c r="H13" s="1847"/>
      <c r="I13" s="1852"/>
      <c r="J13" s="1852"/>
      <c r="K13" s="1872"/>
      <c r="L13" s="1872"/>
      <c r="M13" s="1872"/>
      <c r="N13" s="1872"/>
      <c r="O13" s="1877"/>
      <c r="P13" s="1878"/>
      <c r="Q13" s="1879">
        <f>J13+K13+L13+M13+N13+O13</f>
        <v>0</v>
      </c>
      <c r="R13" s="1879"/>
      <c r="S13" s="1880"/>
      <c r="T13" s="1881"/>
      <c r="U13" s="1882"/>
      <c r="V13" s="1869"/>
    </row>
    <row r="14" spans="1:22" ht="14.15" customHeight="1">
      <c r="B14" s="1845"/>
      <c r="C14" s="1847"/>
      <c r="D14" s="1847"/>
      <c r="E14" s="1849"/>
      <c r="F14" s="1846"/>
      <c r="G14" s="1849"/>
      <c r="H14" s="1847"/>
      <c r="I14" s="1852"/>
      <c r="J14" s="1852"/>
      <c r="K14" s="1872"/>
      <c r="L14" s="1872"/>
      <c r="M14" s="1872"/>
      <c r="N14" s="1872"/>
      <c r="O14" s="1875"/>
      <c r="P14" s="1876"/>
      <c r="Q14" s="1879"/>
      <c r="R14" s="1879"/>
      <c r="S14" s="1864"/>
      <c r="T14" s="1865"/>
      <c r="U14" s="1882"/>
      <c r="V14" s="1869"/>
    </row>
    <row r="15" spans="1:22" ht="14.15" customHeight="1">
      <c r="B15" s="1845"/>
      <c r="C15" s="1847"/>
      <c r="D15" s="1847"/>
      <c r="E15" s="1849"/>
      <c r="F15" s="1870"/>
      <c r="G15" s="1849"/>
      <c r="H15" s="1847"/>
      <c r="I15" s="1852"/>
      <c r="J15" s="1852"/>
      <c r="K15" s="1872"/>
      <c r="L15" s="1872"/>
      <c r="M15" s="1872"/>
      <c r="N15" s="1872"/>
      <c r="O15" s="1877"/>
      <c r="P15" s="1878"/>
      <c r="Q15" s="1879">
        <f>J15+K15+L15+M15+N15+O15</f>
        <v>0</v>
      </c>
      <c r="R15" s="1879"/>
      <c r="S15" s="1880"/>
      <c r="T15" s="1881"/>
      <c r="U15" s="1882"/>
      <c r="V15" s="1869"/>
    </row>
    <row r="16" spans="1:22" ht="14.15" customHeight="1">
      <c r="B16" s="1845"/>
      <c r="C16" s="1847"/>
      <c r="D16" s="1847"/>
      <c r="E16" s="1849"/>
      <c r="F16" s="1846"/>
      <c r="G16" s="1849"/>
      <c r="H16" s="1847"/>
      <c r="I16" s="1852"/>
      <c r="J16" s="1852"/>
      <c r="K16" s="1872"/>
      <c r="L16" s="1872"/>
      <c r="M16" s="1872"/>
      <c r="N16" s="1872"/>
      <c r="O16" s="1875"/>
      <c r="P16" s="1876"/>
      <c r="Q16" s="1879"/>
      <c r="R16" s="1879"/>
      <c r="S16" s="1864"/>
      <c r="T16" s="1865"/>
      <c r="U16" s="1882"/>
      <c r="V16" s="1869"/>
    </row>
    <row r="17" spans="2:22" ht="14.15" customHeight="1">
      <c r="B17" s="1845"/>
      <c r="C17" s="1847"/>
      <c r="D17" s="1847"/>
      <c r="E17" s="1849"/>
      <c r="F17" s="1870"/>
      <c r="G17" s="1849"/>
      <c r="H17" s="1847"/>
      <c r="I17" s="1852"/>
      <c r="J17" s="1852"/>
      <c r="K17" s="1872"/>
      <c r="L17" s="1872"/>
      <c r="M17" s="1872"/>
      <c r="N17" s="1872"/>
      <c r="O17" s="1877"/>
      <c r="P17" s="1878"/>
      <c r="Q17" s="1879">
        <f>J17+K17+L17+M17+N17+O17</f>
        <v>0</v>
      </c>
      <c r="R17" s="1879"/>
      <c r="S17" s="1880"/>
      <c r="T17" s="1881"/>
      <c r="U17" s="1882"/>
      <c r="V17" s="1869"/>
    </row>
    <row r="18" spans="2:22" ht="14.15" customHeight="1">
      <c r="B18" s="1845"/>
      <c r="C18" s="1847"/>
      <c r="D18" s="1847"/>
      <c r="E18" s="1849"/>
      <c r="F18" s="1846"/>
      <c r="G18" s="1849"/>
      <c r="H18" s="1847"/>
      <c r="I18" s="1852"/>
      <c r="J18" s="1852"/>
      <c r="K18" s="1872"/>
      <c r="L18" s="1872"/>
      <c r="M18" s="1872"/>
      <c r="N18" s="1872"/>
      <c r="O18" s="1875"/>
      <c r="P18" s="1876"/>
      <c r="Q18" s="1879"/>
      <c r="R18" s="1879"/>
      <c r="S18" s="1864"/>
      <c r="T18" s="1865"/>
      <c r="U18" s="1882"/>
      <c r="V18" s="1869"/>
    </row>
    <row r="19" spans="2:22" ht="14.15" customHeight="1">
      <c r="B19" s="1845"/>
      <c r="C19" s="1847"/>
      <c r="D19" s="1847"/>
      <c r="E19" s="1849"/>
      <c r="F19" s="1870"/>
      <c r="G19" s="1849"/>
      <c r="H19" s="1847"/>
      <c r="I19" s="1852"/>
      <c r="J19" s="1852"/>
      <c r="K19" s="1872"/>
      <c r="L19" s="1872"/>
      <c r="M19" s="1872"/>
      <c r="N19" s="1872"/>
      <c r="O19" s="1877"/>
      <c r="P19" s="1878"/>
      <c r="Q19" s="1879">
        <f>J19+K19+L19+M19+N19+O19</f>
        <v>0</v>
      </c>
      <c r="R19" s="1879"/>
      <c r="S19" s="1880"/>
      <c r="T19" s="1881"/>
      <c r="U19" s="1882"/>
      <c r="V19" s="1869"/>
    </row>
    <row r="20" spans="2:22" ht="14.15" customHeight="1">
      <c r="B20" s="1845"/>
      <c r="C20" s="1847"/>
      <c r="D20" s="1847"/>
      <c r="E20" s="1849"/>
      <c r="F20" s="1846"/>
      <c r="G20" s="1849"/>
      <c r="H20" s="1847"/>
      <c r="I20" s="1852"/>
      <c r="J20" s="1852"/>
      <c r="K20" s="1872"/>
      <c r="L20" s="1872"/>
      <c r="M20" s="1872"/>
      <c r="N20" s="1872"/>
      <c r="O20" s="1875"/>
      <c r="P20" s="1876"/>
      <c r="Q20" s="1879"/>
      <c r="R20" s="1879"/>
      <c r="S20" s="1864"/>
      <c r="T20" s="1865"/>
      <c r="U20" s="1882"/>
      <c r="V20" s="1869"/>
    </row>
    <row r="21" spans="2:22" ht="14.15" customHeight="1">
      <c r="B21" s="1845"/>
      <c r="C21" s="1847"/>
      <c r="D21" s="1847"/>
      <c r="E21" s="1849"/>
      <c r="F21" s="1870"/>
      <c r="G21" s="1849"/>
      <c r="H21" s="1847"/>
      <c r="I21" s="1852"/>
      <c r="J21" s="1852"/>
      <c r="K21" s="1872"/>
      <c r="L21" s="1872"/>
      <c r="M21" s="1872"/>
      <c r="N21" s="1872"/>
      <c r="O21" s="1877"/>
      <c r="P21" s="1878"/>
      <c r="Q21" s="1879">
        <f>J21+K21+L21+M21+N21+O21</f>
        <v>0</v>
      </c>
      <c r="R21" s="1879"/>
      <c r="S21" s="1880"/>
      <c r="T21" s="1881"/>
      <c r="U21" s="1882"/>
      <c r="V21" s="1869"/>
    </row>
    <row r="22" spans="2:22" ht="14.15" customHeight="1">
      <c r="B22" s="1845"/>
      <c r="C22" s="1847"/>
      <c r="D22" s="1847"/>
      <c r="E22" s="1849"/>
      <c r="F22" s="1846"/>
      <c r="G22" s="1849"/>
      <c r="H22" s="1847"/>
      <c r="I22" s="1852"/>
      <c r="J22" s="1852"/>
      <c r="K22" s="1872"/>
      <c r="L22" s="1872"/>
      <c r="M22" s="1872"/>
      <c r="N22" s="1872"/>
      <c r="O22" s="1875"/>
      <c r="P22" s="1876"/>
      <c r="Q22" s="1879"/>
      <c r="R22" s="1879"/>
      <c r="S22" s="1864"/>
      <c r="T22" s="1865"/>
      <c r="U22" s="1882"/>
      <c r="V22" s="1869"/>
    </row>
    <row r="23" spans="2:22" ht="14.15" customHeight="1">
      <c r="B23" s="1845"/>
      <c r="C23" s="1847"/>
      <c r="D23" s="1847"/>
      <c r="E23" s="1849"/>
      <c r="F23" s="1870"/>
      <c r="G23" s="1849"/>
      <c r="H23" s="1847"/>
      <c r="I23" s="1852"/>
      <c r="J23" s="1852"/>
      <c r="K23" s="1872"/>
      <c r="L23" s="1872"/>
      <c r="M23" s="1872"/>
      <c r="N23" s="1872"/>
      <c r="O23" s="1877"/>
      <c r="P23" s="1878"/>
      <c r="Q23" s="1879">
        <f>J23+K23+L23+M23+N23+O23</f>
        <v>0</v>
      </c>
      <c r="R23" s="1879"/>
      <c r="S23" s="1880"/>
      <c r="T23" s="1881"/>
      <c r="U23" s="1882"/>
      <c r="V23" s="1869"/>
    </row>
    <row r="24" spans="2:22" ht="14.15" customHeight="1">
      <c r="B24" s="1845"/>
      <c r="C24" s="1847"/>
      <c r="D24" s="1847"/>
      <c r="E24" s="1849"/>
      <c r="F24" s="1846"/>
      <c r="G24" s="1849"/>
      <c r="H24" s="1847"/>
      <c r="I24" s="1852"/>
      <c r="J24" s="1852"/>
      <c r="K24" s="1872"/>
      <c r="L24" s="1872"/>
      <c r="M24" s="1872"/>
      <c r="N24" s="1872"/>
      <c r="O24" s="1875"/>
      <c r="P24" s="1876"/>
      <c r="Q24" s="1879"/>
      <c r="R24" s="1879"/>
      <c r="S24" s="1864"/>
      <c r="T24" s="1865"/>
      <c r="U24" s="1882"/>
      <c r="V24" s="1869"/>
    </row>
    <row r="25" spans="2:22" ht="14.15" customHeight="1">
      <c r="B25" s="1845"/>
      <c r="C25" s="1847"/>
      <c r="D25" s="1847"/>
      <c r="E25" s="1849"/>
      <c r="F25" s="1870"/>
      <c r="G25" s="1849"/>
      <c r="H25" s="1847"/>
      <c r="I25" s="1852"/>
      <c r="J25" s="1852"/>
      <c r="K25" s="1872"/>
      <c r="L25" s="1872"/>
      <c r="M25" s="1872"/>
      <c r="N25" s="1872"/>
      <c r="O25" s="1877"/>
      <c r="P25" s="1878"/>
      <c r="Q25" s="1879">
        <f>J25+K25+L25+M25+N25+O25</f>
        <v>0</v>
      </c>
      <c r="R25" s="1879"/>
      <c r="S25" s="1880"/>
      <c r="T25" s="1881"/>
      <c r="U25" s="1882"/>
      <c r="V25" s="1869"/>
    </row>
    <row r="26" spans="2:22" ht="14.15" customHeight="1">
      <c r="B26" s="1845"/>
      <c r="C26" s="1847"/>
      <c r="D26" s="1847"/>
      <c r="E26" s="1849"/>
      <c r="F26" s="1846"/>
      <c r="G26" s="1849"/>
      <c r="H26" s="1847"/>
      <c r="I26" s="1852"/>
      <c r="J26" s="1852"/>
      <c r="K26" s="1872"/>
      <c r="L26" s="1872"/>
      <c r="M26" s="1872"/>
      <c r="N26" s="1872"/>
      <c r="O26" s="1875"/>
      <c r="P26" s="1876"/>
      <c r="Q26" s="1879"/>
      <c r="R26" s="1879"/>
      <c r="S26" s="1864"/>
      <c r="T26" s="1865"/>
      <c r="U26" s="1882"/>
      <c r="V26" s="1869"/>
    </row>
    <row r="27" spans="2:22" ht="14.15" customHeight="1">
      <c r="B27" s="1845"/>
      <c r="C27" s="1847"/>
      <c r="D27" s="1847"/>
      <c r="E27" s="1849"/>
      <c r="F27" s="1870"/>
      <c r="G27" s="1849"/>
      <c r="H27" s="1847"/>
      <c r="I27" s="1852"/>
      <c r="J27" s="1852"/>
      <c r="K27" s="1872"/>
      <c r="L27" s="1872"/>
      <c r="M27" s="1872"/>
      <c r="N27" s="1872"/>
      <c r="O27" s="1877"/>
      <c r="P27" s="1878"/>
      <c r="Q27" s="1879">
        <f>J27+K27+L27+M27+N27+O27</f>
        <v>0</v>
      </c>
      <c r="R27" s="1879"/>
      <c r="S27" s="1880"/>
      <c r="T27" s="1881"/>
      <c r="U27" s="1882"/>
      <c r="V27" s="1869"/>
    </row>
    <row r="28" spans="2:22" ht="14.15" customHeight="1">
      <c r="B28" s="1845"/>
      <c r="C28" s="1847"/>
      <c r="D28" s="1847"/>
      <c r="E28" s="1849"/>
      <c r="F28" s="1846"/>
      <c r="G28" s="1849"/>
      <c r="H28" s="1847"/>
      <c r="I28" s="1852"/>
      <c r="J28" s="1852"/>
      <c r="K28" s="1872"/>
      <c r="L28" s="1872"/>
      <c r="M28" s="1872"/>
      <c r="N28" s="1872"/>
      <c r="O28" s="1875"/>
      <c r="P28" s="1876"/>
      <c r="Q28" s="1879"/>
      <c r="R28" s="1879"/>
      <c r="S28" s="1864"/>
      <c r="T28" s="1865"/>
      <c r="U28" s="1882"/>
      <c r="V28" s="1869"/>
    </row>
    <row r="29" spans="2:22" ht="14.15" customHeight="1">
      <c r="B29" s="1845"/>
      <c r="C29" s="1847"/>
      <c r="D29" s="1847"/>
      <c r="E29" s="1849"/>
      <c r="F29" s="1870"/>
      <c r="G29" s="1849"/>
      <c r="H29" s="1847"/>
      <c r="I29" s="1852"/>
      <c r="J29" s="1852"/>
      <c r="K29" s="1872"/>
      <c r="L29" s="1872"/>
      <c r="M29" s="1872"/>
      <c r="N29" s="1872"/>
      <c r="O29" s="1877"/>
      <c r="P29" s="1878"/>
      <c r="Q29" s="1879">
        <f>J29+K29+L29+M29+N29+O29</f>
        <v>0</v>
      </c>
      <c r="R29" s="1879"/>
      <c r="S29" s="1880"/>
      <c r="T29" s="1881"/>
      <c r="U29" s="1882"/>
      <c r="V29" s="1869"/>
    </row>
    <row r="30" spans="2:22" ht="14.15" customHeight="1">
      <c r="B30" s="1845"/>
      <c r="C30" s="1847"/>
      <c r="D30" s="1847"/>
      <c r="E30" s="1849"/>
      <c r="F30" s="1846"/>
      <c r="G30" s="1849"/>
      <c r="H30" s="1847"/>
      <c r="I30" s="1852"/>
      <c r="J30" s="1852"/>
      <c r="K30" s="1872"/>
      <c r="L30" s="1872"/>
      <c r="M30" s="1872"/>
      <c r="N30" s="1872"/>
      <c r="O30" s="1875"/>
      <c r="P30" s="1876"/>
      <c r="Q30" s="1879"/>
      <c r="R30" s="1879"/>
      <c r="S30" s="1864"/>
      <c r="T30" s="1865"/>
      <c r="U30" s="1882"/>
      <c r="V30" s="1869"/>
    </row>
    <row r="31" spans="2:22" ht="14.15" customHeight="1">
      <c r="B31" s="1845"/>
      <c r="C31" s="1847"/>
      <c r="D31" s="1847"/>
      <c r="E31" s="1849"/>
      <c r="F31" s="1870"/>
      <c r="G31" s="1849"/>
      <c r="H31" s="1847"/>
      <c r="I31" s="1852"/>
      <c r="J31" s="1852"/>
      <c r="K31" s="1872"/>
      <c r="L31" s="1872"/>
      <c r="M31" s="1872"/>
      <c r="N31" s="1872"/>
      <c r="O31" s="1877"/>
      <c r="P31" s="1878"/>
      <c r="Q31" s="1860">
        <f>J31+K31+L31+M31+N31+O31</f>
        <v>0</v>
      </c>
      <c r="R31" s="1861"/>
      <c r="S31" s="1880"/>
      <c r="T31" s="1881"/>
      <c r="U31" s="1883"/>
      <c r="V31" s="1869"/>
    </row>
    <row r="32" spans="2:22" ht="14.15" customHeight="1" thickBot="1">
      <c r="B32" s="1901"/>
      <c r="C32" s="1870"/>
      <c r="D32" s="1870"/>
      <c r="E32" s="1902"/>
      <c r="F32" s="1850"/>
      <c r="G32" s="1902"/>
      <c r="H32" s="1870"/>
      <c r="I32" s="1900"/>
      <c r="J32" s="1900"/>
      <c r="K32" s="1890"/>
      <c r="L32" s="1890"/>
      <c r="M32" s="1890"/>
      <c r="N32" s="1890"/>
      <c r="O32" s="1891"/>
      <c r="P32" s="1892"/>
      <c r="Q32" s="1893"/>
      <c r="R32" s="1894"/>
      <c r="S32" s="1895"/>
      <c r="T32" s="1896"/>
      <c r="U32" s="1884"/>
      <c r="V32" s="1897"/>
    </row>
    <row r="33" spans="2:22" ht="14.25" customHeight="1">
      <c r="B33" s="1898" t="s">
        <v>509</v>
      </c>
      <c r="C33" s="1899"/>
      <c r="D33" s="313">
        <v>1</v>
      </c>
      <c r="E33" s="314" t="s">
        <v>510</v>
      </c>
      <c r="F33" s="315"/>
      <c r="G33" s="316"/>
      <c r="H33" s="315"/>
      <c r="I33" s="317"/>
      <c r="J33" s="317"/>
      <c r="K33" s="318"/>
      <c r="L33" s="318"/>
      <c r="M33" s="318"/>
      <c r="N33" s="318"/>
      <c r="O33" s="318"/>
      <c r="P33" s="318"/>
      <c r="Q33" s="319"/>
      <c r="R33" s="319"/>
      <c r="S33" s="320"/>
      <c r="T33" s="320"/>
      <c r="U33" s="320"/>
      <c r="V33" s="320"/>
    </row>
    <row r="34" spans="2:22" ht="15" customHeight="1">
      <c r="B34" s="1885"/>
      <c r="C34" s="1886"/>
      <c r="D34" s="321">
        <v>2</v>
      </c>
      <c r="E34" s="1887" t="s">
        <v>937</v>
      </c>
      <c r="F34" s="1887"/>
      <c r="G34" s="1887"/>
      <c r="H34" s="1887"/>
      <c r="I34" s="1887"/>
      <c r="J34" s="1887"/>
      <c r="K34" s="1887"/>
      <c r="L34" s="1887"/>
      <c r="M34" s="1887"/>
      <c r="N34" s="1887"/>
      <c r="O34" s="1887"/>
      <c r="P34" s="1887"/>
      <c r="Q34" s="1887"/>
      <c r="R34" s="1887"/>
      <c r="S34" s="1887"/>
      <c r="T34" s="1887"/>
      <c r="U34" s="1887"/>
      <c r="V34" s="1887"/>
    </row>
    <row r="35" spans="2:22" s="324" customFormat="1" ht="11">
      <c r="B35" s="322"/>
      <c r="C35" s="322"/>
      <c r="D35" s="323"/>
      <c r="E35" s="1887"/>
      <c r="F35" s="1887"/>
      <c r="G35" s="1887"/>
      <c r="H35" s="1887"/>
      <c r="I35" s="1887"/>
      <c r="J35" s="1887"/>
      <c r="K35" s="1887"/>
      <c r="L35" s="1887"/>
      <c r="M35" s="1887"/>
      <c r="N35" s="1887"/>
      <c r="O35" s="1887"/>
      <c r="P35" s="1887"/>
      <c r="Q35" s="1887"/>
      <c r="R35" s="1887"/>
      <c r="S35" s="1887"/>
      <c r="T35" s="1887"/>
      <c r="U35" s="1887"/>
      <c r="V35" s="1887"/>
    </row>
    <row r="36" spans="2:22" s="324" customFormat="1" ht="11">
      <c r="B36" s="322"/>
      <c r="C36" s="322"/>
      <c r="D36" s="323">
        <v>3</v>
      </c>
      <c r="E36" s="1888" t="s">
        <v>938</v>
      </c>
      <c r="F36" s="1888"/>
      <c r="G36" s="1888"/>
      <c r="H36" s="1888"/>
      <c r="I36" s="1888"/>
      <c r="J36" s="1888"/>
      <c r="K36" s="1888"/>
      <c r="L36" s="1888"/>
      <c r="M36" s="1888"/>
      <c r="N36" s="1888"/>
      <c r="O36" s="1888"/>
      <c r="P36" s="1888"/>
      <c r="Q36" s="1888"/>
      <c r="R36" s="1888"/>
      <c r="S36" s="1888"/>
      <c r="T36" s="1888"/>
      <c r="U36" s="1888"/>
      <c r="V36" s="1888"/>
    </row>
    <row r="37" spans="2:22" s="324" customFormat="1" ht="12.75" customHeight="1">
      <c r="B37" s="322"/>
      <c r="C37" s="322"/>
      <c r="D37" s="1195">
        <v>4</v>
      </c>
      <c r="E37" s="1889" t="s">
        <v>939</v>
      </c>
      <c r="F37" s="1889"/>
      <c r="G37" s="1889"/>
      <c r="H37" s="1889"/>
      <c r="I37" s="1889"/>
      <c r="J37" s="1889"/>
      <c r="K37" s="1889"/>
      <c r="L37" s="1889"/>
      <c r="M37" s="1889"/>
      <c r="N37" s="1889"/>
      <c r="O37" s="1889"/>
      <c r="P37" s="1889"/>
      <c r="Q37" s="1889"/>
      <c r="R37" s="1889"/>
      <c r="S37" s="1889"/>
      <c r="T37" s="1889"/>
      <c r="U37" s="1889"/>
      <c r="V37" s="1889"/>
    </row>
    <row r="38" spans="2:22" s="324" customFormat="1" ht="11">
      <c r="B38" s="322"/>
      <c r="C38" s="322"/>
      <c r="D38" s="323">
        <v>5</v>
      </c>
      <c r="E38" s="325" t="s">
        <v>940</v>
      </c>
      <c r="F38" s="326"/>
      <c r="G38" s="326"/>
      <c r="H38" s="326"/>
      <c r="I38" s="326"/>
      <c r="J38" s="326"/>
      <c r="K38" s="326"/>
      <c r="L38" s="326"/>
      <c r="M38" s="326"/>
      <c r="N38" s="326"/>
      <c r="O38" s="326"/>
      <c r="P38" s="326"/>
      <c r="Q38" s="326"/>
      <c r="R38" s="326"/>
      <c r="S38" s="326"/>
      <c r="T38" s="326"/>
      <c r="U38" s="326"/>
      <c r="V38" s="326"/>
    </row>
    <row r="39" spans="2:22" s="324" customFormat="1" ht="11">
      <c r="B39" s="322"/>
      <c r="C39" s="322"/>
      <c r="D39" s="323">
        <v>6</v>
      </c>
      <c r="E39" s="327" t="s">
        <v>941</v>
      </c>
      <c r="F39" s="327"/>
      <c r="G39" s="326"/>
      <c r="H39" s="326"/>
      <c r="I39" s="326"/>
      <c r="J39" s="326"/>
      <c r="K39" s="326"/>
      <c r="L39" s="326"/>
      <c r="M39" s="326"/>
      <c r="N39" s="326"/>
      <c r="O39" s="326"/>
      <c r="P39" s="326"/>
      <c r="Q39" s="326"/>
      <c r="R39" s="326"/>
      <c r="S39" s="326"/>
      <c r="T39" s="326"/>
      <c r="U39" s="326"/>
      <c r="V39" s="326"/>
    </row>
    <row r="40" spans="2:22" s="324" customFormat="1" ht="11">
      <c r="B40" s="322"/>
      <c r="C40" s="322"/>
      <c r="D40" s="328">
        <v>7</v>
      </c>
      <c r="E40" s="322" t="s">
        <v>1170</v>
      </c>
      <c r="F40" s="322"/>
      <c r="G40" s="322"/>
      <c r="H40" s="322"/>
      <c r="I40" s="322"/>
      <c r="J40" s="322"/>
      <c r="K40" s="322"/>
      <c r="L40" s="322"/>
      <c r="M40" s="322"/>
      <c r="N40" s="322"/>
      <c r="O40" s="322"/>
      <c r="P40" s="322"/>
      <c r="Q40" s="322"/>
      <c r="R40" s="322"/>
      <c r="S40" s="322"/>
      <c r="T40" s="322"/>
      <c r="U40" s="322"/>
      <c r="V40" s="322"/>
    </row>
    <row r="41" spans="2:22" s="324" customFormat="1">
      <c r="B41" s="322"/>
      <c r="C41" s="322"/>
      <c r="D41" s="328">
        <v>8</v>
      </c>
      <c r="E41" s="322" t="s">
        <v>942</v>
      </c>
      <c r="F41" s="322"/>
      <c r="G41" s="322"/>
      <c r="H41" s="322"/>
      <c r="I41" s="322"/>
      <c r="J41" s="322"/>
      <c r="K41" s="322"/>
      <c r="L41" s="322"/>
      <c r="M41" s="322"/>
      <c r="N41" s="322"/>
      <c r="O41" s="322"/>
      <c r="P41" s="322"/>
      <c r="Q41" s="322"/>
      <c r="R41" s="322"/>
      <c r="S41" s="322"/>
      <c r="T41" s="322"/>
      <c r="U41" s="312"/>
      <c r="V41" s="322"/>
    </row>
    <row r="42" spans="2:22" s="324" customFormat="1">
      <c r="B42" s="322"/>
      <c r="C42" s="322"/>
      <c r="F42" s="322"/>
      <c r="G42" s="322"/>
      <c r="H42" s="322"/>
      <c r="I42" s="322"/>
      <c r="J42" s="322"/>
      <c r="K42" s="322"/>
      <c r="L42" s="322"/>
      <c r="M42" s="322"/>
      <c r="N42" s="322"/>
      <c r="O42" s="322"/>
      <c r="P42" s="322"/>
      <c r="Q42" s="322"/>
      <c r="R42" s="322"/>
      <c r="S42" s="322"/>
      <c r="T42" s="322"/>
      <c r="U42" s="3"/>
      <c r="V42" s="322"/>
    </row>
    <row r="43" spans="2:22" s="324" customFormat="1">
      <c r="B43" s="312"/>
      <c r="C43" s="312"/>
      <c r="D43" s="329"/>
      <c r="E43" s="312"/>
      <c r="F43" s="312"/>
      <c r="G43" s="312"/>
      <c r="H43" s="312"/>
      <c r="I43" s="312"/>
      <c r="J43" s="312"/>
      <c r="K43" s="312"/>
      <c r="L43" s="312"/>
      <c r="M43" s="312"/>
      <c r="N43" s="312"/>
      <c r="O43" s="312"/>
      <c r="P43" s="312"/>
      <c r="Q43" s="312"/>
      <c r="R43" s="312"/>
      <c r="S43" s="312"/>
      <c r="T43" s="312"/>
      <c r="U43" s="3"/>
      <c r="V43" s="312"/>
    </row>
  </sheetData>
  <mergeCells count="257">
    <mergeCell ref="U31:U32"/>
    <mergeCell ref="B34:C34"/>
    <mergeCell ref="E34:V35"/>
    <mergeCell ref="E36:V36"/>
    <mergeCell ref="E37:V37"/>
    <mergeCell ref="N31:N32"/>
    <mergeCell ref="O31:P32"/>
    <mergeCell ref="Q31:R32"/>
    <mergeCell ref="S31:T32"/>
    <mergeCell ref="V31:V32"/>
    <mergeCell ref="B33:C33"/>
    <mergeCell ref="H31:H32"/>
    <mergeCell ref="I31:I32"/>
    <mergeCell ref="J31:J32"/>
    <mergeCell ref="K31:K32"/>
    <mergeCell ref="L31:L32"/>
    <mergeCell ref="M31:M32"/>
    <mergeCell ref="B31:B32"/>
    <mergeCell ref="C31:C32"/>
    <mergeCell ref="D31:D32"/>
    <mergeCell ref="E31:E32"/>
    <mergeCell ref="F31:F32"/>
    <mergeCell ref="G31:G32"/>
    <mergeCell ref="S29:T30"/>
    <mergeCell ref="U29:U30"/>
    <mergeCell ref="V29:V30"/>
    <mergeCell ref="H29:H30"/>
    <mergeCell ref="I29:I30"/>
    <mergeCell ref="J29:J30"/>
    <mergeCell ref="K29:K30"/>
    <mergeCell ref="L29:L30"/>
    <mergeCell ref="M29:M30"/>
    <mergeCell ref="B29:B30"/>
    <mergeCell ref="C29:C30"/>
    <mergeCell ref="D29:D30"/>
    <mergeCell ref="E29:E30"/>
    <mergeCell ref="F29:F30"/>
    <mergeCell ref="G29:G30"/>
    <mergeCell ref="N27:N28"/>
    <mergeCell ref="O27:P28"/>
    <mergeCell ref="Q27:R28"/>
    <mergeCell ref="B27:B28"/>
    <mergeCell ref="C27:C28"/>
    <mergeCell ref="D27:D28"/>
    <mergeCell ref="E27:E28"/>
    <mergeCell ref="F27:F28"/>
    <mergeCell ref="G27:G28"/>
    <mergeCell ref="N29:N30"/>
    <mergeCell ref="O29:P30"/>
    <mergeCell ref="Q29:R30"/>
    <mergeCell ref="S27:T28"/>
    <mergeCell ref="U27:U28"/>
    <mergeCell ref="V27:V28"/>
    <mergeCell ref="H27:H28"/>
    <mergeCell ref="I27:I28"/>
    <mergeCell ref="J27:J28"/>
    <mergeCell ref="K27:K28"/>
    <mergeCell ref="L27:L28"/>
    <mergeCell ref="M27:M28"/>
    <mergeCell ref="S25:T26"/>
    <mergeCell ref="U25:U26"/>
    <mergeCell ref="V25:V26"/>
    <mergeCell ref="H25:H26"/>
    <mergeCell ref="I25:I26"/>
    <mergeCell ref="J25:J26"/>
    <mergeCell ref="K25:K26"/>
    <mergeCell ref="L25:L26"/>
    <mergeCell ref="M25:M26"/>
    <mergeCell ref="B25:B26"/>
    <mergeCell ref="C25:C26"/>
    <mergeCell ref="D25:D26"/>
    <mergeCell ref="E25:E26"/>
    <mergeCell ref="F25:F26"/>
    <mergeCell ref="G25:G26"/>
    <mergeCell ref="N23:N24"/>
    <mergeCell ref="O23:P24"/>
    <mergeCell ref="Q23:R24"/>
    <mergeCell ref="B23:B24"/>
    <mergeCell ref="C23:C24"/>
    <mergeCell ref="D23:D24"/>
    <mergeCell ref="E23:E24"/>
    <mergeCell ref="F23:F24"/>
    <mergeCell ref="G23:G24"/>
    <mergeCell ref="N25:N26"/>
    <mergeCell ref="O25:P26"/>
    <mergeCell ref="Q25:R26"/>
    <mergeCell ref="S23:T24"/>
    <mergeCell ref="U23:U24"/>
    <mergeCell ref="V23:V24"/>
    <mergeCell ref="H23:H24"/>
    <mergeCell ref="I23:I24"/>
    <mergeCell ref="J23:J24"/>
    <mergeCell ref="K23:K24"/>
    <mergeCell ref="L23:L24"/>
    <mergeCell ref="M23:M24"/>
    <mergeCell ref="S21:T22"/>
    <mergeCell ref="U21:U22"/>
    <mergeCell ref="V21:V22"/>
    <mergeCell ref="H21:H22"/>
    <mergeCell ref="I21:I22"/>
    <mergeCell ref="J21:J22"/>
    <mergeCell ref="K21:K22"/>
    <mergeCell ref="L21:L22"/>
    <mergeCell ref="M21:M22"/>
    <mergeCell ref="B21:B22"/>
    <mergeCell ref="C21:C22"/>
    <mergeCell ref="D21:D22"/>
    <mergeCell ref="E21:E22"/>
    <mergeCell ref="F21:F22"/>
    <mergeCell ref="G21:G22"/>
    <mergeCell ref="N19:N20"/>
    <mergeCell ref="O19:P20"/>
    <mergeCell ref="Q19:R20"/>
    <mergeCell ref="B19:B20"/>
    <mergeCell ref="C19:C20"/>
    <mergeCell ref="D19:D20"/>
    <mergeCell ref="E19:E20"/>
    <mergeCell ref="F19:F20"/>
    <mergeCell ref="G19:G20"/>
    <mergeCell ref="N21:N22"/>
    <mergeCell ref="O21:P22"/>
    <mergeCell ref="Q21:R22"/>
    <mergeCell ref="S19:T20"/>
    <mergeCell ref="U19:U20"/>
    <mergeCell ref="V19:V20"/>
    <mergeCell ref="H19:H20"/>
    <mergeCell ref="I19:I20"/>
    <mergeCell ref="J19:J20"/>
    <mergeCell ref="K19:K20"/>
    <mergeCell ref="L19:L20"/>
    <mergeCell ref="M19:M20"/>
    <mergeCell ref="S17:T18"/>
    <mergeCell ref="U17:U18"/>
    <mergeCell ref="V17:V18"/>
    <mergeCell ref="H17:H18"/>
    <mergeCell ref="I17:I18"/>
    <mergeCell ref="J17:J18"/>
    <mergeCell ref="K17:K18"/>
    <mergeCell ref="L17:L18"/>
    <mergeCell ref="M17:M18"/>
    <mergeCell ref="B17:B18"/>
    <mergeCell ref="C17:C18"/>
    <mergeCell ref="D17:D18"/>
    <mergeCell ref="E17:E18"/>
    <mergeCell ref="F17:F18"/>
    <mergeCell ref="G17:G18"/>
    <mergeCell ref="N15:N16"/>
    <mergeCell ref="O15:P16"/>
    <mergeCell ref="Q15:R16"/>
    <mergeCell ref="B15:B16"/>
    <mergeCell ref="C15:C16"/>
    <mergeCell ref="D15:D16"/>
    <mergeCell ref="E15:E16"/>
    <mergeCell ref="F15:F16"/>
    <mergeCell ref="G15:G16"/>
    <mergeCell ref="N17:N18"/>
    <mergeCell ref="O17:P18"/>
    <mergeCell ref="Q17:R18"/>
    <mergeCell ref="S15:T16"/>
    <mergeCell ref="U15:U16"/>
    <mergeCell ref="V15:V16"/>
    <mergeCell ref="H15:H16"/>
    <mergeCell ref="I15:I16"/>
    <mergeCell ref="J15:J16"/>
    <mergeCell ref="K15:K16"/>
    <mergeCell ref="L15:L16"/>
    <mergeCell ref="M15:M16"/>
    <mergeCell ref="S13:T14"/>
    <mergeCell ref="U13:U14"/>
    <mergeCell ref="V13:V14"/>
    <mergeCell ref="H13:H14"/>
    <mergeCell ref="I13:I14"/>
    <mergeCell ref="J13:J14"/>
    <mergeCell ref="K13:K14"/>
    <mergeCell ref="L13:L14"/>
    <mergeCell ref="M13:M14"/>
    <mergeCell ref="B13:B14"/>
    <mergeCell ref="C13:C14"/>
    <mergeCell ref="D13:D14"/>
    <mergeCell ref="E13:E14"/>
    <mergeCell ref="F13:F14"/>
    <mergeCell ref="G13:G14"/>
    <mergeCell ref="N11:N12"/>
    <mergeCell ref="O11:P12"/>
    <mergeCell ref="Q11:R12"/>
    <mergeCell ref="B11:B12"/>
    <mergeCell ref="C11:C12"/>
    <mergeCell ref="D11:D12"/>
    <mergeCell ref="E11:E12"/>
    <mergeCell ref="F11:F12"/>
    <mergeCell ref="G11:G12"/>
    <mergeCell ref="N13:N14"/>
    <mergeCell ref="O13:P14"/>
    <mergeCell ref="Q13:R14"/>
    <mergeCell ref="J9:J10"/>
    <mergeCell ref="K9:K10"/>
    <mergeCell ref="L9:L10"/>
    <mergeCell ref="M9:M10"/>
    <mergeCell ref="S11:T12"/>
    <mergeCell ref="U11:U12"/>
    <mergeCell ref="V11:V12"/>
    <mergeCell ref="H11:H12"/>
    <mergeCell ref="I11:I12"/>
    <mergeCell ref="J11:J12"/>
    <mergeCell ref="K11:K12"/>
    <mergeCell ref="L11:L12"/>
    <mergeCell ref="M11:M12"/>
    <mergeCell ref="Q7:R8"/>
    <mergeCell ref="S7:T8"/>
    <mergeCell ref="U7:U8"/>
    <mergeCell ref="V7:V8"/>
    <mergeCell ref="B9:B10"/>
    <mergeCell ref="C9:C10"/>
    <mergeCell ref="D9:D10"/>
    <mergeCell ref="E9:E10"/>
    <mergeCell ref="F9:F10"/>
    <mergeCell ref="G9:G10"/>
    <mergeCell ref="J7:J8"/>
    <mergeCell ref="K7:K8"/>
    <mergeCell ref="L7:L8"/>
    <mergeCell ref="M7:M8"/>
    <mergeCell ref="N7:N8"/>
    <mergeCell ref="O7:P8"/>
    <mergeCell ref="N9:N10"/>
    <mergeCell ref="O9:P10"/>
    <mergeCell ref="Q9:R10"/>
    <mergeCell ref="S9:T10"/>
    <mergeCell ref="U9:U10"/>
    <mergeCell ref="V9:V10"/>
    <mergeCell ref="H9:H10"/>
    <mergeCell ref="I9:I10"/>
    <mergeCell ref="B7:B8"/>
    <mergeCell ref="C7:C8"/>
    <mergeCell ref="D7:D8"/>
    <mergeCell ref="E7:E8"/>
    <mergeCell ref="F7:F8"/>
    <mergeCell ref="G7:G8"/>
    <mergeCell ref="H7:H8"/>
    <mergeCell ref="I7:I8"/>
    <mergeCell ref="F4:F5"/>
    <mergeCell ref="I4:J5"/>
    <mergeCell ref="P2:V2"/>
    <mergeCell ref="B3:B6"/>
    <mergeCell ref="C3:C6"/>
    <mergeCell ref="D3:D6"/>
    <mergeCell ref="G3:G4"/>
    <mergeCell ref="H3:H6"/>
    <mergeCell ref="I3:R3"/>
    <mergeCell ref="S3:T6"/>
    <mergeCell ref="U3:U6"/>
    <mergeCell ref="V3:V6"/>
    <mergeCell ref="O4:P6"/>
    <mergeCell ref="Q4:R6"/>
    <mergeCell ref="K4:K6"/>
    <mergeCell ref="L4:L6"/>
    <mergeCell ref="M4:M6"/>
    <mergeCell ref="N4:N6"/>
  </mergeCells>
  <phoneticPr fontId="2"/>
  <printOptions horizontalCentered="1"/>
  <pageMargins left="0.59055118110236227" right="0.39370078740157483" top="0.98425196850393704" bottom="0.78740157480314965" header="0.31496062992125984" footer="0.31496062992125984"/>
  <pageSetup paperSize="9" scale="84" firstPageNumber="13" orientation="landscape" useFirstPageNumber="1"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pageSetUpPr fitToPage="1"/>
  </sheetPr>
  <dimension ref="A1:AQ53"/>
  <sheetViews>
    <sheetView view="pageBreakPreview" zoomScale="75" zoomScaleNormal="75" zoomScaleSheetLayoutView="75" workbookViewId="0"/>
  </sheetViews>
  <sheetFormatPr defaultColWidth="9" defaultRowHeight="13"/>
  <cols>
    <col min="1" max="1" width="2.90625" style="63" customWidth="1"/>
    <col min="2" max="2" width="3.90625" style="63" customWidth="1"/>
    <col min="3" max="3" width="2.36328125" style="63" customWidth="1"/>
    <col min="4" max="4" width="6.7265625" style="63" customWidth="1"/>
    <col min="5" max="32" width="2.453125" style="63" customWidth="1"/>
    <col min="33" max="33" width="8.453125" style="63" customWidth="1"/>
    <col min="34" max="34" width="8.90625" style="63" customWidth="1"/>
    <col min="35" max="36" width="4.36328125" style="63" customWidth="1"/>
    <col min="37" max="37" width="2" style="63" customWidth="1"/>
    <col min="38" max="38" width="4.36328125" style="63" customWidth="1"/>
    <col min="39" max="39" width="2.08984375" style="63" customWidth="1"/>
    <col min="40" max="40" width="4.6328125" style="63" customWidth="1"/>
    <col min="41" max="41" width="3" style="63" customWidth="1"/>
    <col min="42" max="42" width="5.36328125" style="63" customWidth="1"/>
    <col min="43" max="43" width="7" style="63" customWidth="1"/>
    <col min="44" max="16384" width="9" style="63"/>
  </cols>
  <sheetData>
    <row r="1" spans="1:43" ht="18" customHeight="1" thickBot="1">
      <c r="A1" s="3" t="s">
        <v>342</v>
      </c>
      <c r="B1" s="66"/>
      <c r="C1" s="67"/>
      <c r="D1" s="67"/>
      <c r="E1" s="67"/>
      <c r="F1" s="719" t="str">
        <f>+"（"&amp;表紙!AF12&amp;"の勤務体制を記載）"</f>
        <v>（検査実施日の前々月の勤務体制を記載）</v>
      </c>
      <c r="H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row>
    <row r="2" spans="1:43" ht="14">
      <c r="B2" s="1905" t="s">
        <v>102</v>
      </c>
      <c r="C2" s="1907" t="s">
        <v>103</v>
      </c>
      <c r="D2" s="1908"/>
      <c r="E2" s="1911" t="s">
        <v>252</v>
      </c>
      <c r="F2" s="1912"/>
      <c r="G2" s="1904">
        <v>8</v>
      </c>
      <c r="H2" s="1904"/>
      <c r="I2" s="1904">
        <v>9</v>
      </c>
      <c r="J2" s="1904"/>
      <c r="K2" s="1904">
        <v>10</v>
      </c>
      <c r="L2" s="1904"/>
      <c r="M2" s="1904">
        <v>11</v>
      </c>
      <c r="N2" s="1904"/>
      <c r="O2" s="1904">
        <v>12</v>
      </c>
      <c r="P2" s="1904"/>
      <c r="Q2" s="1904">
        <v>13</v>
      </c>
      <c r="R2" s="1904"/>
      <c r="S2" s="1904">
        <v>14</v>
      </c>
      <c r="T2" s="1904"/>
      <c r="U2" s="1904">
        <v>15</v>
      </c>
      <c r="V2" s="1904"/>
      <c r="W2" s="1904">
        <v>16</v>
      </c>
      <c r="X2" s="1904"/>
      <c r="Y2" s="1904">
        <v>17</v>
      </c>
      <c r="Z2" s="1904"/>
      <c r="AA2" s="1904">
        <v>18</v>
      </c>
      <c r="AB2" s="1904"/>
      <c r="AC2" s="1904">
        <v>19</v>
      </c>
      <c r="AD2" s="1904"/>
      <c r="AE2" s="1904">
        <v>20</v>
      </c>
      <c r="AF2" s="1904"/>
      <c r="AG2" s="1969" t="s">
        <v>34</v>
      </c>
      <c r="AH2" s="1971" t="s">
        <v>1004</v>
      </c>
      <c r="AI2" s="1973" t="s">
        <v>249</v>
      </c>
      <c r="AJ2" s="1973"/>
      <c r="AK2" s="1973"/>
      <c r="AL2" s="1973"/>
      <c r="AM2" s="1973"/>
      <c r="AN2" s="1973"/>
      <c r="AO2" s="1973"/>
      <c r="AP2" s="1973"/>
      <c r="AQ2" s="1974"/>
    </row>
    <row r="3" spans="1:43">
      <c r="B3" s="1906"/>
      <c r="C3" s="1909"/>
      <c r="D3" s="1910"/>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90"/>
      <c r="AG3" s="1970"/>
      <c r="AH3" s="1972"/>
      <c r="AI3" s="1975" t="s">
        <v>112</v>
      </c>
      <c r="AJ3" s="1975"/>
      <c r="AK3" s="1976"/>
      <c r="AL3" s="1977" t="s">
        <v>113</v>
      </c>
      <c r="AM3" s="1975"/>
      <c r="AN3" s="1976"/>
      <c r="AO3" s="800"/>
      <c r="AP3" s="801" t="s">
        <v>364</v>
      </c>
      <c r="AQ3" s="802"/>
    </row>
    <row r="4" spans="1:43" ht="10.5" customHeight="1">
      <c r="B4" s="1937" t="s">
        <v>104</v>
      </c>
      <c r="C4" s="1938"/>
      <c r="D4" s="1939"/>
      <c r="E4" s="1097"/>
      <c r="F4" s="1097"/>
      <c r="G4" s="1097"/>
      <c r="H4" s="1098"/>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226" t="s">
        <v>108</v>
      </c>
      <c r="AH4" s="227" t="s">
        <v>106</v>
      </c>
      <c r="AI4" s="228" t="s">
        <v>121</v>
      </c>
      <c r="AJ4" s="229" t="s">
        <v>116</v>
      </c>
      <c r="AK4" s="230"/>
      <c r="AL4" s="231" t="s">
        <v>121</v>
      </c>
      <c r="AM4" s="91"/>
      <c r="AN4" s="230" t="s">
        <v>116</v>
      </c>
      <c r="AO4" s="231" t="s">
        <v>122</v>
      </c>
      <c r="AP4" s="91"/>
      <c r="AQ4" s="232" t="s">
        <v>116</v>
      </c>
    </row>
    <row r="5" spans="1:43" ht="12" customHeight="1">
      <c r="B5" s="1940"/>
      <c r="C5" s="1941"/>
      <c r="D5" s="1942"/>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92"/>
      <c r="AH5" s="93"/>
      <c r="AI5" s="94"/>
      <c r="AJ5" s="1979"/>
      <c r="AK5" s="1980"/>
      <c r="AL5" s="1981"/>
      <c r="AM5" s="1979"/>
      <c r="AN5" s="95"/>
      <c r="AO5" s="1982"/>
      <c r="AP5" s="1983"/>
      <c r="AQ5" s="96"/>
    </row>
    <row r="6" spans="1:43" ht="11.25" customHeight="1">
      <c r="B6" s="1984" t="s">
        <v>105</v>
      </c>
      <c r="C6" s="1943" t="s">
        <v>36</v>
      </c>
      <c r="D6" s="1945"/>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97"/>
      <c r="AH6" s="98"/>
      <c r="AI6" s="99"/>
      <c r="AJ6" s="1986"/>
      <c r="AK6" s="1987"/>
      <c r="AL6" s="1988"/>
      <c r="AM6" s="1986"/>
      <c r="AN6" s="100"/>
      <c r="AO6" s="1989"/>
      <c r="AP6" s="1990"/>
      <c r="AQ6" s="101"/>
    </row>
    <row r="7" spans="1:43" ht="11.25" customHeight="1">
      <c r="B7" s="1984"/>
      <c r="C7" s="1944"/>
      <c r="D7" s="1946"/>
      <c r="E7" s="1099"/>
      <c r="F7" s="1099"/>
      <c r="G7" s="1099"/>
      <c r="H7" s="1099"/>
      <c r="I7" s="1099"/>
      <c r="J7" s="1099"/>
      <c r="K7" s="1099"/>
      <c r="L7" s="1099"/>
      <c r="M7" s="1099"/>
      <c r="N7" s="1099"/>
      <c r="O7" s="1099"/>
      <c r="P7" s="1099"/>
      <c r="Q7" s="1099"/>
      <c r="R7" s="1099"/>
      <c r="S7" s="1099"/>
      <c r="T7" s="1099"/>
      <c r="U7" s="1099"/>
      <c r="V7" s="1099"/>
      <c r="W7" s="1099"/>
      <c r="X7" s="1099"/>
      <c r="Y7" s="1099"/>
      <c r="Z7" s="1099"/>
      <c r="AA7" s="1099"/>
      <c r="AB7" s="1099"/>
      <c r="AC7" s="1099"/>
      <c r="AD7" s="1099"/>
      <c r="AE7" s="1099"/>
      <c r="AF7" s="1099"/>
      <c r="AG7" s="102"/>
      <c r="AH7" s="103"/>
      <c r="AI7" s="104"/>
      <c r="AJ7" s="1991"/>
      <c r="AK7" s="1992"/>
      <c r="AL7" s="1993"/>
      <c r="AM7" s="1991"/>
      <c r="AN7" s="105"/>
      <c r="AO7" s="1994"/>
      <c r="AP7" s="1995"/>
      <c r="AQ7" s="106"/>
    </row>
    <row r="8" spans="1:43" ht="11.25" customHeight="1">
      <c r="B8" s="1984"/>
      <c r="C8" s="1943" t="s">
        <v>37</v>
      </c>
      <c r="D8" s="1945"/>
      <c r="E8" s="1097"/>
      <c r="F8" s="1097"/>
      <c r="G8" s="1097"/>
      <c r="H8" s="1097"/>
      <c r="I8" s="1097"/>
      <c r="J8" s="1097"/>
      <c r="K8" s="1097"/>
      <c r="L8" s="1097"/>
      <c r="M8" s="1097"/>
      <c r="N8" s="1097"/>
      <c r="O8" s="1097"/>
      <c r="P8" s="1097"/>
      <c r="Q8" s="1097"/>
      <c r="R8" s="1097"/>
      <c r="S8" s="1097"/>
      <c r="T8" s="1097"/>
      <c r="U8" s="1097"/>
      <c r="V8" s="1097"/>
      <c r="W8" s="1097"/>
      <c r="X8" s="1097"/>
      <c r="Y8" s="1097"/>
      <c r="Z8" s="1097"/>
      <c r="AA8" s="1097"/>
      <c r="AB8" s="1097"/>
      <c r="AC8" s="1097"/>
      <c r="AD8" s="1097"/>
      <c r="AE8" s="1097"/>
      <c r="AF8" s="1097"/>
      <c r="AG8" s="97"/>
      <c r="AH8" s="98"/>
      <c r="AI8" s="99"/>
      <c r="AJ8" s="1986"/>
      <c r="AK8" s="1987"/>
      <c r="AL8" s="1988"/>
      <c r="AM8" s="1986"/>
      <c r="AN8" s="100"/>
      <c r="AO8" s="1989"/>
      <c r="AP8" s="1990"/>
      <c r="AQ8" s="101"/>
    </row>
    <row r="9" spans="1:43" ht="11.25" customHeight="1">
      <c r="B9" s="1984"/>
      <c r="C9" s="1944"/>
      <c r="D9" s="1946"/>
      <c r="E9" s="1099"/>
      <c r="F9" s="1099"/>
      <c r="G9" s="1099"/>
      <c r="H9" s="1099"/>
      <c r="I9" s="1099"/>
      <c r="J9" s="1099"/>
      <c r="K9" s="1099"/>
      <c r="L9" s="1099"/>
      <c r="M9" s="1099"/>
      <c r="N9" s="1099"/>
      <c r="O9" s="1099"/>
      <c r="P9" s="1099"/>
      <c r="Q9" s="1099"/>
      <c r="R9" s="1099"/>
      <c r="S9" s="1099"/>
      <c r="T9" s="1099"/>
      <c r="U9" s="1099"/>
      <c r="V9" s="1099"/>
      <c r="W9" s="1099"/>
      <c r="X9" s="1099"/>
      <c r="Y9" s="1099"/>
      <c r="Z9" s="1099"/>
      <c r="AA9" s="1099"/>
      <c r="AB9" s="1099"/>
      <c r="AC9" s="1099"/>
      <c r="AD9" s="1099"/>
      <c r="AE9" s="1099"/>
      <c r="AF9" s="1099"/>
      <c r="AG9" s="102"/>
      <c r="AH9" s="103"/>
      <c r="AI9" s="104"/>
      <c r="AJ9" s="1991"/>
      <c r="AK9" s="1992"/>
      <c r="AL9" s="1993"/>
      <c r="AM9" s="1991"/>
      <c r="AN9" s="105"/>
      <c r="AO9" s="1994"/>
      <c r="AP9" s="1995"/>
      <c r="AQ9" s="106"/>
    </row>
    <row r="10" spans="1:43" ht="11.25" customHeight="1">
      <c r="B10" s="1984"/>
      <c r="C10" s="1943" t="s">
        <v>38</v>
      </c>
      <c r="D10" s="1945"/>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97"/>
      <c r="AH10" s="98"/>
      <c r="AI10" s="99"/>
      <c r="AJ10" s="1986"/>
      <c r="AK10" s="1987"/>
      <c r="AL10" s="1988"/>
      <c r="AM10" s="1986"/>
      <c r="AN10" s="100"/>
      <c r="AO10" s="1989"/>
      <c r="AP10" s="1990"/>
      <c r="AQ10" s="101"/>
    </row>
    <row r="11" spans="1:43" ht="11.25" customHeight="1">
      <c r="B11" s="1984"/>
      <c r="C11" s="1944"/>
      <c r="D11" s="1946"/>
      <c r="E11" s="1099"/>
      <c r="F11" s="1099"/>
      <c r="G11" s="1099"/>
      <c r="H11" s="1099"/>
      <c r="I11" s="1099"/>
      <c r="J11" s="1099"/>
      <c r="K11" s="1099"/>
      <c r="L11" s="1099"/>
      <c r="M11" s="1099"/>
      <c r="N11" s="1099"/>
      <c r="O11" s="1099"/>
      <c r="P11" s="1099"/>
      <c r="Q11" s="1099"/>
      <c r="R11" s="1099"/>
      <c r="S11" s="1099"/>
      <c r="T11" s="1099"/>
      <c r="U11" s="1099"/>
      <c r="V11" s="1099"/>
      <c r="W11" s="1099"/>
      <c r="X11" s="1099"/>
      <c r="Y11" s="1099"/>
      <c r="Z11" s="1099"/>
      <c r="AA11" s="1099"/>
      <c r="AB11" s="1099"/>
      <c r="AC11" s="1099"/>
      <c r="AD11" s="1099"/>
      <c r="AE11" s="1099"/>
      <c r="AF11" s="1099"/>
      <c r="AG11" s="102"/>
      <c r="AH11" s="103"/>
      <c r="AI11" s="104"/>
      <c r="AJ11" s="1991"/>
      <c r="AK11" s="1992"/>
      <c r="AL11" s="1993"/>
      <c r="AM11" s="1991"/>
      <c r="AN11" s="105"/>
      <c r="AO11" s="1994"/>
      <c r="AP11" s="1995"/>
      <c r="AQ11" s="106"/>
    </row>
    <row r="12" spans="1:43" ht="11.25" customHeight="1">
      <c r="B12" s="1984"/>
      <c r="C12" s="1943" t="s">
        <v>39</v>
      </c>
      <c r="D12" s="1945"/>
      <c r="E12" s="1097"/>
      <c r="F12" s="1097"/>
      <c r="G12" s="1097"/>
      <c r="H12" s="1097"/>
      <c r="I12" s="1097"/>
      <c r="J12" s="1097"/>
      <c r="K12" s="1097"/>
      <c r="L12" s="1097"/>
      <c r="M12" s="1097"/>
      <c r="N12" s="1097"/>
      <c r="O12" s="1097"/>
      <c r="P12" s="1100"/>
      <c r="Q12" s="1097"/>
      <c r="R12" s="1097"/>
      <c r="S12" s="1097"/>
      <c r="T12" s="1097"/>
      <c r="U12" s="1097"/>
      <c r="V12" s="1097"/>
      <c r="W12" s="1097"/>
      <c r="X12" s="1097"/>
      <c r="Y12" s="1097"/>
      <c r="Z12" s="1097"/>
      <c r="AA12" s="1097"/>
      <c r="AB12" s="1097"/>
      <c r="AC12" s="1097"/>
      <c r="AD12" s="1097"/>
      <c r="AE12" s="1097"/>
      <c r="AF12" s="1097"/>
      <c r="AG12" s="97"/>
      <c r="AH12" s="98"/>
      <c r="AI12" s="99"/>
      <c r="AJ12" s="1986"/>
      <c r="AK12" s="1987"/>
      <c r="AL12" s="1988"/>
      <c r="AM12" s="1986"/>
      <c r="AN12" s="100"/>
      <c r="AO12" s="1989"/>
      <c r="AP12" s="1990"/>
      <c r="AQ12" s="101"/>
    </row>
    <row r="13" spans="1:43" ht="11.25" customHeight="1">
      <c r="B13" s="1984"/>
      <c r="C13" s="1944"/>
      <c r="D13" s="1946"/>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G13" s="102"/>
      <c r="AH13" s="103"/>
      <c r="AI13" s="104"/>
      <c r="AJ13" s="1991"/>
      <c r="AK13" s="1992"/>
      <c r="AL13" s="1993"/>
      <c r="AM13" s="1991"/>
      <c r="AN13" s="105"/>
      <c r="AO13" s="1994"/>
      <c r="AP13" s="1995"/>
      <c r="AQ13" s="106"/>
    </row>
    <row r="14" spans="1:43" ht="11.25" customHeight="1">
      <c r="B14" s="1984"/>
      <c r="C14" s="1943" t="s">
        <v>40</v>
      </c>
      <c r="D14" s="1945"/>
      <c r="E14" s="1097"/>
      <c r="F14" s="1097"/>
      <c r="G14" s="1097"/>
      <c r="H14" s="1097"/>
      <c r="I14" s="1097"/>
      <c r="J14" s="1097"/>
      <c r="K14" s="1097"/>
      <c r="L14" s="1097"/>
      <c r="M14" s="1097"/>
      <c r="N14" s="1097"/>
      <c r="O14" s="1097"/>
      <c r="P14" s="1100"/>
      <c r="Q14" s="1097"/>
      <c r="R14" s="1097"/>
      <c r="S14" s="1097"/>
      <c r="T14" s="1097"/>
      <c r="U14" s="1097"/>
      <c r="V14" s="1097"/>
      <c r="W14" s="1097"/>
      <c r="X14" s="1097"/>
      <c r="Y14" s="1097"/>
      <c r="Z14" s="1097"/>
      <c r="AA14" s="1097"/>
      <c r="AB14" s="1097"/>
      <c r="AC14" s="1097"/>
      <c r="AD14" s="1097"/>
      <c r="AE14" s="1097"/>
      <c r="AF14" s="1097"/>
      <c r="AG14" s="97"/>
      <c r="AH14" s="98"/>
      <c r="AI14" s="99"/>
      <c r="AJ14" s="1986"/>
      <c r="AK14" s="1987"/>
      <c r="AL14" s="1988"/>
      <c r="AM14" s="1986"/>
      <c r="AN14" s="100"/>
      <c r="AO14" s="1989"/>
      <c r="AP14" s="1990"/>
      <c r="AQ14" s="101"/>
    </row>
    <row r="15" spans="1:43" ht="11.25" customHeight="1">
      <c r="B15" s="1984"/>
      <c r="C15" s="1944"/>
      <c r="D15" s="1946"/>
      <c r="E15" s="1099"/>
      <c r="F15" s="1099"/>
      <c r="G15" s="1099"/>
      <c r="H15" s="1099"/>
      <c r="I15" s="1099"/>
      <c r="J15" s="1099"/>
      <c r="K15" s="1099"/>
      <c r="L15" s="1099"/>
      <c r="M15" s="1099"/>
      <c r="N15" s="1099"/>
      <c r="O15" s="1099"/>
      <c r="P15" s="1099"/>
      <c r="Q15" s="1099"/>
      <c r="R15" s="1099"/>
      <c r="S15" s="1099"/>
      <c r="T15" s="1099"/>
      <c r="U15" s="1099"/>
      <c r="V15" s="1099"/>
      <c r="W15" s="1099"/>
      <c r="X15" s="1099"/>
      <c r="Y15" s="1099"/>
      <c r="Z15" s="1099"/>
      <c r="AA15" s="1099"/>
      <c r="AB15" s="1099"/>
      <c r="AC15" s="1099"/>
      <c r="AD15" s="1099"/>
      <c r="AE15" s="1099"/>
      <c r="AF15" s="1099"/>
      <c r="AG15" s="102"/>
      <c r="AH15" s="103"/>
      <c r="AI15" s="104"/>
      <c r="AJ15" s="1991"/>
      <c r="AK15" s="1992"/>
      <c r="AL15" s="1993"/>
      <c r="AM15" s="1991"/>
      <c r="AN15" s="105"/>
      <c r="AO15" s="1994"/>
      <c r="AP15" s="1995"/>
      <c r="AQ15" s="106"/>
    </row>
    <row r="16" spans="1:43" ht="11.25" customHeight="1">
      <c r="B16" s="1984"/>
      <c r="C16" s="1943" t="s">
        <v>41</v>
      </c>
      <c r="D16" s="1945"/>
      <c r="E16" s="1097"/>
      <c r="F16" s="1097"/>
      <c r="G16" s="1097"/>
      <c r="H16" s="1097"/>
      <c r="I16" s="1097"/>
      <c r="J16" s="1097"/>
      <c r="K16" s="1097"/>
      <c r="L16" s="1097"/>
      <c r="M16" s="1097"/>
      <c r="N16" s="1097"/>
      <c r="O16" s="1097"/>
      <c r="P16" s="1097"/>
      <c r="Q16" s="1097"/>
      <c r="R16" s="1097"/>
      <c r="S16" s="1097"/>
      <c r="T16" s="1097"/>
      <c r="U16" s="1097"/>
      <c r="V16" s="1097"/>
      <c r="W16" s="1097"/>
      <c r="X16" s="1097"/>
      <c r="Y16" s="1097"/>
      <c r="Z16" s="1097"/>
      <c r="AA16" s="1097"/>
      <c r="AB16" s="1097"/>
      <c r="AC16" s="1097"/>
      <c r="AD16" s="1097"/>
      <c r="AE16" s="1097"/>
      <c r="AF16" s="1097"/>
      <c r="AG16" s="97"/>
      <c r="AH16" s="98"/>
      <c r="AI16" s="99"/>
      <c r="AJ16" s="1986"/>
      <c r="AK16" s="1987"/>
      <c r="AL16" s="1988"/>
      <c r="AM16" s="1986"/>
      <c r="AN16" s="100"/>
      <c r="AO16" s="1989"/>
      <c r="AP16" s="1990"/>
      <c r="AQ16" s="101"/>
    </row>
    <row r="17" spans="2:43" ht="11.25" customHeight="1">
      <c r="B17" s="1984"/>
      <c r="C17" s="1944"/>
      <c r="D17" s="1946"/>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02"/>
      <c r="AH17" s="103"/>
      <c r="AI17" s="104"/>
      <c r="AJ17" s="1991"/>
      <c r="AK17" s="1992"/>
      <c r="AL17" s="1993"/>
      <c r="AM17" s="1991"/>
      <c r="AN17" s="105"/>
      <c r="AO17" s="1994"/>
      <c r="AP17" s="1995"/>
      <c r="AQ17" s="106"/>
    </row>
    <row r="18" spans="2:43" ht="11.25" customHeight="1">
      <c r="B18" s="1984"/>
      <c r="C18" s="1943" t="s">
        <v>42</v>
      </c>
      <c r="D18" s="1945"/>
      <c r="E18" s="1097"/>
      <c r="F18" s="1097"/>
      <c r="G18" s="1097"/>
      <c r="H18" s="1097"/>
      <c r="I18" s="1097"/>
      <c r="J18" s="1097"/>
      <c r="K18" s="1097"/>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97"/>
      <c r="AH18" s="98"/>
      <c r="AI18" s="99"/>
      <c r="AJ18" s="1986"/>
      <c r="AK18" s="1987"/>
      <c r="AL18" s="1988"/>
      <c r="AM18" s="1986"/>
      <c r="AN18" s="100"/>
      <c r="AO18" s="1989"/>
      <c r="AP18" s="1990"/>
      <c r="AQ18" s="101"/>
    </row>
    <row r="19" spans="2:43" ht="11.25" customHeight="1">
      <c r="B19" s="1984"/>
      <c r="C19" s="1944"/>
      <c r="D19" s="1946"/>
      <c r="E19" s="1099"/>
      <c r="F19" s="1099"/>
      <c r="G19" s="1099"/>
      <c r="H19" s="1099"/>
      <c r="I19" s="1099"/>
      <c r="J19" s="1099"/>
      <c r="K19" s="1099"/>
      <c r="L19" s="1099"/>
      <c r="M19" s="1099"/>
      <c r="N19" s="1099"/>
      <c r="O19" s="1099"/>
      <c r="P19" s="1099"/>
      <c r="Q19" s="1099"/>
      <c r="R19" s="1099"/>
      <c r="S19" s="1099"/>
      <c r="T19" s="1099"/>
      <c r="U19" s="1099"/>
      <c r="V19" s="1099"/>
      <c r="W19" s="1099"/>
      <c r="X19" s="1099"/>
      <c r="Y19" s="1099"/>
      <c r="Z19" s="1099"/>
      <c r="AA19" s="1099"/>
      <c r="AB19" s="1099"/>
      <c r="AC19" s="1099"/>
      <c r="AD19" s="1099"/>
      <c r="AE19" s="1099"/>
      <c r="AF19" s="1099"/>
      <c r="AG19" s="102"/>
      <c r="AH19" s="103"/>
      <c r="AI19" s="104"/>
      <c r="AJ19" s="1991"/>
      <c r="AK19" s="1992"/>
      <c r="AL19" s="1993"/>
      <c r="AM19" s="1991"/>
      <c r="AN19" s="105"/>
      <c r="AO19" s="1994"/>
      <c r="AP19" s="1995"/>
      <c r="AQ19" s="106"/>
    </row>
    <row r="20" spans="2:43" ht="11.25" customHeight="1">
      <c r="B20" s="1984"/>
      <c r="C20" s="1943" t="s">
        <v>43</v>
      </c>
      <c r="D20" s="1945"/>
      <c r="E20" s="1097"/>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7"/>
      <c r="AF20" s="1097"/>
      <c r="AG20" s="97"/>
      <c r="AH20" s="98"/>
      <c r="AI20" s="99"/>
      <c r="AJ20" s="1986"/>
      <c r="AK20" s="1987"/>
      <c r="AL20" s="1988"/>
      <c r="AM20" s="1986"/>
      <c r="AN20" s="100"/>
      <c r="AO20" s="1989"/>
      <c r="AP20" s="1990"/>
      <c r="AQ20" s="101"/>
    </row>
    <row r="21" spans="2:43" ht="11.25" customHeight="1">
      <c r="B21" s="1985"/>
      <c r="C21" s="1944"/>
      <c r="D21" s="1946"/>
      <c r="E21" s="1099"/>
      <c r="F21" s="1099"/>
      <c r="G21" s="1099"/>
      <c r="H21" s="1099"/>
      <c r="I21" s="1099"/>
      <c r="J21" s="1099"/>
      <c r="K21" s="1099"/>
      <c r="L21" s="1099"/>
      <c r="M21" s="1099"/>
      <c r="N21" s="1099"/>
      <c r="O21" s="1099"/>
      <c r="P21" s="1099"/>
      <c r="Q21" s="1099"/>
      <c r="R21" s="1099"/>
      <c r="S21" s="1099"/>
      <c r="T21" s="1099"/>
      <c r="U21" s="1099"/>
      <c r="V21" s="1099"/>
      <c r="W21" s="1099"/>
      <c r="X21" s="1099"/>
      <c r="Y21" s="1099"/>
      <c r="Z21" s="1099"/>
      <c r="AA21" s="1099"/>
      <c r="AB21" s="1099"/>
      <c r="AC21" s="1099"/>
      <c r="AD21" s="1099"/>
      <c r="AE21" s="1099"/>
      <c r="AF21" s="1099"/>
      <c r="AG21" s="102"/>
      <c r="AH21" s="103"/>
      <c r="AI21" s="104"/>
      <c r="AJ21" s="1991"/>
      <c r="AK21" s="1992"/>
      <c r="AL21" s="1993"/>
      <c r="AM21" s="1991"/>
      <c r="AN21" s="105"/>
      <c r="AO21" s="1994"/>
      <c r="AP21" s="1995"/>
      <c r="AQ21" s="106"/>
    </row>
    <row r="22" spans="2:43" ht="11.25" customHeight="1">
      <c r="B22" s="1954" t="s">
        <v>44</v>
      </c>
      <c r="C22" s="1913"/>
      <c r="D22" s="1956"/>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97"/>
      <c r="AH22" s="98"/>
      <c r="AI22" s="99"/>
      <c r="AJ22" s="1986"/>
      <c r="AK22" s="1987"/>
      <c r="AL22" s="1988"/>
      <c r="AM22" s="1986"/>
      <c r="AN22" s="100"/>
      <c r="AO22" s="1989"/>
      <c r="AP22" s="1990"/>
      <c r="AQ22" s="101"/>
    </row>
    <row r="23" spans="2:43" ht="11.25" customHeight="1">
      <c r="B23" s="1955"/>
      <c r="C23" s="1957"/>
      <c r="D23" s="1958"/>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99"/>
      <c r="AB23" s="1099"/>
      <c r="AC23" s="1099"/>
      <c r="AD23" s="1099"/>
      <c r="AE23" s="1099"/>
      <c r="AF23" s="1099"/>
      <c r="AG23" s="102"/>
      <c r="AH23" s="103"/>
      <c r="AI23" s="104"/>
      <c r="AJ23" s="1991"/>
      <c r="AK23" s="1992"/>
      <c r="AL23" s="1993"/>
      <c r="AM23" s="1991"/>
      <c r="AN23" s="105"/>
      <c r="AO23" s="1994"/>
      <c r="AP23" s="1995"/>
      <c r="AQ23" s="106"/>
    </row>
    <row r="24" spans="2:43" ht="11.25" customHeight="1">
      <c r="B24" s="1954" t="s">
        <v>45</v>
      </c>
      <c r="C24" s="1967"/>
      <c r="D24" s="1945"/>
      <c r="E24" s="1097"/>
      <c r="F24" s="1097"/>
      <c r="G24" s="1097"/>
      <c r="H24" s="1097"/>
      <c r="I24" s="1097"/>
      <c r="J24" s="1097"/>
      <c r="K24" s="1097"/>
      <c r="L24" s="1097"/>
      <c r="M24" s="1097"/>
      <c r="N24" s="1097"/>
      <c r="O24" s="1097"/>
      <c r="P24" s="1100"/>
      <c r="Q24" s="1097"/>
      <c r="R24" s="1097"/>
      <c r="S24" s="1097"/>
      <c r="T24" s="1097"/>
      <c r="U24" s="1097"/>
      <c r="V24" s="1097"/>
      <c r="W24" s="1097"/>
      <c r="X24" s="1097"/>
      <c r="Y24" s="1097"/>
      <c r="Z24" s="1097"/>
      <c r="AA24" s="1097"/>
      <c r="AB24" s="1097"/>
      <c r="AC24" s="1097"/>
      <c r="AD24" s="1097"/>
      <c r="AE24" s="1097"/>
      <c r="AF24" s="1097"/>
      <c r="AG24" s="97"/>
      <c r="AH24" s="98"/>
      <c r="AI24" s="99"/>
      <c r="AJ24" s="1986"/>
      <c r="AK24" s="1987"/>
      <c r="AL24" s="1988"/>
      <c r="AM24" s="1986"/>
      <c r="AN24" s="100"/>
      <c r="AO24" s="1989"/>
      <c r="AP24" s="1990"/>
      <c r="AQ24" s="101"/>
    </row>
    <row r="25" spans="2:43" ht="11.25" customHeight="1">
      <c r="B25" s="1955"/>
      <c r="C25" s="1968"/>
      <c r="D25" s="1946"/>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2"/>
      <c r="AH25" s="103"/>
      <c r="AI25" s="104"/>
      <c r="AJ25" s="1991"/>
      <c r="AK25" s="1992"/>
      <c r="AL25" s="1993"/>
      <c r="AM25" s="1991"/>
      <c r="AN25" s="105"/>
      <c r="AO25" s="1996"/>
      <c r="AP25" s="1997"/>
      <c r="AQ25" s="107"/>
    </row>
    <row r="26" spans="2:43" ht="13.5" customHeight="1">
      <c r="B26" s="1959" t="s">
        <v>250</v>
      </c>
      <c r="C26" s="1960"/>
      <c r="D26" s="803"/>
      <c r="E26" s="1965" t="s">
        <v>253</v>
      </c>
      <c r="F26" s="1966"/>
      <c r="G26" s="1913">
        <v>8</v>
      </c>
      <c r="H26" s="1913"/>
      <c r="I26" s="1913">
        <v>9</v>
      </c>
      <c r="J26" s="1913"/>
      <c r="K26" s="1913">
        <v>10</v>
      </c>
      <c r="L26" s="1913"/>
      <c r="M26" s="1913">
        <v>11</v>
      </c>
      <c r="N26" s="1913"/>
      <c r="O26" s="1913">
        <v>12</v>
      </c>
      <c r="P26" s="1913"/>
      <c r="Q26" s="1913">
        <v>13</v>
      </c>
      <c r="R26" s="1913"/>
      <c r="S26" s="1913">
        <v>14</v>
      </c>
      <c r="T26" s="1913"/>
      <c r="U26" s="1913">
        <v>15</v>
      </c>
      <c r="V26" s="1913"/>
      <c r="W26" s="1913">
        <v>16</v>
      </c>
      <c r="X26" s="1913"/>
      <c r="Y26" s="1913">
        <v>17</v>
      </c>
      <c r="Z26" s="1913"/>
      <c r="AA26" s="1913">
        <v>18</v>
      </c>
      <c r="AB26" s="1913"/>
      <c r="AC26" s="1913">
        <v>19</v>
      </c>
      <c r="AD26" s="1913"/>
      <c r="AE26" s="1913">
        <v>20</v>
      </c>
      <c r="AF26" s="1913"/>
      <c r="AG26" s="108" t="s">
        <v>114</v>
      </c>
      <c r="AH26" s="698"/>
      <c r="AI26" s="698"/>
      <c r="AJ26" s="698"/>
      <c r="AK26" s="698"/>
      <c r="AL26" s="698"/>
      <c r="AM26" s="698"/>
      <c r="AN26" s="698"/>
      <c r="AO26" s="698"/>
      <c r="AP26" s="698"/>
      <c r="AQ26" s="699"/>
    </row>
    <row r="27" spans="2:43" ht="12.75" customHeight="1">
      <c r="B27" s="1961"/>
      <c r="C27" s="1962"/>
      <c r="D27" s="804"/>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10"/>
      <c r="AG27" s="111" t="s">
        <v>105</v>
      </c>
      <c r="AH27" s="112"/>
      <c r="AI27" s="113" t="s">
        <v>115</v>
      </c>
      <c r="AJ27" s="114" t="s">
        <v>116</v>
      </c>
      <c r="AK27" s="113" t="s">
        <v>46</v>
      </c>
      <c r="AL27" s="113" t="s">
        <v>137</v>
      </c>
      <c r="AM27" s="113" t="s">
        <v>46</v>
      </c>
      <c r="AN27" s="113" t="s">
        <v>1028</v>
      </c>
      <c r="AO27" s="113" t="s">
        <v>47</v>
      </c>
      <c r="AP27" s="113" t="s">
        <v>115</v>
      </c>
      <c r="AQ27" s="115" t="s">
        <v>116</v>
      </c>
    </row>
    <row r="28" spans="2:43" ht="12.75" customHeight="1">
      <c r="B28" s="1961"/>
      <c r="C28" s="1962"/>
      <c r="D28" s="805" t="s">
        <v>429</v>
      </c>
      <c r="E28" s="116"/>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8"/>
      <c r="AH28" s="112" t="s">
        <v>36</v>
      </c>
      <c r="AI28" s="112"/>
      <c r="AJ28" s="112"/>
      <c r="AK28" s="113" t="s">
        <v>46</v>
      </c>
      <c r="AL28" s="112"/>
      <c r="AM28" s="113" t="s">
        <v>46</v>
      </c>
      <c r="AN28" s="121"/>
      <c r="AO28" s="113" t="s">
        <v>47</v>
      </c>
      <c r="AP28" s="112">
        <f>AI28*AL28*AN28</f>
        <v>0</v>
      </c>
      <c r="AQ28" s="119">
        <f>AJ28*AL28*AN28</f>
        <v>0</v>
      </c>
    </row>
    <row r="29" spans="2:43" ht="12.75" customHeight="1">
      <c r="B29" s="1961"/>
      <c r="C29" s="1962"/>
      <c r="D29" s="806"/>
      <c r="E29" s="116"/>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c r="AH29" s="112" t="s">
        <v>37</v>
      </c>
      <c r="AI29" s="112"/>
      <c r="AJ29" s="112"/>
      <c r="AK29" s="113" t="s">
        <v>46</v>
      </c>
      <c r="AL29" s="112"/>
      <c r="AM29" s="113" t="s">
        <v>46</v>
      </c>
      <c r="AN29" s="121"/>
      <c r="AO29" s="113" t="s">
        <v>47</v>
      </c>
      <c r="AP29" s="112">
        <f t="shared" ref="AP29:AP35" si="0">AI29*AL29*AN29</f>
        <v>0</v>
      </c>
      <c r="AQ29" s="119">
        <f t="shared" ref="AQ29:AQ35" si="1">AJ29*AL29*AN29</f>
        <v>0</v>
      </c>
    </row>
    <row r="30" spans="2:43" ht="12.75" customHeight="1">
      <c r="B30" s="1961"/>
      <c r="C30" s="1962"/>
      <c r="D30" s="804"/>
      <c r="E30" s="1965" t="s">
        <v>253</v>
      </c>
      <c r="F30" s="1966"/>
      <c r="G30" s="1913">
        <v>8</v>
      </c>
      <c r="H30" s="1913"/>
      <c r="I30" s="1913">
        <v>9</v>
      </c>
      <c r="J30" s="1913"/>
      <c r="K30" s="1913">
        <v>10</v>
      </c>
      <c r="L30" s="1913"/>
      <c r="M30" s="1913">
        <v>11</v>
      </c>
      <c r="N30" s="1913"/>
      <c r="O30" s="1913">
        <v>12</v>
      </c>
      <c r="P30" s="1913"/>
      <c r="Q30" s="1913">
        <v>13</v>
      </c>
      <c r="R30" s="1913"/>
      <c r="S30" s="1913">
        <v>14</v>
      </c>
      <c r="T30" s="1913"/>
      <c r="U30" s="1913">
        <v>15</v>
      </c>
      <c r="V30" s="1913"/>
      <c r="W30" s="1913">
        <v>16</v>
      </c>
      <c r="X30" s="1913"/>
      <c r="Y30" s="1913">
        <v>17</v>
      </c>
      <c r="Z30" s="1913"/>
      <c r="AA30" s="1913">
        <v>18</v>
      </c>
      <c r="AB30" s="1913"/>
      <c r="AC30" s="1913">
        <v>19</v>
      </c>
      <c r="AD30" s="1913"/>
      <c r="AE30" s="1913">
        <v>20</v>
      </c>
      <c r="AF30" s="1978"/>
      <c r="AG30" s="118"/>
      <c r="AH30" s="112" t="s">
        <v>416</v>
      </c>
      <c r="AI30" s="112"/>
      <c r="AJ30" s="112"/>
      <c r="AK30" s="113" t="s">
        <v>46</v>
      </c>
      <c r="AL30" s="112"/>
      <c r="AM30" s="113" t="s">
        <v>46</v>
      </c>
      <c r="AN30" s="121"/>
      <c r="AO30" s="113" t="s">
        <v>47</v>
      </c>
      <c r="AP30" s="112">
        <f t="shared" si="0"/>
        <v>0</v>
      </c>
      <c r="AQ30" s="119">
        <f t="shared" si="1"/>
        <v>0</v>
      </c>
    </row>
    <row r="31" spans="2:43" ht="12.75" customHeight="1">
      <c r="B31" s="1961"/>
      <c r="C31" s="1962"/>
      <c r="D31" s="804"/>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263"/>
      <c r="AG31" s="118"/>
      <c r="AH31" s="112" t="s">
        <v>417</v>
      </c>
      <c r="AI31" s="112"/>
      <c r="AJ31" s="112"/>
      <c r="AK31" s="113" t="s">
        <v>46</v>
      </c>
      <c r="AL31" s="112"/>
      <c r="AM31" s="113" t="s">
        <v>46</v>
      </c>
      <c r="AN31" s="121"/>
      <c r="AO31" s="113" t="s">
        <v>47</v>
      </c>
      <c r="AP31" s="112">
        <f t="shared" si="0"/>
        <v>0</v>
      </c>
      <c r="AQ31" s="119">
        <f t="shared" si="1"/>
        <v>0</v>
      </c>
    </row>
    <row r="32" spans="2:43" ht="12.75" customHeight="1">
      <c r="B32" s="1961"/>
      <c r="C32" s="1962"/>
      <c r="D32" s="805" t="s">
        <v>325</v>
      </c>
      <c r="E32" s="116"/>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261"/>
      <c r="AG32" s="118"/>
      <c r="AH32" s="112" t="s">
        <v>418</v>
      </c>
      <c r="AI32" s="112"/>
      <c r="AJ32" s="112"/>
      <c r="AK32" s="113" t="s">
        <v>46</v>
      </c>
      <c r="AL32" s="112"/>
      <c r="AM32" s="113" t="s">
        <v>46</v>
      </c>
      <c r="AN32" s="121"/>
      <c r="AO32" s="113" t="s">
        <v>47</v>
      </c>
      <c r="AP32" s="112">
        <f t="shared" si="0"/>
        <v>0</v>
      </c>
      <c r="AQ32" s="119">
        <f t="shared" si="1"/>
        <v>0</v>
      </c>
    </row>
    <row r="33" spans="2:43" ht="12.75" customHeight="1">
      <c r="B33" s="1963"/>
      <c r="C33" s="1964"/>
      <c r="D33" s="806"/>
      <c r="E33" s="9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262"/>
      <c r="AG33" s="118"/>
      <c r="AH33" s="112" t="s">
        <v>419</v>
      </c>
      <c r="AI33" s="112"/>
      <c r="AJ33" s="112"/>
      <c r="AK33" s="113" t="s">
        <v>46</v>
      </c>
      <c r="AL33" s="112"/>
      <c r="AM33" s="113" t="s">
        <v>46</v>
      </c>
      <c r="AN33" s="121"/>
      <c r="AO33" s="113" t="s">
        <v>47</v>
      </c>
      <c r="AP33" s="112">
        <f t="shared" si="0"/>
        <v>0</v>
      </c>
      <c r="AQ33" s="119">
        <f t="shared" si="1"/>
        <v>0</v>
      </c>
    </row>
    <row r="34" spans="2:43" ht="12.75" customHeight="1">
      <c r="B34" s="1930" t="s">
        <v>109</v>
      </c>
      <c r="C34" s="1922"/>
      <c r="D34" s="1947" t="s">
        <v>429</v>
      </c>
      <c r="E34" s="1950"/>
      <c r="F34" s="1952"/>
      <c r="G34" s="1952"/>
      <c r="H34" s="1952"/>
      <c r="I34" s="1952"/>
      <c r="J34" s="1952"/>
      <c r="K34" s="1952"/>
      <c r="L34" s="1952"/>
      <c r="M34" s="1952"/>
      <c r="N34" s="1952"/>
      <c r="O34" s="1952"/>
      <c r="P34" s="1952"/>
      <c r="Q34" s="1952"/>
      <c r="R34" s="1952"/>
      <c r="S34" s="1952"/>
      <c r="T34" s="1952"/>
      <c r="U34" s="1952"/>
      <c r="V34" s="1952"/>
      <c r="W34" s="1952"/>
      <c r="X34" s="1952"/>
      <c r="Y34" s="1952"/>
      <c r="Z34" s="1952"/>
      <c r="AA34" s="1952"/>
      <c r="AB34" s="1952"/>
      <c r="AC34" s="1952"/>
      <c r="AD34" s="1952"/>
      <c r="AE34" s="1952"/>
      <c r="AF34" s="1998"/>
      <c r="AG34" s="118"/>
      <c r="AH34" s="112" t="s">
        <v>420</v>
      </c>
      <c r="AI34" s="112"/>
      <c r="AJ34" s="112"/>
      <c r="AK34" s="113" t="s">
        <v>46</v>
      </c>
      <c r="AL34" s="112"/>
      <c r="AM34" s="113" t="s">
        <v>46</v>
      </c>
      <c r="AN34" s="121"/>
      <c r="AO34" s="113" t="s">
        <v>47</v>
      </c>
      <c r="AP34" s="112">
        <f t="shared" si="0"/>
        <v>0</v>
      </c>
      <c r="AQ34" s="119">
        <f t="shared" si="1"/>
        <v>0</v>
      </c>
    </row>
    <row r="35" spans="2:43" ht="12.75" customHeight="1">
      <c r="B35" s="1924"/>
      <c r="C35" s="1925"/>
      <c r="D35" s="1948"/>
      <c r="E35" s="1951"/>
      <c r="F35" s="1953"/>
      <c r="G35" s="1953"/>
      <c r="H35" s="1953"/>
      <c r="I35" s="1953"/>
      <c r="J35" s="1953"/>
      <c r="K35" s="1953"/>
      <c r="L35" s="1953"/>
      <c r="M35" s="1953"/>
      <c r="N35" s="1953"/>
      <c r="O35" s="1953"/>
      <c r="P35" s="1953"/>
      <c r="Q35" s="1953"/>
      <c r="R35" s="1953"/>
      <c r="S35" s="1953"/>
      <c r="T35" s="1953"/>
      <c r="U35" s="1953"/>
      <c r="V35" s="1953"/>
      <c r="W35" s="1953"/>
      <c r="X35" s="1953"/>
      <c r="Y35" s="1953"/>
      <c r="Z35" s="1953"/>
      <c r="AA35" s="1953"/>
      <c r="AB35" s="1953"/>
      <c r="AC35" s="1953"/>
      <c r="AD35" s="1953"/>
      <c r="AE35" s="1953"/>
      <c r="AF35" s="1999"/>
      <c r="AG35" s="118"/>
      <c r="AH35" s="112" t="s">
        <v>43</v>
      </c>
      <c r="AI35" s="112"/>
      <c r="AJ35" s="112"/>
      <c r="AK35" s="113" t="s">
        <v>46</v>
      </c>
      <c r="AL35" s="112"/>
      <c r="AM35" s="113" t="s">
        <v>46</v>
      </c>
      <c r="AN35" s="121"/>
      <c r="AO35" s="113" t="s">
        <v>47</v>
      </c>
      <c r="AP35" s="112">
        <f t="shared" si="0"/>
        <v>0</v>
      </c>
      <c r="AQ35" s="119">
        <f t="shared" si="1"/>
        <v>0</v>
      </c>
    </row>
    <row r="36" spans="2:43" ht="12.65" customHeight="1">
      <c r="B36" s="1924"/>
      <c r="C36" s="1925"/>
      <c r="D36" s="1949" t="s">
        <v>325</v>
      </c>
      <c r="E36" s="1950"/>
      <c r="F36" s="1952"/>
      <c r="G36" s="1952"/>
      <c r="H36" s="1952"/>
      <c r="I36" s="1952"/>
      <c r="J36" s="1952"/>
      <c r="K36" s="1952"/>
      <c r="L36" s="1952"/>
      <c r="M36" s="1952"/>
      <c r="N36" s="1952"/>
      <c r="O36" s="1952"/>
      <c r="P36" s="1952"/>
      <c r="Q36" s="1952"/>
      <c r="R36" s="1952"/>
      <c r="S36" s="1952"/>
      <c r="T36" s="1952"/>
      <c r="U36" s="1952"/>
      <c r="V36" s="1952"/>
      <c r="W36" s="1952"/>
      <c r="X36" s="1952"/>
      <c r="Y36" s="1952"/>
      <c r="Z36" s="1952"/>
      <c r="AA36" s="1952"/>
      <c r="AB36" s="1952"/>
      <c r="AC36" s="1952"/>
      <c r="AD36" s="1952"/>
      <c r="AE36" s="1952"/>
      <c r="AF36" s="1998"/>
      <c r="AG36" s="118"/>
      <c r="AH36" s="112"/>
      <c r="AI36" s="112"/>
      <c r="AJ36" s="112"/>
      <c r="AK36" s="113"/>
      <c r="AL36" s="112"/>
      <c r="AM36" s="113"/>
      <c r="AN36" s="112"/>
      <c r="AO36" s="122" t="s">
        <v>80</v>
      </c>
      <c r="AP36" s="122">
        <f>SUM(AP28:AP35)</f>
        <v>0</v>
      </c>
      <c r="AQ36" s="123">
        <f>SUM(AQ28:AQ35)</f>
        <v>0</v>
      </c>
    </row>
    <row r="37" spans="2:43" ht="12.75" customHeight="1">
      <c r="B37" s="1927"/>
      <c r="C37" s="1928"/>
      <c r="D37" s="1949"/>
      <c r="E37" s="1951"/>
      <c r="F37" s="1953"/>
      <c r="G37" s="1953"/>
      <c r="H37" s="1953"/>
      <c r="I37" s="1953"/>
      <c r="J37" s="1953"/>
      <c r="K37" s="1953"/>
      <c r="L37" s="1953"/>
      <c r="M37" s="1953"/>
      <c r="N37" s="1953"/>
      <c r="O37" s="1953"/>
      <c r="P37" s="1953"/>
      <c r="Q37" s="1953"/>
      <c r="R37" s="1953"/>
      <c r="S37" s="1953"/>
      <c r="T37" s="1953"/>
      <c r="U37" s="1953"/>
      <c r="V37" s="1953"/>
      <c r="W37" s="1953"/>
      <c r="X37" s="1953"/>
      <c r="Y37" s="1953"/>
      <c r="Z37" s="1953"/>
      <c r="AA37" s="1953"/>
      <c r="AB37" s="1953"/>
      <c r="AC37" s="1953"/>
      <c r="AD37" s="1953"/>
      <c r="AE37" s="1953"/>
      <c r="AF37" s="1999"/>
      <c r="AG37" s="118"/>
      <c r="AH37" s="125" t="s">
        <v>530</v>
      </c>
      <c r="AI37" s="125"/>
      <c r="AJ37" s="125"/>
      <c r="AK37" s="125"/>
      <c r="AL37" s="125"/>
      <c r="AM37" s="113"/>
      <c r="AN37" s="112"/>
      <c r="AO37" s="112"/>
      <c r="AP37" s="112"/>
      <c r="AQ37" s="119"/>
    </row>
    <row r="38" spans="2:43" ht="12.75" customHeight="1">
      <c r="B38" s="1921" t="s">
        <v>117</v>
      </c>
      <c r="C38" s="1922"/>
      <c r="D38" s="1923"/>
      <c r="E38" s="2000"/>
      <c r="F38" s="2002"/>
      <c r="G38" s="2002"/>
      <c r="H38" s="2002"/>
      <c r="I38" s="2002"/>
      <c r="J38" s="2002"/>
      <c r="K38" s="2002"/>
      <c r="L38" s="2002"/>
      <c r="M38" s="2002"/>
      <c r="N38" s="2002"/>
      <c r="O38" s="2002"/>
      <c r="P38" s="2002"/>
      <c r="Q38" s="2002"/>
      <c r="R38" s="2002"/>
      <c r="S38" s="2002"/>
      <c r="T38" s="2002"/>
      <c r="U38" s="2002"/>
      <c r="V38" s="2002"/>
      <c r="W38" s="2002"/>
      <c r="X38" s="2002"/>
      <c r="Y38" s="2002"/>
      <c r="Z38" s="2002"/>
      <c r="AA38" s="2002"/>
      <c r="AB38" s="2002"/>
      <c r="AC38" s="2002"/>
      <c r="AD38" s="2002"/>
      <c r="AE38" s="2002"/>
      <c r="AF38" s="2004"/>
      <c r="AG38" s="700"/>
      <c r="AH38" s="701" t="s">
        <v>528</v>
      </c>
      <c r="AI38" s="702"/>
      <c r="AJ38" s="703"/>
      <c r="AK38" s="704" t="s">
        <v>46</v>
      </c>
      <c r="AL38" s="705">
        <v>0.25</v>
      </c>
      <c r="AM38" s="706"/>
      <c r="AN38" s="703"/>
      <c r="AO38" s="704"/>
      <c r="AP38" s="704"/>
      <c r="AQ38" s="115"/>
    </row>
    <row r="39" spans="2:43" ht="12.75" customHeight="1">
      <c r="B39" s="1924"/>
      <c r="C39" s="1925"/>
      <c r="D39" s="1926"/>
      <c r="E39" s="1932"/>
      <c r="F39" s="1935"/>
      <c r="G39" s="1935"/>
      <c r="H39" s="1935"/>
      <c r="I39" s="1935"/>
      <c r="J39" s="1935"/>
      <c r="K39" s="1935"/>
      <c r="L39" s="1935"/>
      <c r="M39" s="1935"/>
      <c r="N39" s="1935"/>
      <c r="O39" s="1935"/>
      <c r="P39" s="1935"/>
      <c r="Q39" s="1935"/>
      <c r="R39" s="1935"/>
      <c r="S39" s="1935"/>
      <c r="T39" s="1935"/>
      <c r="U39" s="1935"/>
      <c r="V39" s="1935"/>
      <c r="W39" s="1935"/>
      <c r="X39" s="1935"/>
      <c r="Y39" s="1935"/>
      <c r="Z39" s="1935"/>
      <c r="AA39" s="1935"/>
      <c r="AB39" s="1935"/>
      <c r="AC39" s="1935"/>
      <c r="AD39" s="1935"/>
      <c r="AE39" s="1935"/>
      <c r="AF39" s="2005"/>
      <c r="AG39" s="118"/>
      <c r="AH39" s="706"/>
      <c r="AI39" s="706"/>
      <c r="AJ39" s="703" t="s">
        <v>48</v>
      </c>
      <c r="AK39" s="707"/>
      <c r="AL39" s="703" t="s">
        <v>137</v>
      </c>
      <c r="AM39" s="703" t="s">
        <v>47</v>
      </c>
      <c r="AN39" s="706"/>
      <c r="AO39" s="703" t="s">
        <v>115</v>
      </c>
      <c r="AP39" s="706"/>
      <c r="AQ39" s="708" t="s">
        <v>116</v>
      </c>
    </row>
    <row r="40" spans="2:43" ht="12.75" customHeight="1">
      <c r="B40" s="1924"/>
      <c r="C40" s="1925"/>
      <c r="D40" s="1926"/>
      <c r="E40" s="1932"/>
      <c r="F40" s="1935"/>
      <c r="G40" s="1935"/>
      <c r="H40" s="1935"/>
      <c r="I40" s="1935"/>
      <c r="J40" s="1935"/>
      <c r="K40" s="1935"/>
      <c r="L40" s="1935"/>
      <c r="M40" s="1935"/>
      <c r="N40" s="1935"/>
      <c r="O40" s="1935"/>
      <c r="P40" s="1935"/>
      <c r="Q40" s="1935"/>
      <c r="R40" s="1935"/>
      <c r="S40" s="1935"/>
      <c r="T40" s="1935"/>
      <c r="U40" s="1935"/>
      <c r="V40" s="1935"/>
      <c r="W40" s="1935"/>
      <c r="X40" s="1935"/>
      <c r="Y40" s="1935"/>
      <c r="Z40" s="1935"/>
      <c r="AA40" s="1935"/>
      <c r="AB40" s="1935"/>
      <c r="AC40" s="1935"/>
      <c r="AD40" s="1935"/>
      <c r="AE40" s="1935"/>
      <c r="AF40" s="2005"/>
      <c r="AG40" s="700"/>
      <c r="AH40" s="704" t="s">
        <v>529</v>
      </c>
      <c r="AI40" s="702"/>
      <c r="AJ40" s="703"/>
      <c r="AK40" s="704" t="s">
        <v>46</v>
      </c>
      <c r="AL40" s="705">
        <v>0.25</v>
      </c>
      <c r="AM40" s="706"/>
      <c r="AN40" s="703"/>
      <c r="AO40" s="704"/>
      <c r="AP40" s="704"/>
      <c r="AQ40" s="115"/>
    </row>
    <row r="41" spans="2:43" ht="12.75" customHeight="1">
      <c r="B41" s="1924"/>
      <c r="C41" s="1925"/>
      <c r="D41" s="1926"/>
      <c r="E41" s="1932"/>
      <c r="F41" s="1935"/>
      <c r="G41" s="1935"/>
      <c r="H41" s="1935"/>
      <c r="I41" s="1935"/>
      <c r="J41" s="1935"/>
      <c r="K41" s="1935"/>
      <c r="L41" s="1935"/>
      <c r="M41" s="1935"/>
      <c r="N41" s="1935"/>
      <c r="O41" s="1935"/>
      <c r="P41" s="1935"/>
      <c r="Q41" s="1935"/>
      <c r="R41" s="1935"/>
      <c r="S41" s="1935"/>
      <c r="T41" s="1935"/>
      <c r="U41" s="1935"/>
      <c r="V41" s="1935"/>
      <c r="W41" s="1935"/>
      <c r="X41" s="1935"/>
      <c r="Y41" s="1935"/>
      <c r="Z41" s="1935"/>
      <c r="AA41" s="1935"/>
      <c r="AB41" s="1935"/>
      <c r="AC41" s="1935"/>
      <c r="AD41" s="1935"/>
      <c r="AE41" s="1935"/>
      <c r="AF41" s="2005"/>
      <c r="AG41" s="700"/>
      <c r="AH41" s="706"/>
      <c r="AI41" s="706"/>
      <c r="AJ41" s="703" t="s">
        <v>48</v>
      </c>
      <c r="AK41" s="707"/>
      <c r="AL41" s="703" t="s">
        <v>137</v>
      </c>
      <c r="AM41" s="703" t="s">
        <v>47</v>
      </c>
      <c r="AN41" s="706"/>
      <c r="AO41" s="703" t="s">
        <v>115</v>
      </c>
      <c r="AP41" s="706"/>
      <c r="AQ41" s="708" t="s">
        <v>116</v>
      </c>
    </row>
    <row r="42" spans="2:43" ht="12.75" customHeight="1">
      <c r="B42" s="1924"/>
      <c r="C42" s="1925"/>
      <c r="D42" s="1926"/>
      <c r="E42" s="1932"/>
      <c r="F42" s="1935"/>
      <c r="G42" s="1935"/>
      <c r="H42" s="1935"/>
      <c r="I42" s="1935"/>
      <c r="J42" s="1935"/>
      <c r="K42" s="1935"/>
      <c r="L42" s="1935"/>
      <c r="M42" s="1935"/>
      <c r="N42" s="1935"/>
      <c r="O42" s="1935"/>
      <c r="P42" s="1935"/>
      <c r="Q42" s="1935"/>
      <c r="R42" s="1935"/>
      <c r="S42" s="1935"/>
      <c r="T42" s="1935"/>
      <c r="U42" s="1935"/>
      <c r="V42" s="1935"/>
      <c r="W42" s="1935"/>
      <c r="X42" s="1935"/>
      <c r="Y42" s="1935"/>
      <c r="Z42" s="1935"/>
      <c r="AA42" s="1935"/>
      <c r="AB42" s="1935"/>
      <c r="AC42" s="1935"/>
      <c r="AD42" s="1935"/>
      <c r="AE42" s="1935"/>
      <c r="AF42" s="2005"/>
      <c r="AG42" s="700"/>
      <c r="AH42" s="704"/>
      <c r="AI42" s="113"/>
      <c r="AJ42" s="113"/>
      <c r="AK42" s="112"/>
      <c r="AL42" s="124"/>
      <c r="AM42" s="113"/>
      <c r="AN42" s="113"/>
      <c r="AO42" s="113"/>
      <c r="AP42" s="709"/>
      <c r="AQ42" s="710"/>
    </row>
    <row r="43" spans="2:43" ht="13.5" customHeight="1">
      <c r="B43" s="1924"/>
      <c r="C43" s="1925"/>
      <c r="D43" s="1926"/>
      <c r="E43" s="1932"/>
      <c r="F43" s="1935"/>
      <c r="G43" s="1935"/>
      <c r="H43" s="1935"/>
      <c r="I43" s="1935"/>
      <c r="J43" s="1935"/>
      <c r="K43" s="1935"/>
      <c r="L43" s="1935"/>
      <c r="M43" s="1935"/>
      <c r="N43" s="1935"/>
      <c r="O43" s="1935"/>
      <c r="P43" s="1935"/>
      <c r="Q43" s="1935"/>
      <c r="R43" s="1935"/>
      <c r="S43" s="1935"/>
      <c r="T43" s="1935"/>
      <c r="U43" s="1935"/>
      <c r="V43" s="1935"/>
      <c r="W43" s="1935"/>
      <c r="X43" s="1935"/>
      <c r="Y43" s="1935"/>
      <c r="Z43" s="1935"/>
      <c r="AA43" s="1935"/>
      <c r="AB43" s="1935"/>
      <c r="AC43" s="1935"/>
      <c r="AD43" s="1935"/>
      <c r="AE43" s="1935"/>
      <c r="AF43" s="2005"/>
      <c r="AG43" s="711" t="s">
        <v>138</v>
      </c>
      <c r="AH43" s="112"/>
      <c r="AI43" s="113" t="s">
        <v>115</v>
      </c>
      <c r="AJ43" s="114" t="s">
        <v>116</v>
      </c>
      <c r="AK43" s="113" t="s">
        <v>46</v>
      </c>
      <c r="AL43" s="113" t="s">
        <v>137</v>
      </c>
      <c r="AM43" s="113" t="s">
        <v>46</v>
      </c>
      <c r="AN43" s="113" t="s">
        <v>1028</v>
      </c>
      <c r="AO43" s="113" t="s">
        <v>47</v>
      </c>
      <c r="AP43" s="113" t="s">
        <v>115</v>
      </c>
      <c r="AQ43" s="115" t="s">
        <v>116</v>
      </c>
    </row>
    <row r="44" spans="2:43" ht="12.75" customHeight="1">
      <c r="B44" s="1927"/>
      <c r="C44" s="1928"/>
      <c r="D44" s="1929"/>
      <c r="E44" s="2001"/>
      <c r="F44" s="2003"/>
      <c r="G44" s="2003"/>
      <c r="H44" s="2003"/>
      <c r="I44" s="2003"/>
      <c r="J44" s="2003"/>
      <c r="K44" s="2003"/>
      <c r="L44" s="2003"/>
      <c r="M44" s="2003"/>
      <c r="N44" s="2003"/>
      <c r="O44" s="2003"/>
      <c r="P44" s="2003"/>
      <c r="Q44" s="2003"/>
      <c r="R44" s="2003"/>
      <c r="S44" s="2003"/>
      <c r="T44" s="2003"/>
      <c r="U44" s="2003"/>
      <c r="V44" s="2003"/>
      <c r="W44" s="2003"/>
      <c r="X44" s="2003"/>
      <c r="Y44" s="2003"/>
      <c r="Z44" s="2003"/>
      <c r="AA44" s="2003"/>
      <c r="AB44" s="2003"/>
      <c r="AC44" s="2003"/>
      <c r="AD44" s="2003"/>
      <c r="AE44" s="2003"/>
      <c r="AF44" s="2006"/>
      <c r="AG44" s="118"/>
      <c r="AH44" s="112" t="s">
        <v>44</v>
      </c>
      <c r="AI44" s="112"/>
      <c r="AJ44" s="112"/>
      <c r="AK44" s="113" t="s">
        <v>46</v>
      </c>
      <c r="AL44" s="112"/>
      <c r="AM44" s="113" t="s">
        <v>46</v>
      </c>
      <c r="AN44" s="121"/>
      <c r="AO44" s="113" t="s">
        <v>47</v>
      </c>
      <c r="AP44" s="112">
        <f>AI44*AL44*AN44</f>
        <v>0</v>
      </c>
      <c r="AQ44" s="119">
        <f>AJ44*AL44*AN44</f>
        <v>0</v>
      </c>
    </row>
    <row r="45" spans="2:43" ht="12.75" customHeight="1">
      <c r="B45" s="1914" t="s">
        <v>110</v>
      </c>
      <c r="C45" s="1915"/>
      <c r="D45" s="1916"/>
      <c r="E45" s="1931"/>
      <c r="F45" s="1934"/>
      <c r="G45" s="1934"/>
      <c r="H45" s="1934"/>
      <c r="I45" s="1934"/>
      <c r="J45" s="1934"/>
      <c r="K45" s="1934"/>
      <c r="L45" s="1934"/>
      <c r="M45" s="1934"/>
      <c r="N45" s="1934"/>
      <c r="O45" s="1934"/>
      <c r="P45" s="1934"/>
      <c r="Q45" s="1934"/>
      <c r="R45" s="1934"/>
      <c r="S45" s="1934"/>
      <c r="T45" s="1934"/>
      <c r="U45" s="1934"/>
      <c r="V45" s="1934"/>
      <c r="W45" s="1934"/>
      <c r="X45" s="1934"/>
      <c r="Y45" s="1934"/>
      <c r="Z45" s="1934"/>
      <c r="AA45" s="1934"/>
      <c r="AB45" s="1934"/>
      <c r="AC45" s="1934"/>
      <c r="AD45" s="1934"/>
      <c r="AE45" s="1934"/>
      <c r="AF45" s="2007"/>
      <c r="AG45" s="118"/>
      <c r="AH45" s="112" t="s">
        <v>49</v>
      </c>
      <c r="AI45" s="112"/>
      <c r="AJ45" s="112"/>
      <c r="AK45" s="113" t="s">
        <v>46</v>
      </c>
      <c r="AL45" s="112"/>
      <c r="AM45" s="113" t="s">
        <v>46</v>
      </c>
      <c r="AN45" s="121"/>
      <c r="AO45" s="113" t="s">
        <v>47</v>
      </c>
      <c r="AP45" s="112">
        <f>AI45*AL45*AN45</f>
        <v>0</v>
      </c>
      <c r="AQ45" s="119">
        <f>AJ45*AL45*AN45</f>
        <v>0</v>
      </c>
    </row>
    <row r="46" spans="2:43" ht="12.75" customHeight="1">
      <c r="B46" s="1917"/>
      <c r="C46" s="1915"/>
      <c r="D46" s="1916"/>
      <c r="E46" s="1932"/>
      <c r="F46" s="1935"/>
      <c r="G46" s="1935"/>
      <c r="H46" s="1935"/>
      <c r="I46" s="1935"/>
      <c r="J46" s="1935"/>
      <c r="K46" s="1935"/>
      <c r="L46" s="1935"/>
      <c r="M46" s="1935"/>
      <c r="N46" s="1935"/>
      <c r="O46" s="1935"/>
      <c r="P46" s="1935"/>
      <c r="Q46" s="1935"/>
      <c r="R46" s="1935"/>
      <c r="S46" s="1935"/>
      <c r="T46" s="1935"/>
      <c r="U46" s="1935"/>
      <c r="V46" s="1935"/>
      <c r="W46" s="1935"/>
      <c r="X46" s="1935"/>
      <c r="Y46" s="1935"/>
      <c r="Z46" s="1935"/>
      <c r="AA46" s="1935"/>
      <c r="AB46" s="1935"/>
      <c r="AC46" s="1935"/>
      <c r="AD46" s="1935"/>
      <c r="AE46" s="1935"/>
      <c r="AF46" s="2005"/>
      <c r="AG46" s="118"/>
      <c r="AH46" s="706"/>
      <c r="AI46" s="709"/>
      <c r="AJ46" s="709"/>
      <c r="AK46" s="709"/>
      <c r="AL46" s="709"/>
      <c r="AM46" s="709"/>
      <c r="AN46" s="709"/>
      <c r="AO46" s="122" t="s">
        <v>80</v>
      </c>
      <c r="AP46" s="122">
        <f>SUM(AP44:AP45)</f>
        <v>0</v>
      </c>
      <c r="AQ46" s="123">
        <f>SUM(AQ44:AQ45)</f>
        <v>0</v>
      </c>
    </row>
    <row r="47" spans="2:43" ht="12.75" customHeight="1">
      <c r="B47" s="1917"/>
      <c r="C47" s="1915"/>
      <c r="D47" s="1916"/>
      <c r="E47" s="1932"/>
      <c r="F47" s="1935"/>
      <c r="G47" s="1935"/>
      <c r="H47" s="1935"/>
      <c r="I47" s="1935"/>
      <c r="J47" s="1935"/>
      <c r="K47" s="1935"/>
      <c r="L47" s="1935"/>
      <c r="M47" s="1935"/>
      <c r="N47" s="1935"/>
      <c r="O47" s="1935"/>
      <c r="P47" s="1935"/>
      <c r="Q47" s="1935"/>
      <c r="R47" s="1935"/>
      <c r="S47" s="1935"/>
      <c r="T47" s="1935"/>
      <c r="U47" s="1935"/>
      <c r="V47" s="1935"/>
      <c r="W47" s="1935"/>
      <c r="X47" s="1935"/>
      <c r="Y47" s="1935"/>
      <c r="Z47" s="1935"/>
      <c r="AA47" s="1935"/>
      <c r="AB47" s="1935"/>
      <c r="AC47" s="1935"/>
      <c r="AD47" s="1935"/>
      <c r="AE47" s="1935"/>
      <c r="AF47" s="2005"/>
      <c r="AG47" s="118"/>
      <c r="AH47" s="712" t="s">
        <v>1029</v>
      </c>
      <c r="AI47" s="709"/>
      <c r="AJ47" s="709"/>
      <c r="AK47" s="709"/>
      <c r="AL47" s="709"/>
      <c r="AM47" s="709"/>
      <c r="AN47" s="709"/>
      <c r="AO47" s="709"/>
      <c r="AP47" s="709"/>
      <c r="AQ47" s="710"/>
    </row>
    <row r="48" spans="2:43" ht="12.75" customHeight="1">
      <c r="B48" s="1917"/>
      <c r="C48" s="1915"/>
      <c r="D48" s="1916"/>
      <c r="E48" s="1932"/>
      <c r="F48" s="1935"/>
      <c r="G48" s="1935"/>
      <c r="H48" s="1935"/>
      <c r="I48" s="1935"/>
      <c r="J48" s="1935"/>
      <c r="K48" s="1935"/>
      <c r="L48" s="1935"/>
      <c r="M48" s="1935"/>
      <c r="N48" s="1935"/>
      <c r="O48" s="1935"/>
      <c r="P48" s="1935"/>
      <c r="Q48" s="1935"/>
      <c r="R48" s="1935"/>
      <c r="S48" s="1935"/>
      <c r="T48" s="1935"/>
      <c r="U48" s="1935"/>
      <c r="V48" s="1935"/>
      <c r="W48" s="1935"/>
      <c r="X48" s="1935"/>
      <c r="Y48" s="1935"/>
      <c r="Z48" s="1935"/>
      <c r="AA48" s="1935"/>
      <c r="AB48" s="1935"/>
      <c r="AC48" s="1935"/>
      <c r="AD48" s="1935"/>
      <c r="AE48" s="1935"/>
      <c r="AF48" s="2005"/>
      <c r="AG48" s="118"/>
      <c r="AH48" s="701" t="s">
        <v>528</v>
      </c>
      <c r="AI48" s="702"/>
      <c r="AJ48" s="703"/>
      <c r="AK48" s="704" t="s">
        <v>46</v>
      </c>
      <c r="AL48" s="705">
        <v>0.25</v>
      </c>
      <c r="AM48" s="706"/>
      <c r="AN48" s="703"/>
      <c r="AO48" s="704"/>
      <c r="AP48" s="704"/>
      <c r="AQ48" s="115"/>
    </row>
    <row r="49" spans="2:43" ht="12.75" customHeight="1">
      <c r="B49" s="1917"/>
      <c r="C49" s="1915"/>
      <c r="D49" s="1916"/>
      <c r="E49" s="1932"/>
      <c r="F49" s="1935"/>
      <c r="G49" s="1935"/>
      <c r="H49" s="1935"/>
      <c r="I49" s="1935"/>
      <c r="J49" s="1935"/>
      <c r="K49" s="1935"/>
      <c r="L49" s="1935"/>
      <c r="M49" s="1935"/>
      <c r="N49" s="1935"/>
      <c r="O49" s="1935"/>
      <c r="P49" s="1935"/>
      <c r="Q49" s="1935"/>
      <c r="R49" s="1935"/>
      <c r="S49" s="1935"/>
      <c r="T49" s="1935"/>
      <c r="U49" s="1935"/>
      <c r="V49" s="1935"/>
      <c r="W49" s="1935"/>
      <c r="X49" s="1935"/>
      <c r="Y49" s="1935"/>
      <c r="Z49" s="1935"/>
      <c r="AA49" s="1935"/>
      <c r="AB49" s="1935"/>
      <c r="AC49" s="1935"/>
      <c r="AD49" s="1935"/>
      <c r="AE49" s="1935"/>
      <c r="AF49" s="2005"/>
      <c r="AG49" s="700"/>
      <c r="AH49" s="706"/>
      <c r="AI49" s="706"/>
      <c r="AJ49" s="703" t="s">
        <v>48</v>
      </c>
      <c r="AK49" s="707"/>
      <c r="AL49" s="703" t="s">
        <v>137</v>
      </c>
      <c r="AM49" s="703" t="s">
        <v>47</v>
      </c>
      <c r="AN49" s="706"/>
      <c r="AO49" s="703" t="s">
        <v>115</v>
      </c>
      <c r="AP49" s="706"/>
      <c r="AQ49" s="708" t="s">
        <v>116</v>
      </c>
    </row>
    <row r="50" spans="2:43" ht="12.75" customHeight="1">
      <c r="B50" s="1917"/>
      <c r="C50" s="1915"/>
      <c r="D50" s="1916"/>
      <c r="E50" s="1932"/>
      <c r="F50" s="1935"/>
      <c r="G50" s="1935"/>
      <c r="H50" s="1935"/>
      <c r="I50" s="1935"/>
      <c r="J50" s="1935"/>
      <c r="K50" s="1935"/>
      <c r="L50" s="1935"/>
      <c r="M50" s="1935"/>
      <c r="N50" s="1935"/>
      <c r="O50" s="1935"/>
      <c r="P50" s="1935"/>
      <c r="Q50" s="1935"/>
      <c r="R50" s="1935"/>
      <c r="S50" s="1935"/>
      <c r="T50" s="1935"/>
      <c r="U50" s="1935"/>
      <c r="V50" s="1935"/>
      <c r="W50" s="1935"/>
      <c r="X50" s="1935"/>
      <c r="Y50" s="1935"/>
      <c r="Z50" s="1935"/>
      <c r="AA50" s="1935"/>
      <c r="AB50" s="1935"/>
      <c r="AC50" s="1935"/>
      <c r="AD50" s="1935"/>
      <c r="AE50" s="1935"/>
      <c r="AF50" s="2005"/>
      <c r="AG50" s="700"/>
      <c r="AH50" s="704" t="s">
        <v>529</v>
      </c>
      <c r="AI50" s="702"/>
      <c r="AJ50" s="703"/>
      <c r="AK50" s="704" t="s">
        <v>46</v>
      </c>
      <c r="AL50" s="705">
        <v>0.25</v>
      </c>
      <c r="AM50" s="706"/>
      <c r="AN50" s="703"/>
      <c r="AO50" s="704"/>
      <c r="AP50" s="704"/>
      <c r="AQ50" s="115"/>
    </row>
    <row r="51" spans="2:43" ht="12.65" customHeight="1" thickBot="1">
      <c r="B51" s="1918"/>
      <c r="C51" s="1919"/>
      <c r="D51" s="1920"/>
      <c r="E51" s="1933"/>
      <c r="F51" s="1936"/>
      <c r="G51" s="1936"/>
      <c r="H51" s="1936"/>
      <c r="I51" s="1936"/>
      <c r="J51" s="1936"/>
      <c r="K51" s="1936"/>
      <c r="L51" s="1936"/>
      <c r="M51" s="1936"/>
      <c r="N51" s="1936"/>
      <c r="O51" s="1936"/>
      <c r="P51" s="1936"/>
      <c r="Q51" s="1936"/>
      <c r="R51" s="1936"/>
      <c r="S51" s="1936"/>
      <c r="T51" s="1936"/>
      <c r="U51" s="1936"/>
      <c r="V51" s="1936"/>
      <c r="W51" s="1936"/>
      <c r="X51" s="1936"/>
      <c r="Y51" s="1936"/>
      <c r="Z51" s="1936"/>
      <c r="AA51" s="1936"/>
      <c r="AB51" s="1936"/>
      <c r="AC51" s="1936"/>
      <c r="AD51" s="1936"/>
      <c r="AE51" s="1936"/>
      <c r="AF51" s="2008"/>
      <c r="AG51" s="713"/>
      <c r="AH51" s="714"/>
      <c r="AI51" s="714"/>
      <c r="AJ51" s="715" t="s">
        <v>48</v>
      </c>
      <c r="AK51" s="716"/>
      <c r="AL51" s="715" t="s">
        <v>137</v>
      </c>
      <c r="AM51" s="715" t="s">
        <v>47</v>
      </c>
      <c r="AN51" s="714"/>
      <c r="AO51" s="715" t="s">
        <v>115</v>
      </c>
      <c r="AP51" s="714"/>
      <c r="AQ51" s="717" t="s">
        <v>116</v>
      </c>
    </row>
    <row r="52" spans="2:43">
      <c r="B52" s="1903" t="s">
        <v>1237</v>
      </c>
      <c r="C52" s="1903"/>
      <c r="D52" s="1903"/>
      <c r="E52" s="1903"/>
      <c r="F52" s="1903"/>
      <c r="G52" s="1903"/>
      <c r="H52" s="1903"/>
      <c r="I52" s="1903"/>
      <c r="J52" s="1903"/>
      <c r="K52" s="1903"/>
      <c r="L52" s="1903"/>
      <c r="M52" s="1903"/>
      <c r="N52" s="1903"/>
      <c r="O52" s="1903"/>
      <c r="P52" s="1903"/>
      <c r="Q52" s="1903"/>
      <c r="R52" s="1903"/>
      <c r="S52" s="1903"/>
      <c r="T52" s="1903"/>
      <c r="U52" s="236" t="s">
        <v>363</v>
      </c>
      <c r="V52" s="126"/>
      <c r="W52" s="126"/>
      <c r="X52" s="126"/>
      <c r="Y52" s="126"/>
      <c r="Z52" s="126"/>
      <c r="AA52" s="126"/>
      <c r="AB52" s="126"/>
      <c r="AC52" s="126"/>
      <c r="AD52" s="126"/>
      <c r="AE52" s="126"/>
      <c r="AF52" s="126"/>
      <c r="AG52" s="372"/>
      <c r="AH52" s="373"/>
      <c r="AI52" s="374"/>
      <c r="AJ52" s="374"/>
      <c r="AK52" s="374"/>
      <c r="AL52" s="374"/>
      <c r="AM52" s="374"/>
      <c r="AN52" s="374"/>
      <c r="AO52" s="374"/>
      <c r="AP52" s="374"/>
      <c r="AQ52" s="373"/>
    </row>
    <row r="53" spans="2:43">
      <c r="B53" s="287" t="s">
        <v>943</v>
      </c>
      <c r="C53" s="312"/>
      <c r="D53" s="312"/>
      <c r="E53" s="312"/>
      <c r="F53" s="312"/>
      <c r="G53" s="312"/>
      <c r="H53" s="312"/>
      <c r="I53" s="312"/>
      <c r="J53" s="312"/>
      <c r="K53" s="312"/>
      <c r="L53" s="312"/>
      <c r="M53" s="312"/>
      <c r="N53" s="312"/>
      <c r="O53" s="312"/>
      <c r="P53" s="312"/>
      <c r="Q53" s="312"/>
      <c r="R53" s="312"/>
      <c r="S53" s="312"/>
      <c r="T53" s="312"/>
    </row>
  </sheetData>
  <customSheetViews>
    <customSheetView guid="{9B4E31BC-71FB-41F0-8B8E-2BBB750341B5}" showPageBreaks="1" printArea="1" view="pageBreakPreview" topLeftCell="A28">
      <selection activeCell="AG37" sqref="AG37"/>
      <pageMargins left="0.59055118110236227" right="0.59055118110236227" top="0.98425196850393704" bottom="0.98425196850393704" header="0.31496062992125984" footer="0.31496062992125984"/>
      <printOptions horizontalCentered="1"/>
      <pageSetup paperSize="9" scale="83" firstPageNumber="14" orientation="landscape" useFirstPageNumber="1" r:id="rId1"/>
      <headerFooter alignWithMargins="0">
        <oddFooter>&amp;C6</oddFooter>
      </headerFooter>
    </customSheetView>
  </customSheetViews>
  <mergeCells count="253">
    <mergeCell ref="N36:N37"/>
    <mergeCell ref="AD38:AD44"/>
    <mergeCell ref="AE38:AE44"/>
    <mergeCell ref="AF38:AF44"/>
    <mergeCell ref="Y45:Y51"/>
    <mergeCell ref="M45:M51"/>
    <mergeCell ref="N45:N51"/>
    <mergeCell ref="AF45:AF51"/>
    <mergeCell ref="AA45:AA51"/>
    <mergeCell ref="AB45:AB51"/>
    <mergeCell ref="AC45:AC51"/>
    <mergeCell ref="AD45:AD51"/>
    <mergeCell ref="AE45:AE51"/>
    <mergeCell ref="S45:S51"/>
    <mergeCell ref="T45:T51"/>
    <mergeCell ref="U45:U51"/>
    <mergeCell ref="V45:V51"/>
    <mergeCell ref="W45:W51"/>
    <mergeCell ref="X45:X51"/>
    <mergeCell ref="AA38:AA44"/>
    <mergeCell ref="AB38:AB44"/>
    <mergeCell ref="AC38:AC44"/>
    <mergeCell ref="L36:L37"/>
    <mergeCell ref="Z36:Z37"/>
    <mergeCell ref="L45:L51"/>
    <mergeCell ref="Z45:Z51"/>
    <mergeCell ref="O45:O51"/>
    <mergeCell ref="P45:P51"/>
    <mergeCell ref="Q45:Q51"/>
    <mergeCell ref="R45:R51"/>
    <mergeCell ref="X38:X44"/>
    <mergeCell ref="O38:O44"/>
    <mergeCell ref="N38:N44"/>
    <mergeCell ref="P38:P44"/>
    <mergeCell ref="Y38:Y44"/>
    <mergeCell ref="Z38:Z44"/>
    <mergeCell ref="L38:L44"/>
    <mergeCell ref="M38:M44"/>
    <mergeCell ref="T38:T44"/>
    <mergeCell ref="U38:U44"/>
    <mergeCell ref="V38:V44"/>
    <mergeCell ref="W38:W44"/>
    <mergeCell ref="Q38:Q44"/>
    <mergeCell ref="R38:R44"/>
    <mergeCell ref="S38:S44"/>
    <mergeCell ref="M36:M37"/>
    <mergeCell ref="AD34:AD35"/>
    <mergeCell ref="AE36:AE37"/>
    <mergeCell ref="Y36:Y37"/>
    <mergeCell ref="AF36:AF37"/>
    <mergeCell ref="E38:E44"/>
    <mergeCell ref="F38:F44"/>
    <mergeCell ref="G38:G44"/>
    <mergeCell ref="H38:H44"/>
    <mergeCell ref="I38:I44"/>
    <mergeCell ref="J38:J44"/>
    <mergeCell ref="K38:K44"/>
    <mergeCell ref="T36:T37"/>
    <mergeCell ref="AA36:AA37"/>
    <mergeCell ref="AB36:AB37"/>
    <mergeCell ref="AC36:AC37"/>
    <mergeCell ref="AD36:AD37"/>
    <mergeCell ref="V36:V37"/>
    <mergeCell ref="W36:W37"/>
    <mergeCell ref="X36:X37"/>
    <mergeCell ref="U36:U37"/>
    <mergeCell ref="P36:P37"/>
    <mergeCell ref="Q36:Q37"/>
    <mergeCell ref="R36:R37"/>
    <mergeCell ref="S36:S37"/>
    <mergeCell ref="Y34:Y35"/>
    <mergeCell ref="Z34:Z35"/>
    <mergeCell ref="AA34:AA35"/>
    <mergeCell ref="AB34:AB35"/>
    <mergeCell ref="S34:S35"/>
    <mergeCell ref="T34:T35"/>
    <mergeCell ref="U34:U35"/>
    <mergeCell ref="V34:V35"/>
    <mergeCell ref="AC34:AC35"/>
    <mergeCell ref="AC26:AD26"/>
    <mergeCell ref="AE26:AF26"/>
    <mergeCell ref="E34:E35"/>
    <mergeCell ref="F34:F35"/>
    <mergeCell ref="G34:G35"/>
    <mergeCell ref="H34:H35"/>
    <mergeCell ref="I34:I35"/>
    <mergeCell ref="Q34:Q35"/>
    <mergeCell ref="R34:R35"/>
    <mergeCell ref="Q26:R26"/>
    <mergeCell ref="S26:T26"/>
    <mergeCell ref="U26:V26"/>
    <mergeCell ref="W26:X26"/>
    <mergeCell ref="U30:V30"/>
    <mergeCell ref="W30:X30"/>
    <mergeCell ref="Y30:Z30"/>
    <mergeCell ref="AA30:AB30"/>
    <mergeCell ref="K34:K35"/>
    <mergeCell ref="L34:L35"/>
    <mergeCell ref="M34:M35"/>
    <mergeCell ref="N34:N35"/>
    <mergeCell ref="AE34:AE35"/>
    <mergeCell ref="AF34:AF35"/>
    <mergeCell ref="W34:W35"/>
    <mergeCell ref="AJ24:AK24"/>
    <mergeCell ref="AL24:AM24"/>
    <mergeCell ref="AO24:AP24"/>
    <mergeCell ref="AJ25:AK25"/>
    <mergeCell ref="AL25:AM25"/>
    <mergeCell ref="AO25:AP25"/>
    <mergeCell ref="AJ22:AK22"/>
    <mergeCell ref="AL22:AM22"/>
    <mergeCell ref="AO22:AP22"/>
    <mergeCell ref="AJ23:AK23"/>
    <mergeCell ref="AL23:AM23"/>
    <mergeCell ref="AO23:AP23"/>
    <mergeCell ref="AJ20:AK20"/>
    <mergeCell ref="AL20:AM20"/>
    <mergeCell ref="AO20:AP20"/>
    <mergeCell ref="AJ21:AK21"/>
    <mergeCell ref="AL21:AM21"/>
    <mergeCell ref="AO21:AP21"/>
    <mergeCell ref="AJ18:AK18"/>
    <mergeCell ref="AL18:AM18"/>
    <mergeCell ref="AO18:AP18"/>
    <mergeCell ref="AJ19:AK19"/>
    <mergeCell ref="AL19:AM19"/>
    <mergeCell ref="AO19:AP19"/>
    <mergeCell ref="AO13:AP13"/>
    <mergeCell ref="AJ10:AK10"/>
    <mergeCell ref="AL10:AM10"/>
    <mergeCell ref="AO10:AP10"/>
    <mergeCell ref="AJ11:AK11"/>
    <mergeCell ref="AL11:AM11"/>
    <mergeCell ref="AO11:AP11"/>
    <mergeCell ref="C16:C17"/>
    <mergeCell ref="D16:D17"/>
    <mergeCell ref="AJ16:AK16"/>
    <mergeCell ref="AL16:AM16"/>
    <mergeCell ref="AO16:AP16"/>
    <mergeCell ref="AJ17:AK17"/>
    <mergeCell ref="AL17:AM17"/>
    <mergeCell ref="AO17:AP17"/>
    <mergeCell ref="AJ14:AK14"/>
    <mergeCell ref="AL14:AM14"/>
    <mergeCell ref="AO14:AP14"/>
    <mergeCell ref="AJ15:AK15"/>
    <mergeCell ref="AL15:AM15"/>
    <mergeCell ref="AO15:AP15"/>
    <mergeCell ref="AL5:AM5"/>
    <mergeCell ref="AO5:AP5"/>
    <mergeCell ref="B6:B21"/>
    <mergeCell ref="C6:C7"/>
    <mergeCell ref="D6:D7"/>
    <mergeCell ref="AJ6:AK6"/>
    <mergeCell ref="AL6:AM6"/>
    <mergeCell ref="AO6:AP6"/>
    <mergeCell ref="AJ7:AK7"/>
    <mergeCell ref="AL7:AM7"/>
    <mergeCell ref="AO7:AP7"/>
    <mergeCell ref="C8:C9"/>
    <mergeCell ref="D8:D9"/>
    <mergeCell ref="AJ8:AK8"/>
    <mergeCell ref="AL8:AM8"/>
    <mergeCell ref="AO8:AP8"/>
    <mergeCell ref="AJ9:AK9"/>
    <mergeCell ref="AL9:AM9"/>
    <mergeCell ref="AO9:AP9"/>
    <mergeCell ref="AJ12:AK12"/>
    <mergeCell ref="AL12:AM12"/>
    <mergeCell ref="AO12:AP12"/>
    <mergeCell ref="AJ13:AK13"/>
    <mergeCell ref="AL13:AM13"/>
    <mergeCell ref="AC2:AD2"/>
    <mergeCell ref="AE2:AF2"/>
    <mergeCell ref="AG2:AG3"/>
    <mergeCell ref="AH2:AH3"/>
    <mergeCell ref="AI2:AQ2"/>
    <mergeCell ref="AI3:AK3"/>
    <mergeCell ref="AL3:AN3"/>
    <mergeCell ref="G45:G51"/>
    <mergeCell ref="H45:H51"/>
    <mergeCell ref="I45:I51"/>
    <mergeCell ref="J45:J51"/>
    <mergeCell ref="K45:K51"/>
    <mergeCell ref="Y2:Z2"/>
    <mergeCell ref="Y26:Z26"/>
    <mergeCell ref="K26:L26"/>
    <mergeCell ref="M26:N26"/>
    <mergeCell ref="O26:P26"/>
    <mergeCell ref="U2:V2"/>
    <mergeCell ref="W2:X2"/>
    <mergeCell ref="O34:O35"/>
    <mergeCell ref="P34:P35"/>
    <mergeCell ref="AC30:AD30"/>
    <mergeCell ref="AE30:AF30"/>
    <mergeCell ref="AJ5:AK5"/>
    <mergeCell ref="F36:F37"/>
    <mergeCell ref="G36:G37"/>
    <mergeCell ref="H36:H37"/>
    <mergeCell ref="I36:I37"/>
    <mergeCell ref="J36:J37"/>
    <mergeCell ref="B22:B23"/>
    <mergeCell ref="C22:D23"/>
    <mergeCell ref="J34:J35"/>
    <mergeCell ref="AA2:AB2"/>
    <mergeCell ref="C20:C21"/>
    <mergeCell ref="D20:D21"/>
    <mergeCell ref="B26:C33"/>
    <mergeCell ref="E30:F30"/>
    <mergeCell ref="G30:H30"/>
    <mergeCell ref="I30:J30"/>
    <mergeCell ref="B24:B25"/>
    <mergeCell ref="C24:D25"/>
    <mergeCell ref="E26:F26"/>
    <mergeCell ref="G26:H26"/>
    <mergeCell ref="I26:J26"/>
    <mergeCell ref="AA26:AB26"/>
    <mergeCell ref="K36:K37"/>
    <mergeCell ref="O36:O37"/>
    <mergeCell ref="X34:X35"/>
    <mergeCell ref="C18:C19"/>
    <mergeCell ref="D18:D19"/>
    <mergeCell ref="C10:C11"/>
    <mergeCell ref="D10:D11"/>
    <mergeCell ref="C12:C13"/>
    <mergeCell ref="D12:D13"/>
    <mergeCell ref="D34:D35"/>
    <mergeCell ref="D36:D37"/>
    <mergeCell ref="E36:E37"/>
    <mergeCell ref="B52:T52"/>
    <mergeCell ref="M2:N2"/>
    <mergeCell ref="O2:P2"/>
    <mergeCell ref="Q2:R2"/>
    <mergeCell ref="B2:B3"/>
    <mergeCell ref="C2:D3"/>
    <mergeCell ref="E2:F2"/>
    <mergeCell ref="G2:H2"/>
    <mergeCell ref="I2:J2"/>
    <mergeCell ref="K2:L2"/>
    <mergeCell ref="K30:L30"/>
    <mergeCell ref="M30:N30"/>
    <mergeCell ref="O30:P30"/>
    <mergeCell ref="Q30:R30"/>
    <mergeCell ref="S30:T30"/>
    <mergeCell ref="B45:D51"/>
    <mergeCell ref="B38:D44"/>
    <mergeCell ref="B34:C37"/>
    <mergeCell ref="E45:E51"/>
    <mergeCell ref="F45:F51"/>
    <mergeCell ref="S2:T2"/>
    <mergeCell ref="B4:D5"/>
    <mergeCell ref="C14:C15"/>
    <mergeCell ref="D14:D15"/>
  </mergeCells>
  <phoneticPr fontId="2"/>
  <printOptions horizontalCentered="1"/>
  <pageMargins left="0.59055118110236227" right="0.59055118110236227" top="0.78740157480314965" bottom="0.78740157480314965" header="0.31496062992125984" footer="0.31496062992125984"/>
  <pageSetup paperSize="9" scale="79" firstPageNumber="14" orientation="landscape" useFirstPageNumber="1" r:id="rId2"/>
  <headerFooter alignWithMargins="0">
    <oddFooter>&amp;C6</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0"/>
  </sheetPr>
  <dimension ref="A1:AQ57"/>
  <sheetViews>
    <sheetView showZeros="0" view="pageBreakPreview" zoomScaleNormal="75" zoomScaleSheetLayoutView="100" workbookViewId="0">
      <selection activeCell="S61" sqref="S61"/>
    </sheetView>
  </sheetViews>
  <sheetFormatPr defaultColWidth="9" defaultRowHeight="13"/>
  <cols>
    <col min="1" max="1" width="3.08984375" style="3" customWidth="1"/>
    <col min="2" max="2" width="3.90625" style="3" customWidth="1"/>
    <col min="3" max="3" width="2.36328125" style="3" customWidth="1"/>
    <col min="4" max="4" width="6.7265625" style="3" customWidth="1"/>
    <col min="5" max="32" width="2.6328125" style="3" customWidth="1"/>
    <col min="33" max="33" width="8.453125" style="3" customWidth="1"/>
    <col min="34" max="34" width="7.90625" style="3" customWidth="1"/>
    <col min="35" max="35" width="4.36328125" style="3" customWidth="1"/>
    <col min="36" max="36" width="3.36328125" style="3" customWidth="1"/>
    <col min="37" max="37" width="2.90625" style="3" customWidth="1"/>
    <col min="38" max="38" width="4.36328125" style="3" customWidth="1"/>
    <col min="39" max="39" width="2.08984375" style="3" customWidth="1"/>
    <col min="40" max="40" width="4.6328125" style="3" customWidth="1"/>
    <col min="41" max="41" width="3" style="3" customWidth="1"/>
    <col min="42" max="42" width="5.36328125" style="3" customWidth="1"/>
    <col min="43" max="43" width="5.7265625" style="3" customWidth="1"/>
    <col min="44" max="44" width="1.7265625" style="3" customWidth="1"/>
    <col min="45" max="16384" width="9" style="3"/>
  </cols>
  <sheetData>
    <row r="1" spans="1:43">
      <c r="B1" s="6" t="s">
        <v>251</v>
      </c>
    </row>
    <row r="2" spans="1:43" ht="14.5" thickBot="1">
      <c r="A2" s="3" t="s">
        <v>354</v>
      </c>
      <c r="B2" s="87"/>
      <c r="C2" s="88"/>
      <c r="D2" s="88"/>
      <c r="E2" s="88"/>
      <c r="F2" s="126" t="s">
        <v>402</v>
      </c>
      <c r="G2" s="88"/>
      <c r="H2" s="237"/>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row>
    <row r="3" spans="1:43" ht="13.5" customHeight="1">
      <c r="B3" s="2059" t="s">
        <v>102</v>
      </c>
      <c r="C3" s="2061" t="s">
        <v>103</v>
      </c>
      <c r="D3" s="2062"/>
      <c r="E3" s="2065" t="s">
        <v>111</v>
      </c>
      <c r="F3" s="2066"/>
      <c r="G3" s="2039">
        <v>8</v>
      </c>
      <c r="H3" s="2039"/>
      <c r="I3" s="2039">
        <v>9</v>
      </c>
      <c r="J3" s="2039"/>
      <c r="K3" s="2039">
        <v>10</v>
      </c>
      <c r="L3" s="2039"/>
      <c r="M3" s="2039">
        <v>11</v>
      </c>
      <c r="N3" s="2039"/>
      <c r="O3" s="2039">
        <v>12</v>
      </c>
      <c r="P3" s="2039"/>
      <c r="Q3" s="2039">
        <v>13</v>
      </c>
      <c r="R3" s="2039"/>
      <c r="S3" s="2039">
        <v>14</v>
      </c>
      <c r="T3" s="2039"/>
      <c r="U3" s="2039">
        <v>15</v>
      </c>
      <c r="V3" s="2039"/>
      <c r="W3" s="2039">
        <v>16</v>
      </c>
      <c r="X3" s="2039"/>
      <c r="Y3" s="2039">
        <v>17</v>
      </c>
      <c r="Z3" s="2039"/>
      <c r="AA3" s="2039">
        <v>18</v>
      </c>
      <c r="AB3" s="2039"/>
      <c r="AC3" s="2039">
        <v>19</v>
      </c>
      <c r="AD3" s="2039"/>
      <c r="AE3" s="2039">
        <v>20</v>
      </c>
      <c r="AF3" s="2039"/>
      <c r="AG3" s="2040" t="s">
        <v>34</v>
      </c>
      <c r="AH3" s="2042" t="s">
        <v>107</v>
      </c>
      <c r="AI3" s="2044" t="s">
        <v>120</v>
      </c>
      <c r="AJ3" s="2044"/>
      <c r="AK3" s="2044"/>
      <c r="AL3" s="2044"/>
      <c r="AM3" s="2044"/>
      <c r="AN3" s="2044"/>
      <c r="AO3" s="2044"/>
      <c r="AP3" s="2044"/>
      <c r="AQ3" s="2045"/>
    </row>
    <row r="4" spans="1:43" ht="12.75" customHeight="1">
      <c r="B4" s="2060"/>
      <c r="C4" s="2063"/>
      <c r="D4" s="2064"/>
      <c r="E4" s="4"/>
      <c r="F4" s="4"/>
      <c r="G4" s="4"/>
      <c r="H4" s="4"/>
      <c r="I4" s="4"/>
      <c r="J4" s="4"/>
      <c r="K4" s="4"/>
      <c r="L4" s="4"/>
      <c r="M4" s="4"/>
      <c r="N4" s="4"/>
      <c r="O4" s="4"/>
      <c r="P4" s="4"/>
      <c r="Q4" s="4"/>
      <c r="R4" s="4"/>
      <c r="S4" s="4"/>
      <c r="T4" s="4"/>
      <c r="U4" s="4"/>
      <c r="V4" s="4"/>
      <c r="W4" s="4"/>
      <c r="X4" s="4"/>
      <c r="Y4" s="4"/>
      <c r="Z4" s="4"/>
      <c r="AA4" s="4"/>
      <c r="AB4" s="4"/>
      <c r="AC4" s="4"/>
      <c r="AD4" s="4"/>
      <c r="AE4" s="4"/>
      <c r="AF4" s="8"/>
      <c r="AG4" s="2041"/>
      <c r="AH4" s="2043"/>
      <c r="AI4" s="2046" t="s">
        <v>112</v>
      </c>
      <c r="AJ4" s="2046"/>
      <c r="AK4" s="2047"/>
      <c r="AL4" s="2048" t="s">
        <v>113</v>
      </c>
      <c r="AM4" s="2046"/>
      <c r="AN4" s="2047"/>
      <c r="AO4" s="807" t="s">
        <v>95</v>
      </c>
      <c r="AP4" s="808"/>
      <c r="AQ4" s="809"/>
    </row>
    <row r="5" spans="1:43" ht="12.75" customHeight="1">
      <c r="B5" s="2049" t="s">
        <v>104</v>
      </c>
      <c r="C5" s="2050"/>
      <c r="D5" s="2051"/>
      <c r="E5" s="9"/>
      <c r="F5" s="9"/>
      <c r="G5" s="9"/>
      <c r="H5" s="39"/>
      <c r="I5" s="10" t="s">
        <v>127</v>
      </c>
      <c r="J5" s="10"/>
      <c r="K5" s="10"/>
      <c r="L5" s="10"/>
      <c r="M5" s="10"/>
      <c r="N5" s="10"/>
      <c r="O5" s="10"/>
      <c r="P5" s="10" t="s">
        <v>128</v>
      </c>
      <c r="Q5" s="9"/>
      <c r="R5" s="9" t="s">
        <v>129</v>
      </c>
      <c r="S5" s="10"/>
      <c r="T5" s="10"/>
      <c r="U5" s="10"/>
      <c r="V5" s="10"/>
      <c r="W5" s="10"/>
      <c r="X5" s="10"/>
      <c r="Y5" s="10"/>
      <c r="Z5" s="10" t="s">
        <v>130</v>
      </c>
      <c r="AA5" s="9"/>
      <c r="AB5" s="9"/>
      <c r="AC5" s="9"/>
      <c r="AD5" s="9"/>
      <c r="AE5" s="9"/>
      <c r="AF5" s="9"/>
      <c r="AG5" s="11" t="s">
        <v>108</v>
      </c>
      <c r="AH5" s="12" t="s">
        <v>106</v>
      </c>
      <c r="AI5" s="13" t="s">
        <v>121</v>
      </c>
      <c r="AJ5" s="14" t="s">
        <v>116</v>
      </c>
      <c r="AK5" s="15"/>
      <c r="AL5" s="16" t="s">
        <v>121</v>
      </c>
      <c r="AM5" s="17"/>
      <c r="AN5" s="15" t="s">
        <v>116</v>
      </c>
      <c r="AO5" s="16" t="s">
        <v>122</v>
      </c>
      <c r="AP5" s="17"/>
      <c r="AQ5" s="18" t="s">
        <v>116</v>
      </c>
    </row>
    <row r="6" spans="1:43" ht="15" customHeight="1">
      <c r="B6" s="2052"/>
      <c r="C6" s="2053"/>
      <c r="D6" s="2054"/>
      <c r="E6" s="19"/>
      <c r="F6" s="19"/>
      <c r="G6" s="19"/>
      <c r="H6" s="20"/>
      <c r="I6" s="21"/>
      <c r="J6" s="21"/>
      <c r="K6" s="21"/>
      <c r="L6" s="21"/>
      <c r="M6" s="21"/>
      <c r="N6" s="21"/>
      <c r="O6" s="21"/>
      <c r="P6" s="21"/>
      <c r="Q6" s="19" t="s">
        <v>113</v>
      </c>
      <c r="R6" s="19"/>
      <c r="S6" s="21"/>
      <c r="T6" s="21"/>
      <c r="U6" s="21"/>
      <c r="V6" s="21"/>
      <c r="W6" s="21"/>
      <c r="X6" s="21"/>
      <c r="Y6" s="21"/>
      <c r="Z6" s="21"/>
      <c r="AA6" s="19"/>
      <c r="AB6" s="19"/>
      <c r="AC6" s="19"/>
      <c r="AD6" s="19"/>
      <c r="AE6" s="19"/>
      <c r="AF6" s="19"/>
      <c r="AG6" s="22">
        <v>1</v>
      </c>
      <c r="AH6" s="23">
        <v>20</v>
      </c>
      <c r="AI6" s="24">
        <v>8</v>
      </c>
      <c r="AJ6" s="2029"/>
      <c r="AK6" s="2055"/>
      <c r="AL6" s="2028">
        <v>1</v>
      </c>
      <c r="AM6" s="2029"/>
      <c r="AN6" s="25"/>
      <c r="AO6" s="2030">
        <f t="shared" ref="AO6:AO26" si="0">AI6+AL6</f>
        <v>9</v>
      </c>
      <c r="AP6" s="2031"/>
      <c r="AQ6" s="26">
        <f t="shared" ref="AQ6:AQ26" si="1">AJ6+AN6</f>
        <v>0</v>
      </c>
    </row>
    <row r="7" spans="1:43" ht="11.25" customHeight="1">
      <c r="B7" s="2067" t="s">
        <v>105</v>
      </c>
      <c r="C7" s="2056" t="s">
        <v>36</v>
      </c>
      <c r="D7" s="2057" t="s">
        <v>124</v>
      </c>
      <c r="E7" s="9"/>
      <c r="F7" s="2026" t="s">
        <v>164</v>
      </c>
      <c r="G7" s="2027"/>
      <c r="H7" s="10"/>
      <c r="I7" s="10"/>
      <c r="J7" s="10"/>
      <c r="K7" s="10"/>
      <c r="L7" s="10"/>
      <c r="M7" s="10" t="s">
        <v>131</v>
      </c>
      <c r="N7" s="10"/>
      <c r="O7" s="9"/>
      <c r="P7" s="9" t="s">
        <v>132</v>
      </c>
      <c r="Q7" s="10"/>
      <c r="R7" s="10"/>
      <c r="S7" s="10"/>
      <c r="T7" s="10"/>
      <c r="U7" s="10"/>
      <c r="V7" s="10"/>
      <c r="W7" s="10" t="s">
        <v>133</v>
      </c>
      <c r="X7" s="9"/>
      <c r="Y7" s="9"/>
      <c r="Z7" s="9"/>
      <c r="AA7" s="9"/>
      <c r="AB7" s="9"/>
      <c r="AC7" s="9"/>
      <c r="AD7" s="9"/>
      <c r="AE7" s="9"/>
      <c r="AF7" s="9"/>
      <c r="AG7" s="27">
        <v>2</v>
      </c>
      <c r="AH7" s="28">
        <v>20</v>
      </c>
      <c r="AI7" s="29">
        <v>8</v>
      </c>
      <c r="AJ7" s="2071"/>
      <c r="AK7" s="2072"/>
      <c r="AL7" s="2073">
        <v>1</v>
      </c>
      <c r="AM7" s="2071"/>
      <c r="AN7" s="30"/>
      <c r="AO7" s="2032">
        <f t="shared" si="0"/>
        <v>9</v>
      </c>
      <c r="AP7" s="2033"/>
      <c r="AQ7" s="31">
        <f t="shared" si="1"/>
        <v>0</v>
      </c>
    </row>
    <row r="8" spans="1:43" ht="11.25" customHeight="1">
      <c r="B8" s="2067"/>
      <c r="C8" s="2036"/>
      <c r="D8" s="2058"/>
      <c r="E8" s="19"/>
      <c r="F8" s="21"/>
      <c r="G8" s="21"/>
      <c r="H8" s="21"/>
      <c r="I8" s="21"/>
      <c r="J8" s="21"/>
      <c r="K8" s="21"/>
      <c r="L8" s="21"/>
      <c r="M8" s="21"/>
      <c r="N8" s="21"/>
      <c r="O8" s="19" t="s">
        <v>113</v>
      </c>
      <c r="P8" s="19"/>
      <c r="Q8" s="21"/>
      <c r="R8" s="21"/>
      <c r="S8" s="21"/>
      <c r="T8" s="21"/>
      <c r="U8" s="21"/>
      <c r="V8" s="21"/>
      <c r="W8" s="21"/>
      <c r="X8" s="19"/>
      <c r="Y8" s="19"/>
      <c r="Z8" s="19"/>
      <c r="AA8" s="19"/>
      <c r="AB8" s="19"/>
      <c r="AC8" s="19"/>
      <c r="AD8" s="19"/>
      <c r="AE8" s="19"/>
      <c r="AF8" s="19"/>
      <c r="AG8" s="32"/>
      <c r="AH8" s="33"/>
      <c r="AI8" s="5"/>
      <c r="AJ8" s="2034"/>
      <c r="AK8" s="2035"/>
      <c r="AL8" s="2036"/>
      <c r="AM8" s="2034"/>
      <c r="AN8" s="34"/>
      <c r="AO8" s="2037">
        <f t="shared" si="0"/>
        <v>0</v>
      </c>
      <c r="AP8" s="2038"/>
      <c r="AQ8" s="35">
        <f t="shared" si="1"/>
        <v>0</v>
      </c>
    </row>
    <row r="9" spans="1:43" ht="11.25" customHeight="1">
      <c r="B9" s="2067"/>
      <c r="C9" s="2056" t="s">
        <v>37</v>
      </c>
      <c r="D9" s="2057" t="s">
        <v>456</v>
      </c>
      <c r="E9" s="9"/>
      <c r="F9" s="9"/>
      <c r="G9" s="2012">
        <v>0.3125</v>
      </c>
      <c r="H9" s="2013"/>
      <c r="I9" s="10"/>
      <c r="J9" s="10"/>
      <c r="K9" s="10"/>
      <c r="L9" s="10"/>
      <c r="M9" s="10"/>
      <c r="N9" s="2021">
        <v>0.5</v>
      </c>
      <c r="O9" s="2022"/>
      <c r="P9" s="36"/>
      <c r="Q9" s="9"/>
      <c r="R9" s="2012">
        <v>0.54166666666666663</v>
      </c>
      <c r="S9" s="2013"/>
      <c r="T9" s="10"/>
      <c r="U9" s="10"/>
      <c r="V9" s="10"/>
      <c r="W9" s="2021">
        <v>0.6875</v>
      </c>
      <c r="X9" s="2022"/>
      <c r="Y9" s="36"/>
      <c r="Z9" s="36"/>
      <c r="AA9" s="9"/>
      <c r="AB9" s="9"/>
      <c r="AC9" s="9"/>
      <c r="AD9" s="9"/>
      <c r="AE9" s="9"/>
      <c r="AF9" s="9"/>
      <c r="AG9" s="27">
        <v>1</v>
      </c>
      <c r="AH9" s="28">
        <v>20</v>
      </c>
      <c r="AI9" s="29">
        <v>8</v>
      </c>
      <c r="AJ9" s="2071"/>
      <c r="AK9" s="2072"/>
      <c r="AL9" s="2073">
        <v>1</v>
      </c>
      <c r="AM9" s="2071"/>
      <c r="AN9" s="30"/>
      <c r="AO9" s="2032">
        <f t="shared" si="0"/>
        <v>9</v>
      </c>
      <c r="AP9" s="2033"/>
      <c r="AQ9" s="31">
        <f t="shared" si="1"/>
        <v>0</v>
      </c>
    </row>
    <row r="10" spans="1:43" ht="11.25" customHeight="1">
      <c r="B10" s="2067"/>
      <c r="C10" s="2036"/>
      <c r="D10" s="2058"/>
      <c r="E10" s="19"/>
      <c r="F10" s="19"/>
      <c r="G10" s="21"/>
      <c r="H10" s="21"/>
      <c r="I10" s="21"/>
      <c r="J10" s="21"/>
      <c r="K10" s="21"/>
      <c r="L10" s="21"/>
      <c r="M10" s="21"/>
      <c r="N10" s="21"/>
      <c r="O10" s="21"/>
      <c r="P10" s="19" t="s">
        <v>113</v>
      </c>
      <c r="R10" s="21"/>
      <c r="S10" s="21"/>
      <c r="T10" s="21"/>
      <c r="U10" s="21"/>
      <c r="V10" s="21"/>
      <c r="W10" s="21"/>
      <c r="X10" s="21"/>
      <c r="Y10" s="20"/>
      <c r="Z10" s="20"/>
      <c r="AA10" s="19"/>
      <c r="AB10" s="19"/>
      <c r="AC10" s="19"/>
      <c r="AD10" s="19"/>
      <c r="AE10" s="19"/>
      <c r="AF10" s="19"/>
      <c r="AG10" s="32"/>
      <c r="AH10" s="33"/>
      <c r="AI10" s="5"/>
      <c r="AJ10" s="2034"/>
      <c r="AK10" s="2035"/>
      <c r="AL10" s="2036"/>
      <c r="AM10" s="2034"/>
      <c r="AN10" s="34"/>
      <c r="AO10" s="2037">
        <f t="shared" si="0"/>
        <v>0</v>
      </c>
      <c r="AP10" s="2038"/>
      <c r="AQ10" s="35">
        <f t="shared" si="1"/>
        <v>0</v>
      </c>
    </row>
    <row r="11" spans="1:43" ht="11.25" customHeight="1">
      <c r="B11" s="2067"/>
      <c r="C11" s="2056" t="s">
        <v>38</v>
      </c>
      <c r="D11" s="2057" t="s">
        <v>125</v>
      </c>
      <c r="E11" s="9"/>
      <c r="F11" s="9"/>
      <c r="G11" s="9"/>
      <c r="H11" s="2026" t="s">
        <v>457</v>
      </c>
      <c r="I11" s="2027"/>
      <c r="J11" s="10"/>
      <c r="K11" s="10"/>
      <c r="L11" s="10"/>
      <c r="M11" s="10"/>
      <c r="N11" s="10"/>
      <c r="O11" s="10"/>
      <c r="P11" s="37" t="s">
        <v>132</v>
      </c>
      <c r="Q11" s="9"/>
      <c r="R11" s="9" t="s">
        <v>458</v>
      </c>
      <c r="S11" s="10"/>
      <c r="T11" s="10"/>
      <c r="U11" s="10"/>
      <c r="V11" s="10"/>
      <c r="W11" s="10"/>
      <c r="X11" s="2021">
        <v>0.70833333333333337</v>
      </c>
      <c r="Y11" s="2022"/>
      <c r="Z11" s="36"/>
      <c r="AA11" s="36"/>
      <c r="AB11" s="36"/>
      <c r="AC11" s="277"/>
      <c r="AD11" s="36"/>
      <c r="AE11" s="9"/>
      <c r="AF11" s="9"/>
      <c r="AG11" s="27">
        <v>2</v>
      </c>
      <c r="AH11" s="28">
        <v>20</v>
      </c>
      <c r="AI11" s="29">
        <v>8</v>
      </c>
      <c r="AJ11" s="2071"/>
      <c r="AK11" s="2072"/>
      <c r="AL11" s="2073">
        <v>1</v>
      </c>
      <c r="AM11" s="2071"/>
      <c r="AN11" s="30"/>
      <c r="AO11" s="2032">
        <f t="shared" si="0"/>
        <v>9</v>
      </c>
      <c r="AP11" s="2033"/>
      <c r="AQ11" s="31">
        <f t="shared" si="1"/>
        <v>0</v>
      </c>
    </row>
    <row r="12" spans="1:43" ht="11.25" customHeight="1">
      <c r="B12" s="2067"/>
      <c r="C12" s="2036"/>
      <c r="D12" s="2058"/>
      <c r="E12" s="19"/>
      <c r="F12" s="19"/>
      <c r="G12" s="19"/>
      <c r="H12" s="19"/>
      <c r="I12" s="21" t="s">
        <v>127</v>
      </c>
      <c r="J12" s="21"/>
      <c r="K12" s="21"/>
      <c r="L12" s="21"/>
      <c r="M12" s="21"/>
      <c r="N12" s="21"/>
      <c r="O12" s="21"/>
      <c r="P12" s="21"/>
      <c r="Q12" s="19" t="s">
        <v>113</v>
      </c>
      <c r="R12" s="19"/>
      <c r="S12" s="21"/>
      <c r="T12" s="21"/>
      <c r="U12" s="21"/>
      <c r="V12" s="21"/>
      <c r="W12" s="21"/>
      <c r="X12" s="21"/>
      <c r="Y12" s="2076">
        <v>0.72916666666666663</v>
      </c>
      <c r="Z12" s="2011"/>
      <c r="AA12" s="20"/>
      <c r="AB12" s="20"/>
      <c r="AC12" s="20"/>
      <c r="AD12" s="19"/>
      <c r="AE12" s="19"/>
      <c r="AF12" s="19"/>
      <c r="AG12" s="32">
        <v>2</v>
      </c>
      <c r="AH12" s="33">
        <v>20</v>
      </c>
      <c r="AI12" s="5">
        <v>8</v>
      </c>
      <c r="AJ12" s="2034"/>
      <c r="AK12" s="2035"/>
      <c r="AL12" s="2036">
        <v>1</v>
      </c>
      <c r="AM12" s="2034"/>
      <c r="AN12" s="34"/>
      <c r="AO12" s="2037">
        <f t="shared" si="0"/>
        <v>9</v>
      </c>
      <c r="AP12" s="2038"/>
      <c r="AQ12" s="35">
        <f t="shared" si="1"/>
        <v>0</v>
      </c>
    </row>
    <row r="13" spans="1:43" ht="11.25" customHeight="1">
      <c r="B13" s="2067"/>
      <c r="C13" s="2056" t="s">
        <v>39</v>
      </c>
      <c r="D13" s="2057" t="s">
        <v>125</v>
      </c>
      <c r="E13" s="9"/>
      <c r="F13" s="9"/>
      <c r="G13" s="9"/>
      <c r="H13" s="9"/>
      <c r="I13" s="36"/>
      <c r="J13" s="2026" t="s">
        <v>459</v>
      </c>
      <c r="K13" s="2027"/>
      <c r="L13" s="10"/>
      <c r="M13" s="10"/>
      <c r="N13" s="10"/>
      <c r="O13" s="10"/>
      <c r="P13" s="2021">
        <v>0.54166666666666663</v>
      </c>
      <c r="Q13" s="2022"/>
      <c r="R13" s="9"/>
      <c r="S13" s="9"/>
      <c r="T13" s="2012">
        <v>0.58333333333333337</v>
      </c>
      <c r="U13" s="2013"/>
      <c r="V13" s="10"/>
      <c r="W13" s="10"/>
      <c r="X13" s="10"/>
      <c r="Y13" s="10"/>
      <c r="Z13" s="2021">
        <v>0.75</v>
      </c>
      <c r="AA13" s="2022"/>
      <c r="AB13" s="9"/>
      <c r="AC13" s="9"/>
      <c r="AD13" s="9"/>
      <c r="AE13" s="9"/>
      <c r="AF13" s="9"/>
      <c r="AG13" s="27">
        <v>7</v>
      </c>
      <c r="AH13" s="28">
        <v>20</v>
      </c>
      <c r="AI13" s="29">
        <v>8</v>
      </c>
      <c r="AJ13" s="2071"/>
      <c r="AK13" s="2072"/>
      <c r="AL13" s="2073">
        <v>1</v>
      </c>
      <c r="AM13" s="2071"/>
      <c r="AN13" s="30"/>
      <c r="AO13" s="2032">
        <f>AI13+AL13</f>
        <v>9</v>
      </c>
      <c r="AP13" s="2033"/>
      <c r="AQ13" s="31">
        <f t="shared" si="1"/>
        <v>0</v>
      </c>
    </row>
    <row r="14" spans="1:43" ht="11.25" customHeight="1">
      <c r="B14" s="2067"/>
      <c r="C14" s="2036"/>
      <c r="D14" s="2058"/>
      <c r="E14" s="19"/>
      <c r="F14" s="19"/>
      <c r="G14" s="19"/>
      <c r="H14" s="19"/>
      <c r="I14" s="20"/>
      <c r="J14" s="21"/>
      <c r="K14" s="21"/>
      <c r="L14" s="21"/>
      <c r="M14" s="21"/>
      <c r="N14" s="21"/>
      <c r="O14" s="21"/>
      <c r="P14" s="21"/>
      <c r="Q14" s="21"/>
      <c r="R14" s="19"/>
      <c r="S14" s="19"/>
      <c r="T14" s="21"/>
      <c r="U14" s="21"/>
      <c r="V14" s="21"/>
      <c r="W14" s="21"/>
      <c r="X14" s="21"/>
      <c r="Y14" s="21"/>
      <c r="Z14" s="21"/>
      <c r="AA14" s="21"/>
      <c r="AB14" s="19"/>
      <c r="AC14" s="19"/>
      <c r="AD14" s="19"/>
      <c r="AE14" s="19"/>
      <c r="AF14" s="19"/>
      <c r="AG14" s="32"/>
      <c r="AH14" s="33"/>
      <c r="AI14" s="5"/>
      <c r="AJ14" s="2034"/>
      <c r="AK14" s="2035"/>
      <c r="AL14" s="2036"/>
      <c r="AM14" s="2034"/>
      <c r="AN14" s="34"/>
      <c r="AO14" s="2037">
        <f t="shared" si="0"/>
        <v>0</v>
      </c>
      <c r="AP14" s="2038"/>
      <c r="AQ14" s="35">
        <f t="shared" si="1"/>
        <v>0</v>
      </c>
    </row>
    <row r="15" spans="1:43" ht="11.25" customHeight="1">
      <c r="B15" s="2067"/>
      <c r="C15" s="2056" t="s">
        <v>40</v>
      </c>
      <c r="D15" s="2057" t="s">
        <v>461</v>
      </c>
      <c r="E15" s="9"/>
      <c r="F15" s="9"/>
      <c r="G15" s="9"/>
      <c r="H15" s="9"/>
      <c r="I15" s="10" t="s">
        <v>127</v>
      </c>
      <c r="J15" s="10"/>
      <c r="K15" s="10"/>
      <c r="L15" s="10"/>
      <c r="M15" s="10"/>
      <c r="N15" s="10"/>
      <c r="O15" s="10"/>
      <c r="P15" s="37" t="s">
        <v>132</v>
      </c>
      <c r="Q15" s="9"/>
      <c r="R15" s="9"/>
      <c r="S15" s="9"/>
      <c r="T15" s="9"/>
      <c r="U15" s="9"/>
      <c r="V15" s="9"/>
      <c r="W15" s="9"/>
      <c r="X15" s="9"/>
      <c r="Y15" s="9"/>
      <c r="Z15" s="9"/>
      <c r="AA15" s="9"/>
      <c r="AB15" s="9"/>
      <c r="AC15" s="9"/>
      <c r="AD15" s="9"/>
      <c r="AE15" s="9"/>
      <c r="AF15" s="9"/>
      <c r="AG15" s="27">
        <v>2</v>
      </c>
      <c r="AH15" s="28">
        <v>20</v>
      </c>
      <c r="AI15" s="29">
        <v>4</v>
      </c>
      <c r="AJ15" s="2071"/>
      <c r="AK15" s="2072"/>
      <c r="AL15" s="2073"/>
      <c r="AM15" s="2071"/>
      <c r="AN15" s="30"/>
      <c r="AO15" s="2032">
        <f t="shared" si="0"/>
        <v>4</v>
      </c>
      <c r="AP15" s="2033"/>
      <c r="AQ15" s="31">
        <f t="shared" si="1"/>
        <v>0</v>
      </c>
    </row>
    <row r="16" spans="1:43" ht="11.25" customHeight="1">
      <c r="B16" s="2067"/>
      <c r="C16" s="2036"/>
      <c r="D16" s="2058"/>
      <c r="E16" s="19"/>
      <c r="F16" s="19"/>
      <c r="G16" s="19"/>
      <c r="H16" s="19"/>
      <c r="I16" s="19"/>
      <c r="J16" s="19"/>
      <c r="K16" s="19"/>
      <c r="L16" s="19"/>
      <c r="M16" s="19"/>
      <c r="N16" s="19"/>
      <c r="O16" s="19"/>
      <c r="P16" s="19"/>
      <c r="Q16" s="2074">
        <v>0.52083333333333337</v>
      </c>
      <c r="R16" s="2075"/>
      <c r="S16" s="21"/>
      <c r="T16" s="21"/>
      <c r="U16" s="21"/>
      <c r="V16" s="2076">
        <v>0.6875</v>
      </c>
      <c r="W16" s="2011"/>
      <c r="X16" s="19"/>
      <c r="Y16" s="19"/>
      <c r="Z16" s="19"/>
      <c r="AA16" s="19"/>
      <c r="AB16" s="19"/>
      <c r="AC16" s="19"/>
      <c r="AD16" s="19"/>
      <c r="AE16" s="19"/>
      <c r="AF16" s="19"/>
      <c r="AG16" s="32">
        <v>2</v>
      </c>
      <c r="AH16" s="33">
        <v>20</v>
      </c>
      <c r="AI16" s="5">
        <v>4</v>
      </c>
      <c r="AJ16" s="2034"/>
      <c r="AK16" s="2035"/>
      <c r="AL16" s="2036"/>
      <c r="AM16" s="2034"/>
      <c r="AN16" s="34"/>
      <c r="AO16" s="2037">
        <f t="shared" si="0"/>
        <v>4</v>
      </c>
      <c r="AP16" s="2038"/>
      <c r="AQ16" s="35">
        <f t="shared" si="1"/>
        <v>0</v>
      </c>
    </row>
    <row r="17" spans="2:43" ht="11.25" customHeight="1">
      <c r="B17" s="2067"/>
      <c r="C17" s="2056" t="s">
        <v>41</v>
      </c>
      <c r="D17" s="2057" t="s">
        <v>126</v>
      </c>
      <c r="E17" s="9"/>
      <c r="F17" s="9"/>
      <c r="G17" s="9"/>
      <c r="H17" s="9"/>
      <c r="I17" s="9"/>
      <c r="J17" s="9"/>
      <c r="K17" s="9"/>
      <c r="L17" s="2026" t="s">
        <v>460</v>
      </c>
      <c r="M17" s="2027"/>
      <c r="N17" s="10"/>
      <c r="O17" s="10"/>
      <c r="P17" s="10"/>
      <c r="Q17" s="276"/>
      <c r="R17" s="2021">
        <v>0.58333333333333337</v>
      </c>
      <c r="S17" s="2022"/>
      <c r="T17" s="280"/>
      <c r="U17" s="9"/>
      <c r="V17" s="2012">
        <v>0.625</v>
      </c>
      <c r="W17" s="2013"/>
      <c r="X17" s="10"/>
      <c r="Y17" s="10"/>
      <c r="Z17" s="10"/>
      <c r="AA17" s="10"/>
      <c r="AB17" s="2021">
        <v>0.79166666666666663</v>
      </c>
      <c r="AC17" s="2022"/>
      <c r="AD17" s="9"/>
      <c r="AE17" s="9"/>
      <c r="AF17" s="9"/>
      <c r="AG17" s="27">
        <v>2</v>
      </c>
      <c r="AH17" s="28">
        <v>20</v>
      </c>
      <c r="AI17" s="29">
        <v>8</v>
      </c>
      <c r="AJ17" s="2071"/>
      <c r="AK17" s="2072"/>
      <c r="AL17" s="2073">
        <v>1</v>
      </c>
      <c r="AM17" s="2071"/>
      <c r="AN17" s="30"/>
      <c r="AO17" s="2032">
        <f t="shared" si="0"/>
        <v>9</v>
      </c>
      <c r="AP17" s="2033"/>
      <c r="AQ17" s="31">
        <f t="shared" si="1"/>
        <v>0</v>
      </c>
    </row>
    <row r="18" spans="2:43" ht="11.25" customHeight="1">
      <c r="B18" s="2067"/>
      <c r="C18" s="2036"/>
      <c r="D18" s="2058"/>
      <c r="E18" s="19"/>
      <c r="F18" s="19"/>
      <c r="G18" s="19"/>
      <c r="H18" s="19"/>
      <c r="I18" s="19"/>
      <c r="J18" s="19"/>
      <c r="K18" s="19"/>
      <c r="L18" s="21"/>
      <c r="M18" s="21"/>
      <c r="N18" s="21"/>
      <c r="O18" s="278"/>
      <c r="P18" s="21"/>
      <c r="Q18" s="21"/>
      <c r="R18" s="21"/>
      <c r="S18" s="279"/>
      <c r="T18" s="19" t="s">
        <v>113</v>
      </c>
      <c r="U18" s="19"/>
      <c r="V18" s="21"/>
      <c r="W18" s="21"/>
      <c r="X18" s="21"/>
      <c r="Y18" s="21"/>
      <c r="Z18" s="21"/>
      <c r="AA18" s="21"/>
      <c r="AB18" s="21"/>
      <c r="AC18" s="21"/>
      <c r="AD18" s="19"/>
      <c r="AE18" s="19"/>
      <c r="AF18" s="19"/>
      <c r="AG18" s="32"/>
      <c r="AH18" s="33"/>
      <c r="AI18" s="5"/>
      <c r="AJ18" s="2034"/>
      <c r="AK18" s="2035"/>
      <c r="AL18" s="2036"/>
      <c r="AM18" s="2034"/>
      <c r="AN18" s="34"/>
      <c r="AO18" s="2037">
        <f t="shared" si="0"/>
        <v>0</v>
      </c>
      <c r="AP18" s="2038"/>
      <c r="AQ18" s="35">
        <f t="shared" si="1"/>
        <v>0</v>
      </c>
    </row>
    <row r="19" spans="2:43" ht="11.25" customHeight="1">
      <c r="B19" s="2067"/>
      <c r="C19" s="2056" t="s">
        <v>42</v>
      </c>
      <c r="D19" s="2057" t="s">
        <v>325</v>
      </c>
      <c r="E19" s="9"/>
      <c r="F19" s="2026" t="s">
        <v>164</v>
      </c>
      <c r="G19" s="2027"/>
      <c r="H19" s="10"/>
      <c r="I19" s="10"/>
      <c r="J19" s="10"/>
      <c r="K19" s="10"/>
      <c r="L19" s="10"/>
      <c r="M19" s="10" t="s">
        <v>131</v>
      </c>
      <c r="N19" s="10"/>
      <c r="O19" s="9" t="s">
        <v>113</v>
      </c>
      <c r="P19" s="9"/>
      <c r="Q19" s="2012">
        <v>0.52083333333333337</v>
      </c>
      <c r="R19" s="2013"/>
      <c r="S19" s="10"/>
      <c r="T19" s="10"/>
      <c r="U19" s="10"/>
      <c r="V19" s="2121">
        <v>0.66666666666666663</v>
      </c>
      <c r="W19" s="2122"/>
      <c r="X19" s="9"/>
      <c r="Y19" s="9"/>
      <c r="Z19" s="9"/>
      <c r="AA19" s="9"/>
      <c r="AB19" s="9"/>
      <c r="AC19" s="9"/>
      <c r="AD19" s="9"/>
      <c r="AE19" s="9"/>
      <c r="AF19" s="9"/>
      <c r="AG19" s="27">
        <v>2</v>
      </c>
      <c r="AH19" s="28">
        <v>4</v>
      </c>
      <c r="AI19" s="29">
        <v>8</v>
      </c>
      <c r="AJ19" s="2071"/>
      <c r="AK19" s="2072"/>
      <c r="AL19" s="2073">
        <v>1</v>
      </c>
      <c r="AM19" s="2071"/>
      <c r="AN19" s="30"/>
      <c r="AO19" s="2032">
        <f t="shared" si="0"/>
        <v>9</v>
      </c>
      <c r="AP19" s="2033"/>
      <c r="AQ19" s="31">
        <f t="shared" si="1"/>
        <v>0</v>
      </c>
    </row>
    <row r="20" spans="2:43" ht="11.25" customHeight="1">
      <c r="B20" s="2067"/>
      <c r="C20" s="2036"/>
      <c r="D20" s="2058"/>
      <c r="E20" s="19"/>
      <c r="F20" s="20"/>
      <c r="G20" s="20"/>
      <c r="H20" s="2069" t="s">
        <v>457</v>
      </c>
      <c r="I20" s="2070"/>
      <c r="J20" s="21"/>
      <c r="K20" s="21"/>
      <c r="L20" s="21"/>
      <c r="M20" s="21"/>
      <c r="N20" s="21"/>
      <c r="O20" s="21"/>
      <c r="P20" s="21"/>
      <c r="Q20" s="2083">
        <v>0.5625</v>
      </c>
      <c r="R20" s="2084"/>
      <c r="S20" s="19" t="s">
        <v>113</v>
      </c>
      <c r="T20" s="19"/>
      <c r="U20" s="2074">
        <v>0.60416666666666663</v>
      </c>
      <c r="V20" s="2075"/>
      <c r="W20" s="353"/>
      <c r="X20" s="2076">
        <v>0.70833333333333337</v>
      </c>
      <c r="Y20" s="2011"/>
      <c r="Z20" s="352"/>
      <c r="AB20" s="19"/>
      <c r="AC20" s="19"/>
      <c r="AD20" s="19"/>
      <c r="AE20" s="19"/>
      <c r="AF20" s="19"/>
      <c r="AG20" s="32">
        <v>2</v>
      </c>
      <c r="AH20" s="33">
        <v>4</v>
      </c>
      <c r="AI20" s="5">
        <v>8</v>
      </c>
      <c r="AJ20" s="2034"/>
      <c r="AK20" s="2035"/>
      <c r="AL20" s="2036">
        <v>1</v>
      </c>
      <c r="AM20" s="2034"/>
      <c r="AN20" s="34"/>
      <c r="AO20" s="2037">
        <f t="shared" si="0"/>
        <v>9</v>
      </c>
      <c r="AP20" s="2038"/>
      <c r="AQ20" s="35">
        <f t="shared" si="1"/>
        <v>0</v>
      </c>
    </row>
    <row r="21" spans="2:43" ht="11.25" customHeight="1">
      <c r="B21" s="2067"/>
      <c r="C21" s="2056" t="s">
        <v>43</v>
      </c>
      <c r="D21" s="2057" t="s">
        <v>462</v>
      </c>
      <c r="E21" s="9"/>
      <c r="F21" s="9"/>
      <c r="G21" s="9"/>
      <c r="H21" s="9"/>
      <c r="I21" s="9"/>
      <c r="J21" s="2026" t="s">
        <v>459</v>
      </c>
      <c r="K21" s="2027"/>
      <c r="L21" s="10"/>
      <c r="M21" s="10"/>
      <c r="N21" s="2021">
        <v>0.5</v>
      </c>
      <c r="O21" s="2022"/>
      <c r="P21" s="2085" t="s">
        <v>113</v>
      </c>
      <c r="Q21" s="2086"/>
      <c r="R21" s="2012">
        <v>0.54166666666666663</v>
      </c>
      <c r="S21" s="2013"/>
      <c r="T21" s="2012"/>
      <c r="U21" s="2013"/>
      <c r="V21" s="10"/>
      <c r="W21" s="10"/>
      <c r="X21" s="2021"/>
      <c r="Y21" s="2022"/>
      <c r="Z21" s="2021">
        <v>0.75</v>
      </c>
      <c r="AA21" s="2022"/>
      <c r="AB21" s="9"/>
      <c r="AC21" s="9"/>
      <c r="AD21" s="9"/>
      <c r="AE21" s="9"/>
      <c r="AF21" s="9"/>
      <c r="AG21" s="27">
        <v>2</v>
      </c>
      <c r="AH21" s="28">
        <v>4</v>
      </c>
      <c r="AI21" s="29">
        <v>8</v>
      </c>
      <c r="AJ21" s="2071"/>
      <c r="AK21" s="2072"/>
      <c r="AL21" s="2073">
        <v>1</v>
      </c>
      <c r="AM21" s="2071"/>
      <c r="AN21" s="30"/>
      <c r="AO21" s="2032">
        <f t="shared" si="0"/>
        <v>9</v>
      </c>
      <c r="AP21" s="2033"/>
      <c r="AQ21" s="31">
        <f t="shared" si="1"/>
        <v>0</v>
      </c>
    </row>
    <row r="22" spans="2:43" ht="11.25" customHeight="1">
      <c r="B22" s="2068"/>
      <c r="C22" s="2036"/>
      <c r="D22" s="2058"/>
      <c r="E22" s="19"/>
      <c r="F22" s="19"/>
      <c r="G22" s="19"/>
      <c r="H22" s="19"/>
      <c r="I22" s="19"/>
      <c r="J22" s="20"/>
      <c r="K22" s="20"/>
      <c r="L22" s="20"/>
      <c r="M22" s="282"/>
      <c r="N22" s="20"/>
      <c r="O22" s="20"/>
      <c r="P22" s="20"/>
      <c r="Q22" s="281"/>
      <c r="R22" s="20"/>
      <c r="S22" s="20"/>
      <c r="T22" s="20"/>
      <c r="U22" s="20"/>
      <c r="V22" s="20"/>
      <c r="W22" s="20"/>
      <c r="X22" s="20"/>
      <c r="Y22" s="20"/>
      <c r="Z22" s="20"/>
      <c r="AA22" s="20"/>
      <c r="AB22" s="19"/>
      <c r="AC22" s="19"/>
      <c r="AD22" s="19"/>
      <c r="AE22" s="19"/>
      <c r="AF22" s="19"/>
      <c r="AG22" s="32"/>
      <c r="AH22" s="33"/>
      <c r="AI22" s="5"/>
      <c r="AJ22" s="2034"/>
      <c r="AK22" s="2035"/>
      <c r="AL22" s="2036"/>
      <c r="AM22" s="2034"/>
      <c r="AN22" s="34"/>
      <c r="AO22" s="2037">
        <f t="shared" si="0"/>
        <v>0</v>
      </c>
      <c r="AP22" s="2038"/>
      <c r="AQ22" s="35">
        <f t="shared" si="1"/>
        <v>0</v>
      </c>
    </row>
    <row r="23" spans="2:43" ht="11.25" customHeight="1">
      <c r="B23" s="2077" t="s">
        <v>44</v>
      </c>
      <c r="C23" s="2081" t="s">
        <v>119</v>
      </c>
      <c r="D23" s="2082"/>
      <c r="E23" s="9"/>
      <c r="F23" s="9"/>
      <c r="G23" s="9"/>
      <c r="H23" s="9"/>
      <c r="I23" s="10" t="s">
        <v>127</v>
      </c>
      <c r="J23" s="10"/>
      <c r="K23" s="10"/>
      <c r="L23" s="10"/>
      <c r="M23" s="10"/>
      <c r="N23" s="10"/>
      <c r="O23" s="10" t="s">
        <v>134</v>
      </c>
      <c r="P23" s="9"/>
      <c r="Q23" s="9"/>
      <c r="R23" s="10" t="s">
        <v>135</v>
      </c>
      <c r="S23" s="10"/>
      <c r="T23" s="10"/>
      <c r="U23" s="10"/>
      <c r="V23" s="10"/>
      <c r="W23" s="10"/>
      <c r="X23" s="10"/>
      <c r="Y23" s="10"/>
      <c r="Z23" s="10" t="s">
        <v>130</v>
      </c>
      <c r="AA23" s="9"/>
      <c r="AB23" s="9"/>
      <c r="AC23" s="9"/>
      <c r="AD23" s="9"/>
      <c r="AE23" s="9"/>
      <c r="AF23" s="9"/>
      <c r="AG23" s="27">
        <v>2</v>
      </c>
      <c r="AH23" s="28">
        <v>20</v>
      </c>
      <c r="AI23" s="29">
        <v>8</v>
      </c>
      <c r="AJ23" s="2071"/>
      <c r="AK23" s="2072"/>
      <c r="AL23" s="2073">
        <v>1</v>
      </c>
      <c r="AM23" s="2071"/>
      <c r="AN23" s="30"/>
      <c r="AO23" s="2032">
        <f t="shared" si="0"/>
        <v>9</v>
      </c>
      <c r="AP23" s="2033"/>
      <c r="AQ23" s="31">
        <f t="shared" si="1"/>
        <v>0</v>
      </c>
    </row>
    <row r="24" spans="2:43" ht="11.25" customHeight="1">
      <c r="B24" s="2078"/>
      <c r="C24" s="2034"/>
      <c r="D24" s="2035"/>
      <c r="E24" s="19"/>
      <c r="F24" s="19"/>
      <c r="G24" s="19"/>
      <c r="H24" s="19"/>
      <c r="I24" s="21"/>
      <c r="J24" s="21"/>
      <c r="K24" s="21"/>
      <c r="L24" s="21"/>
      <c r="M24" s="21"/>
      <c r="N24" s="21"/>
      <c r="O24" s="21"/>
      <c r="P24" s="19" t="s">
        <v>113</v>
      </c>
      <c r="Q24" s="19"/>
      <c r="R24" s="21"/>
      <c r="S24" s="21"/>
      <c r="T24" s="21"/>
      <c r="U24" s="21"/>
      <c r="V24" s="21"/>
      <c r="W24" s="21"/>
      <c r="X24" s="21"/>
      <c r="Y24" s="21"/>
      <c r="Z24" s="21"/>
      <c r="AA24" s="19"/>
      <c r="AB24" s="19"/>
      <c r="AC24" s="19"/>
      <c r="AD24" s="19"/>
      <c r="AE24" s="19"/>
      <c r="AF24" s="19"/>
      <c r="AG24" s="32">
        <v>1</v>
      </c>
      <c r="AH24" s="33">
        <v>4</v>
      </c>
      <c r="AI24" s="5">
        <v>8</v>
      </c>
      <c r="AJ24" s="2034"/>
      <c r="AK24" s="2035"/>
      <c r="AL24" s="2036">
        <v>1</v>
      </c>
      <c r="AM24" s="2034"/>
      <c r="AN24" s="34"/>
      <c r="AO24" s="2037">
        <f t="shared" si="0"/>
        <v>9</v>
      </c>
      <c r="AP24" s="2038"/>
      <c r="AQ24" s="35">
        <f t="shared" si="1"/>
        <v>0</v>
      </c>
    </row>
    <row r="25" spans="2:43" ht="11.25" customHeight="1">
      <c r="B25" s="2077" t="s">
        <v>45</v>
      </c>
      <c r="C25" s="2079" t="s">
        <v>136</v>
      </c>
      <c r="D25" s="2057"/>
      <c r="E25" s="9"/>
      <c r="F25" s="9"/>
      <c r="G25" s="9"/>
      <c r="H25" s="9"/>
      <c r="I25" s="10" t="s">
        <v>127</v>
      </c>
      <c r="J25" s="10"/>
      <c r="K25" s="10"/>
      <c r="L25" s="10"/>
      <c r="M25" s="10"/>
      <c r="N25" s="10"/>
      <c r="O25" s="10"/>
      <c r="P25" s="37" t="s">
        <v>132</v>
      </c>
      <c r="Q25" s="9"/>
      <c r="R25" s="9"/>
      <c r="S25" s="9"/>
      <c r="T25" s="9" t="s">
        <v>35</v>
      </c>
      <c r="U25" s="9"/>
      <c r="V25" s="9"/>
      <c r="W25" s="9"/>
      <c r="X25" s="9"/>
      <c r="Y25" s="9"/>
      <c r="Z25" s="9"/>
      <c r="AA25" s="9"/>
      <c r="AB25" s="9"/>
      <c r="AC25" s="9"/>
      <c r="AD25" s="9"/>
      <c r="AE25" s="9"/>
      <c r="AF25" s="9"/>
      <c r="AG25" s="27">
        <v>1</v>
      </c>
      <c r="AH25" s="28">
        <v>8</v>
      </c>
      <c r="AI25" s="29">
        <v>4</v>
      </c>
      <c r="AJ25" s="2071"/>
      <c r="AK25" s="2072"/>
      <c r="AL25" s="2073"/>
      <c r="AM25" s="2071"/>
      <c r="AN25" s="30"/>
      <c r="AO25" s="2032">
        <f t="shared" si="0"/>
        <v>4</v>
      </c>
      <c r="AP25" s="2033"/>
      <c r="AQ25" s="31">
        <f t="shared" si="1"/>
        <v>0</v>
      </c>
    </row>
    <row r="26" spans="2:43" ht="11.25" customHeight="1">
      <c r="B26" s="2078"/>
      <c r="C26" s="2080"/>
      <c r="D26" s="2058"/>
      <c r="E26" s="19"/>
      <c r="F26" s="19"/>
      <c r="G26" s="19"/>
      <c r="H26" s="19"/>
      <c r="I26" s="21"/>
      <c r="J26" s="21"/>
      <c r="K26" s="21"/>
      <c r="L26" s="21"/>
      <c r="M26" s="21"/>
      <c r="N26" s="21"/>
      <c r="O26" s="21"/>
      <c r="P26" s="21"/>
      <c r="Q26" s="19"/>
      <c r="R26" s="19"/>
      <c r="S26" s="19"/>
      <c r="T26" s="19"/>
      <c r="U26" s="19"/>
      <c r="V26" s="19"/>
      <c r="W26" s="19"/>
      <c r="X26" s="19"/>
      <c r="Y26" s="19"/>
      <c r="Z26" s="19"/>
      <c r="AA26" s="19"/>
      <c r="AB26" s="19"/>
      <c r="AC26" s="19"/>
      <c r="AD26" s="19"/>
      <c r="AE26" s="19"/>
      <c r="AF26" s="19"/>
      <c r="AG26" s="32"/>
      <c r="AH26" s="33"/>
      <c r="AI26" s="5"/>
      <c r="AJ26" s="2034"/>
      <c r="AK26" s="2035"/>
      <c r="AL26" s="2036"/>
      <c r="AM26" s="2034"/>
      <c r="AN26" s="34"/>
      <c r="AO26" s="2125">
        <f t="shared" si="0"/>
        <v>0</v>
      </c>
      <c r="AP26" s="2126"/>
      <c r="AQ26" s="38">
        <f t="shared" si="1"/>
        <v>0</v>
      </c>
    </row>
    <row r="27" spans="2:43" ht="13.5" customHeight="1">
      <c r="B27" s="2087" t="s">
        <v>250</v>
      </c>
      <c r="C27" s="2088"/>
      <c r="D27" s="810"/>
      <c r="E27" s="2023" t="s">
        <v>123</v>
      </c>
      <c r="F27" s="2024"/>
      <c r="G27" s="2025">
        <v>8</v>
      </c>
      <c r="H27" s="2025"/>
      <c r="I27" s="2025">
        <v>9</v>
      </c>
      <c r="J27" s="2025"/>
      <c r="K27" s="2025">
        <v>10</v>
      </c>
      <c r="L27" s="2025"/>
      <c r="M27" s="2025">
        <v>11</v>
      </c>
      <c r="N27" s="2025"/>
      <c r="O27" s="2025">
        <v>12</v>
      </c>
      <c r="P27" s="2025"/>
      <c r="Q27" s="2025">
        <v>13</v>
      </c>
      <c r="R27" s="2025"/>
      <c r="S27" s="2025">
        <v>14</v>
      </c>
      <c r="T27" s="2025"/>
      <c r="U27" s="2025">
        <v>15</v>
      </c>
      <c r="V27" s="2025"/>
      <c r="W27" s="2025">
        <v>16</v>
      </c>
      <c r="X27" s="2025"/>
      <c r="Y27" s="2025">
        <v>17</v>
      </c>
      <c r="Z27" s="2025"/>
      <c r="AA27" s="2025">
        <v>18</v>
      </c>
      <c r="AB27" s="2025"/>
      <c r="AC27" s="2025">
        <v>19</v>
      </c>
      <c r="AD27" s="2025"/>
      <c r="AE27" s="2025">
        <v>20</v>
      </c>
      <c r="AF27" s="2025"/>
      <c r="AG27" s="371" t="s">
        <v>114</v>
      </c>
      <c r="AH27" s="330"/>
      <c r="AI27" s="330"/>
      <c r="AJ27" s="330"/>
      <c r="AK27" s="330"/>
      <c r="AL27" s="330"/>
      <c r="AM27" s="330"/>
      <c r="AN27" s="330"/>
      <c r="AO27" s="330"/>
      <c r="AP27" s="330"/>
      <c r="AQ27" s="331"/>
    </row>
    <row r="28" spans="2:43" ht="12" customHeight="1">
      <c r="B28" s="2089"/>
      <c r="C28" s="2090"/>
      <c r="D28" s="811"/>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1"/>
      <c r="AG28" s="332" t="s">
        <v>105</v>
      </c>
      <c r="AH28" s="333"/>
      <c r="AI28" s="334" t="s">
        <v>115</v>
      </c>
      <c r="AJ28" s="335" t="s">
        <v>116</v>
      </c>
      <c r="AK28" s="334" t="s">
        <v>511</v>
      </c>
      <c r="AL28" s="334" t="s">
        <v>137</v>
      </c>
      <c r="AM28" s="334" t="s">
        <v>512</v>
      </c>
      <c r="AN28" s="334" t="s">
        <v>106</v>
      </c>
      <c r="AO28" s="334" t="s">
        <v>513</v>
      </c>
      <c r="AP28" s="334" t="s">
        <v>115</v>
      </c>
      <c r="AQ28" s="336" t="s">
        <v>116</v>
      </c>
    </row>
    <row r="29" spans="2:43" ht="12.75" customHeight="1">
      <c r="B29" s="2089"/>
      <c r="C29" s="2090"/>
      <c r="D29" s="811" t="s">
        <v>429</v>
      </c>
      <c r="E29" s="283"/>
      <c r="F29" s="284">
        <v>2</v>
      </c>
      <c r="G29" s="284">
        <v>3</v>
      </c>
      <c r="H29" s="284">
        <v>5</v>
      </c>
      <c r="I29" s="284">
        <v>9</v>
      </c>
      <c r="J29" s="284">
        <v>16</v>
      </c>
      <c r="K29" s="284"/>
      <c r="L29" s="284">
        <v>18</v>
      </c>
      <c r="M29" s="284"/>
      <c r="N29" s="284"/>
      <c r="O29" s="284">
        <v>16</v>
      </c>
      <c r="P29" s="284">
        <v>13</v>
      </c>
      <c r="Q29" s="284">
        <v>11</v>
      </c>
      <c r="R29" s="284">
        <v>16</v>
      </c>
      <c r="S29" s="284"/>
      <c r="T29" s="284"/>
      <c r="U29" s="284"/>
      <c r="V29" s="284"/>
      <c r="W29" s="284">
        <v>18</v>
      </c>
      <c r="X29" s="284">
        <v>14</v>
      </c>
      <c r="Y29" s="284">
        <v>13</v>
      </c>
      <c r="Z29" s="284">
        <v>11</v>
      </c>
      <c r="AA29" s="284">
        <v>4</v>
      </c>
      <c r="AB29" s="284">
        <v>2</v>
      </c>
      <c r="AC29" s="284"/>
      <c r="AD29" s="284"/>
      <c r="AE29" s="284"/>
      <c r="AF29" s="284"/>
      <c r="AG29" s="337"/>
      <c r="AH29" s="333" t="s">
        <v>514</v>
      </c>
      <c r="AI29" s="358">
        <v>8</v>
      </c>
      <c r="AJ29" s="358"/>
      <c r="AK29" s="334" t="s">
        <v>511</v>
      </c>
      <c r="AL29" s="358">
        <v>2</v>
      </c>
      <c r="AM29" s="334" t="s">
        <v>511</v>
      </c>
      <c r="AN29" s="338">
        <v>20</v>
      </c>
      <c r="AO29" s="334" t="s">
        <v>515</v>
      </c>
      <c r="AP29" s="333">
        <f t="shared" ref="AP29:AP38" si="2">AI29*AL29*AN29</f>
        <v>320</v>
      </c>
      <c r="AQ29" s="339">
        <f t="shared" ref="AQ29:AQ38" si="3">AJ29*AL29*AN29</f>
        <v>0</v>
      </c>
    </row>
    <row r="30" spans="2:43" ht="12" customHeight="1">
      <c r="B30" s="2089"/>
      <c r="C30" s="2090"/>
      <c r="D30" s="812"/>
      <c r="E30" s="8"/>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337"/>
      <c r="AH30" s="333" t="s">
        <v>516</v>
      </c>
      <c r="AI30" s="358">
        <v>8</v>
      </c>
      <c r="AJ30" s="358"/>
      <c r="AK30" s="334" t="s">
        <v>511</v>
      </c>
      <c r="AL30" s="358">
        <v>1</v>
      </c>
      <c r="AM30" s="334" t="s">
        <v>511</v>
      </c>
      <c r="AN30" s="338">
        <v>20</v>
      </c>
      <c r="AO30" s="334" t="s">
        <v>515</v>
      </c>
      <c r="AP30" s="333">
        <f t="shared" si="2"/>
        <v>160</v>
      </c>
      <c r="AQ30" s="339">
        <f t="shared" si="3"/>
        <v>0</v>
      </c>
    </row>
    <row r="31" spans="2:43" ht="12" customHeight="1">
      <c r="B31" s="2089"/>
      <c r="C31" s="2090"/>
      <c r="D31" s="811"/>
      <c r="E31" s="2023" t="s">
        <v>123</v>
      </c>
      <c r="F31" s="2024"/>
      <c r="G31" s="2025">
        <v>8</v>
      </c>
      <c r="H31" s="2025"/>
      <c r="I31" s="2025">
        <v>9</v>
      </c>
      <c r="J31" s="2025"/>
      <c r="K31" s="2025">
        <v>10</v>
      </c>
      <c r="L31" s="2025"/>
      <c r="M31" s="2025">
        <v>11</v>
      </c>
      <c r="N31" s="2025"/>
      <c r="O31" s="2025">
        <v>12</v>
      </c>
      <c r="P31" s="2025"/>
      <c r="Q31" s="2025">
        <v>13</v>
      </c>
      <c r="R31" s="2025"/>
      <c r="S31" s="2025">
        <v>14</v>
      </c>
      <c r="T31" s="2025"/>
      <c r="U31" s="2025">
        <v>15</v>
      </c>
      <c r="V31" s="2025"/>
      <c r="W31" s="2025">
        <v>16</v>
      </c>
      <c r="X31" s="2025"/>
      <c r="Y31" s="2025">
        <v>17</v>
      </c>
      <c r="Z31" s="2025"/>
      <c r="AA31" s="2025">
        <v>18</v>
      </c>
      <c r="AB31" s="2025"/>
      <c r="AC31" s="2025">
        <v>19</v>
      </c>
      <c r="AD31" s="2025"/>
      <c r="AE31" s="2025">
        <v>20</v>
      </c>
      <c r="AF31" s="2025"/>
      <c r="AG31" s="337"/>
      <c r="AH31" s="333" t="s">
        <v>517</v>
      </c>
      <c r="AI31" s="358">
        <v>8</v>
      </c>
      <c r="AJ31" s="358"/>
      <c r="AK31" s="334" t="s">
        <v>511</v>
      </c>
      <c r="AL31" s="358">
        <v>4</v>
      </c>
      <c r="AM31" s="334" t="s">
        <v>511</v>
      </c>
      <c r="AN31" s="338">
        <v>20</v>
      </c>
      <c r="AO31" s="334" t="s">
        <v>515</v>
      </c>
      <c r="AP31" s="333">
        <f t="shared" si="2"/>
        <v>640</v>
      </c>
      <c r="AQ31" s="339">
        <f t="shared" si="3"/>
        <v>0</v>
      </c>
    </row>
    <row r="32" spans="2:43" ht="12" customHeight="1">
      <c r="B32" s="2089"/>
      <c r="C32" s="2090"/>
      <c r="D32" s="811"/>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1"/>
      <c r="AG32" s="337"/>
      <c r="AH32" s="333" t="s">
        <v>518</v>
      </c>
      <c r="AI32" s="358">
        <v>8</v>
      </c>
      <c r="AJ32" s="358"/>
      <c r="AK32" s="334" t="s">
        <v>511</v>
      </c>
      <c r="AL32" s="358">
        <v>7</v>
      </c>
      <c r="AM32" s="334" t="s">
        <v>511</v>
      </c>
      <c r="AN32" s="338">
        <v>20</v>
      </c>
      <c r="AO32" s="334" t="s">
        <v>515</v>
      </c>
      <c r="AP32" s="333">
        <f t="shared" si="2"/>
        <v>1120</v>
      </c>
      <c r="AQ32" s="339">
        <f t="shared" si="3"/>
        <v>0</v>
      </c>
    </row>
    <row r="33" spans="2:43" ht="12" customHeight="1">
      <c r="B33" s="2089"/>
      <c r="C33" s="2090"/>
      <c r="D33" s="811" t="s">
        <v>430</v>
      </c>
      <c r="E33" s="285"/>
      <c r="F33" s="286">
        <v>2</v>
      </c>
      <c r="G33" s="286"/>
      <c r="H33" s="286">
        <v>4</v>
      </c>
      <c r="I33" s="286"/>
      <c r="J33" s="286">
        <v>6</v>
      </c>
      <c r="K33" s="286"/>
      <c r="L33" s="286"/>
      <c r="M33" s="286"/>
      <c r="N33" s="286"/>
      <c r="O33" s="286">
        <v>4</v>
      </c>
      <c r="P33" s="286">
        <v>2</v>
      </c>
      <c r="Q33" s="286">
        <v>4</v>
      </c>
      <c r="R33" s="286">
        <v>6</v>
      </c>
      <c r="S33" s="286">
        <v>4</v>
      </c>
      <c r="T33" s="286"/>
      <c r="U33" s="286">
        <v>6</v>
      </c>
      <c r="V33" s="286"/>
      <c r="W33" s="286"/>
      <c r="X33" s="286">
        <v>4</v>
      </c>
      <c r="Y33" s="286"/>
      <c r="Z33" s="286">
        <v>2</v>
      </c>
      <c r="AA33" s="286"/>
      <c r="AB33" s="286"/>
      <c r="AC33" s="286"/>
      <c r="AD33" s="286"/>
      <c r="AE33" s="286"/>
      <c r="AF33" s="286"/>
      <c r="AG33" s="337"/>
      <c r="AH33" s="333" t="s">
        <v>519</v>
      </c>
      <c r="AI33" s="358">
        <v>4</v>
      </c>
      <c r="AJ33" s="358"/>
      <c r="AK33" s="334" t="s">
        <v>511</v>
      </c>
      <c r="AL33" s="358">
        <v>2</v>
      </c>
      <c r="AM33" s="334" t="s">
        <v>511</v>
      </c>
      <c r="AN33" s="338">
        <v>20</v>
      </c>
      <c r="AO33" s="334" t="s">
        <v>515</v>
      </c>
      <c r="AP33" s="333">
        <f t="shared" si="2"/>
        <v>160</v>
      </c>
      <c r="AQ33" s="339">
        <f t="shared" si="3"/>
        <v>0</v>
      </c>
    </row>
    <row r="34" spans="2:43" ht="12" customHeight="1">
      <c r="B34" s="2089"/>
      <c r="C34" s="2090"/>
      <c r="D34" s="811"/>
      <c r="E34" s="285"/>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337"/>
      <c r="AH34" s="333" t="s">
        <v>519</v>
      </c>
      <c r="AI34" s="358">
        <v>4</v>
      </c>
      <c r="AJ34" s="358"/>
      <c r="AK34" s="334" t="s">
        <v>511</v>
      </c>
      <c r="AL34" s="358">
        <v>2</v>
      </c>
      <c r="AM34" s="334" t="s">
        <v>511</v>
      </c>
      <c r="AN34" s="338">
        <v>20</v>
      </c>
      <c r="AO34" s="334" t="s">
        <v>515</v>
      </c>
      <c r="AP34" s="333">
        <f>AI34*AL34*AN34</f>
        <v>160</v>
      </c>
      <c r="AQ34" s="339"/>
    </row>
    <row r="35" spans="2:43" ht="12" customHeight="1">
      <c r="B35" s="2094" t="s">
        <v>109</v>
      </c>
      <c r="C35" s="2102"/>
      <c r="D35" s="1947" t="s">
        <v>429</v>
      </c>
      <c r="E35" s="1952"/>
      <c r="F35" s="1952"/>
      <c r="G35" s="2010">
        <v>20</v>
      </c>
      <c r="H35" s="2010">
        <v>40</v>
      </c>
      <c r="I35" s="1952"/>
      <c r="J35" s="2010">
        <v>100</v>
      </c>
      <c r="K35" s="1952"/>
      <c r="L35" s="1952"/>
      <c r="M35" s="1952"/>
      <c r="N35" s="1952"/>
      <c r="O35" s="1952"/>
      <c r="P35" s="1952"/>
      <c r="Q35" s="1952"/>
      <c r="R35" s="1952"/>
      <c r="S35" s="1952"/>
      <c r="T35" s="1952"/>
      <c r="U35" s="1952"/>
      <c r="V35" s="1952"/>
      <c r="W35" s="2010">
        <v>100</v>
      </c>
      <c r="X35" s="1952"/>
      <c r="Y35" s="1952"/>
      <c r="Z35" s="2010">
        <v>80</v>
      </c>
      <c r="AA35" s="1952"/>
      <c r="AB35" s="2010">
        <v>30</v>
      </c>
      <c r="AC35" s="1952"/>
      <c r="AD35" s="1952"/>
      <c r="AE35" s="1952"/>
      <c r="AF35" s="2127"/>
      <c r="AG35" s="337"/>
      <c r="AH35" s="333" t="s">
        <v>520</v>
      </c>
      <c r="AI35" s="358">
        <v>8</v>
      </c>
      <c r="AJ35" s="358"/>
      <c r="AK35" s="334" t="s">
        <v>511</v>
      </c>
      <c r="AL35" s="358">
        <v>2</v>
      </c>
      <c r="AM35" s="334" t="s">
        <v>511</v>
      </c>
      <c r="AN35" s="338">
        <v>20</v>
      </c>
      <c r="AO35" s="334" t="s">
        <v>515</v>
      </c>
      <c r="AP35" s="333">
        <f t="shared" si="2"/>
        <v>320</v>
      </c>
      <c r="AQ35" s="339">
        <f t="shared" si="3"/>
        <v>0</v>
      </c>
    </row>
    <row r="36" spans="2:43" ht="12.75" customHeight="1">
      <c r="B36" s="2103"/>
      <c r="C36" s="2104"/>
      <c r="D36" s="1948"/>
      <c r="E36" s="2009"/>
      <c r="F36" s="2009"/>
      <c r="G36" s="2011"/>
      <c r="H36" s="2011"/>
      <c r="I36" s="2009"/>
      <c r="J36" s="2011"/>
      <c r="K36" s="2009"/>
      <c r="L36" s="2009"/>
      <c r="M36" s="2009"/>
      <c r="N36" s="2009"/>
      <c r="O36" s="2009"/>
      <c r="P36" s="2009"/>
      <c r="Q36" s="2009"/>
      <c r="R36" s="2009"/>
      <c r="S36" s="2009"/>
      <c r="T36" s="2009"/>
      <c r="U36" s="2009"/>
      <c r="V36" s="2009"/>
      <c r="W36" s="2011"/>
      <c r="X36" s="2009"/>
      <c r="Y36" s="2009"/>
      <c r="Z36" s="2011"/>
      <c r="AA36" s="2009"/>
      <c r="AB36" s="2011"/>
      <c r="AC36" s="2009"/>
      <c r="AD36" s="2009"/>
      <c r="AE36" s="2009"/>
      <c r="AF36" s="2128"/>
      <c r="AG36" s="333"/>
      <c r="AH36" s="333" t="s">
        <v>521</v>
      </c>
      <c r="AI36" s="358">
        <v>8</v>
      </c>
      <c r="AJ36" s="358"/>
      <c r="AK36" s="334" t="s">
        <v>522</v>
      </c>
      <c r="AL36" s="358">
        <v>2</v>
      </c>
      <c r="AM36" s="334" t="s">
        <v>522</v>
      </c>
      <c r="AN36" s="338">
        <v>4</v>
      </c>
      <c r="AO36" s="334" t="s">
        <v>523</v>
      </c>
      <c r="AP36" s="333">
        <f t="shared" si="2"/>
        <v>64</v>
      </c>
      <c r="AQ36" s="339">
        <f t="shared" si="3"/>
        <v>0</v>
      </c>
    </row>
    <row r="37" spans="2:43" ht="12.75" customHeight="1">
      <c r="B37" s="2103"/>
      <c r="C37" s="2104"/>
      <c r="D37" s="1949" t="s">
        <v>325</v>
      </c>
      <c r="E37" s="2019"/>
      <c r="F37" s="2019"/>
      <c r="G37" s="2017">
        <v>2</v>
      </c>
      <c r="H37" s="2017">
        <v>4</v>
      </c>
      <c r="I37" s="2019"/>
      <c r="J37" s="2017">
        <v>10</v>
      </c>
      <c r="K37" s="2019"/>
      <c r="L37" s="2019"/>
      <c r="M37" s="2019"/>
      <c r="N37" s="2019"/>
      <c r="O37" s="2019"/>
      <c r="P37" s="2019"/>
      <c r="Q37" s="2019"/>
      <c r="R37" s="2019">
        <v>10</v>
      </c>
      <c r="S37" s="2019"/>
      <c r="T37" s="2019">
        <v>6</v>
      </c>
      <c r="U37" s="2019"/>
      <c r="V37" s="2019">
        <v>4</v>
      </c>
      <c r="W37" s="2017"/>
      <c r="X37" s="2019"/>
      <c r="Y37" s="2019"/>
      <c r="Z37" s="2017">
        <v>2</v>
      </c>
      <c r="AA37" s="2019"/>
      <c r="AB37" s="2017"/>
      <c r="AC37" s="2019"/>
      <c r="AD37" s="2019"/>
      <c r="AE37" s="2019"/>
      <c r="AF37" s="2123"/>
      <c r="AG37" s="333"/>
      <c r="AH37" s="333" t="s">
        <v>521</v>
      </c>
      <c r="AI37" s="358">
        <v>8</v>
      </c>
      <c r="AJ37" s="358"/>
      <c r="AK37" s="334" t="s">
        <v>522</v>
      </c>
      <c r="AL37" s="358">
        <v>2</v>
      </c>
      <c r="AM37" s="334" t="s">
        <v>522</v>
      </c>
      <c r="AN37" s="338">
        <v>4</v>
      </c>
      <c r="AO37" s="334" t="s">
        <v>523</v>
      </c>
      <c r="AP37" s="333">
        <f>AI37*AL37*AN37</f>
        <v>64</v>
      </c>
      <c r="AQ37" s="339"/>
    </row>
    <row r="38" spans="2:43" ht="12.75" customHeight="1">
      <c r="B38" s="2105"/>
      <c r="C38" s="2106"/>
      <c r="D38" s="1949"/>
      <c r="E38" s="2020"/>
      <c r="F38" s="2020"/>
      <c r="G38" s="2018"/>
      <c r="H38" s="2018"/>
      <c r="I38" s="2020"/>
      <c r="J38" s="2018"/>
      <c r="K38" s="2020"/>
      <c r="L38" s="2020"/>
      <c r="M38" s="2020"/>
      <c r="N38" s="2020"/>
      <c r="O38" s="2020"/>
      <c r="P38" s="2020"/>
      <c r="Q38" s="2020"/>
      <c r="R38" s="2020"/>
      <c r="S38" s="2020"/>
      <c r="T38" s="2020"/>
      <c r="U38" s="2020"/>
      <c r="V38" s="2020"/>
      <c r="W38" s="2018"/>
      <c r="X38" s="2020"/>
      <c r="Y38" s="2020"/>
      <c r="Z38" s="2018"/>
      <c r="AA38" s="2020"/>
      <c r="AB38" s="2018"/>
      <c r="AC38" s="2020"/>
      <c r="AD38" s="2020"/>
      <c r="AE38" s="2020"/>
      <c r="AF38" s="2124"/>
      <c r="AG38" s="333"/>
      <c r="AH38" s="333" t="s">
        <v>524</v>
      </c>
      <c r="AI38" s="358">
        <v>4</v>
      </c>
      <c r="AJ38" s="358"/>
      <c r="AK38" s="334" t="s">
        <v>522</v>
      </c>
      <c r="AL38" s="358">
        <v>2</v>
      </c>
      <c r="AM38" s="334" t="s">
        <v>522</v>
      </c>
      <c r="AN38" s="338">
        <v>4</v>
      </c>
      <c r="AO38" s="334" t="s">
        <v>523</v>
      </c>
      <c r="AP38" s="333">
        <f t="shared" si="2"/>
        <v>32</v>
      </c>
      <c r="AQ38" s="339">
        <f t="shared" si="3"/>
        <v>0</v>
      </c>
    </row>
    <row r="39" spans="2:43" ht="12.75" customHeight="1">
      <c r="B39" s="2107" t="s">
        <v>117</v>
      </c>
      <c r="C39" s="2108"/>
      <c r="D39" s="2102"/>
      <c r="E39" s="2097"/>
      <c r="F39" s="2014" t="s">
        <v>144</v>
      </c>
      <c r="G39" s="2014" t="s">
        <v>401</v>
      </c>
      <c r="H39" s="2014"/>
      <c r="I39" s="2113" t="s">
        <v>139</v>
      </c>
      <c r="J39" s="2014" t="s">
        <v>145</v>
      </c>
      <c r="K39" s="2091" t="s">
        <v>146</v>
      </c>
      <c r="L39" s="2014"/>
      <c r="M39" s="2014"/>
      <c r="N39" s="2014"/>
      <c r="O39" s="2014"/>
      <c r="P39" s="2014" t="s">
        <v>140</v>
      </c>
      <c r="Q39" s="2014"/>
      <c r="R39" s="2014"/>
      <c r="S39" s="2014" t="s">
        <v>141</v>
      </c>
      <c r="T39" s="2014"/>
      <c r="U39" s="2014" t="s">
        <v>142</v>
      </c>
      <c r="V39" s="2014" t="s">
        <v>143</v>
      </c>
      <c r="W39" s="2014"/>
      <c r="X39" s="2014" t="s">
        <v>139</v>
      </c>
      <c r="Y39" s="2014"/>
      <c r="Z39" s="2014" t="s">
        <v>147</v>
      </c>
      <c r="AA39" s="2014"/>
      <c r="AB39" s="2014" t="s">
        <v>148</v>
      </c>
      <c r="AC39" s="2014"/>
      <c r="AD39" s="2014"/>
      <c r="AE39" s="2014"/>
      <c r="AF39" s="2129"/>
      <c r="AG39" s="333"/>
      <c r="AH39" s="2118" t="s">
        <v>530</v>
      </c>
      <c r="AI39" s="2119"/>
      <c r="AJ39" s="2119"/>
      <c r="AK39" s="2119"/>
      <c r="AL39" s="2120"/>
      <c r="AM39" s="333"/>
      <c r="AN39" s="333"/>
      <c r="AO39" s="333" t="s">
        <v>80</v>
      </c>
      <c r="AP39" s="333">
        <f>SUM(AP29:AP38)</f>
        <v>3040</v>
      </c>
      <c r="AQ39" s="339">
        <f>SUM(AQ29:AQ38)</f>
        <v>0</v>
      </c>
    </row>
    <row r="40" spans="2:43" ht="12.75" customHeight="1">
      <c r="B40" s="2103"/>
      <c r="C40" s="2109"/>
      <c r="D40" s="2104"/>
      <c r="E40" s="2111"/>
      <c r="F40" s="2015"/>
      <c r="G40" s="2015"/>
      <c r="H40" s="2015"/>
      <c r="I40" s="2015"/>
      <c r="J40" s="2015"/>
      <c r="K40" s="2015"/>
      <c r="L40" s="2015"/>
      <c r="M40" s="2015"/>
      <c r="N40" s="2015"/>
      <c r="O40" s="2015"/>
      <c r="P40" s="2015"/>
      <c r="Q40" s="2015"/>
      <c r="R40" s="2015"/>
      <c r="S40" s="2015"/>
      <c r="T40" s="2015"/>
      <c r="U40" s="2015"/>
      <c r="V40" s="2015"/>
      <c r="W40" s="2015"/>
      <c r="X40" s="2015"/>
      <c r="Y40" s="2015"/>
      <c r="Z40" s="2015"/>
      <c r="AA40" s="2015"/>
      <c r="AB40" s="2015"/>
      <c r="AC40" s="2015"/>
      <c r="AD40" s="2015"/>
      <c r="AE40" s="2015"/>
      <c r="AF40" s="2130"/>
      <c r="AG40" s="333"/>
      <c r="AH40" s="360" t="s">
        <v>528</v>
      </c>
      <c r="AI40" s="342">
        <f>SUM(AP29:AP32)+SUM(AP35)</f>
        <v>2560</v>
      </c>
      <c r="AJ40" s="334"/>
      <c r="AK40" s="333" t="s">
        <v>46</v>
      </c>
      <c r="AL40" s="341">
        <v>0.25</v>
      </c>
      <c r="AM40" s="17"/>
      <c r="AN40" s="17"/>
      <c r="AO40" s="366"/>
      <c r="AP40" s="365"/>
      <c r="AQ40" s="367"/>
    </row>
    <row r="41" spans="2:43" ht="12.75" customHeight="1">
      <c r="B41" s="2103"/>
      <c r="C41" s="2109"/>
      <c r="D41" s="2104"/>
      <c r="E41" s="2111"/>
      <c r="F41" s="2015"/>
      <c r="G41" s="2015"/>
      <c r="H41" s="2015"/>
      <c r="I41" s="2015"/>
      <c r="J41" s="2015"/>
      <c r="K41" s="2015"/>
      <c r="L41" s="2015"/>
      <c r="M41" s="2015"/>
      <c r="N41" s="2015"/>
      <c r="O41" s="2015"/>
      <c r="P41" s="2015"/>
      <c r="Q41" s="2015"/>
      <c r="R41" s="2015"/>
      <c r="S41" s="2015"/>
      <c r="T41" s="2015"/>
      <c r="U41" s="2015"/>
      <c r="V41" s="2015"/>
      <c r="W41" s="2015"/>
      <c r="X41" s="2015"/>
      <c r="Y41" s="2015"/>
      <c r="Z41" s="2015"/>
      <c r="AA41" s="2015"/>
      <c r="AB41" s="2015"/>
      <c r="AC41" s="2015"/>
      <c r="AD41" s="2015"/>
      <c r="AE41" s="2015"/>
      <c r="AF41" s="2130"/>
      <c r="AG41" s="333"/>
      <c r="AH41" s="361"/>
      <c r="AJ41" s="334" t="s">
        <v>48</v>
      </c>
      <c r="AK41" s="343">
        <f>SUM(AL29:AL32)+AL35</f>
        <v>16</v>
      </c>
      <c r="AL41" s="334" t="s">
        <v>137</v>
      </c>
      <c r="AM41" s="334" t="s">
        <v>47</v>
      </c>
      <c r="AN41" s="356">
        <f>AI40*AL40/AK41</f>
        <v>40</v>
      </c>
      <c r="AO41" s="356" t="s">
        <v>115</v>
      </c>
      <c r="AP41" s="356"/>
      <c r="AQ41" s="357" t="s">
        <v>116</v>
      </c>
    </row>
    <row r="42" spans="2:43" ht="12.75" customHeight="1">
      <c r="B42" s="2103"/>
      <c r="C42" s="2109"/>
      <c r="D42" s="2104"/>
      <c r="E42" s="2111"/>
      <c r="F42" s="2015"/>
      <c r="G42" s="2015"/>
      <c r="H42" s="2015"/>
      <c r="I42" s="2015"/>
      <c r="J42" s="2015"/>
      <c r="K42" s="2015"/>
      <c r="L42" s="2015"/>
      <c r="M42" s="2015"/>
      <c r="N42" s="2015"/>
      <c r="O42" s="2015"/>
      <c r="P42" s="2015"/>
      <c r="Q42" s="2015"/>
      <c r="R42" s="2015"/>
      <c r="S42" s="2015"/>
      <c r="T42" s="2015"/>
      <c r="U42" s="2015"/>
      <c r="V42" s="2015"/>
      <c r="W42" s="2015"/>
      <c r="X42" s="2015"/>
      <c r="Y42" s="2015"/>
      <c r="Z42" s="2015"/>
      <c r="AA42" s="2015"/>
      <c r="AB42" s="2015"/>
      <c r="AC42" s="2015"/>
      <c r="AD42" s="2015"/>
      <c r="AE42" s="2015"/>
      <c r="AF42" s="2130"/>
      <c r="AG42" s="333"/>
      <c r="AH42" s="360" t="s">
        <v>529</v>
      </c>
      <c r="AI42" s="39">
        <f>SUM(AP33:AP34)+SUM(AP36:AP38)</f>
        <v>480</v>
      </c>
      <c r="AJ42" s="334" t="s">
        <v>115</v>
      </c>
      <c r="AK42" s="333" t="s">
        <v>46</v>
      </c>
      <c r="AL42" s="341">
        <v>0.25</v>
      </c>
      <c r="AM42" s="333"/>
      <c r="AN42" s="333"/>
      <c r="AO42" s="334"/>
      <c r="AP42" s="333"/>
      <c r="AQ42" s="344"/>
    </row>
    <row r="43" spans="2:43" ht="12.75" customHeight="1">
      <c r="B43" s="2103"/>
      <c r="C43" s="2109"/>
      <c r="D43" s="2104"/>
      <c r="E43" s="2111"/>
      <c r="F43" s="2015"/>
      <c r="G43" s="2015"/>
      <c r="H43" s="2015"/>
      <c r="I43" s="2015"/>
      <c r="J43" s="2015"/>
      <c r="K43" s="2015"/>
      <c r="L43" s="2015"/>
      <c r="M43" s="2015"/>
      <c r="N43" s="2015"/>
      <c r="O43" s="2015"/>
      <c r="P43" s="2015"/>
      <c r="Q43" s="2015"/>
      <c r="R43" s="2015"/>
      <c r="S43" s="2015"/>
      <c r="T43" s="2015"/>
      <c r="U43" s="2015"/>
      <c r="V43" s="2015"/>
      <c r="W43" s="2015"/>
      <c r="X43" s="2015"/>
      <c r="Y43" s="2015"/>
      <c r="Z43" s="2015"/>
      <c r="AA43" s="2015"/>
      <c r="AB43" s="2015"/>
      <c r="AC43" s="2015"/>
      <c r="AD43" s="2015"/>
      <c r="AE43" s="2015"/>
      <c r="AF43" s="2130"/>
      <c r="AH43" s="362"/>
      <c r="AI43" s="363"/>
      <c r="AJ43" s="363" t="s">
        <v>48</v>
      </c>
      <c r="AK43" s="364">
        <f>SUM(AL33:AL34)+SUM(AL36:AL38)</f>
        <v>10</v>
      </c>
      <c r="AL43" s="363" t="s">
        <v>137</v>
      </c>
      <c r="AM43" s="363" t="s">
        <v>47</v>
      </c>
      <c r="AN43" s="368">
        <f>AI42*AL42/AK43</f>
        <v>12</v>
      </c>
      <c r="AO43" s="368" t="s">
        <v>115</v>
      </c>
      <c r="AP43" s="368"/>
      <c r="AQ43" s="369" t="s">
        <v>116</v>
      </c>
    </row>
    <row r="44" spans="2:43" ht="12.75" customHeight="1">
      <c r="B44" s="2105"/>
      <c r="C44" s="2110"/>
      <c r="D44" s="2106"/>
      <c r="E44" s="2112"/>
      <c r="F44" s="2016"/>
      <c r="G44" s="2016"/>
      <c r="H44" s="2016"/>
      <c r="I44" s="2016"/>
      <c r="J44" s="2016"/>
      <c r="K44" s="2016"/>
      <c r="L44" s="2016"/>
      <c r="M44" s="2016"/>
      <c r="N44" s="2016"/>
      <c r="O44" s="2016"/>
      <c r="P44" s="2016"/>
      <c r="Q44" s="2016"/>
      <c r="R44" s="2016"/>
      <c r="S44" s="2016"/>
      <c r="T44" s="2016"/>
      <c r="U44" s="2016"/>
      <c r="V44" s="2016"/>
      <c r="W44" s="2016"/>
      <c r="X44" s="2016"/>
      <c r="Y44" s="2016"/>
      <c r="Z44" s="2016"/>
      <c r="AA44" s="2016"/>
      <c r="AB44" s="2016"/>
      <c r="AC44" s="2016"/>
      <c r="AD44" s="2016"/>
      <c r="AE44" s="2016"/>
      <c r="AF44" s="2131"/>
      <c r="AG44" s="345" t="s">
        <v>138</v>
      </c>
      <c r="AH44" s="333"/>
      <c r="AI44" s="334" t="s">
        <v>115</v>
      </c>
      <c r="AJ44" s="335" t="s">
        <v>116</v>
      </c>
      <c r="AK44" s="334" t="s">
        <v>511</v>
      </c>
      <c r="AL44" s="334" t="s">
        <v>137</v>
      </c>
      <c r="AM44" s="334" t="s">
        <v>512</v>
      </c>
      <c r="AN44" s="334" t="s">
        <v>106</v>
      </c>
      <c r="AO44" s="334" t="s">
        <v>513</v>
      </c>
      <c r="AP44" s="334" t="s">
        <v>115</v>
      </c>
      <c r="AQ44" s="336" t="s">
        <v>116</v>
      </c>
    </row>
    <row r="45" spans="2:43" ht="12.75" customHeight="1">
      <c r="B45" s="2094" t="s">
        <v>110</v>
      </c>
      <c r="C45" s="2095"/>
      <c r="D45" s="2096"/>
      <c r="E45" s="2097"/>
      <c r="F45" s="2014" t="s">
        <v>149</v>
      </c>
      <c r="G45" s="2014" t="s">
        <v>150</v>
      </c>
      <c r="H45" s="2014" t="s">
        <v>151</v>
      </c>
      <c r="I45" s="2014" t="s">
        <v>7</v>
      </c>
      <c r="J45" s="2091" t="s">
        <v>152</v>
      </c>
      <c r="K45" s="2014" t="s">
        <v>944</v>
      </c>
      <c r="L45" s="2091" t="s">
        <v>153</v>
      </c>
      <c r="M45" s="2014"/>
      <c r="N45" s="2100"/>
      <c r="O45" s="2091" t="s">
        <v>154</v>
      </c>
      <c r="P45" s="2091" t="s">
        <v>945</v>
      </c>
      <c r="Q45" s="2091" t="s">
        <v>946</v>
      </c>
      <c r="R45" s="2014" t="s">
        <v>155</v>
      </c>
      <c r="S45" s="2014" t="s">
        <v>156</v>
      </c>
      <c r="T45" s="2014" t="s">
        <v>157</v>
      </c>
      <c r="U45" s="2014" t="s">
        <v>0</v>
      </c>
      <c r="V45" s="2014" t="s">
        <v>1</v>
      </c>
      <c r="W45" s="269"/>
      <c r="X45" s="269"/>
      <c r="Y45" s="2091" t="s">
        <v>2</v>
      </c>
      <c r="Z45" s="2091" t="s">
        <v>5</v>
      </c>
      <c r="AA45" s="2014" t="s">
        <v>3</v>
      </c>
      <c r="AB45" s="2014" t="s">
        <v>6</v>
      </c>
      <c r="AC45" s="2014" t="s">
        <v>4</v>
      </c>
      <c r="AD45" s="269"/>
      <c r="AE45" s="269"/>
      <c r="AF45" s="272"/>
      <c r="AH45" s="330" t="s">
        <v>525</v>
      </c>
      <c r="AI45" s="358">
        <v>8</v>
      </c>
      <c r="AJ45" s="358"/>
      <c r="AK45" s="334" t="s">
        <v>511</v>
      </c>
      <c r="AL45" s="358">
        <v>2</v>
      </c>
      <c r="AM45" s="334" t="s">
        <v>511</v>
      </c>
      <c r="AN45" s="338">
        <v>20</v>
      </c>
      <c r="AO45" s="334" t="s">
        <v>515</v>
      </c>
      <c r="AP45" s="333">
        <f>AI45*AL45*AN45</f>
        <v>320</v>
      </c>
      <c r="AQ45" s="339">
        <f>AJ45*AL45*AN45</f>
        <v>0</v>
      </c>
    </row>
    <row r="46" spans="2:43" ht="13.5" customHeight="1">
      <c r="B46" s="1917"/>
      <c r="C46" s="1915"/>
      <c r="D46" s="1916"/>
      <c r="E46" s="2098"/>
      <c r="F46" s="2092"/>
      <c r="G46" s="2092"/>
      <c r="H46" s="2092"/>
      <c r="I46" s="2092"/>
      <c r="J46" s="2092"/>
      <c r="K46" s="2092"/>
      <c r="L46" s="2092"/>
      <c r="M46" s="2101"/>
      <c r="N46" s="2101"/>
      <c r="O46" s="2092"/>
      <c r="P46" s="2092"/>
      <c r="Q46" s="2092"/>
      <c r="R46" s="2092"/>
      <c r="S46" s="2092"/>
      <c r="T46" s="2092"/>
      <c r="U46" s="2092"/>
      <c r="V46" s="2092"/>
      <c r="W46" s="270"/>
      <c r="X46" s="270"/>
      <c r="Y46" s="2092"/>
      <c r="Z46" s="2092"/>
      <c r="AA46" s="2092"/>
      <c r="AB46" s="2092"/>
      <c r="AC46" s="2092"/>
      <c r="AD46" s="270"/>
      <c r="AE46" s="270"/>
      <c r="AF46" s="273"/>
      <c r="AG46" s="346"/>
      <c r="AH46" s="346" t="s">
        <v>526</v>
      </c>
      <c r="AI46" s="358">
        <v>8</v>
      </c>
      <c r="AJ46" s="359"/>
      <c r="AK46" s="347" t="s">
        <v>511</v>
      </c>
      <c r="AL46" s="358">
        <v>1</v>
      </c>
      <c r="AM46" s="347" t="s">
        <v>511</v>
      </c>
      <c r="AN46" s="338">
        <v>4</v>
      </c>
      <c r="AO46" s="347" t="s">
        <v>515</v>
      </c>
      <c r="AP46" s="333">
        <f>AI46*AL46*AN46</f>
        <v>32</v>
      </c>
      <c r="AQ46" s="348">
        <f>AJ46*AL46*AN46</f>
        <v>0</v>
      </c>
    </row>
    <row r="47" spans="2:43" ht="12.75" customHeight="1">
      <c r="B47" s="1917"/>
      <c r="C47" s="1915"/>
      <c r="D47" s="1916"/>
      <c r="E47" s="2098"/>
      <c r="F47" s="2092"/>
      <c r="G47" s="2092"/>
      <c r="H47" s="2092"/>
      <c r="I47" s="2092"/>
      <c r="J47" s="2092"/>
      <c r="K47" s="2092"/>
      <c r="L47" s="2092"/>
      <c r="M47" s="2101"/>
      <c r="N47" s="2101"/>
      <c r="O47" s="2092"/>
      <c r="P47" s="2092"/>
      <c r="Q47" s="2092"/>
      <c r="R47" s="2092"/>
      <c r="S47" s="2092"/>
      <c r="T47" s="2092"/>
      <c r="U47" s="2092"/>
      <c r="V47" s="2092"/>
      <c r="W47" s="270"/>
      <c r="X47" s="270"/>
      <c r="Y47" s="2092"/>
      <c r="Z47" s="2092"/>
      <c r="AA47" s="2092"/>
      <c r="AB47" s="2092"/>
      <c r="AC47" s="2092"/>
      <c r="AD47" s="270"/>
      <c r="AE47" s="270"/>
      <c r="AF47" s="273"/>
      <c r="AG47" s="346"/>
      <c r="AH47" s="346" t="s">
        <v>527</v>
      </c>
      <c r="AI47" s="358">
        <v>4</v>
      </c>
      <c r="AJ47" s="359"/>
      <c r="AK47" s="347" t="s">
        <v>511</v>
      </c>
      <c r="AL47" s="358">
        <v>1</v>
      </c>
      <c r="AM47" s="347" t="s">
        <v>511</v>
      </c>
      <c r="AN47" s="338">
        <v>8</v>
      </c>
      <c r="AO47" s="347" t="s">
        <v>515</v>
      </c>
      <c r="AP47" s="333">
        <f>AI47*AL47*AN47</f>
        <v>32</v>
      </c>
      <c r="AQ47" s="348">
        <f>AJ47*AL47*AN47</f>
        <v>0</v>
      </c>
    </row>
    <row r="48" spans="2:43" ht="12.75" customHeight="1">
      <c r="B48" s="1917"/>
      <c r="C48" s="1915"/>
      <c r="D48" s="1916"/>
      <c r="E48" s="2098"/>
      <c r="F48" s="2092"/>
      <c r="G48" s="2092"/>
      <c r="H48" s="2092"/>
      <c r="I48" s="2092"/>
      <c r="J48" s="2092"/>
      <c r="K48" s="2092"/>
      <c r="L48" s="2092"/>
      <c r="M48" s="2101"/>
      <c r="N48" s="2101"/>
      <c r="O48" s="2092"/>
      <c r="P48" s="2092"/>
      <c r="Q48" s="2092"/>
      <c r="R48" s="2092"/>
      <c r="S48" s="2092"/>
      <c r="T48" s="2092"/>
      <c r="U48" s="2092"/>
      <c r="V48" s="2092"/>
      <c r="W48" s="270"/>
      <c r="X48" s="270"/>
      <c r="Y48" s="2092"/>
      <c r="Z48" s="2092"/>
      <c r="AA48" s="2092"/>
      <c r="AB48" s="2092"/>
      <c r="AC48" s="2092"/>
      <c r="AD48" s="270"/>
      <c r="AE48" s="270"/>
      <c r="AF48" s="273"/>
      <c r="AG48" s="346"/>
      <c r="AH48" s="2118" t="s">
        <v>532</v>
      </c>
      <c r="AI48" s="2119"/>
      <c r="AJ48" s="2119"/>
      <c r="AK48" s="2119"/>
      <c r="AL48" s="2120"/>
      <c r="AM48" s="346"/>
      <c r="AN48" s="346"/>
      <c r="AO48" s="349" t="s">
        <v>80</v>
      </c>
      <c r="AP48" s="340">
        <f>SUM(AP44:AP47)</f>
        <v>384</v>
      </c>
      <c r="AQ48" s="350">
        <f>SUM(AQ44:AQ47)</f>
        <v>0</v>
      </c>
    </row>
    <row r="49" spans="2:43" ht="12.75" customHeight="1">
      <c r="B49" s="1917"/>
      <c r="C49" s="1915"/>
      <c r="D49" s="1916"/>
      <c r="E49" s="2098"/>
      <c r="F49" s="2092"/>
      <c r="G49" s="2092"/>
      <c r="H49" s="2092"/>
      <c r="I49" s="2092"/>
      <c r="J49" s="2092"/>
      <c r="K49" s="2092"/>
      <c r="L49" s="2092"/>
      <c r="M49" s="2101"/>
      <c r="N49" s="2101"/>
      <c r="O49" s="2092"/>
      <c r="P49" s="2092"/>
      <c r="Q49" s="2092"/>
      <c r="R49" s="2092"/>
      <c r="S49" s="2092"/>
      <c r="T49" s="2092"/>
      <c r="U49" s="2092"/>
      <c r="V49" s="2092"/>
      <c r="W49" s="270"/>
      <c r="X49" s="270"/>
      <c r="Y49" s="2092"/>
      <c r="Z49" s="2092"/>
      <c r="AA49" s="2092"/>
      <c r="AB49" s="2092"/>
      <c r="AC49" s="2092"/>
      <c r="AD49" s="270"/>
      <c r="AE49" s="270"/>
      <c r="AF49" s="273"/>
      <c r="AH49" s="360" t="s">
        <v>528</v>
      </c>
      <c r="AI49" s="342">
        <f>AP45</f>
        <v>320</v>
      </c>
      <c r="AJ49" s="334"/>
      <c r="AK49" s="333" t="s">
        <v>46</v>
      </c>
      <c r="AL49" s="341">
        <v>0.25</v>
      </c>
      <c r="AM49" s="365"/>
      <c r="AN49" s="365"/>
      <c r="AO49" s="334"/>
      <c r="AP49" s="333"/>
      <c r="AQ49" s="339"/>
    </row>
    <row r="50" spans="2:43" ht="12.75" customHeight="1">
      <c r="B50" s="1917"/>
      <c r="C50" s="1915"/>
      <c r="D50" s="1916"/>
      <c r="E50" s="2098"/>
      <c r="F50" s="2092"/>
      <c r="G50" s="2092"/>
      <c r="H50" s="2092"/>
      <c r="I50" s="2092"/>
      <c r="J50" s="2092"/>
      <c r="K50" s="2092"/>
      <c r="L50" s="2092"/>
      <c r="M50" s="2101"/>
      <c r="N50" s="2101"/>
      <c r="O50" s="2092"/>
      <c r="P50" s="2092"/>
      <c r="Q50" s="2092"/>
      <c r="R50" s="2092"/>
      <c r="S50" s="2092"/>
      <c r="T50" s="2092"/>
      <c r="U50" s="2092"/>
      <c r="V50" s="2092"/>
      <c r="W50" s="270"/>
      <c r="X50" s="270"/>
      <c r="Y50" s="2092"/>
      <c r="Z50" s="2092"/>
      <c r="AA50" s="2092"/>
      <c r="AB50" s="2092"/>
      <c r="AC50" s="2092"/>
      <c r="AD50" s="270"/>
      <c r="AE50" s="270"/>
      <c r="AF50" s="273"/>
      <c r="AG50" s="346"/>
      <c r="AH50" s="361"/>
      <c r="AJ50" s="334" t="s">
        <v>48</v>
      </c>
      <c r="AK50" s="343">
        <f>AL45</f>
        <v>2</v>
      </c>
      <c r="AL50" s="334" t="s">
        <v>137</v>
      </c>
      <c r="AM50" s="334" t="s">
        <v>47</v>
      </c>
      <c r="AN50" s="355">
        <f>AI49*AL49/AK50</f>
        <v>40</v>
      </c>
      <c r="AO50" s="356" t="s">
        <v>115</v>
      </c>
      <c r="AP50" s="356"/>
      <c r="AQ50" s="357" t="s">
        <v>116</v>
      </c>
    </row>
    <row r="51" spans="2:43" ht="12.75" customHeight="1">
      <c r="B51" s="1917"/>
      <c r="C51" s="1915"/>
      <c r="D51" s="1916"/>
      <c r="E51" s="2098"/>
      <c r="F51" s="2092"/>
      <c r="G51" s="2092"/>
      <c r="H51" s="2092"/>
      <c r="I51" s="2092"/>
      <c r="J51" s="2092"/>
      <c r="K51" s="2092"/>
      <c r="L51" s="2092"/>
      <c r="M51" s="2101"/>
      <c r="N51" s="2101"/>
      <c r="O51" s="2092"/>
      <c r="P51" s="2092"/>
      <c r="Q51" s="2092"/>
      <c r="R51" s="2092"/>
      <c r="S51" s="2092"/>
      <c r="T51" s="2092"/>
      <c r="U51" s="2092"/>
      <c r="V51" s="2092"/>
      <c r="W51" s="270"/>
      <c r="X51" s="270"/>
      <c r="Y51" s="2092"/>
      <c r="Z51" s="2092"/>
      <c r="AA51" s="2092"/>
      <c r="AB51" s="2092"/>
      <c r="AC51" s="2092"/>
      <c r="AD51" s="270"/>
      <c r="AE51" s="270"/>
      <c r="AF51" s="273"/>
      <c r="AG51" s="346"/>
      <c r="AH51" s="360" t="s">
        <v>529</v>
      </c>
      <c r="AI51" s="3">
        <f>AP46+AP47</f>
        <v>64</v>
      </c>
      <c r="AJ51" s="334"/>
      <c r="AK51" s="333" t="s">
        <v>46</v>
      </c>
      <c r="AL51" s="341">
        <v>0.25</v>
      </c>
      <c r="AM51" s="333" t="s">
        <v>118</v>
      </c>
      <c r="AN51" s="333"/>
      <c r="AO51" s="334"/>
      <c r="AP51" s="333"/>
      <c r="AQ51" s="344"/>
    </row>
    <row r="52" spans="2:43" ht="12.75" customHeight="1" thickBot="1">
      <c r="B52" s="1918"/>
      <c r="C52" s="1919"/>
      <c r="D52" s="1920"/>
      <c r="E52" s="2099"/>
      <c r="F52" s="2093"/>
      <c r="G52" s="2093"/>
      <c r="H52" s="2093"/>
      <c r="I52" s="2093"/>
      <c r="J52" s="2093"/>
      <c r="K52" s="2093"/>
      <c r="L52" s="2093"/>
      <c r="M52" s="2093"/>
      <c r="N52" s="2093"/>
      <c r="O52" s="2093"/>
      <c r="P52" s="2093"/>
      <c r="Q52" s="2093"/>
      <c r="R52" s="2093"/>
      <c r="S52" s="2093"/>
      <c r="T52" s="2093"/>
      <c r="U52" s="2093"/>
      <c r="V52" s="2093"/>
      <c r="W52" s="271"/>
      <c r="X52" s="271"/>
      <c r="Y52" s="2093"/>
      <c r="Z52" s="2093"/>
      <c r="AA52" s="2093"/>
      <c r="AB52" s="2093"/>
      <c r="AC52" s="2093"/>
      <c r="AD52" s="271"/>
      <c r="AE52" s="271"/>
      <c r="AF52" s="274"/>
      <c r="AG52" s="351"/>
      <c r="AH52" s="370"/>
      <c r="AI52" s="334"/>
      <c r="AJ52" s="334" t="s">
        <v>48</v>
      </c>
      <c r="AK52" s="354">
        <f>AL46+AL47</f>
        <v>2</v>
      </c>
      <c r="AL52" s="334" t="s">
        <v>137</v>
      </c>
      <c r="AM52" s="334" t="s">
        <v>47</v>
      </c>
      <c r="AN52" s="355">
        <f>AI51*AL51/AK52</f>
        <v>8</v>
      </c>
      <c r="AO52" s="356" t="s">
        <v>115</v>
      </c>
      <c r="AP52" s="356"/>
      <c r="AQ52" s="357" t="s">
        <v>116</v>
      </c>
    </row>
    <row r="53" spans="2:43" ht="12.75" customHeight="1">
      <c r="B53" s="1196" t="s">
        <v>1238</v>
      </c>
      <c r="C53" s="312"/>
      <c r="D53" s="312"/>
      <c r="E53" s="312"/>
      <c r="F53" s="312"/>
      <c r="G53" s="312"/>
      <c r="H53" s="312"/>
      <c r="I53" s="312"/>
      <c r="J53" s="312"/>
      <c r="K53" s="312"/>
      <c r="L53" s="312"/>
      <c r="M53" s="312"/>
      <c r="N53" s="312"/>
      <c r="O53" s="312"/>
      <c r="P53" s="312"/>
      <c r="Q53" s="312"/>
      <c r="R53" s="312"/>
      <c r="S53" s="312"/>
      <c r="T53" s="312"/>
      <c r="AH53" s="2114" t="s">
        <v>947</v>
      </c>
      <c r="AI53" s="2115"/>
      <c r="AJ53" s="2115"/>
      <c r="AK53" s="2115"/>
      <c r="AL53" s="2115"/>
      <c r="AM53" s="2115"/>
      <c r="AN53" s="2115"/>
      <c r="AO53" s="2115"/>
      <c r="AP53" s="2115"/>
      <c r="AQ53" s="2115"/>
    </row>
    <row r="54" spans="2:43" ht="12" customHeight="1">
      <c r="B54" s="287" t="s">
        <v>943</v>
      </c>
      <c r="C54" s="312"/>
      <c r="D54" s="312"/>
      <c r="E54" s="312"/>
      <c r="F54" s="312"/>
      <c r="G54" s="312"/>
      <c r="H54" s="312"/>
      <c r="I54" s="312"/>
      <c r="J54" s="312"/>
      <c r="K54" s="312"/>
      <c r="L54" s="312"/>
      <c r="M54" s="312"/>
      <c r="N54" s="312"/>
      <c r="O54" s="312"/>
      <c r="P54" s="312"/>
      <c r="Q54" s="312"/>
      <c r="R54" s="312"/>
      <c r="S54" s="312"/>
      <c r="T54" s="312"/>
      <c r="AH54" s="2116"/>
      <c r="AI54" s="2116"/>
      <c r="AJ54" s="2116"/>
      <c r="AK54" s="2116"/>
      <c r="AL54" s="2116"/>
      <c r="AM54" s="2116"/>
      <c r="AN54" s="2116"/>
      <c r="AO54" s="2116"/>
      <c r="AP54" s="2116"/>
      <c r="AQ54" s="2116"/>
    </row>
    <row r="55" spans="2:43">
      <c r="AH55" s="2117"/>
      <c r="AI55" s="2117"/>
      <c r="AJ55" s="2117"/>
      <c r="AK55" s="2117"/>
      <c r="AL55" s="2117"/>
      <c r="AM55" s="2117"/>
      <c r="AN55" s="2117"/>
      <c r="AO55" s="2117"/>
      <c r="AP55" s="2117"/>
      <c r="AQ55" s="2117"/>
    </row>
    <row r="57" spans="2:43">
      <c r="AH57" s="43"/>
      <c r="AI57" s="43"/>
      <c r="AJ57" s="43"/>
      <c r="AK57" s="43"/>
      <c r="AL57" s="43"/>
      <c r="AM57" s="43"/>
      <c r="AN57" s="43"/>
      <c r="AO57" s="43"/>
      <c r="AP57" s="43"/>
      <c r="AQ57" s="43"/>
    </row>
  </sheetData>
  <customSheetViews>
    <customSheetView guid="{9B4E31BC-71FB-41F0-8B8E-2BBB750341B5}" showPageBreaks="1" view="pageBreakPreview" topLeftCell="A28">
      <selection activeCell="R29" sqref="R29"/>
      <pageMargins left="0.59055118110236227" right="0.59055118110236227" top="0.78740157480314965" bottom="0.78740157480314965" header="0.31496062992125984" footer="0.31496062992125984"/>
      <printOptions horizontalCentered="1"/>
      <pageSetup paperSize="9" scale="82" firstPageNumber="15" orientation="landscape" useFirstPageNumber="1" r:id="rId1"/>
      <headerFooter alignWithMargins="0">
        <oddFooter xml:space="preserve">&amp;C6　記載例
</oddFooter>
      </headerFooter>
    </customSheetView>
  </customSheetViews>
  <mergeCells count="281">
    <mergeCell ref="AA45:AA52"/>
    <mergeCell ref="AC31:AD31"/>
    <mergeCell ref="AE31:AF31"/>
    <mergeCell ref="AH48:AL48"/>
    <mergeCell ref="AE35:AE36"/>
    <mergeCell ref="AF35:AF36"/>
    <mergeCell ref="Z39:Z44"/>
    <mergeCell ref="AB39:AB44"/>
    <mergeCell ref="AC37:AC38"/>
    <mergeCell ref="AD37:AD38"/>
    <mergeCell ref="AF39:AF44"/>
    <mergeCell ref="AD39:AD44"/>
    <mergeCell ref="AB45:AB52"/>
    <mergeCell ref="AC45:AC52"/>
    <mergeCell ref="AH53:AQ55"/>
    <mergeCell ref="AH39:AL39"/>
    <mergeCell ref="V19:W19"/>
    <mergeCell ref="X20:Y20"/>
    <mergeCell ref="AF37:AF38"/>
    <mergeCell ref="Z37:Z38"/>
    <mergeCell ref="AA37:AA38"/>
    <mergeCell ref="AB37:AB38"/>
    <mergeCell ref="AC27:AD27"/>
    <mergeCell ref="AE27:AF27"/>
    <mergeCell ref="AJ25:AK25"/>
    <mergeCell ref="AL25:AM25"/>
    <mergeCell ref="AO25:AP25"/>
    <mergeCell ref="AJ26:AK26"/>
    <mergeCell ref="AL26:AM26"/>
    <mergeCell ref="AO26:AP26"/>
    <mergeCell ref="AL23:AM23"/>
    <mergeCell ref="AO23:AP23"/>
    <mergeCell ref="AL24:AM24"/>
    <mergeCell ref="AO24:AP24"/>
    <mergeCell ref="AD35:AD36"/>
    <mergeCell ref="X39:X44"/>
    <mergeCell ref="Y45:Y52"/>
    <mergeCell ref="Z45:Z52"/>
    <mergeCell ref="H37:H38"/>
    <mergeCell ref="I37:I38"/>
    <mergeCell ref="AE39:AE44"/>
    <mergeCell ref="J37:J38"/>
    <mergeCell ref="K37:K38"/>
    <mergeCell ref="L37:L38"/>
    <mergeCell ref="M37:M38"/>
    <mergeCell ref="N37:N38"/>
    <mergeCell ref="O37:O38"/>
    <mergeCell ref="AE37:AE38"/>
    <mergeCell ref="H39:H44"/>
    <mergeCell ref="I39:I44"/>
    <mergeCell ref="M39:M44"/>
    <mergeCell ref="N39:N44"/>
    <mergeCell ref="O39:O44"/>
    <mergeCell ref="W39:W44"/>
    <mergeCell ref="Y39:Y44"/>
    <mergeCell ref="AA39:AA44"/>
    <mergeCell ref="V37:V38"/>
    <mergeCell ref="AC39:AC44"/>
    <mergeCell ref="Y37:Y38"/>
    <mergeCell ref="D35:D36"/>
    <mergeCell ref="D37:D38"/>
    <mergeCell ref="B35:C38"/>
    <mergeCell ref="E37:E38"/>
    <mergeCell ref="F37:F38"/>
    <mergeCell ref="G37:G38"/>
    <mergeCell ref="B39:D44"/>
    <mergeCell ref="E39:E44"/>
    <mergeCell ref="F39:F44"/>
    <mergeCell ref="G39:G44"/>
    <mergeCell ref="O45:O52"/>
    <mergeCell ref="P45:P52"/>
    <mergeCell ref="J45:J52"/>
    <mergeCell ref="K45:K52"/>
    <mergeCell ref="U39:U44"/>
    <mergeCell ref="V39:V44"/>
    <mergeCell ref="B45:D52"/>
    <mergeCell ref="E45:E52"/>
    <mergeCell ref="F45:F52"/>
    <mergeCell ref="G45:G52"/>
    <mergeCell ref="H45:H52"/>
    <mergeCell ref="I45:I52"/>
    <mergeCell ref="T45:T52"/>
    <mergeCell ref="L39:L44"/>
    <mergeCell ref="U45:U52"/>
    <mergeCell ref="V45:V52"/>
    <mergeCell ref="L45:L52"/>
    <mergeCell ref="M45:N52"/>
    <mergeCell ref="S45:S52"/>
    <mergeCell ref="J39:J44"/>
    <mergeCell ref="K39:K44"/>
    <mergeCell ref="Q45:Q52"/>
    <mergeCell ref="R45:R52"/>
    <mergeCell ref="T39:T44"/>
    <mergeCell ref="B27:C34"/>
    <mergeCell ref="I31:J31"/>
    <mergeCell ref="U27:V27"/>
    <mergeCell ref="W27:X27"/>
    <mergeCell ref="Y27:Z27"/>
    <mergeCell ref="AA27:AB27"/>
    <mergeCell ref="E27:F27"/>
    <mergeCell ref="G27:H27"/>
    <mergeCell ref="I27:J27"/>
    <mergeCell ref="K27:L27"/>
    <mergeCell ref="M27:N27"/>
    <mergeCell ref="O27:P27"/>
    <mergeCell ref="K31:L31"/>
    <mergeCell ref="M31:N31"/>
    <mergeCell ref="O31:P31"/>
    <mergeCell ref="Q31:R31"/>
    <mergeCell ref="S31:T31"/>
    <mergeCell ref="U31:V31"/>
    <mergeCell ref="W31:X31"/>
    <mergeCell ref="Y31:Z31"/>
    <mergeCell ref="AA31:AB31"/>
    <mergeCell ref="AO22:AP22"/>
    <mergeCell ref="J21:K21"/>
    <mergeCell ref="P21:Q21"/>
    <mergeCell ref="C19:C20"/>
    <mergeCell ref="D19:D20"/>
    <mergeCell ref="N21:O21"/>
    <mergeCell ref="R21:S21"/>
    <mergeCell ref="X21:Y21"/>
    <mergeCell ref="AL20:AM20"/>
    <mergeCell ref="AO20:AP20"/>
    <mergeCell ref="AJ19:AK19"/>
    <mergeCell ref="AL19:AM19"/>
    <mergeCell ref="AO19:AP19"/>
    <mergeCell ref="AJ17:AK17"/>
    <mergeCell ref="AL17:AM17"/>
    <mergeCell ref="AO17:AP17"/>
    <mergeCell ref="AJ18:AK18"/>
    <mergeCell ref="AO15:AP15"/>
    <mergeCell ref="AJ16:AK16"/>
    <mergeCell ref="AL16:AM16"/>
    <mergeCell ref="AO16:AP16"/>
    <mergeCell ref="B25:B26"/>
    <mergeCell ref="C25:D26"/>
    <mergeCell ref="B23:B24"/>
    <mergeCell ref="C23:D24"/>
    <mergeCell ref="C21:C22"/>
    <mergeCell ref="AJ23:AK23"/>
    <mergeCell ref="AJ24:AK24"/>
    <mergeCell ref="AJ21:AK21"/>
    <mergeCell ref="AJ20:AK20"/>
    <mergeCell ref="Q20:R20"/>
    <mergeCell ref="U20:V20"/>
    <mergeCell ref="Z21:AA21"/>
    <mergeCell ref="AL21:AM21"/>
    <mergeCell ref="AO21:AP21"/>
    <mergeCell ref="AJ22:AK22"/>
    <mergeCell ref="AL22:AM22"/>
    <mergeCell ref="R17:S17"/>
    <mergeCell ref="C17:C18"/>
    <mergeCell ref="D17:D18"/>
    <mergeCell ref="AJ12:AK12"/>
    <mergeCell ref="AL12:AM12"/>
    <mergeCell ref="AO12:AP12"/>
    <mergeCell ref="AJ13:AK13"/>
    <mergeCell ref="AL13:AM13"/>
    <mergeCell ref="AO13:AP13"/>
    <mergeCell ref="J13:K13"/>
    <mergeCell ref="V17:W17"/>
    <mergeCell ref="Y12:Z12"/>
    <mergeCell ref="C13:C14"/>
    <mergeCell ref="D13:D14"/>
    <mergeCell ref="AJ14:AK14"/>
    <mergeCell ref="AL14:AM14"/>
    <mergeCell ref="AO14:AP14"/>
    <mergeCell ref="P13:Q13"/>
    <mergeCell ref="T13:U13"/>
    <mergeCell ref="AL18:AM18"/>
    <mergeCell ref="AO18:AP18"/>
    <mergeCell ref="Z13:AA13"/>
    <mergeCell ref="C15:C16"/>
    <mergeCell ref="D15:D16"/>
    <mergeCell ref="AJ15:AK15"/>
    <mergeCell ref="AL15:AM15"/>
    <mergeCell ref="C7:C8"/>
    <mergeCell ref="D7:D8"/>
    <mergeCell ref="F7:G7"/>
    <mergeCell ref="AJ11:AK11"/>
    <mergeCell ref="AL11:AM11"/>
    <mergeCell ref="Q16:R16"/>
    <mergeCell ref="V16:W16"/>
    <mergeCell ref="AO11:AP11"/>
    <mergeCell ref="C9:C10"/>
    <mergeCell ref="D9:D10"/>
    <mergeCell ref="AJ9:AK9"/>
    <mergeCell ref="AL9:AM9"/>
    <mergeCell ref="R9:S9"/>
    <mergeCell ref="AJ7:AK7"/>
    <mergeCell ref="AL7:AM7"/>
    <mergeCell ref="AO7:AP7"/>
    <mergeCell ref="AJ8:AK8"/>
    <mergeCell ref="AL8:AM8"/>
    <mergeCell ref="AO8:AP8"/>
    <mergeCell ref="W9:X9"/>
    <mergeCell ref="H11:I11"/>
    <mergeCell ref="X11:Y11"/>
    <mergeCell ref="S3:T3"/>
    <mergeCell ref="U3:V3"/>
    <mergeCell ref="W3:X3"/>
    <mergeCell ref="Y3:Z3"/>
    <mergeCell ref="AA3:AB3"/>
    <mergeCell ref="AC3:AD3"/>
    <mergeCell ref="B5:D6"/>
    <mergeCell ref="AJ6:AK6"/>
    <mergeCell ref="C11:C12"/>
    <mergeCell ref="D11:D12"/>
    <mergeCell ref="Q3:R3"/>
    <mergeCell ref="B3:B4"/>
    <mergeCell ref="C3:D4"/>
    <mergeCell ref="E3:F3"/>
    <mergeCell ref="G3:H3"/>
    <mergeCell ref="I3:J3"/>
    <mergeCell ref="K3:L3"/>
    <mergeCell ref="B7:B22"/>
    <mergeCell ref="D21:D22"/>
    <mergeCell ref="M3:N3"/>
    <mergeCell ref="O3:P3"/>
    <mergeCell ref="H20:I20"/>
    <mergeCell ref="G9:H9"/>
    <mergeCell ref="N9:O9"/>
    <mergeCell ref="AL6:AM6"/>
    <mergeCell ref="AO6:AP6"/>
    <mergeCell ref="AO9:AP9"/>
    <mergeCell ref="AJ10:AK10"/>
    <mergeCell ref="AL10:AM10"/>
    <mergeCell ref="AO10:AP10"/>
    <mergeCell ref="AE3:AF3"/>
    <mergeCell ref="AG3:AG4"/>
    <mergeCell ref="AH3:AH4"/>
    <mergeCell ref="AI3:AQ3"/>
    <mergeCell ref="AI4:AK4"/>
    <mergeCell ref="AL4:AN4"/>
    <mergeCell ref="AB17:AC17"/>
    <mergeCell ref="E31:F31"/>
    <mergeCell ref="G31:H31"/>
    <mergeCell ref="J35:J36"/>
    <mergeCell ref="AC35:AC36"/>
    <mergeCell ref="AB35:AB36"/>
    <mergeCell ref="AA35:AA36"/>
    <mergeCell ref="Q27:R27"/>
    <mergeCell ref="S27:T27"/>
    <mergeCell ref="F19:G19"/>
    <mergeCell ref="T35:T36"/>
    <mergeCell ref="U35:U36"/>
    <mergeCell ref="E35:E36"/>
    <mergeCell ref="F35:F36"/>
    <mergeCell ref="G35:G36"/>
    <mergeCell ref="H35:H36"/>
    <mergeCell ref="I35:I36"/>
    <mergeCell ref="K35:K36"/>
    <mergeCell ref="L35:L36"/>
    <mergeCell ref="M35:M36"/>
    <mergeCell ref="N35:N36"/>
    <mergeCell ref="L17:M17"/>
    <mergeCell ref="O35:O36"/>
    <mergeCell ref="P35:P36"/>
    <mergeCell ref="Q35:Q36"/>
    <mergeCell ref="V35:V36"/>
    <mergeCell ref="X35:X36"/>
    <mergeCell ref="Y35:Y36"/>
    <mergeCell ref="Z35:Z36"/>
    <mergeCell ref="Q19:R19"/>
    <mergeCell ref="P39:P44"/>
    <mergeCell ref="Q39:Q44"/>
    <mergeCell ref="R39:R44"/>
    <mergeCell ref="S39:S44"/>
    <mergeCell ref="W35:W36"/>
    <mergeCell ref="W37:W38"/>
    <mergeCell ref="X37:X38"/>
    <mergeCell ref="R35:R36"/>
    <mergeCell ref="S35:S36"/>
    <mergeCell ref="P37:P38"/>
    <mergeCell ref="Q37:Q38"/>
    <mergeCell ref="R37:R38"/>
    <mergeCell ref="S37:S38"/>
    <mergeCell ref="T37:T38"/>
    <mergeCell ref="U37:U38"/>
    <mergeCell ref="T21:U21"/>
  </mergeCells>
  <phoneticPr fontId="2"/>
  <printOptions horizontalCentered="1"/>
  <pageMargins left="0.59055118110236227" right="0.59055118110236227" top="0.78740157480314965" bottom="0.39370078740157483" header="0.31496062992125984" footer="0.31496062992125984"/>
  <pageSetup paperSize="9" scale="80" firstPageNumber="15" fitToWidth="0" orientation="landscape" useFirstPageNumber="1" r:id="rId2"/>
  <headerFooter alignWithMargins="0">
    <oddFooter xml:space="preserve">&amp;C6　記載例
</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表紙</vt:lpstr>
      <vt:lpstr>目次 </vt:lpstr>
      <vt:lpstr>１Ｐ </vt:lpstr>
      <vt:lpstr>２Ｐ</vt:lpstr>
      <vt:lpstr>３Ｐ </vt:lpstr>
      <vt:lpstr>４Ｐ </vt:lpstr>
      <vt:lpstr>５Ｐ </vt:lpstr>
      <vt:lpstr>６Ｐ</vt:lpstr>
      <vt:lpstr>６Ｐ記載例</vt:lpstr>
      <vt:lpstr>７Ｐ</vt:lpstr>
      <vt:lpstr>８Ｐ</vt:lpstr>
      <vt:lpstr>９Ｐ </vt:lpstr>
      <vt:lpstr>10P</vt:lpstr>
      <vt:lpstr>11P</vt:lpstr>
      <vt:lpstr>12P</vt:lpstr>
      <vt:lpstr>13P</vt:lpstr>
      <vt:lpstr>14P </vt:lpstr>
      <vt:lpstr>15P</vt:lpstr>
      <vt:lpstr>16P</vt:lpstr>
      <vt:lpstr>別表１</vt:lpstr>
      <vt:lpstr>別表２</vt:lpstr>
      <vt:lpstr>別表３</vt:lpstr>
      <vt:lpstr>弾力運用１</vt:lpstr>
      <vt:lpstr>弾力運用２ </vt:lpstr>
      <vt:lpstr>記載例・弾力運用２</vt:lpstr>
      <vt:lpstr>補足・弾力運用２</vt:lpstr>
      <vt:lpstr>弾力運用３</vt:lpstr>
      <vt:lpstr>弾力運用４</vt:lpstr>
      <vt:lpstr>施設見取り図 例</vt:lpstr>
      <vt:lpstr>'10P'!Print_Area</vt:lpstr>
      <vt:lpstr>'11P'!Print_Area</vt:lpstr>
      <vt:lpstr>'12P'!Print_Area</vt:lpstr>
      <vt:lpstr>'13P'!Print_Area</vt:lpstr>
      <vt:lpstr>'14P '!Print_Area</vt:lpstr>
      <vt:lpstr>'15P'!Print_Area</vt:lpstr>
      <vt:lpstr>'16P'!Print_Area</vt:lpstr>
      <vt:lpstr>'１Ｐ '!Print_Area</vt:lpstr>
      <vt:lpstr>'２Ｐ'!Print_Area</vt:lpstr>
      <vt:lpstr>'３Ｐ '!Print_Area</vt:lpstr>
      <vt:lpstr>'４Ｐ '!Print_Area</vt:lpstr>
      <vt:lpstr>'５Ｐ '!Print_Area</vt:lpstr>
      <vt:lpstr>'６Ｐ'!Print_Area</vt:lpstr>
      <vt:lpstr>'６Ｐ記載例'!Print_Area</vt:lpstr>
      <vt:lpstr>'７Ｐ'!Print_Area</vt:lpstr>
      <vt:lpstr>'８Ｐ'!Print_Area</vt:lpstr>
      <vt:lpstr>'９Ｐ '!Print_Area</vt:lpstr>
      <vt:lpstr>記載例・弾力運用２!Print_Area</vt:lpstr>
      <vt:lpstr>'施設見取り図 例'!Print_Area</vt:lpstr>
      <vt:lpstr>弾力運用１!Print_Area</vt:lpstr>
      <vt:lpstr>'弾力運用２ '!Print_Area</vt:lpstr>
      <vt:lpstr>弾力運用３!Print_Area</vt:lpstr>
      <vt:lpstr>弾力運用４!Print_Area</vt:lpstr>
      <vt:lpstr>表紙!Print_Area</vt:lpstr>
      <vt:lpstr>別表１!Print_Area</vt:lpstr>
      <vt:lpstr>別表２!Print_Area</vt:lpstr>
      <vt:lpstr>別表３!Print_Area</vt:lpstr>
      <vt:lpstr>補足・弾力運用２!Print_Area</vt:lpstr>
      <vt:lpstr>'目次 '!Print_Area</vt:lpstr>
      <vt:lpstr>別表２!Print_Titles</vt:lpstr>
    </vt:vector>
  </TitlesOfParts>
  <Company>児童福祉課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Hoiku-Boshi</dc:creator>
  <cp:lastModifiedBy>石井　智子</cp:lastModifiedBy>
  <cp:lastPrinted>2026-05-21T00:35:34Z</cp:lastPrinted>
  <dcterms:created xsi:type="dcterms:W3CDTF">2005-06-08T00:58:05Z</dcterms:created>
  <dcterms:modified xsi:type="dcterms:W3CDTF">2026-05-21T00:49:53Z</dcterms:modified>
</cp:coreProperties>
</file>