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7.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8.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9.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0.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1.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drawings/drawing12.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comments4.xml" ContentType="application/vnd.openxmlformats-officedocument.spreadsheetml.comments+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comments6.xml" ContentType="application/vnd.openxmlformats-officedocument.spreadsheetml.comments+xml"/>
  <Override PartName="/xl/drawings/drawing18.xml" ContentType="application/vnd.openxmlformats-officedocument.drawing+xml"/>
  <Override PartName="/xl/comments7.xml" ContentType="application/vnd.openxmlformats-officedocument.spreadsheetml.comments+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福祉監査室\11  福祉監査室ホームページ\★掲載依頼ファイル等：このフォルダに保存願います\【注１】　フォルダ名は「修正・登録内容：担当者名」としてください。\230927修正 保育所幼保連携資料修正\保育所\"/>
    </mc:Choice>
  </mc:AlternateContent>
  <bookViews>
    <workbookView xWindow="0" yWindow="0" windowWidth="15960" windowHeight="4215" tabRatio="847"/>
  </bookViews>
  <sheets>
    <sheet name="表紙" sheetId="23" r:id="rId1"/>
    <sheet name="目次 " sheetId="110" r:id="rId2"/>
    <sheet name="１Ｐ " sheetId="104" r:id="rId3"/>
    <sheet name="２Ｐ" sheetId="38" r:id="rId4"/>
    <sheet name="３Ｐ " sheetId="107" r:id="rId5"/>
    <sheet name="４Ｐ " sheetId="113" r:id="rId6"/>
    <sheet name="５Ｐ " sheetId="111" r:id="rId7"/>
    <sheet name="６Ｐ" sheetId="44" r:id="rId8"/>
    <sheet name="６Ｐ記載例" sheetId="45" r:id="rId9"/>
    <sheet name="７Ｐ" sheetId="46" r:id="rId10"/>
    <sheet name="８Ｐ" sheetId="47" r:id="rId11"/>
    <sheet name="９Ｐ " sheetId="112" r:id="rId12"/>
    <sheet name="10P" sheetId="90" r:id="rId13"/>
    <sheet name="11P" sheetId="91" r:id="rId14"/>
    <sheet name="12P" sheetId="92" r:id="rId15"/>
    <sheet name="13P" sheetId="119" r:id="rId16"/>
    <sheet name="14P " sheetId="115" r:id="rId17"/>
    <sheet name="15P" sheetId="120" r:id="rId18"/>
    <sheet name="16P" sheetId="121" r:id="rId19"/>
    <sheet name="別表１" sheetId="88" r:id="rId20"/>
    <sheet name="別表２" sheetId="68" r:id="rId21"/>
    <sheet name="別表３" sheetId="93" r:id="rId22"/>
    <sheet name="弾力運用１" sheetId="94" r:id="rId23"/>
    <sheet name="弾力運用２ " sheetId="95" r:id="rId24"/>
    <sheet name="記載例・弾力運用２" sheetId="96" r:id="rId25"/>
    <sheet name="補足・弾力運用２" sheetId="97" r:id="rId26"/>
    <sheet name="弾力運用３" sheetId="98" r:id="rId27"/>
    <sheet name="弾力運用４" sheetId="99" r:id="rId28"/>
    <sheet name="施設見取り図 例" sheetId="64" r:id="rId29"/>
  </sheets>
  <definedNames>
    <definedName name="_xlnm.Print_Area" localSheetId="12">'10P'!$A$1:$AB$37</definedName>
    <definedName name="_xlnm.Print_Area" localSheetId="13">'11P'!$A$1:$L$37</definedName>
    <definedName name="_xlnm.Print_Area" localSheetId="14">'12P'!$A$1:$L$39</definedName>
    <definedName name="_xlnm.Print_Area" localSheetId="15">'13P'!$A$1:$AN$36</definedName>
    <definedName name="_xlnm.Print_Area" localSheetId="16">'14P '!$B$1:$AO$36</definedName>
    <definedName name="_xlnm.Print_Area" localSheetId="17">'15P'!$A$1:$AJ$64</definedName>
    <definedName name="_xlnm.Print_Area" localSheetId="18">'16P'!$A$1:$AI$37</definedName>
    <definedName name="_xlnm.Print_Area" localSheetId="2">'１Ｐ '!$A$1:$S$37</definedName>
    <definedName name="_xlnm.Print_Area" localSheetId="3">'２Ｐ'!$A$1:$AH$37</definedName>
    <definedName name="_xlnm.Print_Area" localSheetId="5">'４Ｐ '!$A$1:$AI$47</definedName>
    <definedName name="_xlnm.Print_Area" localSheetId="6">'５Ｐ '!$A$1:$V$41</definedName>
    <definedName name="_xlnm.Print_Area" localSheetId="7">'６Ｐ'!$A$1:$AQ$53</definedName>
    <definedName name="_xlnm.Print_Area" localSheetId="8">'６Ｐ記載例'!$A$1:$AR$55</definedName>
    <definedName name="_xlnm.Print_Area" localSheetId="9">'７Ｐ'!$A$1:$AP$39</definedName>
    <definedName name="_xlnm.Print_Area" localSheetId="10">'８Ｐ'!$A$1:$AH$65</definedName>
    <definedName name="_xlnm.Print_Area" localSheetId="11">'９Ｐ '!$A$1:$AF$70</definedName>
    <definedName name="_xlnm.Print_Area" localSheetId="24">記載例・弾力運用２!$A$1:$AL$40</definedName>
    <definedName name="_xlnm.Print_Area" localSheetId="28">'施設見取り図 例'!$A$1:$P$19</definedName>
    <definedName name="_xlnm.Print_Area" localSheetId="22">弾力運用１!$A$1:$AK$45</definedName>
    <definedName name="_xlnm.Print_Area" localSheetId="23">'弾力運用２ '!$A$1:$AL$40</definedName>
    <definedName name="_xlnm.Print_Area" localSheetId="26">弾力運用３!$A$1:$AK$20</definedName>
    <definedName name="_xlnm.Print_Area" localSheetId="27">弾力運用４!$A$1:$AK$30</definedName>
    <definedName name="_xlnm.Print_Area" localSheetId="0">表紙!$A$1:$AC$33</definedName>
    <definedName name="_xlnm.Print_Area" localSheetId="19">別表１!$A$1:$Q$35</definedName>
    <definedName name="_xlnm.Print_Area" localSheetId="20">別表２!$B$1:$S$177</definedName>
    <definedName name="_xlnm.Print_Area" localSheetId="21">別表３!$A$1:$N$44</definedName>
    <definedName name="_xlnm.Print_Area" localSheetId="25">補足・弾力運用２!$A$1:$DW$41</definedName>
    <definedName name="_xlnm.Print_Area" localSheetId="1">'目次 '!$A$1:$S$44</definedName>
    <definedName name="Z_9B4E31BC_71FB_41F0_8B8E_2BBB750341B5_.wvu.Cols" localSheetId="24" hidden="1">記載例・弾力運用２!$BN:$IV</definedName>
    <definedName name="Z_9B4E31BC_71FB_41F0_8B8E_2BBB750341B5_.wvu.Cols" localSheetId="22" hidden="1">弾力運用１!$BN:$IV</definedName>
    <definedName name="Z_9B4E31BC_71FB_41F0_8B8E_2BBB750341B5_.wvu.Cols" localSheetId="23" hidden="1">'弾力運用２ '!$BN:$IV</definedName>
    <definedName name="Z_9B4E31BC_71FB_41F0_8B8E_2BBB750341B5_.wvu.Cols" localSheetId="26" hidden="1">弾力運用３!$BN:$IV</definedName>
    <definedName name="Z_9B4E31BC_71FB_41F0_8B8E_2BBB750341B5_.wvu.Cols" localSheetId="27" hidden="1">弾力運用４!$BN:$IV</definedName>
    <definedName name="Z_9B4E31BC_71FB_41F0_8B8E_2BBB750341B5_.wvu.Cols" localSheetId="25" hidden="1">補足・弾力運用２!$BN:$IV</definedName>
    <definedName name="Z_9B4E31BC_71FB_41F0_8B8E_2BBB750341B5_.wvu.PrintArea" localSheetId="12" hidden="1">'10P'!$A$1:$AB$37</definedName>
    <definedName name="Z_9B4E31BC_71FB_41F0_8B8E_2BBB750341B5_.wvu.PrintArea" localSheetId="13" hidden="1">'11P'!$A$1:$L$37</definedName>
    <definedName name="Z_9B4E31BC_71FB_41F0_8B8E_2BBB750341B5_.wvu.PrintArea" localSheetId="14" hidden="1">'12P'!$A$1:$L$39</definedName>
    <definedName name="Z_9B4E31BC_71FB_41F0_8B8E_2BBB750341B5_.wvu.PrintArea" localSheetId="15" hidden="1">'13P'!$A$1:$AN$40</definedName>
    <definedName name="Z_9B4E31BC_71FB_41F0_8B8E_2BBB750341B5_.wvu.PrintArea" localSheetId="16" hidden="1">'14P '!$B$1:$AQ$36</definedName>
    <definedName name="Z_9B4E31BC_71FB_41F0_8B8E_2BBB750341B5_.wvu.PrintArea" localSheetId="17" hidden="1">'15P'!$A$1:$AJ$64</definedName>
    <definedName name="Z_9B4E31BC_71FB_41F0_8B8E_2BBB750341B5_.wvu.PrintArea" localSheetId="18" hidden="1">'16P'!$A$1:$AI$36</definedName>
    <definedName name="Z_9B4E31BC_71FB_41F0_8B8E_2BBB750341B5_.wvu.PrintArea" localSheetId="2" hidden="1">'１Ｐ '!$A$1:$S$37</definedName>
    <definedName name="Z_9B4E31BC_71FB_41F0_8B8E_2BBB750341B5_.wvu.PrintArea" localSheetId="3" hidden="1">'２Ｐ'!$A$1:$AH$37</definedName>
    <definedName name="Z_9B4E31BC_71FB_41F0_8B8E_2BBB750341B5_.wvu.PrintArea" localSheetId="4" hidden="1">'３Ｐ '!$A$1:$S$6</definedName>
    <definedName name="Z_9B4E31BC_71FB_41F0_8B8E_2BBB750341B5_.wvu.PrintArea" localSheetId="5" hidden="1">'４Ｐ '!$A$1:$AI$48</definedName>
    <definedName name="Z_9B4E31BC_71FB_41F0_8B8E_2BBB750341B5_.wvu.PrintArea" localSheetId="6" hidden="1">'５Ｐ '!$A$1:$V$42</definedName>
    <definedName name="Z_9B4E31BC_71FB_41F0_8B8E_2BBB750341B5_.wvu.PrintArea" localSheetId="7" hidden="1">'６Ｐ'!$A$1:$AQ$52</definedName>
    <definedName name="Z_9B4E31BC_71FB_41F0_8B8E_2BBB750341B5_.wvu.PrintArea" localSheetId="9" hidden="1">'７Ｐ'!$A$1:$AP$39</definedName>
    <definedName name="Z_9B4E31BC_71FB_41F0_8B8E_2BBB750341B5_.wvu.PrintArea" localSheetId="10" hidden="1">'８Ｐ'!$A$1:$AH$65</definedName>
    <definedName name="Z_9B4E31BC_71FB_41F0_8B8E_2BBB750341B5_.wvu.PrintArea" localSheetId="11" hidden="1">'９Ｐ '!$A$1:$AF$70</definedName>
    <definedName name="Z_9B4E31BC_71FB_41F0_8B8E_2BBB750341B5_.wvu.PrintArea" localSheetId="24" hidden="1">記載例・弾力運用２!$A$2:$AJ$41</definedName>
    <definedName name="Z_9B4E31BC_71FB_41F0_8B8E_2BBB750341B5_.wvu.PrintArea" localSheetId="28" hidden="1">'施設見取り図 例'!$A$1:$P$19</definedName>
    <definedName name="Z_9B4E31BC_71FB_41F0_8B8E_2BBB750341B5_.wvu.PrintArea" localSheetId="22" hidden="1">弾力運用１!$A$1:$AJ$45</definedName>
    <definedName name="Z_9B4E31BC_71FB_41F0_8B8E_2BBB750341B5_.wvu.PrintArea" localSheetId="23" hidden="1">'弾力運用２ '!$A$2:$AJ$41</definedName>
    <definedName name="Z_9B4E31BC_71FB_41F0_8B8E_2BBB750341B5_.wvu.PrintArea" localSheetId="26" hidden="1">弾力運用３!$A$1:$AJ$19</definedName>
    <definedName name="Z_9B4E31BC_71FB_41F0_8B8E_2BBB750341B5_.wvu.PrintArea" localSheetId="27" hidden="1">弾力運用４!$A$17:$AJ$30</definedName>
    <definedName name="Z_9B4E31BC_71FB_41F0_8B8E_2BBB750341B5_.wvu.PrintArea" localSheetId="0" hidden="1">表紙!$A$1:$AC$33</definedName>
    <definedName name="Z_9B4E31BC_71FB_41F0_8B8E_2BBB750341B5_.wvu.PrintArea" localSheetId="20" hidden="1">別表２!$B$1:$R$179</definedName>
    <definedName name="Z_9B4E31BC_71FB_41F0_8B8E_2BBB750341B5_.wvu.PrintArea" localSheetId="25" hidden="1">補足・弾力運用２!$A$2:$AJ$41</definedName>
    <definedName name="Z_9B4E31BC_71FB_41F0_8B8E_2BBB750341B5_.wvu.PrintArea" localSheetId="1" hidden="1">'目次 '!$A$1:$S$44</definedName>
  </definedNames>
  <calcPr calcId="162913"/>
  <customWorkbookViews>
    <customWorkbookView name="企画部情報政策課 - 個人用ビュー" guid="{9B4E31BC-71FB-41F0-8B8E-2BBB750341B5}" mergeInterval="0" personalView="1" maximized="1" windowWidth="1362" windowHeight="550" tabRatio="847" activeSheetId="5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24" i="97" l="1"/>
  <c r="AL24" i="96"/>
  <c r="AL24" i="95"/>
  <c r="AD11" i="113" l="1"/>
  <c r="AD34" i="113" l="1"/>
  <c r="AD33" i="113"/>
  <c r="AD32" i="113"/>
  <c r="AD31" i="113"/>
  <c r="AD30" i="113"/>
  <c r="AD29" i="113"/>
  <c r="AD28" i="113"/>
  <c r="AD27" i="113"/>
  <c r="AD26" i="113"/>
  <c r="AD25" i="113"/>
  <c r="AD24" i="113"/>
  <c r="AD23" i="113"/>
  <c r="AD22" i="113"/>
  <c r="AD21" i="113"/>
  <c r="AD20" i="113"/>
  <c r="AD19" i="113"/>
  <c r="AD18" i="113"/>
  <c r="AD17" i="113"/>
  <c r="AD16" i="113"/>
  <c r="AD15" i="113"/>
  <c r="AD14" i="113"/>
  <c r="AD13" i="113"/>
  <c r="AD12" i="113"/>
  <c r="R11" i="23" l="1"/>
  <c r="W24" i="97" l="1"/>
  <c r="AL26" i="97"/>
  <c r="W26" i="97" s="1"/>
  <c r="AL27" i="97"/>
  <c r="W27" i="97" s="1"/>
  <c r="W24" i="96"/>
  <c r="AA36" i="96" s="1"/>
  <c r="R36" i="96" s="1"/>
  <c r="AL26" i="96"/>
  <c r="W26" i="96" s="1"/>
  <c r="AA37" i="96" s="1"/>
  <c r="R37" i="96" s="1"/>
  <c r="AL27" i="96"/>
  <c r="W27" i="96" s="1"/>
  <c r="AA38" i="96" s="1"/>
  <c r="R38" i="96" s="1"/>
  <c r="AL38" i="96"/>
  <c r="W24" i="95"/>
  <c r="AA36" i="95" s="1"/>
  <c r="AL26" i="95"/>
  <c r="W26" i="95" s="1"/>
  <c r="AA37" i="95" s="1"/>
  <c r="R37" i="95" s="1"/>
  <c r="AL27" i="95"/>
  <c r="W27" i="95" s="1"/>
  <c r="AA38" i="95" s="1"/>
  <c r="R38" i="95" s="1"/>
  <c r="AL38" i="95"/>
  <c r="D9" i="93"/>
  <c r="H6" i="93" s="1"/>
  <c r="H10" i="93"/>
  <c r="D13" i="93"/>
  <c r="I10" i="93" s="1"/>
  <c r="D14" i="93"/>
  <c r="E14" i="93"/>
  <c r="D15" i="93"/>
  <c r="D30" i="93" s="1"/>
  <c r="D16" i="93"/>
  <c r="D31" i="93" s="1"/>
  <c r="D21" i="93"/>
  <c r="H18" i="93"/>
  <c r="H22" i="93"/>
  <c r="D25" i="93"/>
  <c r="I22" i="93"/>
  <c r="D26" i="93"/>
  <c r="D29" i="93"/>
  <c r="H35" i="93"/>
  <c r="H36" i="93"/>
  <c r="H40" i="93" s="1"/>
  <c r="H37" i="93"/>
  <c r="H38" i="93"/>
  <c r="H39" i="93"/>
  <c r="C40" i="93"/>
  <c r="D40" i="93"/>
  <c r="F40" i="93"/>
  <c r="B6" i="68"/>
  <c r="P6" i="68"/>
  <c r="S6" i="68"/>
  <c r="B7" i="68"/>
  <c r="P7" i="68"/>
  <c r="S7" i="68"/>
  <c r="B8" i="68"/>
  <c r="P8" i="68"/>
  <c r="S8" i="68"/>
  <c r="B9" i="68"/>
  <c r="P9" i="68"/>
  <c r="S9" i="68"/>
  <c r="B10" i="68"/>
  <c r="P10" i="68"/>
  <c r="S10" i="68"/>
  <c r="B11" i="68"/>
  <c r="P11" i="68"/>
  <c r="S11" i="68"/>
  <c r="B12" i="68"/>
  <c r="P12" i="68"/>
  <c r="S12" i="68"/>
  <c r="B13" i="68"/>
  <c r="P13" i="68"/>
  <c r="S13" i="68"/>
  <c r="B14" i="68"/>
  <c r="P14" i="68"/>
  <c r="S14" i="68"/>
  <c r="B15" i="68"/>
  <c r="P15" i="68"/>
  <c r="S15" i="68"/>
  <c r="B16" i="68"/>
  <c r="P16" i="68"/>
  <c r="S16" i="68"/>
  <c r="B17" i="68"/>
  <c r="P17" i="68"/>
  <c r="S17" i="68"/>
  <c r="B18" i="68"/>
  <c r="P18" i="68"/>
  <c r="S18" i="68"/>
  <c r="B19" i="68"/>
  <c r="P19" i="68"/>
  <c r="S19" i="68"/>
  <c r="B20" i="68"/>
  <c r="P20" i="68"/>
  <c r="S20" i="68"/>
  <c r="B21" i="68"/>
  <c r="P21" i="68"/>
  <c r="S21" i="68"/>
  <c r="B22" i="68"/>
  <c r="P22" i="68"/>
  <c r="S22" i="68"/>
  <c r="B23" i="68"/>
  <c r="P23" i="68"/>
  <c r="S23" i="68"/>
  <c r="B24" i="68"/>
  <c r="P24" i="68"/>
  <c r="S24" i="68"/>
  <c r="B25" i="68"/>
  <c r="P25" i="68"/>
  <c r="S25" i="68"/>
  <c r="B26" i="68"/>
  <c r="P26" i="68"/>
  <c r="S26" i="68"/>
  <c r="B27" i="68"/>
  <c r="P27" i="68"/>
  <c r="S27" i="68"/>
  <c r="B28" i="68"/>
  <c r="P28" i="68"/>
  <c r="S28" i="68"/>
  <c r="B29" i="68"/>
  <c r="P29" i="68"/>
  <c r="S29" i="68"/>
  <c r="B30" i="68"/>
  <c r="P30" i="68"/>
  <c r="S30" i="68"/>
  <c r="B31" i="68"/>
  <c r="P31" i="68"/>
  <c r="S31" i="68"/>
  <c r="B32" i="68"/>
  <c r="P32" i="68"/>
  <c r="S32" i="68"/>
  <c r="B33" i="68"/>
  <c r="P33" i="68"/>
  <c r="S33" i="68"/>
  <c r="B34" i="68"/>
  <c r="P34" i="68"/>
  <c r="S34" i="68"/>
  <c r="B35" i="68"/>
  <c r="P35" i="68"/>
  <c r="S35" i="68"/>
  <c r="B36" i="68"/>
  <c r="P36" i="68"/>
  <c r="S36" i="68"/>
  <c r="B37" i="68"/>
  <c r="P37" i="68"/>
  <c r="S37" i="68"/>
  <c r="B38" i="68"/>
  <c r="P38" i="68"/>
  <c r="S38" i="68"/>
  <c r="B39" i="68"/>
  <c r="P39" i="68"/>
  <c r="S39" i="68"/>
  <c r="B40" i="68"/>
  <c r="P40" i="68"/>
  <c r="S40" i="68"/>
  <c r="B41" i="68"/>
  <c r="P41" i="68"/>
  <c r="S41" i="68"/>
  <c r="B42" i="68"/>
  <c r="P42" i="68"/>
  <c r="S42" i="68"/>
  <c r="B43" i="68"/>
  <c r="P43" i="68"/>
  <c r="S43" i="68"/>
  <c r="B44" i="68"/>
  <c r="P44" i="68"/>
  <c r="S44" i="68"/>
  <c r="B45" i="68"/>
  <c r="P45" i="68"/>
  <c r="S45" i="68"/>
  <c r="B46" i="68"/>
  <c r="P46" i="68"/>
  <c r="S46" i="68"/>
  <c r="B47" i="68"/>
  <c r="P47" i="68"/>
  <c r="S47" i="68"/>
  <c r="B48" i="68"/>
  <c r="P48" i="68"/>
  <c r="S48" i="68"/>
  <c r="B49" i="68"/>
  <c r="P49" i="68"/>
  <c r="S49" i="68"/>
  <c r="B50" i="68"/>
  <c r="P50" i="68"/>
  <c r="S50" i="68"/>
  <c r="B51" i="68"/>
  <c r="P51" i="68"/>
  <c r="S51" i="68"/>
  <c r="B52" i="68"/>
  <c r="P52" i="68"/>
  <c r="S52" i="68"/>
  <c r="B53" i="68"/>
  <c r="P53" i="68"/>
  <c r="S53" i="68"/>
  <c r="B54" i="68"/>
  <c r="P54" i="68"/>
  <c r="S54" i="68"/>
  <c r="B55" i="68"/>
  <c r="P55" i="68"/>
  <c r="S55" i="68"/>
  <c r="B56" i="68"/>
  <c r="P56" i="68"/>
  <c r="S56" i="68"/>
  <c r="B57" i="68"/>
  <c r="P57" i="68"/>
  <c r="S57" i="68"/>
  <c r="B58" i="68"/>
  <c r="P58" i="68"/>
  <c r="S58" i="68"/>
  <c r="B59" i="68"/>
  <c r="P59" i="68"/>
  <c r="S59" i="68"/>
  <c r="B60" i="68"/>
  <c r="P60" i="68"/>
  <c r="S60" i="68"/>
  <c r="B61" i="68"/>
  <c r="P61" i="68"/>
  <c r="S61" i="68"/>
  <c r="B62" i="68"/>
  <c r="P62" i="68"/>
  <c r="S62" i="68"/>
  <c r="B63" i="68"/>
  <c r="P63" i="68"/>
  <c r="S63" i="68"/>
  <c r="B64" i="68"/>
  <c r="P64" i="68"/>
  <c r="S64" i="68"/>
  <c r="B65" i="68"/>
  <c r="P65" i="68"/>
  <c r="S65" i="68"/>
  <c r="B66" i="68"/>
  <c r="P66" i="68"/>
  <c r="S66" i="68"/>
  <c r="B67" i="68"/>
  <c r="P67" i="68"/>
  <c r="S67" i="68"/>
  <c r="B68" i="68"/>
  <c r="P68" i="68"/>
  <c r="S68" i="68"/>
  <c r="B69" i="68"/>
  <c r="P69" i="68"/>
  <c r="S69" i="68"/>
  <c r="B70" i="68"/>
  <c r="P70" i="68"/>
  <c r="S70" i="68"/>
  <c r="B71" i="68"/>
  <c r="P71" i="68"/>
  <c r="S71" i="68"/>
  <c r="B72" i="68"/>
  <c r="P72" i="68"/>
  <c r="S72" i="68"/>
  <c r="B73" i="68"/>
  <c r="P73" i="68"/>
  <c r="S73" i="68"/>
  <c r="B74" i="68"/>
  <c r="P74" i="68"/>
  <c r="S74" i="68"/>
  <c r="B75" i="68"/>
  <c r="P75" i="68"/>
  <c r="S75" i="68"/>
  <c r="B76" i="68"/>
  <c r="P76" i="68"/>
  <c r="S76" i="68"/>
  <c r="B77" i="68"/>
  <c r="P77" i="68"/>
  <c r="S77" i="68"/>
  <c r="B78" i="68"/>
  <c r="P78" i="68"/>
  <c r="S78" i="68"/>
  <c r="B79" i="68"/>
  <c r="P79" i="68"/>
  <c r="S79" i="68"/>
  <c r="B80" i="68"/>
  <c r="P80" i="68"/>
  <c r="S80" i="68"/>
  <c r="B81" i="68"/>
  <c r="P81" i="68"/>
  <c r="S81" i="68"/>
  <c r="B82" i="68"/>
  <c r="P82" i="68"/>
  <c r="S82" i="68"/>
  <c r="B83" i="68"/>
  <c r="P83" i="68"/>
  <c r="S83" i="68"/>
  <c r="B84" i="68"/>
  <c r="P84" i="68"/>
  <c r="S84" i="68"/>
  <c r="B85" i="68"/>
  <c r="P85" i="68"/>
  <c r="S85" i="68"/>
  <c r="B86" i="68"/>
  <c r="P86" i="68"/>
  <c r="S86" i="68"/>
  <c r="B87" i="68"/>
  <c r="P87" i="68"/>
  <c r="S87" i="68"/>
  <c r="B88" i="68"/>
  <c r="P88" i="68"/>
  <c r="S88" i="68"/>
  <c r="B89" i="68"/>
  <c r="P89" i="68"/>
  <c r="S89" i="68"/>
  <c r="B90" i="68"/>
  <c r="P90" i="68"/>
  <c r="S90" i="68"/>
  <c r="B91" i="68"/>
  <c r="P91" i="68"/>
  <c r="S91" i="68"/>
  <c r="B92" i="68"/>
  <c r="P92" i="68"/>
  <c r="S92" i="68"/>
  <c r="B93" i="68"/>
  <c r="P93" i="68"/>
  <c r="S93" i="68"/>
  <c r="B94" i="68"/>
  <c r="P94" i="68"/>
  <c r="S94" i="68"/>
  <c r="B95" i="68"/>
  <c r="P95" i="68"/>
  <c r="S95" i="68"/>
  <c r="B96" i="68"/>
  <c r="P96" i="68"/>
  <c r="S96" i="68"/>
  <c r="B97" i="68"/>
  <c r="P97" i="68"/>
  <c r="S97" i="68"/>
  <c r="B98" i="68"/>
  <c r="P98" i="68"/>
  <c r="S98" i="68"/>
  <c r="B99" i="68"/>
  <c r="P99" i="68"/>
  <c r="S99" i="68"/>
  <c r="B100" i="68"/>
  <c r="P100" i="68"/>
  <c r="S100" i="68"/>
  <c r="B101" i="68"/>
  <c r="P101" i="68"/>
  <c r="S101" i="68"/>
  <c r="B102" i="68"/>
  <c r="P102" i="68"/>
  <c r="S102" i="68"/>
  <c r="B103" i="68"/>
  <c r="P103" i="68"/>
  <c r="S103" i="68"/>
  <c r="B104" i="68"/>
  <c r="P104" i="68"/>
  <c r="S104" i="68"/>
  <c r="B105" i="68"/>
  <c r="P105" i="68"/>
  <c r="S105" i="68"/>
  <c r="B106" i="68"/>
  <c r="P106" i="68"/>
  <c r="S106" i="68"/>
  <c r="B107" i="68"/>
  <c r="P107" i="68"/>
  <c r="S107" i="68"/>
  <c r="B108" i="68"/>
  <c r="P108" i="68"/>
  <c r="S108" i="68"/>
  <c r="B109" i="68"/>
  <c r="P109" i="68"/>
  <c r="S109" i="68"/>
  <c r="B110" i="68"/>
  <c r="P110" i="68"/>
  <c r="S110" i="68"/>
  <c r="B111" i="68"/>
  <c r="P111" i="68"/>
  <c r="S111" i="68"/>
  <c r="B112" i="68"/>
  <c r="P112" i="68"/>
  <c r="S112" i="68"/>
  <c r="B113" i="68"/>
  <c r="P113" i="68"/>
  <c r="S113" i="68"/>
  <c r="B114" i="68"/>
  <c r="P114" i="68"/>
  <c r="S114" i="68"/>
  <c r="B115" i="68"/>
  <c r="P115" i="68"/>
  <c r="S115" i="68"/>
  <c r="B116" i="68"/>
  <c r="P116" i="68"/>
  <c r="S116" i="68"/>
  <c r="B117" i="68"/>
  <c r="P117" i="68"/>
  <c r="S117" i="68"/>
  <c r="B118" i="68"/>
  <c r="P118" i="68"/>
  <c r="S118" i="68"/>
  <c r="B119" i="68"/>
  <c r="P119" i="68"/>
  <c r="S119" i="68"/>
  <c r="B120" i="68"/>
  <c r="P120" i="68"/>
  <c r="S120" i="68"/>
  <c r="B121" i="68"/>
  <c r="P121" i="68"/>
  <c r="S121" i="68"/>
  <c r="B122" i="68"/>
  <c r="P122" i="68"/>
  <c r="S122" i="68"/>
  <c r="B123" i="68"/>
  <c r="P123" i="68"/>
  <c r="S123" i="68"/>
  <c r="B124" i="68"/>
  <c r="P124" i="68"/>
  <c r="S124" i="68"/>
  <c r="B125" i="68"/>
  <c r="P125" i="68"/>
  <c r="S125" i="68"/>
  <c r="B126" i="68"/>
  <c r="P126" i="68"/>
  <c r="S126" i="68"/>
  <c r="B127" i="68"/>
  <c r="P127" i="68"/>
  <c r="S127" i="68"/>
  <c r="B128" i="68"/>
  <c r="P128" i="68"/>
  <c r="S128" i="68"/>
  <c r="B129" i="68"/>
  <c r="P129" i="68"/>
  <c r="S129" i="68"/>
  <c r="B130" i="68"/>
  <c r="P130" i="68"/>
  <c r="S130" i="68"/>
  <c r="B131" i="68"/>
  <c r="P131" i="68"/>
  <c r="S131" i="68"/>
  <c r="B132" i="68"/>
  <c r="P132" i="68"/>
  <c r="S132" i="68"/>
  <c r="B133" i="68"/>
  <c r="P133" i="68"/>
  <c r="S133" i="68"/>
  <c r="B134" i="68"/>
  <c r="P134" i="68"/>
  <c r="S134" i="68"/>
  <c r="B135" i="68"/>
  <c r="P135" i="68"/>
  <c r="S135" i="68"/>
  <c r="B136" i="68"/>
  <c r="P136" i="68"/>
  <c r="S136" i="68"/>
  <c r="B137" i="68"/>
  <c r="P137" i="68"/>
  <c r="S137" i="68"/>
  <c r="B138" i="68"/>
  <c r="P138" i="68"/>
  <c r="S138" i="68"/>
  <c r="B139" i="68"/>
  <c r="P139" i="68"/>
  <c r="S139" i="68"/>
  <c r="B140" i="68"/>
  <c r="P140" i="68"/>
  <c r="S140" i="68"/>
  <c r="B141" i="68"/>
  <c r="P141" i="68"/>
  <c r="S141" i="68"/>
  <c r="B142" i="68"/>
  <c r="P142" i="68"/>
  <c r="S142" i="68"/>
  <c r="B143" i="68"/>
  <c r="P143" i="68"/>
  <c r="S143" i="68"/>
  <c r="B144" i="68"/>
  <c r="P144" i="68"/>
  <c r="S144" i="68"/>
  <c r="B145" i="68"/>
  <c r="P145" i="68"/>
  <c r="S145" i="68"/>
  <c r="B146" i="68"/>
  <c r="P146" i="68"/>
  <c r="S146" i="68"/>
  <c r="B147" i="68"/>
  <c r="P147" i="68"/>
  <c r="S147" i="68"/>
  <c r="B148" i="68"/>
  <c r="P148" i="68"/>
  <c r="S148" i="68"/>
  <c r="B149" i="68"/>
  <c r="P149" i="68"/>
  <c r="S149" i="68"/>
  <c r="B150" i="68"/>
  <c r="P150" i="68"/>
  <c r="S150" i="68"/>
  <c r="B151" i="68"/>
  <c r="P151" i="68"/>
  <c r="S151" i="68"/>
  <c r="B152" i="68"/>
  <c r="P152" i="68"/>
  <c r="S152" i="68"/>
  <c r="B153" i="68"/>
  <c r="P153" i="68"/>
  <c r="S153" i="68"/>
  <c r="B154" i="68"/>
  <c r="P154" i="68"/>
  <c r="S154" i="68"/>
  <c r="B155" i="68"/>
  <c r="P155" i="68"/>
  <c r="S155" i="68"/>
  <c r="B156" i="68"/>
  <c r="P156" i="68"/>
  <c r="S156" i="68"/>
  <c r="B157" i="68"/>
  <c r="P157" i="68"/>
  <c r="S157" i="68"/>
  <c r="B158" i="68"/>
  <c r="P158" i="68"/>
  <c r="S158" i="68"/>
  <c r="B159" i="68"/>
  <c r="P159" i="68"/>
  <c r="S159" i="68"/>
  <c r="B160" i="68"/>
  <c r="P160" i="68"/>
  <c r="S160" i="68"/>
  <c r="B161" i="68"/>
  <c r="P161" i="68"/>
  <c r="S161" i="68"/>
  <c r="B162" i="68"/>
  <c r="P162" i="68"/>
  <c r="S162" i="68"/>
  <c r="B163" i="68"/>
  <c r="P163" i="68"/>
  <c r="S163" i="68"/>
  <c r="B164" i="68"/>
  <c r="P164" i="68"/>
  <c r="S164" i="68"/>
  <c r="B165" i="68"/>
  <c r="P165" i="68"/>
  <c r="S165" i="68"/>
  <c r="B166" i="68"/>
  <c r="P166" i="68"/>
  <c r="S166" i="68"/>
  <c r="B167" i="68"/>
  <c r="P167" i="68"/>
  <c r="S167" i="68"/>
  <c r="B168" i="68"/>
  <c r="P168" i="68"/>
  <c r="S168" i="68"/>
  <c r="B169" i="68"/>
  <c r="P169" i="68"/>
  <c r="S169" i="68"/>
  <c r="B170" i="68"/>
  <c r="P170" i="68"/>
  <c r="S170" i="68"/>
  <c r="B171" i="68"/>
  <c r="P171" i="68"/>
  <c r="S171" i="68"/>
  <c r="B172" i="68"/>
  <c r="P172" i="68"/>
  <c r="S172" i="68"/>
  <c r="B173" i="68"/>
  <c r="P173" i="68"/>
  <c r="S173" i="68"/>
  <c r="B174" i="68"/>
  <c r="P174" i="68"/>
  <c r="S174" i="68"/>
  <c r="B175" i="68"/>
  <c r="P175" i="68"/>
  <c r="S175" i="68"/>
  <c r="B176" i="68"/>
  <c r="P176" i="68"/>
  <c r="S176" i="68"/>
  <c r="F7" i="88"/>
  <c r="H3" i="88" s="1"/>
  <c r="O7" i="88"/>
  <c r="F9" i="88"/>
  <c r="O9" i="88"/>
  <c r="F11" i="88"/>
  <c r="O11" i="88"/>
  <c r="F13" i="88"/>
  <c r="O13" i="88"/>
  <c r="F15" i="88"/>
  <c r="O15" i="88"/>
  <c r="F17" i="88"/>
  <c r="O17" i="88"/>
  <c r="F19" i="88"/>
  <c r="O19" i="88"/>
  <c r="F21" i="88"/>
  <c r="O21" i="88"/>
  <c r="F23" i="88"/>
  <c r="O23" i="88"/>
  <c r="F25" i="88"/>
  <c r="O25" i="88"/>
  <c r="F27" i="88"/>
  <c r="O27" i="88"/>
  <c r="F29" i="88"/>
  <c r="O29" i="88"/>
  <c r="B31" i="88"/>
  <c r="C31" i="88"/>
  <c r="D31" i="88"/>
  <c r="E31" i="88"/>
  <c r="F31" i="88"/>
  <c r="G31" i="88"/>
  <c r="K31" i="88"/>
  <c r="L31" i="88"/>
  <c r="M31" i="88"/>
  <c r="N31" i="88"/>
  <c r="P31" i="88"/>
  <c r="H32" i="88"/>
  <c r="Q32" i="88"/>
  <c r="D28" i="120"/>
  <c r="F28" i="120"/>
  <c r="G28" i="120"/>
  <c r="H28" i="120"/>
  <c r="I28" i="120"/>
  <c r="L28" i="120"/>
  <c r="O28" i="120"/>
  <c r="R28" i="120"/>
  <c r="AO6" i="45"/>
  <c r="AQ6" i="45"/>
  <c r="AO7" i="45"/>
  <c r="AQ7" i="45"/>
  <c r="AO8" i="45"/>
  <c r="AQ8" i="45"/>
  <c r="AO9" i="45"/>
  <c r="AQ9" i="45"/>
  <c r="AO10" i="45"/>
  <c r="AQ10" i="45"/>
  <c r="AO11" i="45"/>
  <c r="AQ11" i="45"/>
  <c r="AO12" i="45"/>
  <c r="AQ12" i="45"/>
  <c r="AO13" i="45"/>
  <c r="AQ13" i="45"/>
  <c r="AO14" i="45"/>
  <c r="AQ14" i="45"/>
  <c r="AO15" i="45"/>
  <c r="AQ15" i="45"/>
  <c r="AO16" i="45"/>
  <c r="AQ16" i="45"/>
  <c r="AO17" i="45"/>
  <c r="AQ17" i="45"/>
  <c r="AO18" i="45"/>
  <c r="AQ18" i="45"/>
  <c r="AO19" i="45"/>
  <c r="AQ19" i="45"/>
  <c r="AO20" i="45"/>
  <c r="AQ20" i="45"/>
  <c r="AO21" i="45"/>
  <c r="AQ21" i="45"/>
  <c r="AO22" i="45"/>
  <c r="AQ22" i="45"/>
  <c r="AO23" i="45"/>
  <c r="AQ23" i="45"/>
  <c r="AO24" i="45"/>
  <c r="AQ24" i="45"/>
  <c r="AO25" i="45"/>
  <c r="AQ25" i="45"/>
  <c r="AO26" i="45"/>
  <c r="AQ26" i="45"/>
  <c r="AP29" i="45"/>
  <c r="AQ29" i="45"/>
  <c r="AP30" i="45"/>
  <c r="AQ30" i="45"/>
  <c r="AP31" i="45"/>
  <c r="AQ31" i="45"/>
  <c r="AP32" i="45"/>
  <c r="AQ32" i="45"/>
  <c r="AP33" i="45"/>
  <c r="AQ33" i="45"/>
  <c r="AP34" i="45"/>
  <c r="AP35" i="45"/>
  <c r="AQ35" i="45"/>
  <c r="AP36" i="45"/>
  <c r="AI42" i="45" s="1"/>
  <c r="AN43" i="45" s="1"/>
  <c r="AQ36" i="45"/>
  <c r="AP37" i="45"/>
  <c r="AP38" i="45"/>
  <c r="AQ38" i="45"/>
  <c r="AK41" i="45"/>
  <c r="AK43" i="45"/>
  <c r="AP45" i="45"/>
  <c r="AP48" i="45" s="1"/>
  <c r="AQ45" i="45"/>
  <c r="AQ48" i="45" s="1"/>
  <c r="AP46" i="45"/>
  <c r="AQ46" i="45"/>
  <c r="AP47" i="45"/>
  <c r="AI51" i="45" s="1"/>
  <c r="AN52" i="45" s="1"/>
  <c r="AQ47" i="45"/>
  <c r="AI49" i="45"/>
  <c r="AK50" i="45"/>
  <c r="AN50" i="45" s="1"/>
  <c r="AK52" i="45"/>
  <c r="AP28" i="44"/>
  <c r="AQ28" i="44"/>
  <c r="AP29" i="44"/>
  <c r="AQ29" i="44"/>
  <c r="AP30" i="44"/>
  <c r="AQ30" i="44"/>
  <c r="AP31" i="44"/>
  <c r="AQ31" i="44"/>
  <c r="AP32" i="44"/>
  <c r="AQ32" i="44"/>
  <c r="AP33" i="44"/>
  <c r="AQ33" i="44"/>
  <c r="AP34" i="44"/>
  <c r="AQ34" i="44"/>
  <c r="AP35" i="44"/>
  <c r="AQ35" i="44"/>
  <c r="AP36" i="44"/>
  <c r="AP44" i="44"/>
  <c r="AQ44" i="44"/>
  <c r="AP45" i="44"/>
  <c r="AQ45" i="44"/>
  <c r="AQ46" i="44"/>
  <c r="Q7" i="111"/>
  <c r="Q9" i="111"/>
  <c r="Q11" i="111"/>
  <c r="Q13" i="111"/>
  <c r="Q15" i="111"/>
  <c r="Q17" i="111"/>
  <c r="Q19" i="111"/>
  <c r="Q21" i="111"/>
  <c r="Q23" i="111"/>
  <c r="Q25" i="111"/>
  <c r="Q27" i="111"/>
  <c r="Q29" i="111"/>
  <c r="Q31" i="111"/>
  <c r="T13" i="113"/>
  <c r="I20" i="113"/>
  <c r="K20" i="113" s="1"/>
  <c r="T22" i="113"/>
  <c r="T28" i="113" s="1"/>
  <c r="AG5" i="38"/>
  <c r="AG6" i="38"/>
  <c r="AE7" i="38"/>
  <c r="AG10" i="38"/>
  <c r="U26" i="38"/>
  <c r="AG27" i="38"/>
  <c r="G24" i="104"/>
  <c r="N28" i="104"/>
  <c r="P28" i="104" s="1"/>
  <c r="N29" i="104"/>
  <c r="P29" i="104" s="1"/>
  <c r="N30" i="104"/>
  <c r="P30" i="104" s="1"/>
  <c r="O31" i="104"/>
  <c r="N34" i="104"/>
  <c r="AE6" i="23"/>
  <c r="I6" i="111" s="1"/>
  <c r="AF6" i="23"/>
  <c r="B177" i="68" s="1"/>
  <c r="AE9" i="23"/>
  <c r="AF9" i="23"/>
  <c r="S2" i="68"/>
  <c r="AE12" i="23"/>
  <c r="AF12" i="23"/>
  <c r="F1" i="44" s="1"/>
  <c r="I18" i="93"/>
  <c r="U2" i="38" l="1"/>
  <c r="F1" i="113"/>
  <c r="T18" i="121"/>
  <c r="B1" i="94"/>
  <c r="H32" i="104"/>
  <c r="AG7" i="38"/>
  <c r="AP39" i="45"/>
  <c r="D32" i="93"/>
  <c r="R36" i="95"/>
  <c r="AQ39" i="45"/>
  <c r="AP46" i="44"/>
  <c r="AQ36" i="44"/>
  <c r="AI40" i="45"/>
  <c r="AN41" i="45" s="1"/>
  <c r="I6" i="93"/>
  <c r="O31" i="88"/>
  <c r="D17" i="93"/>
  <c r="H14" i="93" s="1"/>
  <c r="L32" i="104"/>
  <c r="I32" i="104"/>
  <c r="J3" i="88"/>
  <c r="H2" i="23"/>
  <c r="G31" i="104"/>
  <c r="E10" i="113" s="1"/>
  <c r="K10" i="113" s="1"/>
  <c r="H31" i="104"/>
  <c r="E12" i="113" s="1"/>
  <c r="K31" i="104"/>
  <c r="I31" i="104"/>
  <c r="E14" i="113" s="1"/>
  <c r="K32" i="104"/>
  <c r="G32" i="104"/>
  <c r="J31" i="104"/>
  <c r="E16" i="113" s="1"/>
  <c r="J32" i="104"/>
  <c r="L31" i="104"/>
  <c r="G26" i="104"/>
  <c r="P2" i="111"/>
  <c r="B37" i="46"/>
  <c r="B4" i="90"/>
  <c r="B2" i="68"/>
  <c r="N2" i="93"/>
  <c r="U17" i="120"/>
  <c r="C59" i="47"/>
  <c r="A1" i="91"/>
  <c r="A3" i="88"/>
  <c r="B1" i="68"/>
  <c r="O4" i="107"/>
  <c r="J6" i="111"/>
  <c r="C16" i="47"/>
  <c r="Y52" i="120"/>
  <c r="Q3" i="88"/>
  <c r="E26" i="93"/>
  <c r="H26" i="93" s="1"/>
  <c r="C32" i="104"/>
  <c r="B7" i="90"/>
  <c r="K16" i="113" l="1"/>
  <c r="E18" i="113"/>
  <c r="K18" i="113" s="1"/>
  <c r="K12" i="113"/>
  <c r="I14" i="93"/>
  <c r="N31" i="104"/>
  <c r="P31" i="104" s="1"/>
  <c r="Z32" i="104"/>
  <c r="K22" i="113" l="1"/>
  <c r="K28" i="113" s="1"/>
  <c r="Q28" i="104"/>
</calcChain>
</file>

<file path=xl/comments1.xml><?xml version="1.0" encoding="utf-8"?>
<comments xmlns="http://schemas.openxmlformats.org/spreadsheetml/2006/main">
  <authors>
    <author>茨城県</author>
  </authors>
  <commentList>
    <comment ref="AH40" authorId="0" shapeId="0">
      <text>
        <r>
          <rPr>
            <sz val="9"/>
            <color indexed="81"/>
            <rFont val="ＭＳ Ｐゴシック"/>
            <family val="3"/>
            <charset val="128"/>
          </rPr>
          <t xml:space="preserve">常勤と非常勤とに分けること
</t>
        </r>
      </text>
    </comment>
    <comment ref="AH49" authorId="0" shapeId="0">
      <text>
        <r>
          <rPr>
            <sz val="9"/>
            <color indexed="81"/>
            <rFont val="ＭＳ Ｐゴシック"/>
            <family val="3"/>
            <charset val="128"/>
          </rPr>
          <t xml:space="preserve">常勤と非常勤とに分けること
</t>
        </r>
      </text>
    </comment>
  </commentList>
</comments>
</file>

<file path=xl/comments2.xml><?xml version="1.0" encoding="utf-8"?>
<comments xmlns="http://schemas.openxmlformats.org/spreadsheetml/2006/main">
  <authors>
    <author>茨城県</author>
  </authors>
  <commentList>
    <comment ref="H3" authorId="0" shapeId="0">
      <text>
        <r>
          <rPr>
            <sz val="9"/>
            <color indexed="81"/>
            <rFont val="ＭＳ Ｐゴシック"/>
            <family val="3"/>
            <charset val="128"/>
          </rPr>
          <t>入力しないこと（自動計算されます）</t>
        </r>
      </text>
    </comment>
    <comment ref="Q3" authorId="0" shapeId="0">
      <text>
        <r>
          <rPr>
            <b/>
            <sz val="9"/>
            <color indexed="81"/>
            <rFont val="ＭＳ Ｐゴシック"/>
            <family val="3"/>
            <charset val="128"/>
          </rPr>
          <t>入力しないこと（自動計算されます）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茨城県</author>
    <author>kumiko</author>
  </authors>
  <commentList>
    <comment ref="I3" authorId="0" shapeId="0">
      <text>
        <r>
          <rPr>
            <b/>
            <sz val="9"/>
            <color indexed="81"/>
            <rFont val="ＭＳ Ｐゴシック"/>
            <family val="3"/>
            <charset val="128"/>
          </rPr>
          <t>有・無のどちらかを選んでください。</t>
        </r>
        <r>
          <rPr>
            <sz val="9"/>
            <color indexed="81"/>
            <rFont val="ＭＳ Ｐゴシック"/>
            <family val="3"/>
            <charset val="128"/>
          </rPr>
          <t xml:space="preserve">
</t>
        </r>
      </text>
    </comment>
    <comment ref="C7" authorId="1" shapeId="0">
      <text>
        <r>
          <rPr>
            <sz val="9"/>
            <rFont val="ＭＳ Ｐゴシック"/>
            <family val="3"/>
            <charset val="128"/>
          </rPr>
          <t>該当する場合には〇を選択</t>
        </r>
      </text>
    </comment>
    <comment ref="C8" authorId="1" shapeId="0">
      <text>
        <r>
          <rPr>
            <sz val="9"/>
            <rFont val="ＭＳ Ｐゴシック"/>
            <family val="3"/>
            <charset val="128"/>
          </rPr>
          <t>該当する場合には〇を選択</t>
        </r>
      </text>
    </comment>
    <comment ref="C9" authorId="1" shapeId="0">
      <text>
        <r>
          <rPr>
            <sz val="9"/>
            <rFont val="ＭＳ Ｐゴシック"/>
            <family val="3"/>
            <charset val="128"/>
          </rPr>
          <t>該当する場合には〇を選択</t>
        </r>
      </text>
    </comment>
    <comment ref="C10" authorId="1" shapeId="0">
      <text>
        <r>
          <rPr>
            <sz val="9"/>
            <rFont val="ＭＳ Ｐゴシック"/>
            <family val="3"/>
            <charset val="128"/>
          </rPr>
          <t>該当する場合には〇を選択</t>
        </r>
      </text>
    </comment>
    <comment ref="C11" authorId="1" shapeId="0">
      <text>
        <r>
          <rPr>
            <sz val="9"/>
            <rFont val="ＭＳ Ｐゴシック"/>
            <family val="3"/>
            <charset val="128"/>
          </rPr>
          <t>該当する場合には〇を選択</t>
        </r>
      </text>
    </comment>
    <comment ref="C12" authorId="1" shapeId="0">
      <text>
        <r>
          <rPr>
            <sz val="9"/>
            <rFont val="ＭＳ Ｐゴシック"/>
            <family val="3"/>
            <charset val="128"/>
          </rPr>
          <t>該当する場合には〇を選択</t>
        </r>
      </text>
    </comment>
    <comment ref="C13" authorId="1" shapeId="0">
      <text>
        <r>
          <rPr>
            <sz val="9"/>
            <rFont val="ＭＳ Ｐゴシック"/>
            <family val="3"/>
            <charset val="128"/>
          </rPr>
          <t>該当する場合には〇を選択</t>
        </r>
      </text>
    </comment>
    <comment ref="C18" authorId="1" shapeId="0">
      <text>
        <r>
          <rPr>
            <sz val="9"/>
            <rFont val="ＭＳ Ｐゴシック"/>
            <family val="3"/>
            <charset val="128"/>
          </rPr>
          <t>該当する場合には〇を選択</t>
        </r>
      </text>
    </comment>
    <comment ref="C19" authorId="1" shapeId="0">
      <text>
        <r>
          <rPr>
            <sz val="9"/>
            <rFont val="ＭＳ Ｐゴシック"/>
            <family val="3"/>
            <charset val="128"/>
          </rPr>
          <t>該当する場合には〇を選択</t>
        </r>
      </text>
    </comment>
    <comment ref="C20" authorId="1" shapeId="0">
      <text>
        <r>
          <rPr>
            <sz val="9"/>
            <rFont val="ＭＳ Ｐゴシック"/>
            <family val="3"/>
            <charset val="128"/>
          </rPr>
          <t>該当する場合には〇を選択</t>
        </r>
      </text>
    </comment>
    <comment ref="C21" authorId="1" shapeId="0">
      <text>
        <r>
          <rPr>
            <sz val="9"/>
            <rFont val="ＭＳ Ｐゴシック"/>
            <family val="3"/>
            <charset val="128"/>
          </rPr>
          <t>該当する場合には〇を選択</t>
        </r>
      </text>
    </comment>
    <comment ref="C22" authorId="1" shapeId="0">
      <text>
        <r>
          <rPr>
            <sz val="9"/>
            <rFont val="ＭＳ Ｐゴシック"/>
            <family val="3"/>
            <charset val="128"/>
          </rPr>
          <t>該当する場合には〇を選択</t>
        </r>
      </text>
    </comment>
    <comment ref="C23" authorId="1" shapeId="0">
      <text>
        <r>
          <rPr>
            <sz val="9"/>
            <rFont val="ＭＳ Ｐゴシック"/>
            <family val="3"/>
            <charset val="128"/>
          </rPr>
          <t>該当する場合には〇を選択</t>
        </r>
      </text>
    </comment>
    <comment ref="C24" authorId="1" shapeId="0">
      <text>
        <r>
          <rPr>
            <sz val="9"/>
            <rFont val="ＭＳ Ｐゴシック"/>
            <family val="3"/>
            <charset val="128"/>
          </rPr>
          <t>該当する場合には〇を選択</t>
        </r>
      </text>
    </comment>
    <comment ref="C25" authorId="1" shapeId="0">
      <text>
        <r>
          <rPr>
            <sz val="9"/>
            <rFont val="ＭＳ Ｐゴシック"/>
            <family val="3"/>
            <charset val="128"/>
          </rPr>
          <t>該当する場合には〇を選択</t>
        </r>
      </text>
    </comment>
    <comment ref="C29"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0"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1"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2"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3"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C34"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5"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E36" authorId="0"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C37" authorId="1" shapeId="0">
      <text>
        <r>
          <rPr>
            <sz val="9"/>
            <rFont val="ＭＳ Ｐゴシック"/>
            <family val="3"/>
            <charset val="128"/>
          </rPr>
          <t>該当する場合には〇を選択</t>
        </r>
      </text>
    </comment>
    <comment ref="C44" authorId="1" shapeId="0">
      <text>
        <r>
          <rPr>
            <sz val="9"/>
            <rFont val="ＭＳ Ｐゴシック"/>
            <family val="3"/>
            <charset val="128"/>
          </rPr>
          <t>該当する場合には〇を選択</t>
        </r>
      </text>
    </comment>
  </commentList>
</comments>
</file>

<file path=xl/comments4.xml><?xml version="1.0" encoding="utf-8"?>
<comments xmlns="http://schemas.openxmlformats.org/spreadsheetml/2006/main">
  <authors>
    <author>kumiko</author>
    <author>茨城県</author>
    <author>企画部情報政策課</author>
  </authors>
  <commentList>
    <comment ref="C4" authorId="0" shapeId="0">
      <text>
        <r>
          <rPr>
            <sz val="9"/>
            <rFont val="ＭＳ Ｐゴシック"/>
            <family val="3"/>
            <charset val="128"/>
          </rPr>
          <t>該当する場合には〇を選択</t>
        </r>
      </text>
    </comment>
    <comment ref="C5" authorId="0" shapeId="0">
      <text>
        <r>
          <rPr>
            <sz val="9"/>
            <rFont val="ＭＳ Ｐゴシック"/>
            <family val="3"/>
            <charset val="128"/>
          </rPr>
          <t>該当する場合には〇を選択</t>
        </r>
      </text>
    </comment>
    <comment ref="AL5" authorId="0" shapeId="0">
      <text>
        <r>
          <rPr>
            <b/>
            <sz val="9"/>
            <rFont val="ＭＳ Ｐゴシック"/>
            <family val="3"/>
            <charset val="128"/>
          </rPr>
          <t>該当する内容に計算書類の対応する科目の金額を入力
(補足・弾力運用２参照）</t>
        </r>
      </text>
    </comment>
    <comment ref="C6" authorId="0" shapeId="0">
      <text>
        <r>
          <rPr>
            <sz val="9"/>
            <rFont val="ＭＳ Ｐゴシック"/>
            <family val="3"/>
            <charset val="128"/>
          </rPr>
          <t>該当する場合には〇を選択</t>
        </r>
      </text>
    </comment>
    <comment ref="AL6" authorId="0" shapeId="0">
      <text>
        <r>
          <rPr>
            <b/>
            <sz val="9"/>
            <rFont val="ＭＳ Ｐゴシック"/>
            <family val="3"/>
            <charset val="128"/>
          </rPr>
          <t>該当する内容に計算書類の対応する科目の金額を入力
(補足・弾力運用２参照）</t>
        </r>
      </text>
    </comment>
    <comment ref="C7" authorId="0" shapeId="0">
      <text>
        <r>
          <rPr>
            <sz val="9"/>
            <rFont val="ＭＳ Ｐゴシック"/>
            <family val="3"/>
            <charset val="128"/>
          </rPr>
          <t>該当する場合には〇を選択</t>
        </r>
      </text>
    </comment>
    <comment ref="AL7" authorId="0" shapeId="0">
      <text>
        <r>
          <rPr>
            <b/>
            <sz val="9"/>
            <rFont val="ＭＳ Ｐゴシック"/>
            <family val="3"/>
            <charset val="128"/>
          </rPr>
          <t>該当する内容に計算書類の対応する科目の金額を入力
(補足・弾力運用２参照）</t>
        </r>
      </text>
    </comment>
    <comment ref="C8" authorId="0" shapeId="0">
      <text>
        <r>
          <rPr>
            <sz val="9"/>
            <rFont val="ＭＳ Ｐゴシック"/>
            <family val="3"/>
            <charset val="128"/>
          </rPr>
          <t>該当する場合には〇を選択</t>
        </r>
      </text>
    </comment>
    <comment ref="AL8" authorId="0" shapeId="0">
      <text>
        <r>
          <rPr>
            <b/>
            <sz val="9"/>
            <rFont val="ＭＳ Ｐゴシック"/>
            <family val="3"/>
            <charset val="128"/>
          </rPr>
          <t>該当する内容に計算書類の対応する科目の金額を入力
(補足・弾力運用２参照）</t>
        </r>
      </text>
    </comment>
    <comment ref="C9" authorId="0" shapeId="0">
      <text>
        <r>
          <rPr>
            <sz val="9"/>
            <rFont val="ＭＳ Ｐゴシック"/>
            <family val="3"/>
            <charset val="128"/>
          </rPr>
          <t>該当する場合には〇を選択</t>
        </r>
      </text>
    </comment>
    <comment ref="AL9" authorId="0" shapeId="0">
      <text>
        <r>
          <rPr>
            <b/>
            <sz val="9"/>
            <rFont val="ＭＳ Ｐゴシック"/>
            <family val="3"/>
            <charset val="128"/>
          </rPr>
          <t>該当する内容に計算書類の対応する科目の金額を入力
(補足・弾力運用２参照）</t>
        </r>
      </text>
    </comment>
    <comment ref="C10" authorId="0" shapeId="0">
      <text>
        <r>
          <rPr>
            <sz val="9"/>
            <rFont val="ＭＳ Ｐゴシック"/>
            <family val="3"/>
            <charset val="128"/>
          </rPr>
          <t>該当する場合には〇を選択</t>
        </r>
      </text>
    </comment>
    <comment ref="AL10" authorId="0" shapeId="0">
      <text>
        <r>
          <rPr>
            <b/>
            <sz val="9"/>
            <rFont val="ＭＳ Ｐゴシック"/>
            <family val="3"/>
            <charset val="128"/>
          </rPr>
          <t>該当する内容に計算書類の対応する科目の金額を入力
(補足・弾力運用２参照）</t>
        </r>
      </text>
    </comment>
    <comment ref="C11" authorId="0" shapeId="0">
      <text>
        <r>
          <rPr>
            <sz val="9"/>
            <rFont val="ＭＳ Ｐゴシック"/>
            <family val="3"/>
            <charset val="128"/>
          </rPr>
          <t>該当する場合には〇を選択</t>
        </r>
      </text>
    </comment>
    <comment ref="AL11" authorId="0" shapeId="0">
      <text>
        <r>
          <rPr>
            <b/>
            <sz val="9"/>
            <rFont val="ＭＳ Ｐゴシック"/>
            <family val="3"/>
            <charset val="128"/>
          </rPr>
          <t>該当する内容に計算書類の対応する科目の金額を入力
(補足・弾力運用２参照）</t>
        </r>
      </text>
    </comment>
    <comment ref="C12" authorId="0" shapeId="0">
      <text>
        <r>
          <rPr>
            <sz val="9"/>
            <rFont val="ＭＳ Ｐゴシック"/>
            <family val="3"/>
            <charset val="128"/>
          </rPr>
          <t>該当する場合には〇を選択</t>
        </r>
      </text>
    </comment>
    <comment ref="AL12" authorId="0" shapeId="0">
      <text>
        <r>
          <rPr>
            <b/>
            <sz val="9"/>
            <rFont val="ＭＳ Ｐゴシック"/>
            <family val="3"/>
            <charset val="128"/>
          </rPr>
          <t>該当する内容に計算書類の対応する科目の金額を入力
(補足・弾力運用２参照）</t>
        </r>
      </text>
    </comment>
    <comment ref="C13" authorId="0" shapeId="0">
      <text>
        <r>
          <rPr>
            <sz val="9"/>
            <rFont val="ＭＳ Ｐゴシック"/>
            <family val="3"/>
            <charset val="128"/>
          </rPr>
          <t>該当する場合には〇を選択</t>
        </r>
      </text>
    </comment>
    <comment ref="AL13" authorId="0" shapeId="0">
      <text>
        <r>
          <rPr>
            <b/>
            <sz val="9"/>
            <rFont val="ＭＳ Ｐゴシック"/>
            <family val="3"/>
            <charset val="128"/>
          </rPr>
          <t>該当する内容に計算書類の対応する科目の金額を入力
(補足・弾力運用２参照）</t>
        </r>
      </text>
    </comment>
    <comment ref="C14" authorId="0" shapeId="0">
      <text>
        <r>
          <rPr>
            <sz val="9"/>
            <rFont val="ＭＳ Ｐゴシック"/>
            <family val="3"/>
            <charset val="128"/>
          </rPr>
          <t>該当する場合には〇を選択</t>
        </r>
      </text>
    </comment>
    <comment ref="AL14" authorId="0" shapeId="0">
      <text>
        <r>
          <rPr>
            <b/>
            <sz val="9"/>
            <rFont val="ＭＳ Ｐゴシック"/>
            <family val="3"/>
            <charset val="128"/>
          </rPr>
          <t>該当する内容に計算書類の対応する科目の金額を入力
(補足・弾力運用２参照）</t>
        </r>
      </text>
    </comment>
    <comment ref="C15" authorId="0" shapeId="0">
      <text>
        <r>
          <rPr>
            <sz val="9"/>
            <rFont val="ＭＳ Ｐゴシック"/>
            <family val="3"/>
            <charset val="128"/>
          </rPr>
          <t>該当する場合には〇を選択</t>
        </r>
      </text>
    </comment>
    <comment ref="AL15" authorId="0" shapeId="0">
      <text>
        <r>
          <rPr>
            <b/>
            <sz val="9"/>
            <rFont val="ＭＳ Ｐゴシック"/>
            <family val="3"/>
            <charset val="128"/>
          </rPr>
          <t>該当する内容に計算書類の対応する科目の金額を入力
(補足・弾力運用２参照）</t>
        </r>
      </text>
    </comment>
    <comment ref="C16" authorId="0" shapeId="0">
      <text>
        <r>
          <rPr>
            <sz val="9"/>
            <rFont val="ＭＳ Ｐゴシック"/>
            <family val="3"/>
            <charset val="128"/>
          </rPr>
          <t>該当する場合には〇を選択</t>
        </r>
      </text>
    </comment>
    <comment ref="AL16" authorId="0" shapeId="0">
      <text>
        <r>
          <rPr>
            <b/>
            <sz val="9"/>
            <rFont val="ＭＳ Ｐゴシック"/>
            <family val="3"/>
            <charset val="128"/>
          </rPr>
          <t>該当する内容に計算書類の対応する科目の金額を入力
(補足・弾力運用２参照）</t>
        </r>
      </text>
    </comment>
    <comment ref="C17" authorId="0" shapeId="0">
      <text>
        <r>
          <rPr>
            <sz val="9"/>
            <rFont val="ＭＳ Ｐゴシック"/>
            <family val="3"/>
            <charset val="128"/>
          </rPr>
          <t>該当する場合には〇を選択</t>
        </r>
      </text>
    </comment>
    <comment ref="AL17" authorId="0" shapeId="0">
      <text>
        <r>
          <rPr>
            <b/>
            <sz val="9"/>
            <rFont val="ＭＳ Ｐゴシック"/>
            <family val="3"/>
            <charset val="128"/>
          </rPr>
          <t>該当する内容に計算書類の対応する科目の金額を入力
(補足・弾力運用２参照）</t>
        </r>
      </text>
    </comment>
    <comment ref="C18" authorId="0" shapeId="0">
      <text>
        <r>
          <rPr>
            <sz val="9"/>
            <rFont val="ＭＳ Ｐゴシック"/>
            <family val="3"/>
            <charset val="128"/>
          </rPr>
          <t>該当する場合には〇を選択</t>
        </r>
      </text>
    </comment>
    <comment ref="AL18" authorId="0" shapeId="0">
      <text>
        <r>
          <rPr>
            <b/>
            <sz val="9"/>
            <rFont val="ＭＳ Ｐゴシック"/>
            <family val="3"/>
            <charset val="128"/>
          </rPr>
          <t>該当する内容に計算書類の対応する科目の金額を入力
(補足・弾力運用２参照）</t>
        </r>
      </text>
    </comment>
    <comment ref="C19" authorId="0" shapeId="0">
      <text>
        <r>
          <rPr>
            <sz val="9"/>
            <rFont val="ＭＳ Ｐゴシック"/>
            <family val="3"/>
            <charset val="128"/>
          </rPr>
          <t>該当する場合には〇を選択</t>
        </r>
      </text>
    </comment>
    <comment ref="AL19" authorId="0" shapeId="0">
      <text>
        <r>
          <rPr>
            <b/>
            <sz val="9"/>
            <rFont val="ＭＳ Ｐゴシック"/>
            <family val="3"/>
            <charset val="128"/>
          </rPr>
          <t>該当する内容に計算書類の対応する科目の金額を入力
(補足・弾力運用２参照）</t>
        </r>
      </text>
    </comment>
    <comment ref="N24" authorId="0" shapeId="0">
      <text>
        <r>
          <rPr>
            <b/>
            <sz val="9"/>
            <rFont val="ＭＳ Ｐゴシック"/>
            <family val="3"/>
            <charset val="128"/>
          </rPr>
          <t>該当する場合には〇を選択</t>
        </r>
      </text>
    </comment>
    <comment ref="W24" authorId="0" shapeId="0">
      <text>
        <r>
          <rPr>
            <b/>
            <sz val="9"/>
            <rFont val="ＭＳ Ｐゴシック"/>
            <family val="3"/>
            <charset val="128"/>
          </rPr>
          <t>左の弾力運用額と右の弾力運用可能額を比較した結果が表示されます。
（＞、＜、-）</t>
        </r>
      </text>
    </comment>
    <comment ref="AL24" authorId="1" shapeId="0">
      <text>
        <r>
          <rPr>
            <b/>
            <sz val="9"/>
            <color indexed="81"/>
            <rFont val="ＭＳ Ｐゴシック"/>
            <family val="3"/>
            <charset val="128"/>
          </rPr>
          <t>左の弾力運用額と右の弾力運用可能額を比較した結果が表示されます。
（＞、＜、-）</t>
        </r>
      </text>
    </comment>
    <comment ref="Y25" authorId="2" shapeId="0">
      <text>
        <r>
          <rPr>
            <b/>
            <sz val="9"/>
            <color indexed="81"/>
            <rFont val="ＭＳ Ｐゴシック"/>
            <family val="3"/>
            <charset val="128"/>
          </rPr>
          <t>必ず入力してください。</t>
        </r>
      </text>
    </comment>
    <comment ref="N26" authorId="1" shapeId="0">
      <text>
        <r>
          <rPr>
            <b/>
            <sz val="9"/>
            <color indexed="81"/>
            <rFont val="ＭＳ Ｐゴシック"/>
            <family val="3"/>
            <charset val="128"/>
          </rPr>
          <t>該当する場合には〇を選択</t>
        </r>
        <r>
          <rPr>
            <sz val="9"/>
            <color indexed="81"/>
            <rFont val="ＭＳ Ｐゴシック"/>
            <family val="3"/>
            <charset val="128"/>
          </rPr>
          <t xml:space="preserve">
</t>
        </r>
      </text>
    </comment>
    <comment ref="W2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L2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N27" authorId="0" shapeId="0">
      <text>
        <r>
          <rPr>
            <b/>
            <sz val="9"/>
            <rFont val="ＭＳ Ｐゴシック"/>
            <family val="3"/>
            <charset val="128"/>
          </rPr>
          <t>該当する場合には〇を選択</t>
        </r>
      </text>
    </comment>
    <comment ref="W27"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L27" authorId="1" shapeId="0">
      <text>
        <r>
          <rPr>
            <b/>
            <sz val="9"/>
            <color indexed="81"/>
            <rFont val="ＭＳ Ｐゴシック"/>
            <family val="3"/>
            <charset val="128"/>
          </rPr>
          <t>左の弾力運用額と右の弾力運用可能額を比較した結果が表示されます。
（＞、＜、-）</t>
        </r>
      </text>
    </comment>
    <comment ref="Y28" authorId="2" shapeId="0">
      <text>
        <r>
          <rPr>
            <b/>
            <sz val="9"/>
            <color indexed="81"/>
            <rFont val="ＭＳ Ｐゴシック"/>
            <family val="3"/>
            <charset val="128"/>
          </rPr>
          <t>必ず入力してください。</t>
        </r>
      </text>
    </comment>
    <comment ref="R3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A36"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A37"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R38" authorId="1" shapeId="0">
      <text>
        <r>
          <rPr>
            <b/>
            <sz val="9"/>
            <color indexed="81"/>
            <rFont val="ＭＳ Ｐゴシック"/>
            <family val="3"/>
            <charset val="128"/>
          </rPr>
          <t>左の弾力運用額と右の弾力運用可能額を比較した結果が表示されます。
（＞、＜、-）</t>
        </r>
      </text>
    </comment>
    <comment ref="AA38" authorId="1" shapeId="0">
      <text>
        <r>
          <rPr>
            <b/>
            <sz val="9"/>
            <color indexed="81"/>
            <rFont val="ＭＳ Ｐゴシック"/>
            <family val="3"/>
            <charset val="128"/>
          </rPr>
          <t>左の弾力運用額と右の弾力運用可能額を比較した結果が表示されます。
（＞、＜、-）</t>
        </r>
        <r>
          <rPr>
            <sz val="9"/>
            <color indexed="81"/>
            <rFont val="ＭＳ Ｐゴシック"/>
            <family val="3"/>
            <charset val="128"/>
          </rPr>
          <t xml:space="preserve">
</t>
        </r>
      </text>
    </comment>
    <comment ref="AE40" authorId="0" shapeId="0">
      <text>
        <r>
          <rPr>
            <b/>
            <sz val="9"/>
            <rFont val="ＭＳ Ｐゴシック"/>
            <family val="3"/>
            <charset val="128"/>
          </rPr>
          <t xml:space="preserve">選択してください
</t>
        </r>
      </text>
    </comment>
  </commentList>
</comments>
</file>

<file path=xl/comments5.xml><?xml version="1.0" encoding="utf-8"?>
<comments xmlns="http://schemas.openxmlformats.org/spreadsheetml/2006/main">
  <authors>
    <author>kumiko</author>
    <author>企画部情報政策課</author>
  </authors>
  <commentList>
    <comment ref="C4" authorId="0" shapeId="0">
      <text>
        <r>
          <rPr>
            <b/>
            <sz val="9"/>
            <color indexed="81"/>
            <rFont val="ＭＳ Ｐゴシック"/>
            <family val="3"/>
            <charset val="128"/>
          </rPr>
          <t>該当する場合には〇を選択</t>
        </r>
      </text>
    </comment>
    <comment ref="AL5" authorId="0" shapeId="0">
      <text>
        <r>
          <rPr>
            <b/>
            <sz val="9"/>
            <rFont val="ＭＳ Ｐゴシック"/>
            <family val="3"/>
            <charset val="128"/>
          </rPr>
          <t>該当する内容に計算書類の対応する科目の金額を入力
(補足・弾力運用２参照）</t>
        </r>
      </text>
    </comment>
    <comment ref="N24" authorId="0" shapeId="0">
      <text>
        <r>
          <rPr>
            <b/>
            <sz val="9"/>
            <rFont val="ＭＳ Ｐゴシック"/>
            <family val="3"/>
            <charset val="128"/>
          </rPr>
          <t>該当する場合には〇を選択</t>
        </r>
      </text>
    </comment>
    <comment ref="W24" authorId="0" shapeId="0">
      <text>
        <r>
          <rPr>
            <b/>
            <sz val="9"/>
            <rFont val="ＭＳ Ｐゴシック"/>
            <family val="3"/>
            <charset val="128"/>
          </rPr>
          <t>左の弾力運用額と右の弾力運用可能額を比較した結果が表示されます。
（＞、＜、-）</t>
        </r>
      </text>
    </comment>
    <comment ref="Y25" authorId="1" shapeId="0">
      <text>
        <r>
          <rPr>
            <b/>
            <sz val="9"/>
            <color indexed="81"/>
            <rFont val="ＭＳ Ｐゴシック"/>
            <family val="3"/>
            <charset val="128"/>
          </rPr>
          <t>必ず入力してください。</t>
        </r>
      </text>
    </comment>
    <comment ref="Y28" authorId="1" shapeId="0">
      <text>
        <r>
          <rPr>
            <b/>
            <sz val="9"/>
            <color indexed="81"/>
            <rFont val="ＭＳ Ｐゴシック"/>
            <family val="3"/>
            <charset val="128"/>
          </rPr>
          <t>必ず入力してください。</t>
        </r>
      </text>
    </comment>
    <comment ref="AE40" authorId="0" shapeId="0">
      <text>
        <r>
          <rPr>
            <b/>
            <sz val="9"/>
            <rFont val="ＭＳ Ｐゴシック"/>
            <family val="3"/>
            <charset val="128"/>
          </rPr>
          <t xml:space="preserve">選択してください
</t>
        </r>
      </text>
    </comment>
  </commentList>
</comments>
</file>

<file path=xl/comments6.xml><?xml version="1.0" encoding="utf-8"?>
<comments xmlns="http://schemas.openxmlformats.org/spreadsheetml/2006/main">
  <authors>
    <author>企画部情報政策課</author>
  </authors>
  <commentList>
    <comment ref="AL8" authorId="0" shapeId="0">
      <text>
        <r>
          <rPr>
            <b/>
            <sz val="9"/>
            <color indexed="81"/>
            <rFont val="ＭＳ Ｐゴシック"/>
            <family val="3"/>
            <charset val="128"/>
          </rPr>
          <t>⑤　⑥，⑧の経費に係る積立金
対応する科目（例）　　　　　　　　　　　　　　　　　　　　　　　　　　　　　　　　　　　　　　　　　　　　　　　　　　　　　　　　　　　　　【同保育所の経費の場合】：「保育所施設・設備整備積立金支出」　　　　　　　　　　　　　　　　　　　【別保育所に経費の場合】：「拠点区分，サービス区分間繰入金支出」※繰入先「保育所施設・設備整備積立金」
　</t>
        </r>
      </text>
    </comment>
    <comment ref="AL9" authorId="0" shapeId="0">
      <text>
        <r>
          <rPr>
            <b/>
            <sz val="9"/>
            <color indexed="81"/>
            <rFont val="ＭＳ Ｐゴシック"/>
            <family val="3"/>
            <charset val="128"/>
          </rPr>
          <t>⑥「保育所等の建物、設備の整備・修繕、環境の改善等に要する経費とは」：保育所の建物（保育所を経営する事業を行う上で不可欠な車庫，物置及び駐車場等を含む。）及び建物附属設備の整備，修繕並びに模様替，並びに，入所者処遇上必要な屋外遊具，屋外照明，花壇，門扉塀の整備等の環境の改善を指し，土地取得費や保育所以外の建物・設備の整備，修繕等は含まない。
対応する科目（例）　　　　　　　　　　　　　　　　　　　　　　　　　　　　　　　　　　　　　　　　　　　　　　　　　　　　　　　　　　　　　　　　　　　　　　　　　　　　　　　　　　　　　　　　　　　　　　　　　　　　　　【同保育所の経費の場合】：「固定資産取得支出」　　　　　　　　　　　　　　　　　　　　　　　　　　　　　　　　　　　　　　　　　　　　　　　　　【別保育所に経費の場合】：「拠点区分，サービス区分間繰入金支出」※繰入先「固定資産取得支出」，「修繕費」</t>
        </r>
      </text>
    </comment>
    <comment ref="AL10" authorId="0" shapeId="0">
      <text>
        <r>
          <rPr>
            <b/>
            <sz val="9"/>
            <color indexed="81"/>
            <rFont val="ＭＳ Ｐゴシック"/>
            <family val="3"/>
            <charset val="128"/>
          </rPr>
          <t>⑦対応する科目（例）　　　　　　　　　　　　　　　　　　　　　　　　　　　　　　　　　　　　　　　　　　　　　　　　　　　　　　　　　　　　　　　　　　　　　　　　　　　　　　　　　　　　　　【同保育所の経費の場合】：「固定資産取得支出」　　　　　　　　　　　　　　　　　　　　　　　　　　　　【別保育所に経費の場合】：「拠点区分，サービス区分間繰入金支出」　　　　　　　　　　　　　　　　　　　　　　　　　　　　　※繰入先「固定資産取得支出」
　　　</t>
        </r>
      </text>
    </comment>
    <comment ref="AL11" authorId="0" shapeId="0">
      <text>
        <r>
          <rPr>
            <b/>
            <sz val="9"/>
            <color indexed="81"/>
            <rFont val="ＭＳ Ｐゴシック"/>
            <family val="3"/>
            <charset val="128"/>
          </rPr>
          <t>⑧対応する科目（例）　　　　　　　　　　　　　　　　　　　　　　　　　　　　　　　　　　　　　　　　　　　　　　　　　　　　　　　　　　　　　　　　　【同保育所の経費の場合】：「土地・建物賃借料」　　　　　　　　　　　　　　　　　　　　　　　　　　　　　　　　　　　　　　　　　　　　　　　　　　　　　　　　【別保育所に経費の場合】：「拠点区分，サービス区分間繰入金支出」　　　　　　　　　　　　　　　　　　　　　　　　　　　　　　　　　　　※繰入先「事務費：土地・建物賃借料」</t>
        </r>
      </text>
    </comment>
    <comment ref="AL12" authorId="0" shapeId="0">
      <text>
        <r>
          <rPr>
            <b/>
            <sz val="9"/>
            <color indexed="81"/>
            <rFont val="ＭＳ Ｐゴシック"/>
            <family val="3"/>
            <charset val="128"/>
          </rPr>
          <t>⑨対応する科目（例）　　　　　　　　　　　　　　　　　　　　　　　　　　　　　　　　　　　　　　　　　　　　　　　　　　　　　　　　　　　　　　　　　【同保育所の経費の場合】：「借入金利息支出」「設備資金借入金償還金支出」　　　　　　　　　　　　　　　　　　　【別保育所に経費の場合】：「拠点区分，サービス区分間繰入金支出」　　　　　　　　　　　　　　　　　　　　　　　　　　　　　　　　　　　※繰入先「借入金利息支出」，「設備資金借入金償還金支出」</t>
        </r>
      </text>
    </comment>
    <comment ref="AL13" authorId="0" shapeId="0">
      <text>
        <r>
          <rPr>
            <b/>
            <sz val="9"/>
            <color indexed="81"/>
            <rFont val="ＭＳ Ｐゴシック"/>
            <family val="3"/>
            <charset val="128"/>
          </rPr>
          <t>⑩対応する科目（例）　　　　　　　　　　　　　　　　　　　　　　　　　　　　　　　　　　　　　　　　　　　　　　　　　　　　　　　　　　　　　　　【同保育所の経費の場合】：「事務費：租税効果」　　　　　　　　　　　　　　　　　　　　　　　　　　　　　　　　　　　　　　　　　　　　　　　　　　　【別保育所に経費の場合】：「拠点区分，サービス区分間繰入金支出」　　　　　　　　　　　　　　　　　　　　　　　　　　　　　　　※繰入先「事務費：租税公課」　　　　　　　　　　　　　</t>
        </r>
      </text>
    </comment>
    <comment ref="AL14" authorId="0" shapeId="0">
      <text>
        <r>
          <rPr>
            <b/>
            <sz val="9"/>
            <color indexed="81"/>
            <rFont val="ＭＳ Ｐゴシック"/>
            <family val="3"/>
            <charset val="128"/>
          </rPr>
          <t>⑪子育て支援事業：子ども・子育て支援法第５９条に規定する地域・子ども・子育て支援事業をいう。　対応する科目（例）
　「拠点区分，サービス区分間繰入金支出」　　　　　　　　　　　　　　　　　　　　　　　　　　　　　　　　　　　　　　　※繰入先「固定資産取得支出」「修繕費」</t>
        </r>
      </text>
    </comment>
    <comment ref="AL15" authorId="0" shapeId="0">
      <text>
        <r>
          <rPr>
            <b/>
            <sz val="9"/>
            <color indexed="81"/>
            <rFont val="ＭＳ Ｐゴシック"/>
            <family val="3"/>
            <charset val="128"/>
          </rPr>
          <t>⑫対応する科目（例）　　　　　　　　　　　　　　　　　　　　　　　　　　　　　　　　　　　　　　　　　　　　　　　　　　　　　　　　　　　　「拠点区分，サービス区分間繰入金支出」　　　　　　　　　　　　　　　　　　　　　　　　　　　　　　　　　　　　　　　　　　　　　　　　　　　　　　※繰入先「借入金利息支出」「設備資金借入金償還金支出」「〇〇積立金支出」</t>
        </r>
      </text>
    </comment>
    <comment ref="AL16" authorId="0" shapeId="0">
      <text>
        <r>
          <rPr>
            <b/>
            <sz val="9"/>
            <color indexed="81"/>
            <rFont val="ＭＳ Ｐゴシック"/>
            <family val="3"/>
            <charset val="128"/>
          </rPr>
          <t>⑬対応する科目（例）　　　　　　　　　　　　　　　　　　　　　　　　　　　　　　　　　　　　　　　　　　　　　　　　　　　　　　　　　　　　　　　　　　　　　　　　　　　　社会福祉施設等：｢社会福祉法人が経営する社会福祉施設における運営費の使用及び指導について｣（平成１６年３月１２日付け雇児発第0312001号雇児局長等通知）別表３に掲げる施設を指す。　　【同保育所の経費の場合】：「固定資産取得支出」　　　　　　　　　　　　　　　　　　　　　　　【別保育所に経費の場合】：「拠点区分，サービス区分間繰入金支出」　　※繰入先「固定資産取得支出」，「修繕費」　</t>
        </r>
      </text>
    </comment>
    <comment ref="AL17" authorId="0" shapeId="0">
      <text>
        <r>
          <rPr>
            <b/>
            <sz val="9"/>
            <color indexed="81"/>
            <rFont val="ＭＳ Ｐゴシック"/>
            <family val="3"/>
            <charset val="128"/>
          </rPr>
          <t>⑭対応する科目（例）　　　　　　　　　　　　　　　　　　　　　　　　　　　　　　　　　　　　　　　　　　　　　　　　　　　　　　　　　　　　　　　　　　　　　　　　　　　　　　　　【同保育所の経費の場合】：「事務費：土地・建物賃借料」　　　【別保育所に経費の場合】：「拠点区分，サービス区分間繰入金支出」　　※繰入先「事務費：土地・建物賃借料」　　　</t>
        </r>
      </text>
    </comment>
    <comment ref="AL18" authorId="0" shapeId="0">
      <text>
        <r>
          <rPr>
            <b/>
            <sz val="9"/>
            <color indexed="81"/>
            <rFont val="ＭＳ Ｐゴシック"/>
            <family val="3"/>
            <charset val="128"/>
          </rPr>
          <t>⑮対応する科目（例）　　　　　　　　　　　　　　　　　　　　　　　　　　　　　　　　　　　　　　　　　　　　　　　　　　　　　　　　　　　　　　　　　　　　　　　【同保育所の経費の場合】：「借入金利息支出」「設備資金借入金償還金支出」　　　　　　　　　　　　　　　　　　　【別保育所に経費の場合】：「拠点区分，サービス区分間繰入金支出」※繰入先「借入金利息支出」，「設備資金借入金償還金支出」</t>
        </r>
        <r>
          <rPr>
            <sz val="9"/>
            <color indexed="81"/>
            <rFont val="ＭＳ Ｐゴシック"/>
            <family val="3"/>
            <charset val="128"/>
          </rPr>
          <t xml:space="preserve">
</t>
        </r>
      </text>
    </comment>
    <comment ref="AL19" authorId="0" shapeId="0">
      <text>
        <r>
          <rPr>
            <b/>
            <sz val="9"/>
            <color indexed="81"/>
            <rFont val="ＭＳ Ｐゴシック"/>
            <family val="3"/>
            <charset val="128"/>
          </rPr>
          <t xml:space="preserve">⑯対応する科目（例）　　　　　　　　　　　　　　　　　　　　　　　　　　　　　　　　　　　　　　　　　　　　　【同保育所の経費の場合】：「事務費：租税効果」　　　　　　　　　　　　　　　　　　　　　　　　　　　　　　　　【別保育所に経費の場合】：「拠点区分，サービス区分間繰入金支出」※繰入先「事務費：租税公課」
</t>
        </r>
      </text>
    </comment>
  </commentList>
</comments>
</file>

<file path=xl/comments7.xml><?xml version="1.0" encoding="utf-8"?>
<comments xmlns="http://schemas.openxmlformats.org/spreadsheetml/2006/main">
  <authors>
    <author>茨城県</author>
  </authors>
  <commentList>
    <comment ref="I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4" authorId="0" shapeId="0">
      <text>
        <r>
          <rPr>
            <sz val="9"/>
            <color indexed="81"/>
            <rFont val="ＭＳ Ｐゴシック"/>
            <family val="3"/>
            <charset val="128"/>
          </rPr>
          <t xml:space="preserve">どちらかを選んでください。
</t>
        </r>
      </text>
    </comment>
    <comment ref="S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4"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I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5" authorId="0" shapeId="0">
      <text>
        <r>
          <rPr>
            <sz val="9"/>
            <color indexed="81"/>
            <rFont val="ＭＳ Ｐゴシック"/>
            <family val="3"/>
            <charset val="128"/>
          </rPr>
          <t xml:space="preserve">どちらかを選んでください。
</t>
        </r>
      </text>
    </comment>
    <comment ref="S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5"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I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6" authorId="0" shapeId="0">
      <text>
        <r>
          <rPr>
            <sz val="9"/>
            <color indexed="81"/>
            <rFont val="ＭＳ Ｐゴシック"/>
            <family val="3"/>
            <charset val="128"/>
          </rPr>
          <t xml:space="preserve">どちらかを選んでください。
</t>
        </r>
      </text>
    </comment>
    <comment ref="S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I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N7" authorId="0" shapeId="0">
      <text>
        <r>
          <rPr>
            <sz val="9"/>
            <color indexed="81"/>
            <rFont val="ＭＳ Ｐゴシック"/>
            <family val="3"/>
            <charset val="128"/>
          </rPr>
          <t xml:space="preserve">どちらかを選んでください。
</t>
        </r>
      </text>
    </comment>
    <comment ref="S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X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A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F7"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E16" authorId="0" shapeId="0">
      <text>
        <r>
          <rPr>
            <b/>
            <sz val="9"/>
            <color indexed="81"/>
            <rFont val="ＭＳ Ｐゴシック"/>
            <family val="3"/>
            <charset val="128"/>
          </rPr>
          <t>どちらかを選んでください。</t>
        </r>
        <r>
          <rPr>
            <sz val="9"/>
            <color indexed="81"/>
            <rFont val="ＭＳ Ｐゴシック"/>
            <family val="3"/>
            <charset val="128"/>
          </rPr>
          <t xml:space="preserve">
</t>
        </r>
      </text>
    </comment>
    <comment ref="AE17" authorId="0" shapeId="0">
      <text>
        <r>
          <rPr>
            <b/>
            <sz val="9"/>
            <color indexed="81"/>
            <rFont val="ＭＳ Ｐゴシック"/>
            <family val="3"/>
            <charset val="128"/>
          </rPr>
          <t xml:space="preserve">どちらかを選んでください。
</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中目</author>
    <author>茨城県</author>
  </authors>
  <commentList>
    <comment ref="H4" authorId="0" shapeId="0">
      <text>
        <r>
          <rPr>
            <sz val="8"/>
            <color indexed="81"/>
            <rFont val="ＭＳ Ｐゴシック"/>
            <family val="3"/>
            <charset val="128"/>
          </rPr>
          <t>該当するものに「○」を入力すること。</t>
        </r>
      </text>
    </comment>
    <comment ref="H5" authorId="0" shapeId="0">
      <text>
        <r>
          <rPr>
            <sz val="8"/>
            <color indexed="81"/>
            <rFont val="ＭＳ Ｐゴシック"/>
            <family val="3"/>
            <charset val="128"/>
          </rPr>
          <t>該当するものに「○」を入力すること。</t>
        </r>
      </text>
    </comment>
    <comment ref="H6" authorId="0" shapeId="0">
      <text>
        <r>
          <rPr>
            <sz val="8"/>
            <color indexed="81"/>
            <rFont val="ＭＳ Ｐゴシック"/>
            <family val="3"/>
            <charset val="128"/>
          </rPr>
          <t>該当するものに「○」を入力すること。</t>
        </r>
      </text>
    </comment>
    <comment ref="H7" authorId="0" shapeId="0">
      <text>
        <r>
          <rPr>
            <sz val="8"/>
            <color indexed="81"/>
            <rFont val="ＭＳ Ｐゴシック"/>
            <family val="3"/>
            <charset val="128"/>
          </rPr>
          <t>該当するものに「○」を入力すること。</t>
        </r>
      </text>
    </comment>
    <comment ref="AH7" authorId="1" shapeId="0">
      <text>
        <r>
          <rPr>
            <sz val="9"/>
            <color indexed="81"/>
            <rFont val="ＭＳ Ｐゴシック"/>
            <family val="3"/>
            <charset val="128"/>
          </rPr>
          <t xml:space="preserve">「有：県」「有：理事会」
「無」のいずれかを選択のこと。
</t>
        </r>
      </text>
    </comment>
    <comment ref="H8" authorId="0" shapeId="0">
      <text>
        <r>
          <rPr>
            <sz val="8"/>
            <color indexed="81"/>
            <rFont val="ＭＳ Ｐゴシック"/>
            <family val="3"/>
            <charset val="128"/>
          </rPr>
          <t>該当するものに「○」を入力すること。</t>
        </r>
      </text>
    </comment>
    <comment ref="H9" authorId="1" shapeId="0">
      <text>
        <r>
          <rPr>
            <b/>
            <sz val="9"/>
            <color indexed="81"/>
            <rFont val="ＭＳ Ｐゴシック"/>
            <family val="3"/>
            <charset val="128"/>
          </rPr>
          <t>該当するものに「○」を入力すること。</t>
        </r>
        <r>
          <rPr>
            <sz val="9"/>
            <color indexed="81"/>
            <rFont val="ＭＳ Ｐゴシック"/>
            <family val="3"/>
            <charset val="128"/>
          </rPr>
          <t xml:space="preserve">
</t>
        </r>
      </text>
    </comment>
    <comment ref="H13" authorId="0" shapeId="0">
      <text>
        <r>
          <rPr>
            <sz val="8"/>
            <color indexed="81"/>
            <rFont val="ＭＳ Ｐゴシック"/>
            <family val="3"/>
            <charset val="128"/>
          </rPr>
          <t>該当するものに「○」を入力すること。</t>
        </r>
      </text>
    </comment>
    <comment ref="H14" authorId="0" shapeId="0">
      <text>
        <r>
          <rPr>
            <sz val="8"/>
            <color indexed="81"/>
            <rFont val="ＭＳ Ｐゴシック"/>
            <family val="3"/>
            <charset val="128"/>
          </rPr>
          <t>該当するものに「○」を入力すること。</t>
        </r>
      </text>
    </comment>
    <comment ref="AE18" authorId="1" shapeId="0">
      <text>
        <r>
          <rPr>
            <b/>
            <sz val="9"/>
            <color indexed="81"/>
            <rFont val="ＭＳ Ｐゴシック"/>
            <family val="3"/>
            <charset val="128"/>
          </rPr>
          <t>いずれかを選択のこと。</t>
        </r>
        <r>
          <rPr>
            <sz val="9"/>
            <color indexed="81"/>
            <rFont val="ＭＳ Ｐゴシック"/>
            <family val="3"/>
            <charset val="128"/>
          </rPr>
          <t xml:space="preserve">
</t>
        </r>
      </text>
    </comment>
    <comment ref="H28" authorId="1" shapeId="0">
      <text>
        <r>
          <rPr>
            <b/>
            <sz val="9"/>
            <color indexed="81"/>
            <rFont val="ＭＳ Ｐゴシック"/>
            <family val="3"/>
            <charset val="128"/>
          </rPr>
          <t>いずれかを選択のこと。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<sst xmlns="http://schemas.openxmlformats.org/spreadsheetml/2006/main" count="2639" uniqueCount="1214">
  <si>
    <t>衣服の着脱等指導</t>
    <rPh sb="0" eb="2">
      <t>イフク</t>
    </rPh>
    <rPh sb="3" eb="5">
      <t>チャクダツ</t>
    </rPh>
    <rPh sb="5" eb="6">
      <t>トウ</t>
    </rPh>
    <rPh sb="6" eb="8">
      <t>シドウ</t>
    </rPh>
    <phoneticPr fontId="2"/>
  </si>
  <si>
    <t>おやつ準備</t>
    <rPh sb="3" eb="5">
      <t>ジュンビ</t>
    </rPh>
    <phoneticPr fontId="2"/>
  </si>
  <si>
    <t>保護者への伝達事項確認</t>
    <rPh sb="0" eb="3">
      <t>ホゴシャ</t>
    </rPh>
    <rPh sb="5" eb="7">
      <t>デンタツ</t>
    </rPh>
    <rPh sb="7" eb="9">
      <t>ジコウ</t>
    </rPh>
    <rPh sb="9" eb="11">
      <t>カクニン</t>
    </rPh>
    <phoneticPr fontId="2"/>
  </si>
  <si>
    <t>帰りの会</t>
    <rPh sb="0" eb="1">
      <t>カエ</t>
    </rPh>
    <rPh sb="3" eb="4">
      <t>カイ</t>
    </rPh>
    <phoneticPr fontId="2"/>
  </si>
  <si>
    <t>掃除・後かたづけ</t>
    <rPh sb="0" eb="2">
      <t>ソウジ</t>
    </rPh>
    <rPh sb="3" eb="4">
      <t>アト</t>
    </rPh>
    <phoneticPr fontId="2"/>
  </si>
  <si>
    <t>個別点検（持ち物点検等）</t>
    <rPh sb="0" eb="2">
      <t>コベツ</t>
    </rPh>
    <rPh sb="2" eb="4">
      <t>テンケン</t>
    </rPh>
    <rPh sb="5" eb="6">
      <t>モ</t>
    </rPh>
    <rPh sb="7" eb="8">
      <t>モノ</t>
    </rPh>
    <rPh sb="8" eb="10">
      <t>テンケン</t>
    </rPh>
    <rPh sb="10" eb="11">
      <t>トウ</t>
    </rPh>
    <phoneticPr fontId="2"/>
  </si>
  <si>
    <t>遅番担当者への引継</t>
    <rPh sb="0" eb="2">
      <t>オソバン</t>
    </rPh>
    <rPh sb="2" eb="5">
      <t>タントウシャ</t>
    </rPh>
    <rPh sb="7" eb="9">
      <t>ヒキツギ</t>
    </rPh>
    <phoneticPr fontId="2"/>
  </si>
  <si>
    <t>早番担当者からの引継</t>
    <rPh sb="0" eb="2">
      <t>ハヤバン</t>
    </rPh>
    <rPh sb="2" eb="4">
      <t>タントウ</t>
    </rPh>
    <rPh sb="4" eb="5">
      <t>シャ</t>
    </rPh>
    <rPh sb="8" eb="10">
      <t>ヒキツギ</t>
    </rPh>
    <phoneticPr fontId="2"/>
  </si>
  <si>
    <t>円</t>
    <rPh sb="0" eb="1">
      <t>エン</t>
    </rPh>
    <phoneticPr fontId="2"/>
  </si>
  <si>
    <t>・</t>
    <phoneticPr fontId="2"/>
  </si>
  <si>
    <t>児童名</t>
    <rPh sb="0" eb="2">
      <t>ジドウ</t>
    </rPh>
    <rPh sb="2" eb="3">
      <t>メイ</t>
    </rPh>
    <phoneticPr fontId="2"/>
  </si>
  <si>
    <t>入所日</t>
    <rPh sb="0" eb="2">
      <t>ニュウショ</t>
    </rPh>
    <rPh sb="2" eb="3">
      <t>ヒ</t>
    </rPh>
    <phoneticPr fontId="2"/>
  </si>
  <si>
    <t>生年月日</t>
    <rPh sb="0" eb="2">
      <t>セイネン</t>
    </rPh>
    <rPh sb="2" eb="4">
      <t>ガッピ</t>
    </rPh>
    <phoneticPr fontId="2"/>
  </si>
  <si>
    <r>
      <t>建物面積（　　　　ｍ</t>
    </r>
    <r>
      <rPr>
        <vertAlign val="superscript"/>
        <sz val="11"/>
        <rFont val="ＭＳ Ｐゴシック"/>
        <family val="3"/>
        <charset val="128"/>
      </rPr>
      <t>２</t>
    </r>
    <r>
      <rPr>
        <sz val="11"/>
        <rFont val="ＭＳ Ｐゴシック"/>
        <family val="3"/>
        <charset val="128"/>
      </rPr>
      <t>　）　　　</t>
    </r>
    <rPh sb="0" eb="2">
      <t>タテモノ</t>
    </rPh>
    <rPh sb="2" eb="4">
      <t>メンセキ</t>
    </rPh>
    <phoneticPr fontId="2"/>
  </si>
  <si>
    <t>倉庫</t>
    <rPh sb="0" eb="2">
      <t>ソウコ</t>
    </rPh>
    <phoneticPr fontId="2"/>
  </si>
  <si>
    <t>更衣室</t>
    <rPh sb="0" eb="3">
      <t>コウイシツ</t>
    </rPh>
    <phoneticPr fontId="2"/>
  </si>
  <si>
    <t>職員便所</t>
    <rPh sb="0" eb="2">
      <t>ショクイン</t>
    </rPh>
    <rPh sb="2" eb="4">
      <t>ベンジョ</t>
    </rPh>
    <phoneticPr fontId="2"/>
  </si>
  <si>
    <t>医務室</t>
    <rPh sb="0" eb="3">
      <t>イムシツ</t>
    </rPh>
    <phoneticPr fontId="2"/>
  </si>
  <si>
    <t>機械室</t>
    <rPh sb="0" eb="2">
      <t>キカイ</t>
    </rPh>
    <rPh sb="2" eb="3">
      <t>シツ</t>
    </rPh>
    <phoneticPr fontId="2"/>
  </si>
  <si>
    <t>沐浴室</t>
    <rPh sb="0" eb="2">
      <t>モクヨク</t>
    </rPh>
    <rPh sb="2" eb="3">
      <t>シツ</t>
    </rPh>
    <phoneticPr fontId="2"/>
  </si>
  <si>
    <t>調乳室</t>
    <rPh sb="0" eb="1">
      <t>チョウ</t>
    </rPh>
    <rPh sb="1" eb="3">
      <t>ニュウシツ</t>
    </rPh>
    <phoneticPr fontId="2"/>
  </si>
  <si>
    <t>事務室</t>
    <rPh sb="0" eb="3">
      <t>ジムシツ</t>
    </rPh>
    <phoneticPr fontId="2"/>
  </si>
  <si>
    <t>玄関</t>
    <rPh sb="0" eb="2">
      <t>ゲンカン</t>
    </rPh>
    <phoneticPr fontId="2"/>
  </si>
  <si>
    <t>事　 務　　　教材室</t>
    <rPh sb="0" eb="1">
      <t>コト</t>
    </rPh>
    <rPh sb="3" eb="4">
      <t>ツトム</t>
    </rPh>
    <rPh sb="7" eb="8">
      <t>キョウ</t>
    </rPh>
    <rPh sb="8" eb="9">
      <t>ザイ</t>
    </rPh>
    <rPh sb="9" eb="10">
      <t>シツ</t>
    </rPh>
    <phoneticPr fontId="2"/>
  </si>
  <si>
    <t>保育士      休憩室</t>
    <rPh sb="0" eb="3">
      <t>ホイクシ</t>
    </rPh>
    <rPh sb="9" eb="11">
      <t>キュウケイ</t>
    </rPh>
    <rPh sb="11" eb="12">
      <t>シツ</t>
    </rPh>
    <phoneticPr fontId="2"/>
  </si>
  <si>
    <t>調理員便 　所</t>
    <rPh sb="0" eb="3">
      <t>チョウリイン</t>
    </rPh>
    <rPh sb="3" eb="4">
      <t>ビン</t>
    </rPh>
    <rPh sb="6" eb="7">
      <t>トコロ</t>
    </rPh>
    <phoneticPr fontId="2"/>
  </si>
  <si>
    <t>２歳未満児　　　便　　　所</t>
    <rPh sb="1" eb="2">
      <t>サイ</t>
    </rPh>
    <rPh sb="2" eb="4">
      <t>ミマン</t>
    </rPh>
    <rPh sb="4" eb="5">
      <t>ジ</t>
    </rPh>
    <rPh sb="8" eb="9">
      <t>ビン</t>
    </rPh>
    <rPh sb="12" eb="13">
      <t>トコロ</t>
    </rPh>
    <phoneticPr fontId="2"/>
  </si>
  <si>
    <t>ポーチ（テラス）</t>
    <phoneticPr fontId="2"/>
  </si>
  <si>
    <t>（注）１</t>
    <rPh sb="1" eb="2">
      <t>チュウ</t>
    </rPh>
    <phoneticPr fontId="2"/>
  </si>
  <si>
    <r>
      <t>屋内消火器栓及び消火器の位置・避難経路を</t>
    </r>
    <r>
      <rPr>
        <u/>
        <sz val="11"/>
        <rFont val="ＭＳ Ｐゴシック"/>
        <family val="3"/>
        <charset val="128"/>
      </rPr>
      <t>朱書</t>
    </r>
    <r>
      <rPr>
        <sz val="11"/>
        <rFont val="ＭＳ Ｐゴシック"/>
        <family val="3"/>
        <charset val="128"/>
      </rPr>
      <t>すること。</t>
    </r>
    <rPh sb="0" eb="2">
      <t>オクナイ</t>
    </rPh>
    <rPh sb="2" eb="5">
      <t>ショウカキ</t>
    </rPh>
    <rPh sb="5" eb="6">
      <t>セン</t>
    </rPh>
    <rPh sb="6" eb="7">
      <t>オヨ</t>
    </rPh>
    <rPh sb="8" eb="11">
      <t>ショウカキ</t>
    </rPh>
    <rPh sb="12" eb="14">
      <t>イチ</t>
    </rPh>
    <rPh sb="15" eb="17">
      <t>ヒナン</t>
    </rPh>
    <rPh sb="17" eb="19">
      <t>ケイロ</t>
    </rPh>
    <rPh sb="20" eb="22">
      <t>シュガ</t>
    </rPh>
    <phoneticPr fontId="2"/>
  </si>
  <si>
    <t>（記入例）</t>
    <rPh sb="1" eb="3">
      <t>キニュウ</t>
    </rPh>
    <rPh sb="3" eb="4">
      <t>レイ</t>
    </rPh>
    <phoneticPr fontId="2"/>
  </si>
  <si>
    <t>消火器</t>
    <rPh sb="0" eb="3">
      <t>ショウカキ</t>
    </rPh>
    <phoneticPr fontId="2"/>
  </si>
  <si>
    <t>○</t>
    <phoneticPr fontId="2"/>
  </si>
  <si>
    <t>□</t>
    <phoneticPr fontId="2"/>
  </si>
  <si>
    <t>人数</t>
    <rPh sb="0" eb="2">
      <t>ニンズウ</t>
    </rPh>
    <phoneticPr fontId="2"/>
  </si>
  <si>
    <t>（土曜日は２週間に１日勤務）</t>
    <rPh sb="1" eb="4">
      <t>ドヨウビ</t>
    </rPh>
    <rPh sb="6" eb="8">
      <t>シュウカン</t>
    </rPh>
    <rPh sb="10" eb="11">
      <t>ニチ</t>
    </rPh>
    <rPh sb="11" eb="13">
      <t>キンム</t>
    </rPh>
    <phoneticPr fontId="2"/>
  </si>
  <si>
    <t>Ａ</t>
    <phoneticPr fontId="2"/>
  </si>
  <si>
    <t>Ｂ</t>
    <phoneticPr fontId="2"/>
  </si>
  <si>
    <t>Ｃ</t>
    <phoneticPr fontId="2"/>
  </si>
  <si>
    <t>Ｄ</t>
    <phoneticPr fontId="2"/>
  </si>
  <si>
    <t>Ｅ</t>
    <phoneticPr fontId="2"/>
  </si>
  <si>
    <t>Ｆ</t>
    <phoneticPr fontId="2"/>
  </si>
  <si>
    <t>Ｇ</t>
    <phoneticPr fontId="2"/>
  </si>
  <si>
    <t>Ｈ</t>
    <phoneticPr fontId="2"/>
  </si>
  <si>
    <t>Ｉ</t>
    <phoneticPr fontId="2"/>
  </si>
  <si>
    <t>Ｊ</t>
    <phoneticPr fontId="2"/>
  </si>
  <si>
    <t>×</t>
    <phoneticPr fontId="2"/>
  </si>
  <si>
    <t>＝</t>
    <phoneticPr fontId="2"/>
  </si>
  <si>
    <t>÷</t>
    <phoneticPr fontId="2"/>
  </si>
  <si>
    <t>J</t>
    <phoneticPr fontId="2"/>
  </si>
  <si>
    <t>防　火　水　槽</t>
    <rPh sb="0" eb="1">
      <t>ボウ</t>
    </rPh>
    <rPh sb="2" eb="3">
      <t>ヒ</t>
    </rPh>
    <rPh sb="4" eb="5">
      <t>ミズ</t>
    </rPh>
    <rPh sb="6" eb="7">
      <t>ソウ</t>
    </rPh>
    <phoneticPr fontId="2"/>
  </si>
  <si>
    <t>２歳以上　　 児便所</t>
    <rPh sb="1" eb="2">
      <t>サイ</t>
    </rPh>
    <rPh sb="2" eb="4">
      <t>イジョウ</t>
    </rPh>
    <rPh sb="7" eb="8">
      <t>ジ</t>
    </rPh>
    <rPh sb="8" eb="10">
      <t>ベンジョ</t>
    </rPh>
    <phoneticPr fontId="2"/>
  </si>
  <si>
    <t>（</t>
    <phoneticPr fontId="2"/>
  </si>
  <si>
    <t>）</t>
    <phoneticPr fontId="2"/>
  </si>
  <si>
    <t>　</t>
    <phoneticPr fontId="2"/>
  </si>
  <si>
    <t>　　</t>
    <phoneticPr fontId="2"/>
  </si>
  <si>
    <t>年</t>
    <rPh sb="0" eb="1">
      <t>ネン</t>
    </rPh>
    <phoneticPr fontId="2"/>
  </si>
  <si>
    <t>給与台帳</t>
    <rPh sb="0" eb="2">
      <t>キュウヨ</t>
    </rPh>
    <rPh sb="2" eb="4">
      <t>ダイチョウ</t>
    </rPh>
    <phoneticPr fontId="2"/>
  </si>
  <si>
    <t>イ</t>
    <phoneticPr fontId="2"/>
  </si>
  <si>
    <t>ア</t>
    <phoneticPr fontId="2"/>
  </si>
  <si>
    <t>ウ</t>
    <phoneticPr fontId="2"/>
  </si>
  <si>
    <t>面積</t>
    <rPh sb="0" eb="2">
      <t>メンセキ</t>
    </rPh>
    <phoneticPr fontId="2"/>
  </si>
  <si>
    <t>月</t>
    <rPh sb="0" eb="1">
      <t>ツキ</t>
    </rPh>
    <phoneticPr fontId="2"/>
  </si>
  <si>
    <t>人</t>
    <rPh sb="0" eb="1">
      <t>ヒト</t>
    </rPh>
    <phoneticPr fontId="2"/>
  </si>
  <si>
    <t>年度</t>
    <rPh sb="0" eb="2">
      <t>ネンド</t>
    </rPh>
    <phoneticPr fontId="2"/>
  </si>
  <si>
    <t>４歳児以上</t>
    <rPh sb="1" eb="3">
      <t>サイジ</t>
    </rPh>
    <rPh sb="3" eb="5">
      <t>イジョウ</t>
    </rPh>
    <phoneticPr fontId="2"/>
  </si>
  <si>
    <t>クラス名</t>
    <rPh sb="3" eb="4">
      <t>メイ</t>
    </rPh>
    <phoneticPr fontId="2"/>
  </si>
  <si>
    <t>常勤</t>
    <rPh sb="0" eb="2">
      <t>ジョウキン</t>
    </rPh>
    <phoneticPr fontId="2"/>
  </si>
  <si>
    <t>調　　理　　員</t>
    <rPh sb="0" eb="1">
      <t>チョウ</t>
    </rPh>
    <rPh sb="3" eb="4">
      <t>リ</t>
    </rPh>
    <rPh sb="6" eb="7">
      <t>イン</t>
    </rPh>
    <phoneticPr fontId="2"/>
  </si>
  <si>
    <t>用　　務　　員</t>
    <rPh sb="0" eb="1">
      <t>ヨウ</t>
    </rPh>
    <rPh sb="3" eb="4">
      <t>ツトム</t>
    </rPh>
    <rPh sb="6" eb="7">
      <t>イン</t>
    </rPh>
    <phoneticPr fontId="2"/>
  </si>
  <si>
    <t>そ　　の　　他</t>
    <rPh sb="6" eb="7">
      <t>タ</t>
    </rPh>
    <phoneticPr fontId="2"/>
  </si>
  <si>
    <t>研修会名</t>
    <rPh sb="0" eb="3">
      <t>ケンシュウカイ</t>
    </rPh>
    <rPh sb="3" eb="4">
      <t>メイ</t>
    </rPh>
    <phoneticPr fontId="2"/>
  </si>
  <si>
    <t>苦情解決責任者</t>
    <rPh sb="0" eb="2">
      <t>クジョウ</t>
    </rPh>
    <rPh sb="2" eb="4">
      <t>カイケツ</t>
    </rPh>
    <rPh sb="4" eb="7">
      <t>セキニンシャ</t>
    </rPh>
    <phoneticPr fontId="2"/>
  </si>
  <si>
    <t>件</t>
    <rPh sb="0" eb="1">
      <t>ケン</t>
    </rPh>
    <phoneticPr fontId="2"/>
  </si>
  <si>
    <t>時間外勤務命令簿</t>
    <rPh sb="0" eb="3">
      <t>ジカンガイ</t>
    </rPh>
    <rPh sb="3" eb="5">
      <t>キンム</t>
    </rPh>
    <rPh sb="5" eb="7">
      <t>メイレイ</t>
    </rPh>
    <rPh sb="7" eb="8">
      <t>ボ</t>
    </rPh>
    <phoneticPr fontId="2"/>
  </si>
  <si>
    <t>扶養手当認定簿</t>
    <rPh sb="0" eb="2">
      <t>フヨウ</t>
    </rPh>
    <rPh sb="2" eb="4">
      <t>テアテ</t>
    </rPh>
    <rPh sb="4" eb="6">
      <t>ニンテイ</t>
    </rPh>
    <rPh sb="6" eb="7">
      <t>ボ</t>
    </rPh>
    <phoneticPr fontId="2"/>
  </si>
  <si>
    <t>実施日</t>
    <rPh sb="0" eb="2">
      <t>ジッシ</t>
    </rPh>
    <rPh sb="2" eb="3">
      <t>ビ</t>
    </rPh>
    <phoneticPr fontId="2"/>
  </si>
  <si>
    <t>職員</t>
    <rPh sb="0" eb="2">
      <t>ショクイン</t>
    </rPh>
    <phoneticPr fontId="2"/>
  </si>
  <si>
    <r>
      <t>　パンフレットや防災関係図面等既存の平面図があれば</t>
    </r>
    <r>
      <rPr>
        <u/>
        <sz val="11"/>
        <rFont val="ＭＳ Ｐゴシック"/>
        <family val="3"/>
        <charset val="128"/>
      </rPr>
      <t>適宜補正のうえ</t>
    </r>
    <r>
      <rPr>
        <sz val="11"/>
        <rFont val="ＭＳ Ｐゴシック"/>
        <family val="3"/>
        <charset val="128"/>
      </rPr>
      <t>提出して差し支えない。</t>
    </r>
    <rPh sb="8" eb="10">
      <t>ボウサイ</t>
    </rPh>
    <rPh sb="10" eb="12">
      <t>カンケイ</t>
    </rPh>
    <rPh sb="12" eb="14">
      <t>ズメン</t>
    </rPh>
    <rPh sb="14" eb="15">
      <t>トウ</t>
    </rPh>
    <rPh sb="15" eb="17">
      <t>キゾン</t>
    </rPh>
    <rPh sb="18" eb="20">
      <t>ヘイメン</t>
    </rPh>
    <rPh sb="20" eb="21">
      <t>ズ</t>
    </rPh>
    <rPh sb="25" eb="27">
      <t>テキギ</t>
    </rPh>
    <rPh sb="27" eb="29">
      <t>ホセイ</t>
    </rPh>
    <rPh sb="32" eb="34">
      <t>テイシュツ</t>
    </rPh>
    <rPh sb="36" eb="37">
      <t>サ</t>
    </rPh>
    <rPh sb="38" eb="39">
      <t>ツカ</t>
    </rPh>
    <phoneticPr fontId="2"/>
  </si>
  <si>
    <t>屋内消火栓</t>
    <rPh sb="0" eb="2">
      <t>オクナイ</t>
    </rPh>
    <rPh sb="2" eb="5">
      <t>ショウカセン</t>
    </rPh>
    <phoneticPr fontId="2"/>
  </si>
  <si>
    <t>計</t>
    <rPh sb="0" eb="1">
      <t>ケイ</t>
    </rPh>
    <phoneticPr fontId="2"/>
  </si>
  <si>
    <t>備考</t>
    <rPh sb="0" eb="2">
      <t>ビコウ</t>
    </rPh>
    <phoneticPr fontId="2"/>
  </si>
  <si>
    <t>４月</t>
    <rPh sb="1" eb="2">
      <t>ガツ</t>
    </rPh>
    <phoneticPr fontId="2"/>
  </si>
  <si>
    <t>３歳児</t>
    <rPh sb="1" eb="3">
      <t>サイジ</t>
    </rPh>
    <phoneticPr fontId="2"/>
  </si>
  <si>
    <t>５月</t>
  </si>
  <si>
    <t>６月</t>
  </si>
  <si>
    <t>７月</t>
  </si>
  <si>
    <t>８月</t>
  </si>
  <si>
    <t>９月</t>
  </si>
  <si>
    <t>１０月</t>
  </si>
  <si>
    <t>１１月</t>
  </si>
  <si>
    <t>１２月</t>
  </si>
  <si>
    <t>１月</t>
  </si>
  <si>
    <t>２月</t>
  </si>
  <si>
    <t>３月</t>
  </si>
  <si>
    <t>合計</t>
    <rPh sb="0" eb="2">
      <t>ゴウケイ</t>
    </rPh>
    <phoneticPr fontId="2"/>
  </si>
  <si>
    <t>（注）</t>
    <rPh sb="1" eb="2">
      <t>チュウ</t>
    </rPh>
    <phoneticPr fontId="2"/>
  </si>
  <si>
    <t>保育士等の配置基準</t>
    <rPh sb="0" eb="3">
      <t>ホイクシ</t>
    </rPh>
    <rPh sb="3" eb="4">
      <t>ナド</t>
    </rPh>
    <rPh sb="5" eb="7">
      <t>ハイチ</t>
    </rPh>
    <rPh sb="7" eb="9">
      <t>キジュン</t>
    </rPh>
    <phoneticPr fontId="2"/>
  </si>
  <si>
    <t>児童数</t>
    <rPh sb="0" eb="3">
      <t>ジドウスウ</t>
    </rPh>
    <phoneticPr fontId="2"/>
  </si>
  <si>
    <t>乳児</t>
    <rPh sb="0" eb="2">
      <t>ニュウジ</t>
    </rPh>
    <phoneticPr fontId="2"/>
  </si>
  <si>
    <t>×1/3</t>
    <phoneticPr fontId="2"/>
  </si>
  <si>
    <t>×1/20</t>
    <phoneticPr fontId="2"/>
  </si>
  <si>
    <t>×1/30</t>
    <phoneticPr fontId="2"/>
  </si>
  <si>
    <t>保育所定員</t>
    <rPh sb="0" eb="3">
      <t>ホイクショ</t>
    </rPh>
    <rPh sb="3" eb="5">
      <t>テイイン</t>
    </rPh>
    <phoneticPr fontId="2"/>
  </si>
  <si>
    <t>職種区分</t>
    <rPh sb="0" eb="2">
      <t>ショクシュ</t>
    </rPh>
    <rPh sb="2" eb="4">
      <t>クブン</t>
    </rPh>
    <phoneticPr fontId="2"/>
  </si>
  <si>
    <t>勤務形態</t>
    <rPh sb="0" eb="2">
      <t>キンム</t>
    </rPh>
    <rPh sb="2" eb="4">
      <t>ケイタイ</t>
    </rPh>
    <phoneticPr fontId="2"/>
  </si>
  <si>
    <t>施設長</t>
    <rPh sb="0" eb="2">
      <t>シセツ</t>
    </rPh>
    <rPh sb="2" eb="3">
      <t>チョウ</t>
    </rPh>
    <phoneticPr fontId="2"/>
  </si>
  <si>
    <t>保育士</t>
    <rPh sb="0" eb="3">
      <t>ホイクシ</t>
    </rPh>
    <phoneticPr fontId="2"/>
  </si>
  <si>
    <t>日</t>
    <rPh sb="0" eb="1">
      <t>ヒ</t>
    </rPh>
    <phoneticPr fontId="2"/>
  </si>
  <si>
    <t>４週間　　勤務日数</t>
    <rPh sb="1" eb="3">
      <t>シュウカン</t>
    </rPh>
    <rPh sb="5" eb="7">
      <t>キンム</t>
    </rPh>
    <rPh sb="7" eb="9">
      <t>ニッスウ</t>
    </rPh>
    <phoneticPr fontId="2"/>
  </si>
  <si>
    <t>人</t>
    <rPh sb="0" eb="1">
      <t>ジン</t>
    </rPh>
    <phoneticPr fontId="2"/>
  </si>
  <si>
    <t>児童数</t>
    <rPh sb="0" eb="2">
      <t>ジドウ</t>
    </rPh>
    <rPh sb="2" eb="3">
      <t>スウ</t>
    </rPh>
    <phoneticPr fontId="2"/>
  </si>
  <si>
    <t>業務内容等</t>
    <rPh sb="0" eb="2">
      <t>ギョウム</t>
    </rPh>
    <rPh sb="2" eb="4">
      <t>ナイヨウ</t>
    </rPh>
    <rPh sb="4" eb="5">
      <t>トウ</t>
    </rPh>
    <phoneticPr fontId="2"/>
  </si>
  <si>
    <r>
      <t>時　</t>
    </r>
    <r>
      <rPr>
        <sz val="10"/>
        <rFont val="ＭＳ Ｐゴシック"/>
        <family val="3"/>
        <charset val="128"/>
      </rPr>
      <t>７</t>
    </r>
    <rPh sb="0" eb="1">
      <t>ジ</t>
    </rPh>
    <phoneticPr fontId="2"/>
  </si>
  <si>
    <t>実働</t>
    <rPh sb="0" eb="2">
      <t>ジツドウ</t>
    </rPh>
    <phoneticPr fontId="2"/>
  </si>
  <si>
    <t>休憩</t>
    <rPh sb="0" eb="2">
      <t>キュウケイ</t>
    </rPh>
    <phoneticPr fontId="2"/>
  </si>
  <si>
    <t>（一週間当たりの実働時間）</t>
    <rPh sb="1" eb="2">
      <t>イチ</t>
    </rPh>
    <rPh sb="2" eb="4">
      <t>シュウカン</t>
    </rPh>
    <rPh sb="4" eb="5">
      <t>ア</t>
    </rPh>
    <rPh sb="8" eb="10">
      <t>ジツドウ</t>
    </rPh>
    <rPh sb="10" eb="12">
      <t>ジカン</t>
    </rPh>
    <phoneticPr fontId="2"/>
  </si>
  <si>
    <t>時</t>
    <rPh sb="0" eb="1">
      <t>ジ</t>
    </rPh>
    <phoneticPr fontId="2"/>
  </si>
  <si>
    <t>分</t>
    <rPh sb="0" eb="1">
      <t>フン</t>
    </rPh>
    <phoneticPr fontId="2"/>
  </si>
  <si>
    <t>日　　課</t>
    <rPh sb="0" eb="1">
      <t>ヒ</t>
    </rPh>
    <rPh sb="3" eb="4">
      <t>カ</t>
    </rPh>
    <phoneticPr fontId="2"/>
  </si>
  <si>
    <t>=</t>
    <phoneticPr fontId="2"/>
  </si>
  <si>
    <t>調理員等</t>
    <rPh sb="0" eb="3">
      <t>チョウリイン</t>
    </rPh>
    <rPh sb="3" eb="4">
      <t>トウ</t>
    </rPh>
    <phoneticPr fontId="2"/>
  </si>
  <si>
    <t>一日あたりの勤務時間</t>
    <rPh sb="0" eb="2">
      <t>イチニチ</t>
    </rPh>
    <rPh sb="6" eb="8">
      <t>キンム</t>
    </rPh>
    <rPh sb="8" eb="10">
      <t>ジカン</t>
    </rPh>
    <phoneticPr fontId="2"/>
  </si>
  <si>
    <t>　　時　</t>
    <rPh sb="2" eb="3">
      <t>ジ</t>
    </rPh>
    <phoneticPr fontId="2"/>
  </si>
  <si>
    <t>　　時</t>
    <rPh sb="2" eb="3">
      <t>ジ</t>
    </rPh>
    <phoneticPr fontId="2"/>
  </si>
  <si>
    <r>
      <t>　</t>
    </r>
    <r>
      <rPr>
        <sz val="10"/>
        <rFont val="ＭＳ Ｐゴシック"/>
        <family val="3"/>
        <charset val="128"/>
      </rPr>
      <t>７</t>
    </r>
    <phoneticPr fontId="2"/>
  </si>
  <si>
    <t>早番</t>
    <rPh sb="0" eb="2">
      <t>ハヤバン</t>
    </rPh>
    <phoneticPr fontId="2"/>
  </si>
  <si>
    <t>平常</t>
    <rPh sb="0" eb="2">
      <t>ヘイジョウ</t>
    </rPh>
    <phoneticPr fontId="2"/>
  </si>
  <si>
    <t>遅番</t>
    <rPh sb="0" eb="2">
      <t>オソバン</t>
    </rPh>
    <phoneticPr fontId="2"/>
  </si>
  <si>
    <t>8:30</t>
    <phoneticPr fontId="2"/>
  </si>
  <si>
    <t>12:45</t>
    <phoneticPr fontId="2"/>
  </si>
  <si>
    <t>13;45</t>
    <phoneticPr fontId="2"/>
  </si>
  <si>
    <t>17:30</t>
    <phoneticPr fontId="2"/>
  </si>
  <si>
    <t>11:30</t>
    <phoneticPr fontId="2"/>
  </si>
  <si>
    <t>12:30</t>
    <phoneticPr fontId="2"/>
  </si>
  <si>
    <t>16:00</t>
    <phoneticPr fontId="2"/>
  </si>
  <si>
    <t>12:00</t>
    <phoneticPr fontId="2"/>
  </si>
  <si>
    <t>13:00</t>
    <phoneticPr fontId="2"/>
  </si>
  <si>
    <t>調理員半日等</t>
    <rPh sb="0" eb="3">
      <t>チョウリイン</t>
    </rPh>
    <rPh sb="3" eb="5">
      <t>ハンニチ</t>
    </rPh>
    <rPh sb="5" eb="6">
      <t>トウ</t>
    </rPh>
    <phoneticPr fontId="2"/>
  </si>
  <si>
    <t>人</t>
    <rPh sb="0" eb="1">
      <t>ニン</t>
    </rPh>
    <phoneticPr fontId="2"/>
  </si>
  <si>
    <t>　調理員等</t>
    <rPh sb="1" eb="4">
      <t>チョウリイン</t>
    </rPh>
    <rPh sb="4" eb="5">
      <t>トウ</t>
    </rPh>
    <phoneticPr fontId="2"/>
  </si>
  <si>
    <t>自由遊び</t>
    <rPh sb="0" eb="2">
      <t>ジユウ</t>
    </rPh>
    <rPh sb="2" eb="3">
      <t>アソ</t>
    </rPh>
    <phoneticPr fontId="2"/>
  </si>
  <si>
    <t>昼食</t>
    <rPh sb="0" eb="2">
      <t>チュウショク</t>
    </rPh>
    <phoneticPr fontId="2"/>
  </si>
  <si>
    <t>午睡</t>
    <rPh sb="0" eb="2">
      <t>ゴスイ</t>
    </rPh>
    <phoneticPr fontId="2"/>
  </si>
  <si>
    <t>起床</t>
    <rPh sb="0" eb="2">
      <t>キショウ</t>
    </rPh>
    <phoneticPr fontId="2"/>
  </si>
  <si>
    <t>おやつ</t>
    <phoneticPr fontId="2"/>
  </si>
  <si>
    <t>登所（園）開始</t>
    <rPh sb="0" eb="1">
      <t>ノボル</t>
    </rPh>
    <rPh sb="1" eb="2">
      <t>トコロ</t>
    </rPh>
    <rPh sb="3" eb="4">
      <t>エン</t>
    </rPh>
    <rPh sb="5" eb="7">
      <t>カイシ</t>
    </rPh>
    <phoneticPr fontId="2"/>
  </si>
  <si>
    <t>開所（園）</t>
    <rPh sb="0" eb="2">
      <t>カイショ</t>
    </rPh>
    <rPh sb="3" eb="4">
      <t>エン</t>
    </rPh>
    <phoneticPr fontId="2"/>
  </si>
  <si>
    <t>ｸﾗｽ別活動等</t>
    <rPh sb="3" eb="4">
      <t>ベツ</t>
    </rPh>
    <rPh sb="4" eb="6">
      <t>カツドウ</t>
    </rPh>
    <rPh sb="6" eb="7">
      <t>トウ</t>
    </rPh>
    <phoneticPr fontId="2"/>
  </si>
  <si>
    <t>閉所（園）</t>
    <rPh sb="0" eb="2">
      <t>ヘイショ</t>
    </rPh>
    <rPh sb="3" eb="4">
      <t>エン</t>
    </rPh>
    <phoneticPr fontId="2"/>
  </si>
  <si>
    <t>順次降所（園）</t>
    <rPh sb="0" eb="2">
      <t>ジュンジ</t>
    </rPh>
    <rPh sb="2" eb="3">
      <t>コウ</t>
    </rPh>
    <rPh sb="3" eb="4">
      <t>ショ</t>
    </rPh>
    <rPh sb="5" eb="6">
      <t>エン</t>
    </rPh>
    <phoneticPr fontId="2"/>
  </si>
  <si>
    <t>開所（園）準備</t>
    <rPh sb="0" eb="2">
      <t>カイショ</t>
    </rPh>
    <rPh sb="3" eb="4">
      <t>エン</t>
    </rPh>
    <rPh sb="5" eb="7">
      <t>ジュンビ</t>
    </rPh>
    <phoneticPr fontId="2"/>
  </si>
  <si>
    <t>健康チェック</t>
    <rPh sb="0" eb="2">
      <t>ケンコウ</t>
    </rPh>
    <phoneticPr fontId="2"/>
  </si>
  <si>
    <t>連絡帳等の確認</t>
    <rPh sb="0" eb="2">
      <t>レンラク</t>
    </rPh>
    <rPh sb="2" eb="3">
      <t>チョウ</t>
    </rPh>
    <rPh sb="3" eb="4">
      <t>トウ</t>
    </rPh>
    <rPh sb="5" eb="7">
      <t>カクニン</t>
    </rPh>
    <phoneticPr fontId="2"/>
  </si>
  <si>
    <t>朝の会（出席者数確認）</t>
    <rPh sb="0" eb="1">
      <t>アサ</t>
    </rPh>
    <rPh sb="2" eb="3">
      <t>カイ</t>
    </rPh>
    <rPh sb="4" eb="6">
      <t>シュッセキ</t>
    </rPh>
    <rPh sb="6" eb="7">
      <t>シャ</t>
    </rPh>
    <rPh sb="7" eb="8">
      <t>スウ</t>
    </rPh>
    <rPh sb="8" eb="10">
      <t>カクニン</t>
    </rPh>
    <phoneticPr fontId="2"/>
  </si>
  <si>
    <t>保育指導計画</t>
    <rPh sb="0" eb="2">
      <t>ホイク</t>
    </rPh>
    <rPh sb="2" eb="4">
      <t>シドウ</t>
    </rPh>
    <rPh sb="4" eb="6">
      <t>ケイカク</t>
    </rPh>
    <phoneticPr fontId="2"/>
  </si>
  <si>
    <t>昼食準備（衛生面等）</t>
    <rPh sb="0" eb="2">
      <t>チュウショク</t>
    </rPh>
    <rPh sb="2" eb="4">
      <t>ジュンビ</t>
    </rPh>
    <rPh sb="5" eb="8">
      <t>エイセイメン</t>
    </rPh>
    <rPh sb="8" eb="9">
      <t>トウ</t>
    </rPh>
    <phoneticPr fontId="2"/>
  </si>
  <si>
    <t>午睡準備</t>
    <rPh sb="0" eb="2">
      <t>ゴスイ</t>
    </rPh>
    <rPh sb="2" eb="4">
      <t>ジュンビ</t>
    </rPh>
    <phoneticPr fontId="2"/>
  </si>
  <si>
    <t>午睡指導</t>
    <rPh sb="0" eb="2">
      <t>ゴスイ</t>
    </rPh>
    <rPh sb="2" eb="4">
      <t>シドウ</t>
    </rPh>
    <phoneticPr fontId="2"/>
  </si>
  <si>
    <t>連絡帳・日誌</t>
    <rPh sb="0" eb="2">
      <t>レンラク</t>
    </rPh>
    <rPh sb="2" eb="3">
      <t>チョウ</t>
    </rPh>
    <rPh sb="4" eb="6">
      <t>ニッシ</t>
    </rPh>
    <phoneticPr fontId="2"/>
  </si>
  <si>
    <t>㎡</t>
    <phoneticPr fontId="2"/>
  </si>
  <si>
    <t>歳</t>
    <rPh sb="0" eb="1">
      <t>サイ</t>
    </rPh>
    <phoneticPr fontId="2"/>
  </si>
  <si>
    <t>１歳児 (ア)</t>
    <rPh sb="1" eb="3">
      <t>サイジ</t>
    </rPh>
    <phoneticPr fontId="2"/>
  </si>
  <si>
    <t>２歳児 (イ)</t>
    <rPh sb="1" eb="3">
      <t>サイジ</t>
    </rPh>
    <phoneticPr fontId="2"/>
  </si>
  <si>
    <t>（(ア)＋(イ)）×1/6</t>
    <phoneticPr fontId="2"/>
  </si>
  <si>
    <t>未実施</t>
    <rPh sb="0" eb="3">
      <t>ミジッシ</t>
    </rPh>
    <phoneticPr fontId="2"/>
  </si>
  <si>
    <t>7:00</t>
    <phoneticPr fontId="2"/>
  </si>
  <si>
    <t>保育所一般検査資料</t>
    <rPh sb="0" eb="2">
      <t>ホイク</t>
    </rPh>
    <rPh sb="2" eb="3">
      <t>ショ</t>
    </rPh>
    <rPh sb="3" eb="5">
      <t>イッパン</t>
    </rPh>
    <rPh sb="5" eb="7">
      <t>ケンサ</t>
    </rPh>
    <rPh sb="7" eb="9">
      <t>シリョウ</t>
    </rPh>
    <phoneticPr fontId="14"/>
  </si>
  <si>
    <t>認可定員</t>
    <rPh sb="0" eb="2">
      <t>ニンカ</t>
    </rPh>
    <rPh sb="2" eb="4">
      <t>テイイン</t>
    </rPh>
    <phoneticPr fontId="14"/>
  </si>
  <si>
    <t>検査実施年月日</t>
    <rPh sb="0" eb="2">
      <t>ケンサ</t>
    </rPh>
    <rPh sb="2" eb="4">
      <t>ジッシ</t>
    </rPh>
    <rPh sb="4" eb="7">
      <t>ネンガッピ</t>
    </rPh>
    <phoneticPr fontId="14"/>
  </si>
  <si>
    <t>認可年月日</t>
    <rPh sb="0" eb="2">
      <t>ニンカ</t>
    </rPh>
    <rPh sb="2" eb="5">
      <t>ネンガッピ</t>
    </rPh>
    <phoneticPr fontId="14"/>
  </si>
  <si>
    <t>設置者名</t>
    <rPh sb="0" eb="2">
      <t>セッチ</t>
    </rPh>
    <rPh sb="2" eb="3">
      <t>シャ</t>
    </rPh>
    <rPh sb="3" eb="4">
      <t>メイ</t>
    </rPh>
    <phoneticPr fontId="14"/>
  </si>
  <si>
    <t>事業開始年月日</t>
    <rPh sb="0" eb="2">
      <t>ジギョウ</t>
    </rPh>
    <rPh sb="2" eb="4">
      <t>カイシ</t>
    </rPh>
    <rPh sb="4" eb="7">
      <t>ネンガッピ</t>
    </rPh>
    <phoneticPr fontId="14"/>
  </si>
  <si>
    <t>　</t>
    <phoneticPr fontId="14"/>
  </si>
  <si>
    <t>施設長</t>
    <rPh sb="0" eb="2">
      <t>シセツ</t>
    </rPh>
    <rPh sb="2" eb="3">
      <t>チョウ</t>
    </rPh>
    <phoneticPr fontId="14"/>
  </si>
  <si>
    <t>１　管理運営</t>
    <rPh sb="1" eb="3">
      <t>カンリ</t>
    </rPh>
    <rPh sb="3" eb="5">
      <t>ウンエイ</t>
    </rPh>
    <phoneticPr fontId="14"/>
  </si>
  <si>
    <t>施設の目的及び運営方針</t>
    <rPh sb="0" eb="2">
      <t>シセツ</t>
    </rPh>
    <rPh sb="3" eb="5">
      <t>モクテキ</t>
    </rPh>
    <rPh sb="5" eb="6">
      <t>オヨ</t>
    </rPh>
    <rPh sb="7" eb="9">
      <t>ウンエイ</t>
    </rPh>
    <rPh sb="9" eb="11">
      <t>ホウシン</t>
    </rPh>
    <phoneticPr fontId="14"/>
  </si>
  <si>
    <t>提供する保育の内容</t>
    <rPh sb="0" eb="2">
      <t>テイキョウ</t>
    </rPh>
    <rPh sb="4" eb="6">
      <t>ホイク</t>
    </rPh>
    <rPh sb="7" eb="9">
      <t>ナイヨウ</t>
    </rPh>
    <phoneticPr fontId="14"/>
  </si>
  <si>
    <t>保育の提供を行う日及び時間並びに提供を行わない日</t>
    <rPh sb="0" eb="2">
      <t>ホイク</t>
    </rPh>
    <rPh sb="3" eb="5">
      <t>テイキョウ</t>
    </rPh>
    <rPh sb="6" eb="7">
      <t>オコナ</t>
    </rPh>
    <rPh sb="8" eb="9">
      <t>ヒ</t>
    </rPh>
    <rPh sb="9" eb="10">
      <t>オヨ</t>
    </rPh>
    <rPh sb="11" eb="13">
      <t>ジカン</t>
    </rPh>
    <rPh sb="13" eb="14">
      <t>ナラ</t>
    </rPh>
    <rPh sb="16" eb="18">
      <t>テイキョウ</t>
    </rPh>
    <rPh sb="19" eb="20">
      <t>オコナ</t>
    </rPh>
    <rPh sb="23" eb="24">
      <t>ヒ</t>
    </rPh>
    <phoneticPr fontId="14"/>
  </si>
  <si>
    <t>非常災害対策</t>
    <rPh sb="0" eb="2">
      <t>ヒジョウ</t>
    </rPh>
    <rPh sb="2" eb="4">
      <t>サイガイ</t>
    </rPh>
    <rPh sb="4" eb="6">
      <t>タイサク</t>
    </rPh>
    <phoneticPr fontId="14"/>
  </si>
  <si>
    <t>緊急時等における対応方法</t>
    <rPh sb="0" eb="3">
      <t>キンキュウジ</t>
    </rPh>
    <rPh sb="3" eb="4">
      <t>トウ</t>
    </rPh>
    <rPh sb="8" eb="10">
      <t>タイオウ</t>
    </rPh>
    <rPh sb="10" eb="12">
      <t>ホウホウ</t>
    </rPh>
    <phoneticPr fontId="14"/>
  </si>
  <si>
    <t>虐待の防止のための措置に関する事項</t>
    <rPh sb="0" eb="2">
      <t>ギャクタイ</t>
    </rPh>
    <rPh sb="3" eb="5">
      <t>ボウシ</t>
    </rPh>
    <rPh sb="9" eb="11">
      <t>ソチ</t>
    </rPh>
    <rPh sb="12" eb="13">
      <t>カン</t>
    </rPh>
    <rPh sb="15" eb="17">
      <t>ジコウ</t>
    </rPh>
    <phoneticPr fontId="14"/>
  </si>
  <si>
    <t>（</t>
  </si>
  <si>
    <t>名）　(A)</t>
    <rPh sb="0" eb="1">
      <t>メイ</t>
    </rPh>
    <phoneticPr fontId="14"/>
  </si>
  <si>
    <t>② 現員と利用定員</t>
    <rPh sb="2" eb="4">
      <t>ゲンイン</t>
    </rPh>
    <rPh sb="5" eb="7">
      <t>リヨウ</t>
    </rPh>
    <rPh sb="7" eb="9">
      <t>テイイン</t>
    </rPh>
    <phoneticPr fontId="14"/>
  </si>
  <si>
    <t>利用定員
(B)</t>
    <rPh sb="0" eb="2">
      <t>リヨウ</t>
    </rPh>
    <rPh sb="2" eb="4">
      <t>テイイン</t>
    </rPh>
    <phoneticPr fontId="14"/>
  </si>
  <si>
    <t>充足率</t>
    <phoneticPr fontId="14"/>
  </si>
  <si>
    <t>計　(C)</t>
    <rPh sb="0" eb="1">
      <t>ケイ</t>
    </rPh>
    <phoneticPr fontId="14"/>
  </si>
  <si>
    <t>(C)／(B)</t>
    <phoneticPr fontId="14"/>
  </si>
  <si>
    <t>(C)／(A）</t>
    <phoneticPr fontId="14"/>
  </si>
  <si>
    <t>３号認定こども</t>
    <phoneticPr fontId="14"/>
  </si>
  <si>
    <t>－</t>
    <phoneticPr fontId="14"/>
  </si>
  <si>
    <t>２号認定こども</t>
    <rPh sb="1" eb="2">
      <t>ゴウ</t>
    </rPh>
    <rPh sb="2" eb="4">
      <t>ニンテイ</t>
    </rPh>
    <phoneticPr fontId="14"/>
  </si>
  <si>
    <t>計</t>
    <rPh sb="0" eb="1">
      <t>ケイ</t>
    </rPh>
    <phoneticPr fontId="14"/>
  </si>
  <si>
    <t>私的契約児数</t>
    <rPh sb="0" eb="2">
      <t>シテキ</t>
    </rPh>
    <rPh sb="2" eb="4">
      <t>ケイヤク</t>
    </rPh>
    <rPh sb="4" eb="5">
      <t>ジ</t>
    </rPh>
    <phoneticPr fontId="14"/>
  </si>
  <si>
    <t>（</t>
    <phoneticPr fontId="14"/>
  </si>
  <si>
    <t xml:space="preserve">① </t>
    <phoneticPr fontId="14"/>
  </si>
  <si>
    <t>建物構造　　：</t>
    <phoneticPr fontId="14"/>
  </si>
  <si>
    <t>造</t>
    <rPh sb="0" eb="1">
      <t>ツク</t>
    </rPh>
    <phoneticPr fontId="14"/>
  </si>
  <si>
    <t>階建</t>
    <rPh sb="0" eb="1">
      <t>カイ</t>
    </rPh>
    <rPh sb="1" eb="2">
      <t>タ</t>
    </rPh>
    <phoneticPr fontId="14"/>
  </si>
  <si>
    <t>室名</t>
    <rPh sb="0" eb="1">
      <t>シツ</t>
    </rPh>
    <rPh sb="1" eb="2">
      <t>メイ</t>
    </rPh>
    <phoneticPr fontId="14"/>
  </si>
  <si>
    <t>室数</t>
    <rPh sb="0" eb="1">
      <t>シツ</t>
    </rPh>
    <rPh sb="1" eb="2">
      <t>スウ</t>
    </rPh>
    <phoneticPr fontId="14"/>
  </si>
  <si>
    <t>敷地面積　　：</t>
    <phoneticPr fontId="14"/>
  </si>
  <si>
    <t>　</t>
    <phoneticPr fontId="14"/>
  </si>
  <si>
    <t>乳児室</t>
    <rPh sb="0" eb="2">
      <t>ニュウジ</t>
    </rPh>
    <rPh sb="2" eb="3">
      <t>シツ</t>
    </rPh>
    <phoneticPr fontId="14"/>
  </si>
  <si>
    <t>㎡</t>
    <phoneticPr fontId="14"/>
  </si>
  <si>
    <t>名)＝</t>
    <rPh sb="0" eb="1">
      <t>メイ</t>
    </rPh>
    <phoneticPr fontId="14"/>
  </si>
  <si>
    <t>ほふく室</t>
    <rPh sb="3" eb="4">
      <t>シツ</t>
    </rPh>
    <phoneticPr fontId="14"/>
  </si>
  <si>
    <t xml:space="preserve">② </t>
    <phoneticPr fontId="14"/>
  </si>
  <si>
    <t>避難用傾斜路</t>
    <phoneticPr fontId="14"/>
  </si>
  <si>
    <t>（園舎が２階建以上の場合）</t>
    <rPh sb="1" eb="2">
      <t>エン</t>
    </rPh>
    <rPh sb="2" eb="3">
      <t>シャ</t>
    </rPh>
    <rPh sb="5" eb="6">
      <t>カイ</t>
    </rPh>
    <rPh sb="6" eb="7">
      <t>タ</t>
    </rPh>
    <rPh sb="7" eb="9">
      <t>イジョウ</t>
    </rPh>
    <rPh sb="10" eb="12">
      <t>バアイ</t>
    </rPh>
    <phoneticPr fontId="14"/>
  </si>
  <si>
    <t>（</t>
    <phoneticPr fontId="14"/>
  </si>
  <si>
    <t xml:space="preserve">③ </t>
    <phoneticPr fontId="14"/>
  </si>
  <si>
    <t>避難用外階段</t>
    <phoneticPr fontId="14"/>
  </si>
  <si>
    <t>保育室</t>
    <rPh sb="0" eb="3">
      <t>ホイクシツ</t>
    </rPh>
    <phoneticPr fontId="14"/>
  </si>
  <si>
    <t>㎡</t>
    <phoneticPr fontId="14"/>
  </si>
  <si>
    <t>㎡</t>
  </si>
  <si>
    <t>　</t>
    <phoneticPr fontId="14"/>
  </si>
  <si>
    <t>遊戯室</t>
    <rPh sb="0" eb="2">
      <t>ユウギ</t>
    </rPh>
    <rPh sb="2" eb="3">
      <t>シツ</t>
    </rPh>
    <phoneticPr fontId="14"/>
  </si>
  <si>
    <t xml:space="preserve">④ </t>
    <phoneticPr fontId="14"/>
  </si>
  <si>
    <t>転落防止設備</t>
    <phoneticPr fontId="14"/>
  </si>
  <si>
    <t>調理室</t>
    <rPh sb="0" eb="3">
      <t>チョウリシツ</t>
    </rPh>
    <phoneticPr fontId="14"/>
  </si>
  <si>
    <t>⑤</t>
    <phoneticPr fontId="14"/>
  </si>
  <si>
    <t>飲料水用設備</t>
    <phoneticPr fontId="14"/>
  </si>
  <si>
    <t>（</t>
    <phoneticPr fontId="14"/>
  </si>
  <si>
    <t>職員室</t>
    <rPh sb="0" eb="3">
      <t>ショクインシツ</t>
    </rPh>
    <phoneticPr fontId="14"/>
  </si>
  <si>
    <t xml:space="preserve">⑥ </t>
    <phoneticPr fontId="14"/>
  </si>
  <si>
    <t>手洗用設備</t>
    <phoneticPr fontId="14"/>
  </si>
  <si>
    <t>調乳室</t>
    <rPh sb="0" eb="2">
      <t>チョウニュウ</t>
    </rPh>
    <rPh sb="2" eb="3">
      <t>シツ</t>
    </rPh>
    <phoneticPr fontId="14"/>
  </si>
  <si>
    <t>㎡</t>
    <phoneticPr fontId="14"/>
  </si>
  <si>
    <t>沐浴室</t>
    <rPh sb="0" eb="2">
      <t>モクヨク</t>
    </rPh>
    <rPh sb="2" eb="3">
      <t>シツ</t>
    </rPh>
    <phoneticPr fontId="14"/>
  </si>
  <si>
    <t xml:space="preserve">⑦ </t>
    <phoneticPr fontId="14"/>
  </si>
  <si>
    <t>足洗用設備</t>
    <phoneticPr fontId="14"/>
  </si>
  <si>
    <t>２歳未満便所</t>
    <rPh sb="1" eb="4">
      <t>サイミマン</t>
    </rPh>
    <rPh sb="4" eb="6">
      <t>ベンジョ</t>
    </rPh>
    <phoneticPr fontId="14"/>
  </si>
  <si>
    <t>　</t>
    <phoneticPr fontId="14"/>
  </si>
  <si>
    <t>個</t>
    <rPh sb="0" eb="1">
      <t>コ</t>
    </rPh>
    <phoneticPr fontId="14"/>
  </si>
  <si>
    <t>２歳以上便所</t>
    <rPh sb="1" eb="4">
      <t>サイイジョウ</t>
    </rPh>
    <rPh sb="4" eb="6">
      <t>ベンジョ</t>
    </rPh>
    <phoneticPr fontId="14"/>
  </si>
  <si>
    <t>㎡</t>
    <phoneticPr fontId="14"/>
  </si>
  <si>
    <t>大</t>
    <rPh sb="0" eb="1">
      <t>ダイ</t>
    </rPh>
    <phoneticPr fontId="14"/>
  </si>
  <si>
    <t>小</t>
    <rPh sb="0" eb="1">
      <t>ショウ</t>
    </rPh>
    <phoneticPr fontId="14"/>
  </si>
  <si>
    <t>職員用便所</t>
    <rPh sb="0" eb="3">
      <t>ショクインヨウ</t>
    </rPh>
    <rPh sb="3" eb="5">
      <t>ベンジョ</t>
    </rPh>
    <phoneticPr fontId="14"/>
  </si>
  <si>
    <t>調理員便所</t>
    <rPh sb="0" eb="3">
      <t>チョウリイン</t>
    </rPh>
    <rPh sb="3" eb="5">
      <t>ベンジョ</t>
    </rPh>
    <phoneticPr fontId="14"/>
  </si>
  <si>
    <t>事務室</t>
    <rPh sb="0" eb="3">
      <t>ジムシツ</t>
    </rPh>
    <phoneticPr fontId="14"/>
  </si>
  <si>
    <t>その他</t>
    <rPh sb="2" eb="3">
      <t>タ</t>
    </rPh>
    <phoneticPr fontId="14"/>
  </si>
  <si>
    <t>⑨</t>
    <phoneticPr fontId="14"/>
  </si>
  <si>
    <t>設備及び備品の状況</t>
    <rPh sb="0" eb="2">
      <t>セツビ</t>
    </rPh>
    <rPh sb="2" eb="3">
      <t>オヨ</t>
    </rPh>
    <rPh sb="4" eb="6">
      <t>ビヒン</t>
    </rPh>
    <rPh sb="7" eb="9">
      <t>ジョウキョウ</t>
    </rPh>
    <phoneticPr fontId="14"/>
  </si>
  <si>
    <t>主な設備及び備品</t>
    <rPh sb="0" eb="1">
      <t>オモ</t>
    </rPh>
    <rPh sb="2" eb="4">
      <t>セツビ</t>
    </rPh>
    <rPh sb="4" eb="5">
      <t>オヨ</t>
    </rPh>
    <rPh sb="6" eb="8">
      <t>ビヒン</t>
    </rPh>
    <phoneticPr fontId="14"/>
  </si>
  <si>
    <t>設備・備品の点検状況</t>
    <rPh sb="6" eb="8">
      <t>テンケン</t>
    </rPh>
    <rPh sb="8" eb="10">
      <t>ジョウキョウ</t>
    </rPh>
    <phoneticPr fontId="14"/>
  </si>
  <si>
    <t>医務室</t>
    <rPh sb="0" eb="2">
      <t>イム</t>
    </rPh>
    <rPh sb="2" eb="3">
      <t>シツ</t>
    </rPh>
    <phoneticPr fontId="14"/>
  </si>
  <si>
    <t>①</t>
    <phoneticPr fontId="14"/>
  </si>
  <si>
    <t>給水・下水等設備</t>
    <rPh sb="0" eb="2">
      <t>キュウスイ</t>
    </rPh>
    <rPh sb="3" eb="5">
      <t>ゲスイ</t>
    </rPh>
    <rPh sb="5" eb="6">
      <t>ナド</t>
    </rPh>
    <rPh sb="6" eb="8">
      <t>セツビ</t>
    </rPh>
    <phoneticPr fontId="14"/>
  </si>
  <si>
    <t>イ．調理員等</t>
    <rPh sb="2" eb="5">
      <t>チョウリイン</t>
    </rPh>
    <rPh sb="5" eb="6">
      <t>トウ</t>
    </rPh>
    <phoneticPr fontId="2"/>
  </si>
  <si>
    <t>一日当たりの勤務時間</t>
    <rPh sb="0" eb="2">
      <t>イチニチ</t>
    </rPh>
    <rPh sb="2" eb="3">
      <t>ア</t>
    </rPh>
    <rPh sb="6" eb="8">
      <t>キンム</t>
    </rPh>
    <rPh sb="8" eb="10">
      <t>ジカン</t>
    </rPh>
    <phoneticPr fontId="2"/>
  </si>
  <si>
    <t>時間帯による
保育士稼働人員</t>
    <rPh sb="0" eb="3">
      <t>ジカンタイ</t>
    </rPh>
    <rPh sb="7" eb="10">
      <t>ホイクシ</t>
    </rPh>
    <rPh sb="10" eb="12">
      <t>カドウ</t>
    </rPh>
    <rPh sb="12" eb="14">
      <t>ジンイン</t>
    </rPh>
    <phoneticPr fontId="2"/>
  </si>
  <si>
    <t>《記載例》　</t>
    <rPh sb="1" eb="3">
      <t>キサイ</t>
    </rPh>
    <rPh sb="3" eb="4">
      <t>レイ</t>
    </rPh>
    <phoneticPr fontId="2"/>
  </si>
  <si>
    <r>
      <t>時　</t>
    </r>
    <r>
      <rPr>
        <sz val="10"/>
        <rFont val="ＭＳ Ｐ明朝"/>
        <family val="1"/>
        <charset val="128"/>
      </rPr>
      <t>７</t>
    </r>
    <rPh sb="0" eb="1">
      <t>ジ</t>
    </rPh>
    <phoneticPr fontId="2"/>
  </si>
  <si>
    <r>
      <t>　</t>
    </r>
    <r>
      <rPr>
        <sz val="10"/>
        <rFont val="ＭＳ Ｐ明朝"/>
        <family val="1"/>
        <charset val="128"/>
      </rPr>
      <t>７</t>
    </r>
    <phoneticPr fontId="2"/>
  </si>
  <si>
    <t>年齢構成
（満年齢）</t>
    <rPh sb="0" eb="2">
      <t>ネンレイ</t>
    </rPh>
    <rPh sb="2" eb="4">
      <t>コウセイ</t>
    </rPh>
    <rPh sb="6" eb="9">
      <t>マンネンレイ</t>
    </rPh>
    <phoneticPr fontId="2"/>
  </si>
  <si>
    <t>短時間
保育士</t>
    <rPh sb="0" eb="3">
      <t>タンジカン</t>
    </rPh>
    <rPh sb="4" eb="7">
      <t>ホイクシ</t>
    </rPh>
    <phoneticPr fontId="2"/>
  </si>
  <si>
    <t>常勤
保育士</t>
    <rPh sb="0" eb="2">
      <t>ジョウキン</t>
    </rPh>
    <rPh sb="3" eb="6">
      <t>ホイクシ</t>
    </rPh>
    <phoneticPr fontId="2"/>
  </si>
  <si>
    <t>就業規則</t>
    <rPh sb="0" eb="2">
      <t>シュウギョウ</t>
    </rPh>
    <rPh sb="2" eb="4">
      <t>キソク</t>
    </rPh>
    <phoneticPr fontId="2"/>
  </si>
  <si>
    <t>変形労働時間協定</t>
    <rPh sb="0" eb="2">
      <t>ヘンケイ</t>
    </rPh>
    <rPh sb="2" eb="4">
      <t>ロウドウ</t>
    </rPh>
    <rPh sb="4" eb="6">
      <t>ジカン</t>
    </rPh>
    <rPh sb="6" eb="8">
      <t>キョウテイ</t>
    </rPh>
    <phoneticPr fontId="2"/>
  </si>
  <si>
    <t>時間外労働・休日労働に関する協定</t>
    <rPh sb="0" eb="3">
      <t>ジカンガイ</t>
    </rPh>
    <rPh sb="3" eb="5">
      <t>ロウドウ</t>
    </rPh>
    <rPh sb="6" eb="8">
      <t>キュウジツ</t>
    </rPh>
    <rPh sb="8" eb="10">
      <t>ロウドウ</t>
    </rPh>
    <rPh sb="11" eb="12">
      <t>カン</t>
    </rPh>
    <rPh sb="14" eb="16">
      <t>キョウテイ</t>
    </rPh>
    <phoneticPr fontId="2"/>
  </si>
  <si>
    <t>エ</t>
    <phoneticPr fontId="2"/>
  </si>
  <si>
    <t>賃金控除協定</t>
    <rPh sb="0" eb="2">
      <t>チンギン</t>
    </rPh>
    <rPh sb="2" eb="4">
      <t>コウジョ</t>
    </rPh>
    <rPh sb="4" eb="6">
      <t>キョウテイ</t>
    </rPh>
    <phoneticPr fontId="2"/>
  </si>
  <si>
    <t>② 社会保険への加入状況</t>
    <rPh sb="2" eb="4">
      <t>シャカイ</t>
    </rPh>
    <rPh sb="4" eb="6">
      <t>ホケン</t>
    </rPh>
    <rPh sb="8" eb="10">
      <t>カニュウ</t>
    </rPh>
    <rPh sb="10" eb="12">
      <t>ジョウキョウ</t>
    </rPh>
    <phoneticPr fontId="2"/>
  </si>
  <si>
    <t>健康保険</t>
    <rPh sb="0" eb="2">
      <t>ケンコウ</t>
    </rPh>
    <rPh sb="2" eb="4">
      <t>ホケン</t>
    </rPh>
    <phoneticPr fontId="2"/>
  </si>
  <si>
    <t>人）</t>
    <rPh sb="0" eb="1">
      <t>ニン</t>
    </rPh>
    <phoneticPr fontId="2"/>
  </si>
  <si>
    <t>年　　　金</t>
    <rPh sb="0" eb="1">
      <t>ネン</t>
    </rPh>
    <rPh sb="4" eb="5">
      <t>キン</t>
    </rPh>
    <phoneticPr fontId="2"/>
  </si>
  <si>
    <t>加入：</t>
    <rPh sb="0" eb="2">
      <t>カニュウ</t>
    </rPh>
    <phoneticPr fontId="2"/>
  </si>
  <si>
    <t>未加入：</t>
    <rPh sb="0" eb="1">
      <t>ミ</t>
    </rPh>
    <rPh sb="1" eb="3">
      <t>カニュウ</t>
    </rPh>
    <phoneticPr fontId="2"/>
  </si>
  <si>
    <t>労働者名簿</t>
    <rPh sb="0" eb="2">
      <t>ロウドウ</t>
    </rPh>
    <rPh sb="2" eb="3">
      <t>シャ</t>
    </rPh>
    <rPh sb="3" eb="5">
      <t>メイボ</t>
    </rPh>
    <phoneticPr fontId="2"/>
  </si>
  <si>
    <t>非常勤職員雇用契約書</t>
    <rPh sb="0" eb="3">
      <t>ヒジョウキン</t>
    </rPh>
    <rPh sb="3" eb="5">
      <t>ショクイン</t>
    </rPh>
    <rPh sb="5" eb="7">
      <t>コヨウ</t>
    </rPh>
    <rPh sb="7" eb="10">
      <t>ケイヤクショ</t>
    </rPh>
    <phoneticPr fontId="2"/>
  </si>
  <si>
    <t>雇用時書類</t>
    <rPh sb="0" eb="2">
      <t>コヨウ</t>
    </rPh>
    <rPh sb="2" eb="3">
      <t>ジ</t>
    </rPh>
    <rPh sb="3" eb="5">
      <t>ショルイ</t>
    </rPh>
    <phoneticPr fontId="2"/>
  </si>
  <si>
    <t>出勤簿等</t>
    <rPh sb="0" eb="2">
      <t>シュッキン</t>
    </rPh>
    <rPh sb="2" eb="3">
      <t>ボ</t>
    </rPh>
    <rPh sb="3" eb="4">
      <t>トウ</t>
    </rPh>
    <phoneticPr fontId="2"/>
  </si>
  <si>
    <t>職員健康診断記録</t>
    <rPh sb="0" eb="2">
      <t>ショクイン</t>
    </rPh>
    <rPh sb="2" eb="4">
      <t>ケンコウ</t>
    </rPh>
    <rPh sb="4" eb="6">
      <t>シンダン</t>
    </rPh>
    <rPh sb="6" eb="8">
      <t>キロク</t>
    </rPh>
    <phoneticPr fontId="2"/>
  </si>
  <si>
    <t>旅行命令・復命綴</t>
    <rPh sb="0" eb="2">
      <t>リョコウ</t>
    </rPh>
    <rPh sb="2" eb="4">
      <t>メイレイ</t>
    </rPh>
    <rPh sb="5" eb="7">
      <t>フクメイ</t>
    </rPh>
    <rPh sb="7" eb="8">
      <t>ツヅ</t>
    </rPh>
    <phoneticPr fontId="2"/>
  </si>
  <si>
    <t>年次休暇綴（カード）</t>
    <rPh sb="0" eb="2">
      <t>ネンジ</t>
    </rPh>
    <rPh sb="2" eb="4">
      <t>キュウカ</t>
    </rPh>
    <rPh sb="4" eb="5">
      <t>ツヅ</t>
    </rPh>
    <phoneticPr fontId="2"/>
  </si>
  <si>
    <t>通勤カード</t>
    <rPh sb="0" eb="2">
      <t>ツウキン</t>
    </rPh>
    <phoneticPr fontId="2"/>
  </si>
  <si>
    <t>規程名称</t>
    <rPh sb="0" eb="2">
      <t>キテイ</t>
    </rPh>
    <rPh sb="2" eb="4">
      <t>メイショウ</t>
    </rPh>
    <phoneticPr fontId="2"/>
  </si>
  <si>
    <t>開催日</t>
    <rPh sb="0" eb="3">
      <t>カイサイビ</t>
    </rPh>
    <phoneticPr fontId="2"/>
  </si>
  <si>
    <t>講師職名</t>
    <rPh sb="0" eb="2">
      <t>コウシ</t>
    </rPh>
    <rPh sb="2" eb="4">
      <t>ショクメイ</t>
    </rPh>
    <phoneticPr fontId="2"/>
  </si>
  <si>
    <t>出席者数</t>
    <rPh sb="0" eb="3">
      <t>シュッセキシャ</t>
    </rPh>
    <rPh sb="3" eb="4">
      <t>スウ</t>
    </rPh>
    <phoneticPr fontId="2"/>
  </si>
  <si>
    <t>主催者</t>
    <rPh sb="0" eb="3">
      <t>シュサイシャ</t>
    </rPh>
    <phoneticPr fontId="2"/>
  </si>
  <si>
    <t>① 職員採用時の健康診断</t>
    <rPh sb="2" eb="4">
      <t>ショクイン</t>
    </rPh>
    <rPh sb="4" eb="6">
      <t>サイヨウ</t>
    </rPh>
    <rPh sb="6" eb="7">
      <t>ジ</t>
    </rPh>
    <rPh sb="8" eb="10">
      <t>ケンコウ</t>
    </rPh>
    <rPh sb="10" eb="12">
      <t>シンダン</t>
    </rPh>
    <phoneticPr fontId="2"/>
  </si>
  <si>
    <t>② 職員の定期健康診断</t>
    <rPh sb="2" eb="4">
      <t>ショクイン</t>
    </rPh>
    <rPh sb="5" eb="7">
      <t>テイキ</t>
    </rPh>
    <rPh sb="7" eb="9">
      <t>ケンコウ</t>
    </rPh>
    <rPh sb="9" eb="11">
      <t>シンダン</t>
    </rPh>
    <phoneticPr fontId="2"/>
  </si>
  <si>
    <t>欠席
者数</t>
    <rPh sb="0" eb="2">
      <t>ケッセキ</t>
    </rPh>
    <rPh sb="3" eb="4">
      <t>シャ</t>
    </rPh>
    <rPh sb="4" eb="5">
      <t>スウ</t>
    </rPh>
    <phoneticPr fontId="2"/>
  </si>
  <si>
    <t>苦情解決受付担当者</t>
    <rPh sb="0" eb="2">
      <t>クジョウ</t>
    </rPh>
    <rPh sb="2" eb="4">
      <t>カイケツ</t>
    </rPh>
    <rPh sb="4" eb="6">
      <t>ウケツケ</t>
    </rPh>
    <rPh sb="6" eb="8">
      <t>タントウ</t>
    </rPh>
    <phoneticPr fontId="2"/>
  </si>
  <si>
    <t>第三者委員</t>
    <rPh sb="0" eb="1">
      <t>ダイ</t>
    </rPh>
    <rPh sb="1" eb="3">
      <t>サンシャ</t>
    </rPh>
    <rPh sb="3" eb="5">
      <t>イイン</t>
    </rPh>
    <phoneticPr fontId="2"/>
  </si>
  <si>
    <t>書類整備状況</t>
    <rPh sb="0" eb="2">
      <t>ショルイ</t>
    </rPh>
    <rPh sb="2" eb="4">
      <t>セイビ</t>
    </rPh>
    <rPh sb="4" eb="6">
      <t>ジョウキョウ</t>
    </rPh>
    <phoneticPr fontId="2"/>
  </si>
  <si>
    <t>苦情解決の仕組みを
見やすい場所に掲示</t>
    <rPh sb="0" eb="2">
      <t>クジョウ</t>
    </rPh>
    <rPh sb="2" eb="4">
      <t>カイケツ</t>
    </rPh>
    <rPh sb="5" eb="7">
      <t>シク</t>
    </rPh>
    <rPh sb="10" eb="11">
      <t>ミ</t>
    </rPh>
    <rPh sb="14" eb="16">
      <t>バショ</t>
    </rPh>
    <rPh sb="17" eb="19">
      <t>ケイジ</t>
    </rPh>
    <phoneticPr fontId="2"/>
  </si>
  <si>
    <t xml:space="preserve"> 職名：</t>
    <rPh sb="1" eb="3">
      <t>ショクメイ</t>
    </rPh>
    <phoneticPr fontId="2"/>
  </si>
  <si>
    <t xml:space="preserve"> 氏名:</t>
    <rPh sb="1" eb="3">
      <t>シメイ</t>
    </rPh>
    <phoneticPr fontId="2"/>
  </si>
  <si>
    <t>職業等：</t>
    <rPh sb="0" eb="2">
      <t>ショクギョウ</t>
    </rPh>
    <rPh sb="2" eb="3">
      <t>トウ</t>
    </rPh>
    <phoneticPr fontId="2"/>
  </si>
  <si>
    <t>苦情受付報告書</t>
    <rPh sb="0" eb="2">
      <t>クジョウ</t>
    </rPh>
    <rPh sb="2" eb="4">
      <t>ウケツケ</t>
    </rPh>
    <rPh sb="4" eb="7">
      <t>ホウコクショ</t>
    </rPh>
    <phoneticPr fontId="2"/>
  </si>
  <si>
    <t>苦情解決報告書</t>
    <rPh sb="0" eb="2">
      <t>クジョウ</t>
    </rPh>
    <rPh sb="2" eb="4">
      <t>カイケツ</t>
    </rPh>
    <rPh sb="4" eb="7">
      <t>ホウコクショ</t>
    </rPh>
    <phoneticPr fontId="2"/>
  </si>
  <si>
    <t xml:space="preserve"> 事業報告書・広報誌・ＨＰ・その他</t>
    <rPh sb="1" eb="3">
      <t>ジギョウ</t>
    </rPh>
    <rPh sb="3" eb="6">
      <t>ホウコクショ</t>
    </rPh>
    <rPh sb="7" eb="10">
      <t>コウホウシ</t>
    </rPh>
    <rPh sb="16" eb="17">
      <t>タ</t>
    </rPh>
    <phoneticPr fontId="2"/>
  </si>
  <si>
    <t xml:space="preserve"> </t>
    <phoneticPr fontId="2"/>
  </si>
  <si>
    <t>苦情受付簿</t>
    <rPh sb="0" eb="1">
      <t>ク</t>
    </rPh>
    <rPh sb="1" eb="2">
      <t>ジョウ</t>
    </rPh>
    <rPh sb="2" eb="3">
      <t>ウケ</t>
    </rPh>
    <rPh sb="3" eb="4">
      <t>ツキ</t>
    </rPh>
    <rPh sb="4" eb="5">
      <t>ボ</t>
    </rPh>
    <phoneticPr fontId="2"/>
  </si>
  <si>
    <t>① 災害対応マニュアル</t>
    <rPh sb="2" eb="4">
      <t>サイガイ</t>
    </rPh>
    <rPh sb="4" eb="6">
      <t>タイオウ</t>
    </rPh>
    <phoneticPr fontId="2"/>
  </si>
  <si>
    <t>② 消防計画</t>
    <rPh sb="2" eb="4">
      <t>ショウボウ</t>
    </rPh>
    <rPh sb="4" eb="6">
      <t>ケイカク</t>
    </rPh>
    <phoneticPr fontId="2"/>
  </si>
  <si>
    <t>③ 防火管理者</t>
    <rPh sb="2" eb="4">
      <t>ボウカ</t>
    </rPh>
    <rPh sb="4" eb="7">
      <t>カンリシャ</t>
    </rPh>
    <phoneticPr fontId="2"/>
  </si>
  <si>
    <t>／</t>
    <phoneticPr fontId="2"/>
  </si>
  <si>
    <t>　消火器</t>
    <rPh sb="1" eb="4">
      <t>ショウカキ</t>
    </rPh>
    <phoneticPr fontId="2"/>
  </si>
  <si>
    <t>　消火バケツ</t>
    <rPh sb="1" eb="3">
      <t>ショウカ</t>
    </rPh>
    <phoneticPr fontId="2"/>
  </si>
  <si>
    <t xml:space="preserve"> 非常ベル</t>
    <rPh sb="1" eb="3">
      <t>ヒジョウ</t>
    </rPh>
    <phoneticPr fontId="2"/>
  </si>
  <si>
    <t xml:space="preserve"> 放送装置</t>
    <rPh sb="1" eb="3">
      <t>ホウソウ</t>
    </rPh>
    <rPh sb="3" eb="5">
      <t>ソウチ</t>
    </rPh>
    <phoneticPr fontId="2"/>
  </si>
  <si>
    <t xml:space="preserve"> 携帯拡声器</t>
    <rPh sb="1" eb="3">
      <t>ケイタイ</t>
    </rPh>
    <rPh sb="3" eb="6">
      <t>カクセイキ</t>
    </rPh>
    <phoneticPr fontId="2"/>
  </si>
  <si>
    <t xml:space="preserve"> すべり台</t>
    <rPh sb="4" eb="5">
      <t>ダイ</t>
    </rPh>
    <phoneticPr fontId="2"/>
  </si>
  <si>
    <t xml:space="preserve"> 非常用階段</t>
    <rPh sb="1" eb="4">
      <t>ヒジョウヨウ</t>
    </rPh>
    <rPh sb="4" eb="6">
      <t>カイダン</t>
    </rPh>
    <phoneticPr fontId="2"/>
  </si>
  <si>
    <t xml:space="preserve"> 非常口</t>
    <rPh sb="1" eb="3">
      <t>ヒジョウ</t>
    </rPh>
    <rPh sb="3" eb="4">
      <t>グチ</t>
    </rPh>
    <phoneticPr fontId="2"/>
  </si>
  <si>
    <t xml:space="preserve"> 避難ばしご</t>
    <rPh sb="1" eb="3">
      <t>ヒナン</t>
    </rPh>
    <phoneticPr fontId="2"/>
  </si>
  <si>
    <t xml:space="preserve"> ロープ</t>
    <phoneticPr fontId="2"/>
  </si>
  <si>
    <t xml:space="preserve"> 避難誘導灯</t>
    <rPh sb="1" eb="3">
      <t>ヒナン</t>
    </rPh>
    <rPh sb="3" eb="5">
      <t>ユウドウ</t>
    </rPh>
    <rPh sb="5" eb="6">
      <t>トモシビ</t>
    </rPh>
    <phoneticPr fontId="2"/>
  </si>
  <si>
    <t xml:space="preserve"> 避難誘導標識</t>
    <rPh sb="1" eb="3">
      <t>ヒナン</t>
    </rPh>
    <rPh sb="3" eb="5">
      <t>ユウドウ</t>
    </rPh>
    <rPh sb="5" eb="7">
      <t>ヒョウシキ</t>
    </rPh>
    <phoneticPr fontId="2"/>
  </si>
  <si>
    <t xml:space="preserve"> 避難設備</t>
    <rPh sb="1" eb="3">
      <t>ヒナン</t>
    </rPh>
    <rPh sb="3" eb="5">
      <t>セツビ</t>
    </rPh>
    <phoneticPr fontId="2"/>
  </si>
  <si>
    <t xml:space="preserve"> 避難誘導灯等</t>
    <rPh sb="1" eb="3">
      <t>ヒナン</t>
    </rPh>
    <rPh sb="3" eb="5">
      <t>ユウドウ</t>
    </rPh>
    <rPh sb="5" eb="6">
      <t>トウ</t>
    </rPh>
    <rPh sb="6" eb="7">
      <t>トウ</t>
    </rPh>
    <phoneticPr fontId="2"/>
  </si>
  <si>
    <t>避
難
設
備</t>
    <rPh sb="0" eb="1">
      <t>ヒ</t>
    </rPh>
    <rPh sb="2" eb="3">
      <t>ナン</t>
    </rPh>
    <rPh sb="4" eb="5">
      <t>モウケル</t>
    </rPh>
    <rPh sb="6" eb="7">
      <t>ビ</t>
    </rPh>
    <phoneticPr fontId="2"/>
  </si>
  <si>
    <t xml:space="preserve"> 漏電火災警報装置</t>
    <phoneticPr fontId="2"/>
  </si>
  <si>
    <t xml:space="preserve"> ガス漏れ警報装置</t>
    <phoneticPr fontId="2"/>
  </si>
  <si>
    <t xml:space="preserve"> 非常警報器具・設備</t>
    <phoneticPr fontId="2"/>
  </si>
  <si>
    <t>警
報
設
備</t>
    <rPh sb="0" eb="1">
      <t>ケイ</t>
    </rPh>
    <rPh sb="2" eb="3">
      <t>ムクイル</t>
    </rPh>
    <rPh sb="4" eb="5">
      <t>モウケル</t>
    </rPh>
    <rPh sb="6" eb="7">
      <t>ビ</t>
    </rPh>
    <phoneticPr fontId="2"/>
  </si>
  <si>
    <t xml:space="preserve"> 機器点検</t>
    <rPh sb="1" eb="3">
      <t>キキ</t>
    </rPh>
    <rPh sb="3" eb="5">
      <t>テンケン</t>
    </rPh>
    <phoneticPr fontId="2"/>
  </si>
  <si>
    <t xml:space="preserve"> 総合点検</t>
    <rPh sb="1" eb="3">
      <t>ソウゴウ</t>
    </rPh>
    <rPh sb="3" eb="5">
      <t>テンケン</t>
    </rPh>
    <phoneticPr fontId="2"/>
  </si>
  <si>
    <t>第1回</t>
    <rPh sb="0" eb="1">
      <t>ダイ</t>
    </rPh>
    <rPh sb="2" eb="3">
      <t>カイ</t>
    </rPh>
    <phoneticPr fontId="2"/>
  </si>
  <si>
    <t>第2回</t>
    <rPh sb="0" eb="1">
      <t>ダイ</t>
    </rPh>
    <rPh sb="2" eb="3">
      <t>カイ</t>
    </rPh>
    <phoneticPr fontId="2"/>
  </si>
  <si>
    <t>検査日</t>
    <rPh sb="0" eb="2">
      <t>ケンサ</t>
    </rPh>
    <rPh sb="2" eb="3">
      <t>ビ</t>
    </rPh>
    <phoneticPr fontId="2"/>
  </si>
  <si>
    <t>就業規則の服務規定</t>
    <rPh sb="0" eb="2">
      <t>シュウギョウ</t>
    </rPh>
    <rPh sb="2" eb="4">
      <t>キソク</t>
    </rPh>
    <rPh sb="5" eb="7">
      <t>フクム</t>
    </rPh>
    <rPh sb="7" eb="9">
      <t>キテイ</t>
    </rPh>
    <phoneticPr fontId="2"/>
  </si>
  <si>
    <t>誓約書の提出</t>
    <rPh sb="0" eb="3">
      <t>セイヤクショ</t>
    </rPh>
    <rPh sb="4" eb="6">
      <t>テイシュツ</t>
    </rPh>
    <phoneticPr fontId="2"/>
  </si>
  <si>
    <t>雇用契約書に規定</t>
    <rPh sb="0" eb="2">
      <t>コヨウ</t>
    </rPh>
    <rPh sb="2" eb="4">
      <t>ケイヤク</t>
    </rPh>
    <rPh sb="4" eb="5">
      <t>ショ</t>
    </rPh>
    <rPh sb="6" eb="8">
      <t>キテイ</t>
    </rPh>
    <phoneticPr fontId="2"/>
  </si>
  <si>
    <t>土曜日</t>
    <rPh sb="0" eb="3">
      <t>ドヨウビ</t>
    </rPh>
    <phoneticPr fontId="2"/>
  </si>
  <si>
    <r>
      <t>住所</t>
    </r>
    <r>
      <rPr>
        <sz val="10"/>
        <rFont val="ＭＳ Ｐ明朝"/>
        <family val="1"/>
        <charset val="128"/>
      </rPr>
      <t>（市町村名のみ記入）</t>
    </r>
    <rPh sb="0" eb="2">
      <t>ジュウショ</t>
    </rPh>
    <rPh sb="3" eb="6">
      <t>シチョウソン</t>
    </rPh>
    <rPh sb="6" eb="7">
      <t>メイ</t>
    </rPh>
    <rPh sb="9" eb="11">
      <t>キニュウ</t>
    </rPh>
    <phoneticPr fontId="2"/>
  </si>
  <si>
    <t>管理運営</t>
    <phoneticPr fontId="2"/>
  </si>
  <si>
    <t>２</t>
    <phoneticPr fontId="2"/>
  </si>
  <si>
    <t>会　計</t>
    <rPh sb="0" eb="1">
      <t>カイ</t>
    </rPh>
    <rPh sb="2" eb="3">
      <t>ケイ</t>
    </rPh>
    <phoneticPr fontId="2"/>
  </si>
  <si>
    <t>（１）予算及び決算その他の財務</t>
    <rPh sb="3" eb="5">
      <t>ヨサン</t>
    </rPh>
    <rPh sb="5" eb="6">
      <t>オヨ</t>
    </rPh>
    <rPh sb="7" eb="9">
      <t>ケッサン</t>
    </rPh>
    <rPh sb="11" eb="12">
      <t>タ</t>
    </rPh>
    <rPh sb="13" eb="15">
      <t>ザイム</t>
    </rPh>
    <phoneticPr fontId="2"/>
  </si>
  <si>
    <t>（２）繰越金の状況　</t>
    <phoneticPr fontId="2"/>
  </si>
  <si>
    <t>処　遇</t>
    <phoneticPr fontId="2"/>
  </si>
  <si>
    <t>（１）保育理念等</t>
    <rPh sb="3" eb="5">
      <t>ホイク</t>
    </rPh>
    <rPh sb="5" eb="7">
      <t>リネン</t>
    </rPh>
    <rPh sb="7" eb="8">
      <t>トウ</t>
    </rPh>
    <phoneticPr fontId="2"/>
  </si>
  <si>
    <t>保育所一般検査資料　目次</t>
    <rPh sb="0" eb="2">
      <t>ホイク</t>
    </rPh>
    <rPh sb="2" eb="3">
      <t>ショ</t>
    </rPh>
    <rPh sb="3" eb="5">
      <t>イッパン</t>
    </rPh>
    <rPh sb="5" eb="7">
      <t>ケンサ</t>
    </rPh>
    <rPh sb="7" eb="9">
      <t>シリョウ</t>
    </rPh>
    <rPh sb="10" eb="12">
      <t>モクジ</t>
    </rPh>
    <phoneticPr fontId="2"/>
  </si>
  <si>
    <t>基  準</t>
    <rPh sb="0" eb="1">
      <t>モト</t>
    </rPh>
    <rPh sb="3" eb="4">
      <t>ジュン</t>
    </rPh>
    <phoneticPr fontId="2"/>
  </si>
  <si>
    <r>
      <rPr>
        <sz val="9"/>
        <rFont val="ＭＳ Ｐ明朝"/>
        <family val="1"/>
        <charset val="128"/>
      </rPr>
      <t xml:space="preserve"> （兼任している職名:</t>
    </r>
    <rPh sb="2" eb="4">
      <t>ケンニン</t>
    </rPh>
    <rPh sb="8" eb="10">
      <t>ショクメイ</t>
    </rPh>
    <phoneticPr fontId="2"/>
  </si>
  <si>
    <t>　</t>
    <phoneticPr fontId="2"/>
  </si>
  <si>
    <t>日)</t>
    <rPh sb="0" eb="1">
      <t>ヒ</t>
    </rPh>
    <phoneticPr fontId="2"/>
  </si>
  <si>
    <t>医務室</t>
    <rPh sb="0" eb="3">
      <t>イムシツ</t>
    </rPh>
    <phoneticPr fontId="14"/>
  </si>
  <si>
    <t>常勤以外の保育士等の
１ヶ月の延べ勤務時間数</t>
    <rPh sb="8" eb="9">
      <t>トウ</t>
    </rPh>
    <phoneticPr fontId="2"/>
  </si>
  <si>
    <t>　</t>
    <phoneticPr fontId="2"/>
  </si>
  <si>
    <t>③ クラス編成</t>
    <rPh sb="5" eb="7">
      <t>ヘンセイ</t>
    </rPh>
    <phoneticPr fontId="2"/>
  </si>
  <si>
    <t>⑤ 職員の勤務体制</t>
    <phoneticPr fontId="2"/>
  </si>
  <si>
    <t>実施回数</t>
    <phoneticPr fontId="2"/>
  </si>
  <si>
    <t>雇用保険</t>
    <rPh sb="0" eb="2">
      <t>コヨウ</t>
    </rPh>
    <rPh sb="2" eb="4">
      <t>ホケン</t>
    </rPh>
    <phoneticPr fontId="2"/>
  </si>
  <si>
    <t>回）</t>
    <rPh sb="0" eb="1">
      <t>カイ</t>
    </rPh>
    <phoneticPr fontId="2"/>
  </si>
  <si>
    <r>
      <t>③ 職員関係帳簿の整備状況　　　</t>
    </r>
    <r>
      <rPr>
        <sz val="10"/>
        <rFont val="ＭＳ Ｐ明朝"/>
        <family val="1"/>
        <charset val="128"/>
      </rPr>
      <t>（整備している書類を☑すること。）</t>
    </r>
    <rPh sb="2" eb="4">
      <t>ショクイン</t>
    </rPh>
    <rPh sb="4" eb="6">
      <t>カンケイ</t>
    </rPh>
    <rPh sb="6" eb="8">
      <t>チョウボ</t>
    </rPh>
    <rPh sb="9" eb="11">
      <t>セイビ</t>
    </rPh>
    <rPh sb="11" eb="13">
      <t>ジョウキョウ</t>
    </rPh>
    <rPh sb="17" eb="19">
      <t>セイビ</t>
    </rPh>
    <rPh sb="23" eb="25">
      <t>ショルイ</t>
    </rPh>
    <phoneticPr fontId="2"/>
  </si>
  <si>
    <t>日　）</t>
    <rPh sb="0" eb="1">
      <t>ヒ</t>
    </rPh>
    <phoneticPr fontId="2"/>
  </si>
  <si>
    <t>役職・氏名：</t>
    <phoneticPr fontId="2"/>
  </si>
  <si>
    <t>消
火
設
備</t>
    <rPh sb="0" eb="1">
      <t>キエル</t>
    </rPh>
    <rPh sb="2" eb="3">
      <t>カ</t>
    </rPh>
    <rPh sb="4" eb="5">
      <t>モウケル</t>
    </rPh>
    <rPh sb="6" eb="7">
      <t>ビ</t>
    </rPh>
    <phoneticPr fontId="2"/>
  </si>
  <si>
    <t xml:space="preserve"> 主な内容・処理状況</t>
    <rPh sb="1" eb="2">
      <t>オモ</t>
    </rPh>
    <rPh sb="3" eb="5">
      <t>ナイヨウ</t>
    </rPh>
    <rPh sb="6" eb="8">
      <t>ショリ</t>
    </rPh>
    <rPh sb="8" eb="10">
      <t>ジョウキョウ</t>
    </rPh>
    <phoneticPr fontId="2"/>
  </si>
  <si>
    <t>（３）契約の状況</t>
    <phoneticPr fontId="2"/>
  </si>
  <si>
    <t>① 施設長</t>
    <rPh sb="2" eb="4">
      <t>シセツ</t>
    </rPh>
    <rPh sb="4" eb="5">
      <t>チョウ</t>
    </rPh>
    <phoneticPr fontId="2"/>
  </si>
  <si>
    <t xml:space="preserve"> 屋外消火栓設備</t>
    <rPh sb="2" eb="3">
      <t>ガイ</t>
    </rPh>
    <phoneticPr fontId="2"/>
  </si>
  <si>
    <t>(         　　　　      )</t>
    <phoneticPr fontId="2"/>
  </si>
  <si>
    <t>⑤ 職員の勤務体制</t>
    <rPh sb="2" eb="4">
      <t>ショクイン</t>
    </rPh>
    <rPh sb="5" eb="7">
      <t>キンム</t>
    </rPh>
    <rPh sb="7" eb="9">
      <t>タイセイ</t>
    </rPh>
    <phoneticPr fontId="2"/>
  </si>
  <si>
    <t>（施行日：</t>
    <rPh sb="1" eb="3">
      <t>セコウ</t>
    </rPh>
    <rPh sb="3" eb="4">
      <t>ヒ</t>
    </rPh>
    <phoneticPr fontId="2"/>
  </si>
  <si>
    <t>（別表１） 入所児童の状況</t>
    <rPh sb="1" eb="2">
      <t>ベツ</t>
    </rPh>
    <rPh sb="2" eb="3">
      <t>ヒョウ</t>
    </rPh>
    <rPh sb="6" eb="8">
      <t>ニュウショ</t>
    </rPh>
    <rPh sb="8" eb="10">
      <t>ジドウ</t>
    </rPh>
    <rPh sb="11" eb="13">
      <t>ジョウキョウ</t>
    </rPh>
    <phoneticPr fontId="2"/>
  </si>
  <si>
    <t>⑧ 園舎等の状況</t>
    <phoneticPr fontId="14"/>
  </si>
  <si>
    <t>保育所名：　　　　　　　　　　　　　　　　　　　　　</t>
    <rPh sb="0" eb="1">
      <t>ホ</t>
    </rPh>
    <rPh sb="1" eb="2">
      <t>イク</t>
    </rPh>
    <rPh sb="2" eb="3">
      <t>ショ</t>
    </rPh>
    <rPh sb="3" eb="4">
      <t>メイ</t>
    </rPh>
    <phoneticPr fontId="2"/>
  </si>
  <si>
    <t>面　積</t>
    <rPh sb="0" eb="1">
      <t>メン</t>
    </rPh>
    <rPh sb="2" eb="3">
      <t>セキ</t>
    </rPh>
    <phoneticPr fontId="2"/>
  </si>
  <si>
    <t>主な備品並びに整備点検の状況</t>
    <rPh sb="0" eb="1">
      <t>オモ</t>
    </rPh>
    <rPh sb="2" eb="4">
      <t>ビヒン</t>
    </rPh>
    <rPh sb="4" eb="5">
      <t>ナラ</t>
    </rPh>
    <rPh sb="7" eb="9">
      <t>セイビ</t>
    </rPh>
    <rPh sb="9" eb="11">
      <t>テンケン</t>
    </rPh>
    <rPh sb="12" eb="14">
      <t>ジョウキョウ</t>
    </rPh>
    <phoneticPr fontId="14"/>
  </si>
  <si>
    <t>屋外遊戯場</t>
    <rPh sb="0" eb="2">
      <t>オクガイ</t>
    </rPh>
    <rPh sb="2" eb="4">
      <t>ユウギ</t>
    </rPh>
    <rPh sb="4" eb="5">
      <t>ジョウ</t>
    </rPh>
    <phoneticPr fontId="14"/>
  </si>
  <si>
    <t xml:space="preserve"> 消火器具</t>
    <rPh sb="4" eb="5">
      <t>グ</t>
    </rPh>
    <phoneticPr fontId="2"/>
  </si>
  <si>
    <t>開所
日数</t>
    <rPh sb="0" eb="2">
      <t>カイショ</t>
    </rPh>
    <rPh sb="3" eb="5">
      <t>ニッスウ</t>
    </rPh>
    <phoneticPr fontId="2"/>
  </si>
  <si>
    <t/>
  </si>
  <si>
    <t>合計</t>
    <phoneticPr fontId="2"/>
  </si>
  <si>
    <t>計算式消すべからず</t>
    <rPh sb="0" eb="2">
      <t>ケイサン</t>
    </rPh>
    <rPh sb="2" eb="3">
      <t>シキ</t>
    </rPh>
    <rPh sb="3" eb="4">
      <t>ケ</t>
    </rPh>
    <phoneticPr fontId="2"/>
  </si>
  <si>
    <t>h</t>
    <phoneticPr fontId="2"/>
  </si>
  <si>
    <t>水色</t>
    <rPh sb="0" eb="2">
      <t>ミズイロ</t>
    </rPh>
    <phoneticPr fontId="2"/>
  </si>
  <si>
    <t>「水 色」</t>
    <rPh sb="1" eb="2">
      <t>ミズ</t>
    </rPh>
    <rPh sb="3" eb="4">
      <t>イロ</t>
    </rPh>
    <phoneticPr fontId="2"/>
  </si>
  <si>
    <t>の部分に員数等を記入すること。）</t>
    <rPh sb="1" eb="3">
      <t>ブブン</t>
    </rPh>
    <rPh sb="4" eb="6">
      <t>インズウ</t>
    </rPh>
    <rPh sb="6" eb="7">
      <t>トウ</t>
    </rPh>
    <rPh sb="8" eb="10">
      <t>キニュウ</t>
    </rPh>
    <phoneticPr fontId="2"/>
  </si>
  <si>
    <t>（１）管理に関する規程</t>
    <rPh sb="3" eb="5">
      <t>カンリ</t>
    </rPh>
    <rPh sb="6" eb="7">
      <t>カン</t>
    </rPh>
    <rPh sb="9" eb="11">
      <t>キテイ</t>
    </rPh>
    <phoneticPr fontId="2"/>
  </si>
  <si>
    <t>（１）　管理に関する規程</t>
    <rPh sb="3" eb="4">
      <t>エン</t>
    </rPh>
    <rPh sb="4" eb="6">
      <t>カンリ</t>
    </rPh>
    <rPh sb="10" eb="12">
      <t>キテイ</t>
    </rPh>
    <phoneticPr fontId="14"/>
  </si>
  <si>
    <t>① 管理規程の有無　　　　　</t>
    <rPh sb="2" eb="4">
      <t>カンリ</t>
    </rPh>
    <rPh sb="4" eb="6">
      <t>キテイ</t>
    </rPh>
    <rPh sb="7" eb="9">
      <t>ウム</t>
    </rPh>
    <phoneticPr fontId="14"/>
  </si>
  <si>
    <t>③ 管理規程の変更　　　　　　　　</t>
    <rPh sb="2" eb="4">
      <t>カンリ</t>
    </rPh>
    <rPh sb="4" eb="6">
      <t>キテイ</t>
    </rPh>
    <rPh sb="7" eb="9">
      <t>ヘンコウ</t>
    </rPh>
    <phoneticPr fontId="14"/>
  </si>
  <si>
    <r>
      <t>　3.30㎡×</t>
    </r>
    <r>
      <rPr>
        <sz val="8"/>
        <color indexed="8"/>
        <rFont val="ＭＳ Ｐ明朝"/>
        <family val="1"/>
        <charset val="128"/>
      </rPr>
      <t xml:space="preserve"> 満2歳以上の児童現員数</t>
    </r>
    <rPh sb="8" eb="9">
      <t>マン</t>
    </rPh>
    <rPh sb="10" eb="13">
      <t>サイイジョウ</t>
    </rPh>
    <rPh sb="14" eb="16">
      <t>ジドウ</t>
    </rPh>
    <rPh sb="16" eb="18">
      <t>ゲンイン</t>
    </rPh>
    <rPh sb="18" eb="19">
      <t>スウ</t>
    </rPh>
    <phoneticPr fontId="14"/>
  </si>
  <si>
    <r>
      <t xml:space="preserve"> 訓練実施日　</t>
    </r>
    <r>
      <rPr>
        <sz val="9"/>
        <rFont val="ＭＳ Ｐ明朝"/>
        <family val="1"/>
        <charset val="128"/>
      </rPr>
      <t>（月／日）</t>
    </r>
    <rPh sb="8" eb="9">
      <t>ツキ</t>
    </rPh>
    <rPh sb="10" eb="11">
      <t>ヒ</t>
    </rPh>
    <phoneticPr fontId="2"/>
  </si>
  <si>
    <t>状　  況</t>
    <rPh sb="0" eb="1">
      <t>ジョウ</t>
    </rPh>
    <rPh sb="4" eb="5">
      <t>キョウ</t>
    </rPh>
    <phoneticPr fontId="2"/>
  </si>
  <si>
    <t>就業規則等で定めている常勤保育士等員数</t>
    <rPh sb="11" eb="13">
      <t>ジョウキン</t>
    </rPh>
    <rPh sb="13" eb="16">
      <t>ホイクシ</t>
    </rPh>
    <rPh sb="16" eb="17">
      <t>トウ</t>
    </rPh>
    <rPh sb="17" eb="19">
      <t>インズウ</t>
    </rPh>
    <phoneticPr fontId="2"/>
  </si>
  <si>
    <t>　　　　</t>
    <phoneticPr fontId="2"/>
  </si>
  <si>
    <t>施 設 名</t>
    <rPh sb="0" eb="1">
      <t>シ</t>
    </rPh>
    <rPh sb="2" eb="3">
      <t>セツ</t>
    </rPh>
    <rPh sb="4" eb="5">
      <t>メイ</t>
    </rPh>
    <phoneticPr fontId="2"/>
  </si>
  <si>
    <t>・研修実績のわかる既存の資料を添付する場合は、③及び④の表は記入不要。</t>
    <rPh sb="9" eb="11">
      <t>キゾン</t>
    </rPh>
    <rPh sb="12" eb="14">
      <t>シリョウ</t>
    </rPh>
    <rPh sb="15" eb="17">
      <t>テンプ</t>
    </rPh>
    <rPh sb="19" eb="21">
      <t>バアイ</t>
    </rPh>
    <rPh sb="24" eb="25">
      <t>オヨ</t>
    </rPh>
    <rPh sb="28" eb="29">
      <t>ヒョウ</t>
    </rPh>
    <rPh sb="30" eb="32">
      <t>キニュウ</t>
    </rPh>
    <rPh sb="32" eb="34">
      <t>フヨウ</t>
    </rPh>
    <phoneticPr fontId="2"/>
  </si>
  <si>
    <r>
      <t>　1.65㎡×</t>
    </r>
    <r>
      <rPr>
        <sz val="8"/>
        <color indexed="8"/>
        <rFont val="ＭＳ Ｐ明朝"/>
        <family val="1"/>
        <charset val="128"/>
      </rPr>
      <t xml:space="preserve"> ほふくをしない２歳未満児現員数</t>
    </r>
    <rPh sb="16" eb="19">
      <t>サイミマン</t>
    </rPh>
    <rPh sb="17" eb="19">
      <t>ミマン</t>
    </rPh>
    <rPh sb="20" eb="22">
      <t>ゲンイン</t>
    </rPh>
    <rPh sb="22" eb="23">
      <t>スウ</t>
    </rPh>
    <phoneticPr fontId="14"/>
  </si>
  <si>
    <r>
      <t>　3.30㎡×</t>
    </r>
    <r>
      <rPr>
        <sz val="8"/>
        <color indexed="8"/>
        <rFont val="ＭＳ Ｐ明朝"/>
        <family val="1"/>
        <charset val="128"/>
      </rPr>
      <t xml:space="preserve"> ほふくをする２歳未満児現員数</t>
    </r>
    <rPh sb="15" eb="18">
      <t>サイミマン</t>
    </rPh>
    <rPh sb="16" eb="18">
      <t>ミマン</t>
    </rPh>
    <rPh sb="19" eb="21">
      <t>ゲンイン</t>
    </rPh>
    <rPh sb="21" eb="22">
      <t>スウ</t>
    </rPh>
    <phoneticPr fontId="14"/>
  </si>
  <si>
    <r>
      <t>　1.98㎡×</t>
    </r>
    <r>
      <rPr>
        <sz val="8"/>
        <color indexed="8"/>
        <rFont val="ＭＳ Ｐ明朝"/>
        <family val="1"/>
        <charset val="128"/>
      </rPr>
      <t xml:space="preserve"> 満２歳以上児現員数</t>
    </r>
    <rPh sb="8" eb="9">
      <t>マン</t>
    </rPh>
    <rPh sb="10" eb="13">
      <t>サイイジョウ</t>
    </rPh>
    <rPh sb="11" eb="13">
      <t>イジョウ</t>
    </rPh>
    <rPh sb="14" eb="16">
      <t>ゲンイン</t>
    </rPh>
    <rPh sb="16" eb="17">
      <t>スウ</t>
    </rPh>
    <phoneticPr fontId="14"/>
  </si>
  <si>
    <t>その他保育所の運営に関する重要事項</t>
    <rPh sb="2" eb="3">
      <t>タ</t>
    </rPh>
    <rPh sb="3" eb="5">
      <t>ホイク</t>
    </rPh>
    <rPh sb="5" eb="6">
      <t>ジョ</t>
    </rPh>
    <rPh sb="7" eb="9">
      <t>ウンエイ</t>
    </rPh>
    <rPh sb="10" eb="11">
      <t>カン</t>
    </rPh>
    <rPh sb="13" eb="15">
      <t>ジュウヨウ</t>
    </rPh>
    <rPh sb="15" eb="17">
      <t>ジコウ</t>
    </rPh>
    <phoneticPr fontId="14"/>
  </si>
  <si>
    <t>保育所の利用の開始・終了に関する事項及び利用に当たっての留意事項</t>
    <rPh sb="0" eb="2">
      <t>ホイク</t>
    </rPh>
    <rPh sb="2" eb="3">
      <t>ショ</t>
    </rPh>
    <rPh sb="4" eb="6">
      <t>リヨウ</t>
    </rPh>
    <rPh sb="7" eb="9">
      <t>カイシ</t>
    </rPh>
    <rPh sb="10" eb="12">
      <t>シュウリョウ</t>
    </rPh>
    <rPh sb="13" eb="14">
      <t>カン</t>
    </rPh>
    <rPh sb="16" eb="18">
      <t>ジコウ</t>
    </rPh>
    <rPh sb="18" eb="19">
      <t>オヨ</t>
    </rPh>
    <rPh sb="20" eb="22">
      <t>リヨウ</t>
    </rPh>
    <rPh sb="23" eb="24">
      <t>ア</t>
    </rPh>
    <rPh sb="28" eb="30">
      <t>リュウイ</t>
    </rPh>
    <rPh sb="30" eb="32">
      <t>ジコウ</t>
    </rPh>
    <phoneticPr fontId="14"/>
  </si>
  <si>
    <t xml:space="preserve">イ </t>
    <phoneticPr fontId="2"/>
  </si>
  <si>
    <t xml:space="preserve">ウ </t>
    <phoneticPr fontId="2"/>
  </si>
  <si>
    <t xml:space="preserve">ア </t>
    <phoneticPr fontId="2"/>
  </si>
  <si>
    <t xml:space="preserve"> 消防への火災報知設備</t>
    <phoneticPr fontId="2"/>
  </si>
  <si>
    <t xml:space="preserve"> 屋内消火栓設備</t>
    <phoneticPr fontId="2"/>
  </si>
  <si>
    <t>ホームページ</t>
    <phoneticPr fontId="2"/>
  </si>
  <si>
    <t>その他　　　　（</t>
    <phoneticPr fontId="2"/>
  </si>
  <si>
    <t>)</t>
    <phoneticPr fontId="2"/>
  </si>
  <si>
    <t>保護者</t>
    <rPh sb="0" eb="3">
      <t>ホゴシャ</t>
    </rPh>
    <phoneticPr fontId="2"/>
  </si>
  <si>
    <t>年間平均在所率</t>
    <rPh sb="0" eb="2">
      <t>ネンカン</t>
    </rPh>
    <rPh sb="2" eb="4">
      <t>ヘイキン</t>
    </rPh>
    <rPh sb="4" eb="5">
      <t>ザイ</t>
    </rPh>
    <rPh sb="6" eb="7">
      <t>リツ</t>
    </rPh>
    <phoneticPr fontId="2"/>
  </si>
  <si>
    <t>主任保育士専任加算</t>
    <rPh sb="0" eb="2">
      <t>シュニン</t>
    </rPh>
    <rPh sb="2" eb="5">
      <t>ホイクシ</t>
    </rPh>
    <rPh sb="5" eb="7">
      <t>センニン</t>
    </rPh>
    <rPh sb="7" eb="9">
      <t>カサン</t>
    </rPh>
    <phoneticPr fontId="2"/>
  </si>
  <si>
    <t>地域子育て支援事
業等加算</t>
    <rPh sb="0" eb="2">
      <t>チイキ</t>
    </rPh>
    <rPh sb="2" eb="4">
      <t>コソダ</t>
    </rPh>
    <rPh sb="5" eb="7">
      <t>シエン</t>
    </rPh>
    <rPh sb="7" eb="8">
      <t>ゴト</t>
    </rPh>
    <rPh sb="11" eb="13">
      <t>カサン</t>
    </rPh>
    <phoneticPr fontId="2"/>
  </si>
  <si>
    <t>施設見取り図（作成例）</t>
    <rPh sb="0" eb="2">
      <t>シセツ</t>
    </rPh>
    <rPh sb="2" eb="4">
      <t>ミト</t>
    </rPh>
    <rPh sb="5" eb="6">
      <t>ズ</t>
    </rPh>
    <rPh sb="7" eb="9">
      <t>サクセイ</t>
    </rPh>
    <phoneticPr fontId="2"/>
  </si>
  <si>
    <t xml:space="preserve">（４）会計の執行状況  </t>
    <phoneticPr fontId="2"/>
  </si>
  <si>
    <t xml:space="preserve">（５）委託費の弾力的運用の状況 </t>
    <phoneticPr fontId="2"/>
  </si>
  <si>
    <t xml:space="preserve">     委託費の弾力的運用の状況   </t>
    <rPh sb="5" eb="7">
      <t>イタク</t>
    </rPh>
    <phoneticPr fontId="2"/>
  </si>
  <si>
    <t xml:space="preserve">     施設見取り図 （作成例）</t>
    <rPh sb="5" eb="7">
      <t>シセツ</t>
    </rPh>
    <rPh sb="7" eb="9">
      <t>ミト</t>
    </rPh>
    <rPh sb="10" eb="11">
      <t>ズ</t>
    </rPh>
    <rPh sb="13" eb="15">
      <t>サクセイ</t>
    </rPh>
    <rPh sb="15" eb="16">
      <t>レイ</t>
    </rPh>
    <phoneticPr fontId="2"/>
  </si>
  <si>
    <t>　   在籍児童名簿　（別表２）</t>
    <rPh sb="12" eb="13">
      <t>ベツ</t>
    </rPh>
    <rPh sb="13" eb="14">
      <t>ヒョウ</t>
    </rPh>
    <phoneticPr fontId="2"/>
  </si>
  <si>
    <t xml:space="preserve">     入所児童の状況（別表１）</t>
    <rPh sb="13" eb="14">
      <t>ベツ</t>
    </rPh>
    <rPh sb="14" eb="15">
      <t>ヒョウ</t>
    </rPh>
    <phoneticPr fontId="2"/>
  </si>
  <si>
    <t>順次登所（園）</t>
    <rPh sb="0" eb="2">
      <t>ジュンジ</t>
    </rPh>
    <rPh sb="2" eb="3">
      <t>ノボル</t>
    </rPh>
    <rPh sb="3" eb="4">
      <t>ショ</t>
    </rPh>
    <rPh sb="5" eb="6">
      <t>エン</t>
    </rPh>
    <phoneticPr fontId="2"/>
  </si>
  <si>
    <t>（検査実施月の前々月の勤務体制を記載）</t>
    <phoneticPr fontId="2"/>
  </si>
  <si>
    <t>① 職員会議</t>
    <rPh sb="2" eb="4">
      <t>ショクイン</t>
    </rPh>
    <rPh sb="4" eb="6">
      <t>カイギ</t>
    </rPh>
    <phoneticPr fontId="2"/>
  </si>
  <si>
    <t>② 研修計画</t>
    <rPh sb="2" eb="4">
      <t>ケンシュウ</t>
    </rPh>
    <rPh sb="4" eb="6">
      <t>ケイカク</t>
    </rPh>
    <phoneticPr fontId="2"/>
  </si>
  <si>
    <t>苦情解決結果の概要
の周知方法</t>
    <rPh sb="0" eb="2">
      <t>クジョウ</t>
    </rPh>
    <rPh sb="2" eb="4">
      <t>カイケツ</t>
    </rPh>
    <rPh sb="4" eb="6">
      <t>ケッカ</t>
    </rPh>
    <rPh sb="7" eb="9">
      <t>ガイヨウ</t>
    </rPh>
    <rPh sb="11" eb="13">
      <t>シュウチ</t>
    </rPh>
    <rPh sb="13" eb="15">
      <t>ホウホウ</t>
    </rPh>
    <phoneticPr fontId="2"/>
  </si>
  <si>
    <t>遊戯室（　　　　㎡）</t>
    <rPh sb="0" eb="3">
      <t>ユウギシツ</t>
    </rPh>
    <phoneticPr fontId="2"/>
  </si>
  <si>
    <t>ほふく室　　　　　（　　　　㎡）</t>
    <rPh sb="3" eb="4">
      <t>シツ</t>
    </rPh>
    <phoneticPr fontId="2"/>
  </si>
  <si>
    <t>乳児室　　　　　　　　　　　　　　　　　（　　　　㎡）</t>
    <rPh sb="0" eb="2">
      <t>ニュウジ</t>
    </rPh>
    <rPh sb="2" eb="3">
      <t>シツ</t>
    </rPh>
    <phoneticPr fontId="2"/>
  </si>
  <si>
    <t>自動火災報知装置</t>
    <rPh sb="0" eb="2">
      <t>ジドウ</t>
    </rPh>
    <rPh sb="2" eb="4">
      <t>カサイ</t>
    </rPh>
    <rPh sb="4" eb="6">
      <t>ホウチ</t>
    </rPh>
    <rPh sb="6" eb="8">
      <t>ソウチ</t>
    </rPh>
    <phoneticPr fontId="2"/>
  </si>
  <si>
    <t>□</t>
  </si>
  <si>
    <t>調理室　　　　○</t>
    <rPh sb="0" eb="3">
      <t>チョウリシツ</t>
    </rPh>
    <phoneticPr fontId="2"/>
  </si>
  <si>
    <r>
      <t>① 労働基準監督署への届出</t>
    </r>
    <r>
      <rPr>
        <sz val="10"/>
        <rFont val="ＭＳ Ｐ明朝"/>
        <family val="1"/>
        <charset val="128"/>
      </rPr>
      <t>（直近の届出年月日を記入すること。）</t>
    </r>
    <rPh sb="2" eb="4">
      <t>ロウドウ</t>
    </rPh>
    <rPh sb="4" eb="6">
      <t>キジュン</t>
    </rPh>
    <rPh sb="6" eb="9">
      <t>カントクショ</t>
    </rPh>
    <rPh sb="11" eb="13">
      <t>トドケデ</t>
    </rPh>
    <rPh sb="14" eb="16">
      <t>チョッキン</t>
    </rPh>
    <rPh sb="17" eb="19">
      <t>トドケデ</t>
    </rPh>
    <rPh sb="19" eb="22">
      <t>ネンガッピ</t>
    </rPh>
    <rPh sb="23" eb="25">
      <t>キニュウ</t>
    </rPh>
    <phoneticPr fontId="2"/>
  </si>
  <si>
    <t>（「職員個別表」(P5)の「その他手当」に含まれる手当の名称を記入すること。）</t>
  </si>
  <si>
    <t>　　　　</t>
    <phoneticPr fontId="2"/>
  </si>
  <si>
    <t>⑤支給手当　</t>
    <rPh sb="1" eb="3">
      <t>シキュウ</t>
    </rPh>
    <rPh sb="3" eb="5">
      <t>テアテ</t>
    </rPh>
    <phoneticPr fontId="2"/>
  </si>
  <si>
    <t>保育室（　　   歳）　　　　　　　　（　　　 ㎡）</t>
    <rPh sb="0" eb="3">
      <t>ホイクシツ</t>
    </rPh>
    <phoneticPr fontId="2"/>
  </si>
  <si>
    <t>C</t>
  </si>
  <si>
    <t>D</t>
  </si>
  <si>
    <t>E</t>
  </si>
  <si>
    <t>F</t>
  </si>
  <si>
    <t>Ｇ</t>
  </si>
  <si>
    <t>対応状況</t>
    <rPh sb="0" eb="2">
      <t>タイオウ</t>
    </rPh>
    <rPh sb="2" eb="4">
      <t>ジョウキョウ</t>
    </rPh>
    <phoneticPr fontId="2"/>
  </si>
  <si>
    <t>改善指導事項</t>
    <rPh sb="0" eb="2">
      <t>カイゼン</t>
    </rPh>
    <rPh sb="2" eb="4">
      <t>シドウ</t>
    </rPh>
    <rPh sb="4" eb="6">
      <t>ジコウ</t>
    </rPh>
    <phoneticPr fontId="2"/>
  </si>
  <si>
    <t>〒</t>
    <phoneticPr fontId="2"/>
  </si>
  <si>
    <t>－</t>
    <phoneticPr fontId="2"/>
  </si>
  <si>
    <t>ＦＡＸ：</t>
    <phoneticPr fontId="2"/>
  </si>
  <si>
    <t>電　話：</t>
    <rPh sb="0" eb="1">
      <t>デン</t>
    </rPh>
    <rPh sb="2" eb="3">
      <t>ハナシ</t>
    </rPh>
    <phoneticPr fontId="2"/>
  </si>
  <si>
    <t>認定区分別</t>
    <rPh sb="0" eb="2">
      <t>ニンテイ</t>
    </rPh>
    <rPh sb="2" eb="4">
      <t>クブン</t>
    </rPh>
    <rPh sb="4" eb="5">
      <t>ベツ</t>
    </rPh>
    <phoneticPr fontId="14"/>
  </si>
  <si>
    <t>⑧表　計算式あり</t>
    <rPh sb="1" eb="2">
      <t>ヒョウ</t>
    </rPh>
    <rPh sb="3" eb="5">
      <t>ケイサン</t>
    </rPh>
    <rPh sb="5" eb="6">
      <t>シキ</t>
    </rPh>
    <phoneticPr fontId="2"/>
  </si>
  <si>
    <t>平日</t>
    <rPh sb="0" eb="2">
      <t>ヘイジツ</t>
    </rPh>
    <phoneticPr fontId="2"/>
  </si>
  <si>
    <t>土曜日</t>
    <rPh sb="0" eb="1">
      <t>ド</t>
    </rPh>
    <rPh sb="1" eb="3">
      <t>ヨウビ</t>
    </rPh>
    <phoneticPr fontId="2"/>
  </si>
  <si>
    <t>施設の立地条件</t>
  </si>
  <si>
    <t>災害に関する情報の入手方法</t>
    <phoneticPr fontId="2"/>
  </si>
  <si>
    <t>災害時の連絡先及び通信手段の確認</t>
    <phoneticPr fontId="2"/>
  </si>
  <si>
    <t>関係機関との連携体制</t>
    <phoneticPr fontId="2"/>
  </si>
  <si>
    <t>※盛り込まれている項目に☑すること。</t>
    <rPh sb="1" eb="2">
      <t>モ</t>
    </rPh>
    <rPh sb="3" eb="4">
      <t>コ</t>
    </rPh>
    <rPh sb="9" eb="11">
      <t>コウモク</t>
    </rPh>
    <phoneticPr fontId="2"/>
  </si>
  <si>
    <t xml:space="preserve">     会計の執行状況（収支計算分析表）（別表３）   </t>
    <rPh sb="13" eb="15">
      <t>シュウシ</t>
    </rPh>
    <rPh sb="15" eb="17">
      <t>ケイサン</t>
    </rPh>
    <rPh sb="17" eb="19">
      <t>ブンセキ</t>
    </rPh>
    <rPh sb="19" eb="20">
      <t>ヒョウ</t>
    </rPh>
    <phoneticPr fontId="2"/>
  </si>
  <si>
    <t>（</t>
    <phoneticPr fontId="2"/>
  </si>
  <si>
    <t>歳）</t>
    <phoneticPr fontId="2"/>
  </si>
  <si>
    <t>（２）保育の計画</t>
    <rPh sb="3" eb="5">
      <t>ホイク</t>
    </rPh>
    <rPh sb="6" eb="8">
      <t>ケイカク</t>
    </rPh>
    <phoneticPr fontId="2"/>
  </si>
  <si>
    <t>（３）自己評価の実施状況</t>
    <rPh sb="3" eb="5">
      <t>ジコ</t>
    </rPh>
    <rPh sb="5" eb="7">
      <t>ヒョウカ</t>
    </rPh>
    <rPh sb="8" eb="10">
      <t>ジッシ</t>
    </rPh>
    <rPh sb="10" eb="12">
      <t>ジョウキョウ</t>
    </rPh>
    <phoneticPr fontId="2"/>
  </si>
  <si>
    <t>月平均開所
日数</t>
    <rPh sb="0" eb="1">
      <t>ツキ</t>
    </rPh>
    <rPh sb="1" eb="3">
      <t>ヘイキン</t>
    </rPh>
    <rPh sb="3" eb="5">
      <t>カイショ</t>
    </rPh>
    <rPh sb="6" eb="8">
      <t>ニッスウ</t>
    </rPh>
    <phoneticPr fontId="2"/>
  </si>
  <si>
    <t>3歳児</t>
    <rPh sb="0" eb="2">
      <t>サイジ</t>
    </rPh>
    <phoneticPr fontId="2"/>
  </si>
  <si>
    <t>4歳児以上</t>
    <rPh sb="0" eb="1">
      <t>サイ</t>
    </rPh>
    <rPh sb="1" eb="2">
      <t>ジ</t>
    </rPh>
    <rPh sb="2" eb="4">
      <t>イジョウ</t>
    </rPh>
    <phoneticPr fontId="2"/>
  </si>
  <si>
    <t>年</t>
  </si>
  <si>
    <t>月</t>
  </si>
  <si>
    <t>日</t>
  </si>
  <si>
    <t>　水質検査　　　　　　　</t>
    <rPh sb="1" eb="3">
      <t>スイシツ</t>
    </rPh>
    <rPh sb="3" eb="5">
      <t>ケンサ</t>
    </rPh>
    <phoneticPr fontId="14"/>
  </si>
  <si>
    <t>　回／年</t>
  </si>
  <si>
    <t>②表　計算式あり（消さないこと）</t>
    <rPh sb="1" eb="2">
      <t>ヒョウ</t>
    </rPh>
    <rPh sb="3" eb="5">
      <t>ケイサン</t>
    </rPh>
    <rPh sb="5" eb="6">
      <t>シキ</t>
    </rPh>
    <rPh sb="9" eb="10">
      <t>ケ</t>
    </rPh>
    <phoneticPr fontId="2"/>
  </si>
  <si>
    <t>最低基準を満たすための保育士数 A</t>
    <rPh sb="0" eb="2">
      <t>サイテイ</t>
    </rPh>
    <rPh sb="2" eb="4">
      <t>キジュン</t>
    </rPh>
    <rPh sb="5" eb="6">
      <t>ミ</t>
    </rPh>
    <rPh sb="11" eb="14">
      <t>ホイクシ</t>
    </rPh>
    <rPh sb="14" eb="15">
      <t>スウ</t>
    </rPh>
    <phoneticPr fontId="2"/>
  </si>
  <si>
    <t>嘱託医：　</t>
    <phoneticPr fontId="2"/>
  </si>
  <si>
    <t>歯科嘱託医：　</t>
    <rPh sb="0" eb="2">
      <t>シカ</t>
    </rPh>
    <phoneticPr fontId="2"/>
  </si>
  <si>
    <t>　ウ．嘱託医等</t>
    <rPh sb="3" eb="5">
      <t>ショクタク</t>
    </rPh>
    <rPh sb="5" eb="6">
      <t>イ</t>
    </rPh>
    <rPh sb="6" eb="7">
      <t>トウ</t>
    </rPh>
    <phoneticPr fontId="2"/>
  </si>
  <si>
    <t>実施内容</t>
    <rPh sb="0" eb="2">
      <t>ジッシ</t>
    </rPh>
    <rPh sb="2" eb="4">
      <t>ナイヨウ</t>
    </rPh>
    <phoneticPr fontId="2"/>
  </si>
  <si>
    <t>定員90人以下：1人</t>
    <rPh sb="0" eb="2">
      <t>テイイン</t>
    </rPh>
    <rPh sb="4" eb="7">
      <t>ニンイカ</t>
    </rPh>
    <rPh sb="9" eb="10">
      <t>ニン</t>
    </rPh>
    <phoneticPr fontId="2"/>
  </si>
  <si>
    <r>
      <t xml:space="preserve">
</t>
    </r>
    <r>
      <rPr>
        <sz val="8"/>
        <color indexed="10"/>
        <rFont val="ＭＳ Ｐ明朝"/>
        <family val="1"/>
        <charset val="128"/>
      </rPr>
      <t xml:space="preserve">
</t>
    </r>
    <phoneticPr fontId="2"/>
  </si>
  <si>
    <t>早番②</t>
    <rPh sb="0" eb="2">
      <t>ハヤバン</t>
    </rPh>
    <phoneticPr fontId="2"/>
  </si>
  <si>
    <t>8:00</t>
    <phoneticPr fontId="2"/>
  </si>
  <si>
    <t>13;30</t>
    <phoneticPr fontId="2"/>
  </si>
  <si>
    <t>9:00</t>
    <phoneticPr fontId="2"/>
  </si>
  <si>
    <t>10:00</t>
    <phoneticPr fontId="2"/>
  </si>
  <si>
    <t>平常半日</t>
    <rPh sb="0" eb="2">
      <t>ヘイジョウ</t>
    </rPh>
    <rPh sb="2" eb="4">
      <t>ハンニチ</t>
    </rPh>
    <phoneticPr fontId="2"/>
  </si>
  <si>
    <t>土曜</t>
    <rPh sb="0" eb="2">
      <t>ドヨウ</t>
    </rPh>
    <phoneticPr fontId="2"/>
  </si>
  <si>
    <t>令和</t>
    <rPh sb="0" eb="1">
      <t>レイ</t>
    </rPh>
    <rPh sb="1" eb="2">
      <t>ワ</t>
    </rPh>
    <phoneticPr fontId="2"/>
  </si>
  <si>
    <t>令和　　年　　月　　　日　現在</t>
    <rPh sb="0" eb="1">
      <t>ワ</t>
    </rPh>
    <rPh sb="3" eb="4">
      <t>ネン</t>
    </rPh>
    <rPh sb="6" eb="7">
      <t>ガツ</t>
    </rPh>
    <rPh sb="10" eb="11">
      <t>ニチ</t>
    </rPh>
    <rPh sb="12" eb="14">
      <t>ゲンザイ</t>
    </rPh>
    <phoneticPr fontId="2"/>
  </si>
  <si>
    <t>法定点検</t>
  </si>
  <si>
    <r>
      <t xml:space="preserve"> ※ 検査実施月の</t>
    </r>
    <r>
      <rPr>
        <b/>
        <u/>
        <sz val="10"/>
        <rFont val="ＭＳ Ｐゴシック"/>
        <family val="3"/>
        <charset val="128"/>
      </rPr>
      <t>前々月の勤務割表の写し</t>
    </r>
    <r>
      <rPr>
        <b/>
        <sz val="10"/>
        <rFont val="ＭＳ Ｐゴシック"/>
        <family val="3"/>
        <charset val="128"/>
      </rPr>
      <t>を添付すること。</t>
    </r>
    <rPh sb="13" eb="15">
      <t>キンム</t>
    </rPh>
    <phoneticPr fontId="2"/>
  </si>
  <si>
    <r>
      <t>③ 内部研修の実施状況</t>
    </r>
    <r>
      <rPr>
        <sz val="10"/>
        <rFont val="ＭＳ Ｐ明朝"/>
        <family val="1"/>
        <charset val="128"/>
      </rPr>
      <t>（前年度）</t>
    </r>
    <rPh sb="12" eb="13">
      <t>ゼン</t>
    </rPh>
    <rPh sb="13" eb="15">
      <t>ネンド</t>
    </rPh>
    <phoneticPr fontId="2"/>
  </si>
  <si>
    <r>
      <t>④ 外部研修の実施状況</t>
    </r>
    <r>
      <rPr>
        <sz val="10"/>
        <rFont val="ＭＳ Ｐ明朝"/>
        <family val="1"/>
        <charset val="128"/>
      </rPr>
      <t>（前年度）</t>
    </r>
    <rPh sb="2" eb="4">
      <t>ガイブ</t>
    </rPh>
    <rPh sb="12" eb="13">
      <t>ゼン</t>
    </rPh>
    <rPh sb="13" eb="15">
      <t>ネンド</t>
    </rPh>
    <phoneticPr fontId="2"/>
  </si>
  <si>
    <t>④ 避難（消火・救護等）訓練の実施状況　（前年度）</t>
    <rPh sb="2" eb="4">
      <t>ヒナン</t>
    </rPh>
    <rPh sb="5" eb="7">
      <t>ショウカ</t>
    </rPh>
    <rPh sb="8" eb="10">
      <t>キュウゴ</t>
    </rPh>
    <rPh sb="10" eb="11">
      <t>トウ</t>
    </rPh>
    <rPh sb="12" eb="14">
      <t>クンレン</t>
    </rPh>
    <rPh sb="15" eb="17">
      <t>ジッシ</t>
    </rPh>
    <rPh sb="17" eb="19">
      <t>ジョウキョウ</t>
    </rPh>
    <rPh sb="21" eb="22">
      <t>ゼン</t>
    </rPh>
    <rPh sb="22" eb="24">
      <t>ネンド</t>
    </rPh>
    <phoneticPr fontId="2"/>
  </si>
  <si>
    <t>清掃点検</t>
    <rPh sb="0" eb="2">
      <t>セイソウ</t>
    </rPh>
    <rPh sb="2" eb="4">
      <t>テンケン</t>
    </rPh>
    <phoneticPr fontId="2"/>
  </si>
  <si>
    <r>
      <t xml:space="preserve">※ </t>
    </r>
    <r>
      <rPr>
        <b/>
        <sz val="10"/>
        <color indexed="8"/>
        <rFont val="ＭＳ Ｐゴシック"/>
        <family val="3"/>
        <charset val="128"/>
      </rPr>
      <t>検査実施月の</t>
    </r>
    <r>
      <rPr>
        <b/>
        <u/>
        <sz val="10"/>
        <color indexed="8"/>
        <rFont val="ＭＳ Ｐゴシック"/>
        <family val="3"/>
        <charset val="128"/>
      </rPr>
      <t>前々月の勤務割表の写し</t>
    </r>
    <r>
      <rPr>
        <b/>
        <sz val="10"/>
        <color indexed="8"/>
        <rFont val="ＭＳ Ｐゴシック"/>
        <family val="3"/>
        <charset val="128"/>
      </rPr>
      <t>を添付すること。</t>
    </r>
    <rPh sb="12" eb="14">
      <t>キンム</t>
    </rPh>
    <phoneticPr fontId="2"/>
  </si>
  <si>
    <t>未受診者への対応</t>
    <rPh sb="0" eb="1">
      <t>ミ</t>
    </rPh>
    <rPh sb="1" eb="3">
      <t>ジュシン</t>
    </rPh>
    <rPh sb="3" eb="4">
      <t>シャ</t>
    </rPh>
    <rPh sb="6" eb="8">
      <t>タイオウ</t>
    </rPh>
    <phoneticPr fontId="2"/>
  </si>
  <si>
    <r>
      <t xml:space="preserve">② 管理規程記載事項       </t>
    </r>
    <r>
      <rPr>
        <sz val="10"/>
        <color indexed="8"/>
        <rFont val="ＭＳ Ｐ明朝"/>
        <family val="1"/>
        <charset val="128"/>
      </rPr>
      <t>　（記載している項目を☑すること。）</t>
    </r>
    <rPh sb="2" eb="4">
      <t>カンリ</t>
    </rPh>
    <rPh sb="4" eb="6">
      <t>キテイ</t>
    </rPh>
    <rPh sb="6" eb="8">
      <t>キサイ</t>
    </rPh>
    <rPh sb="8" eb="10">
      <t>ジコウ</t>
    </rPh>
    <phoneticPr fontId="14"/>
  </si>
  <si>
    <t>① 認可定員　　　</t>
    <rPh sb="2" eb="4">
      <t>ニンカ</t>
    </rPh>
    <rPh sb="4" eb="6">
      <t>テイイン</t>
    </rPh>
    <phoneticPr fontId="14"/>
  </si>
  <si>
    <r>
      <t>１号認定こども</t>
    </r>
    <r>
      <rPr>
        <sz val="8"/>
        <color indexed="8"/>
        <rFont val="ＭＳ Ｐ明朝"/>
        <family val="1"/>
        <charset val="128"/>
      </rPr>
      <t>※</t>
    </r>
    <phoneticPr fontId="14"/>
  </si>
  <si>
    <t>⑤ 避難（消火・救護等）訓練の実施計画　（本年度）</t>
    <rPh sb="17" eb="19">
      <t>ケイカク</t>
    </rPh>
    <rPh sb="21" eb="22">
      <t>ホン</t>
    </rPh>
    <rPh sb="22" eb="24">
      <t>ネンド</t>
    </rPh>
    <phoneticPr fontId="2"/>
  </si>
  <si>
    <r>
      <t>　　※</t>
    </r>
    <r>
      <rPr>
        <sz val="10"/>
        <color indexed="8"/>
        <rFont val="ＭＳ Ｐ明朝"/>
        <family val="1"/>
        <charset val="128"/>
      </rPr>
      <t>本</t>
    </r>
    <r>
      <rPr>
        <sz val="10"/>
        <rFont val="ＭＳ Ｐ明朝"/>
        <family val="1"/>
        <charset val="128"/>
      </rPr>
      <t>年度の</t>
    </r>
    <r>
      <rPr>
        <u/>
        <sz val="10"/>
        <rFont val="ＭＳ Ｐ明朝"/>
        <family val="1"/>
        <charset val="128"/>
      </rPr>
      <t>避難訓練実施計画を添付</t>
    </r>
    <r>
      <rPr>
        <sz val="10"/>
        <rFont val="ＭＳ Ｐ明朝"/>
        <family val="1"/>
        <charset val="128"/>
      </rPr>
      <t>すること。</t>
    </r>
    <rPh sb="3" eb="4">
      <t>ホン</t>
    </rPh>
    <rPh sb="4" eb="6">
      <t>ネンド</t>
    </rPh>
    <rPh sb="7" eb="9">
      <t>ヒナン</t>
    </rPh>
    <rPh sb="9" eb="11">
      <t>クンレン</t>
    </rPh>
    <rPh sb="11" eb="13">
      <t>ジッシ</t>
    </rPh>
    <rPh sb="13" eb="15">
      <t>ケイカク</t>
    </rPh>
    <rPh sb="16" eb="18">
      <t>テンプ</t>
    </rPh>
    <phoneticPr fontId="2"/>
  </si>
  <si>
    <t>初日在籍人員数</t>
    <rPh sb="6" eb="7">
      <t>スウ</t>
    </rPh>
    <phoneticPr fontId="2"/>
  </si>
  <si>
    <t>検査日</t>
    <rPh sb="0" eb="3">
      <t>ケンサビ</t>
    </rPh>
    <phoneticPr fontId="14"/>
  </si>
  <si>
    <t>点検日</t>
    <rPh sb="0" eb="2">
      <t>テンケン</t>
    </rPh>
    <rPh sb="2" eb="3">
      <t>ビ</t>
    </rPh>
    <phoneticPr fontId="2"/>
  </si>
  <si>
    <t xml:space="preserve">   ※就業規則等で定める常勤
      保育士の１ヶ月の勤務
      時間数</t>
    <phoneticPr fontId="2"/>
  </si>
  <si>
    <t>主任保育士専任加算</t>
    <phoneticPr fontId="2"/>
  </si>
  <si>
    <t>地域子育て支援事業等加算</t>
    <phoneticPr fontId="2"/>
  </si>
  <si>
    <t>その他Ｄ</t>
    <rPh sb="2" eb="3">
      <t>タ</t>
    </rPh>
    <phoneticPr fontId="2"/>
  </si>
  <si>
    <t>A　+　B</t>
    <phoneticPr fontId="2"/>
  </si>
  <si>
    <t>Ｃ　+　Ｄ</t>
    <phoneticPr fontId="2"/>
  </si>
  <si>
    <t>その他Ｂ</t>
    <rPh sb="2" eb="3">
      <t>タ</t>
    </rPh>
    <phoneticPr fontId="2"/>
  </si>
  <si>
    <t>保育士等配置数 (a+b)  C</t>
    <rPh sb="0" eb="4">
      <t>ホイクシナド</t>
    </rPh>
    <rPh sb="4" eb="6">
      <t>ハイチ</t>
    </rPh>
    <rPh sb="6" eb="7">
      <t>スウ</t>
    </rPh>
    <phoneticPr fontId="2"/>
  </si>
  <si>
    <t>形態</t>
    <rPh sb="0" eb="1">
      <t>カタチ</t>
    </rPh>
    <rPh sb="1" eb="2">
      <t>タイ</t>
    </rPh>
    <phoneticPr fontId="2"/>
  </si>
  <si>
    <t>常勤
a</t>
    <rPh sb="0" eb="1">
      <t>ツネ</t>
    </rPh>
    <rPh sb="1" eb="2">
      <t>ツトム</t>
    </rPh>
    <phoneticPr fontId="2"/>
  </si>
  <si>
    <t>常勤
以外b</t>
    <rPh sb="0" eb="1">
      <t>ツネ</t>
    </rPh>
    <rPh sb="1" eb="2">
      <t>ゴン</t>
    </rPh>
    <rPh sb="3" eb="4">
      <t>イ</t>
    </rPh>
    <rPh sb="4" eb="5">
      <t>ガイ</t>
    </rPh>
    <phoneticPr fontId="2"/>
  </si>
  <si>
    <t>　　　　「最低基準を満たすための保育士数A」を下回らないよう注意すること。</t>
    <rPh sb="23" eb="25">
      <t>シタマワ</t>
    </rPh>
    <rPh sb="30" eb="32">
      <t>チュウイ</t>
    </rPh>
    <phoneticPr fontId="2"/>
  </si>
  <si>
    <t>令和</t>
    <rPh sb="0" eb="2">
      <t>レイワ</t>
    </rPh>
    <phoneticPr fontId="2"/>
  </si>
  <si>
    <t>④ 職員個別表</t>
    <rPh sb="2" eb="4">
      <t>ショクイン</t>
    </rPh>
    <rPh sb="4" eb="6">
      <t>コベツ</t>
    </rPh>
    <rPh sb="6" eb="7">
      <t>ヒョウ</t>
    </rPh>
    <phoneticPr fontId="2"/>
  </si>
  <si>
    <t>職名</t>
    <rPh sb="0" eb="2">
      <t>ショクメイ</t>
    </rPh>
    <phoneticPr fontId="2"/>
  </si>
  <si>
    <t>氏名</t>
    <rPh sb="0" eb="2">
      <t>シメイ</t>
    </rPh>
    <phoneticPr fontId="2"/>
  </si>
  <si>
    <t>年齢</t>
    <rPh sb="0" eb="2">
      <t>ネンレイ</t>
    </rPh>
    <phoneticPr fontId="2"/>
  </si>
  <si>
    <t>資格
取得</t>
    <rPh sb="0" eb="2">
      <t>シカク</t>
    </rPh>
    <rPh sb="3" eb="5">
      <t>シュトク</t>
    </rPh>
    <phoneticPr fontId="2"/>
  </si>
  <si>
    <t>施設勤務年数</t>
    <rPh sb="0" eb="2">
      <t>シセツ</t>
    </rPh>
    <rPh sb="2" eb="4">
      <t>キンム</t>
    </rPh>
    <rPh sb="4" eb="6">
      <t>ネンスウ</t>
    </rPh>
    <phoneticPr fontId="2"/>
  </si>
  <si>
    <t>給与・手当等</t>
    <rPh sb="0" eb="2">
      <t>キュウヨ</t>
    </rPh>
    <rPh sb="3" eb="5">
      <t>テアテ</t>
    </rPh>
    <rPh sb="5" eb="6">
      <t>トウ</t>
    </rPh>
    <phoneticPr fontId="2"/>
  </si>
  <si>
    <t>法人役員・施設長との親族関係</t>
    <rPh sb="0" eb="2">
      <t>ホウジン</t>
    </rPh>
    <rPh sb="2" eb="4">
      <t>ヤクイン</t>
    </rPh>
    <rPh sb="5" eb="8">
      <t>シセツチョウ</t>
    </rPh>
    <rPh sb="10" eb="12">
      <t>シンゾク</t>
    </rPh>
    <rPh sb="12" eb="14">
      <t>カンケイ</t>
    </rPh>
    <phoneticPr fontId="2"/>
  </si>
  <si>
    <t>保育士配置の特例（特例適用者に○）</t>
    <rPh sb="0" eb="2">
      <t>ホイク</t>
    </rPh>
    <rPh sb="2" eb="3">
      <t>シ</t>
    </rPh>
    <rPh sb="3" eb="5">
      <t>ハイチ</t>
    </rPh>
    <rPh sb="6" eb="8">
      <t>トクレイ</t>
    </rPh>
    <rPh sb="9" eb="11">
      <t>トクレイ</t>
    </rPh>
    <rPh sb="11" eb="13">
      <t>テキヨウ</t>
    </rPh>
    <rPh sb="13" eb="14">
      <t>シャ</t>
    </rPh>
    <phoneticPr fontId="2"/>
  </si>
  <si>
    <t>採用
（退職）</t>
    <rPh sb="4" eb="6">
      <t>タイショク</t>
    </rPh>
    <phoneticPr fontId="2"/>
  </si>
  <si>
    <t>資格名</t>
    <rPh sb="0" eb="2">
      <t>シカク</t>
    </rPh>
    <rPh sb="2" eb="3">
      <t>メイ</t>
    </rPh>
    <phoneticPr fontId="2"/>
  </si>
  <si>
    <t>本　　　棒</t>
    <rPh sb="0" eb="1">
      <t>ホン</t>
    </rPh>
    <rPh sb="4" eb="5">
      <t>ボウ</t>
    </rPh>
    <phoneticPr fontId="2"/>
  </si>
  <si>
    <t>特殊業務手当</t>
    <rPh sb="0" eb="2">
      <t>トクシュ</t>
    </rPh>
    <rPh sb="2" eb="4">
      <t>ギョウム</t>
    </rPh>
    <rPh sb="4" eb="6">
      <t>テアテ</t>
    </rPh>
    <phoneticPr fontId="2"/>
  </si>
  <si>
    <t>通勤
手当</t>
    <rPh sb="0" eb="2">
      <t>ツウキン</t>
    </rPh>
    <rPh sb="3" eb="5">
      <t>テアテ</t>
    </rPh>
    <phoneticPr fontId="2"/>
  </si>
  <si>
    <t>月平均　　超過勤
務手当</t>
    <rPh sb="0" eb="1">
      <t>ツキ</t>
    </rPh>
    <rPh sb="1" eb="3">
      <t>ヘイキン</t>
    </rPh>
    <rPh sb="5" eb="7">
      <t>チョウカ</t>
    </rPh>
    <rPh sb="9" eb="10">
      <t>ツトム</t>
    </rPh>
    <rPh sb="10" eb="12">
      <t>テアテ</t>
    </rPh>
    <phoneticPr fontId="2"/>
  </si>
  <si>
    <t>管理職　　手当</t>
    <rPh sb="0" eb="3">
      <t>カンリショク</t>
    </rPh>
    <rPh sb="5" eb="7">
      <t>テアテ</t>
    </rPh>
    <phoneticPr fontId="2"/>
  </si>
  <si>
    <t>その他
手　当</t>
    <rPh sb="2" eb="3">
      <t>タ</t>
    </rPh>
    <rPh sb="4" eb="5">
      <t>テ</t>
    </rPh>
    <rPh sb="6" eb="7">
      <t>トウ</t>
    </rPh>
    <phoneticPr fontId="2"/>
  </si>
  <si>
    <t>年月日</t>
    <rPh sb="0" eb="3">
      <t>ネンガッピ</t>
    </rPh>
    <phoneticPr fontId="2"/>
  </si>
  <si>
    <t>（記載上の注意）</t>
    <rPh sb="1" eb="4">
      <t>キサイジョウ</t>
    </rPh>
    <rPh sb="5" eb="7">
      <t>チュウイ</t>
    </rPh>
    <phoneticPr fontId="2"/>
  </si>
  <si>
    <r>
      <t xml:space="preserve"> 　</t>
    </r>
    <r>
      <rPr>
        <u/>
        <sz val="9"/>
        <rFont val="ＭＳ Ｐ明朝"/>
        <family val="1"/>
        <charset val="128"/>
      </rPr>
      <t>施設会計から給与を支給している全ての職員</t>
    </r>
    <r>
      <rPr>
        <sz val="9"/>
        <rFont val="ＭＳ Ｐ明朝"/>
        <family val="1"/>
        <charset val="128"/>
      </rPr>
      <t>を記載すること。</t>
    </r>
    <phoneticPr fontId="2"/>
  </si>
  <si>
    <t>×</t>
    <phoneticPr fontId="2"/>
  </si>
  <si>
    <t>×</t>
    <phoneticPr fontId="2"/>
  </si>
  <si>
    <t>＝</t>
    <phoneticPr fontId="2"/>
  </si>
  <si>
    <t>Ａ</t>
    <phoneticPr fontId="2"/>
  </si>
  <si>
    <t>＝</t>
    <phoneticPr fontId="2"/>
  </si>
  <si>
    <t>Ｂ</t>
    <phoneticPr fontId="2"/>
  </si>
  <si>
    <t>Ｃ</t>
    <phoneticPr fontId="2"/>
  </si>
  <si>
    <t>Ｄ</t>
    <phoneticPr fontId="2"/>
  </si>
  <si>
    <t>Ｅ</t>
    <phoneticPr fontId="2"/>
  </si>
  <si>
    <t>Ｆ</t>
    <phoneticPr fontId="2"/>
  </si>
  <si>
    <t>Ｇ</t>
    <phoneticPr fontId="2"/>
  </si>
  <si>
    <t>×</t>
    <phoneticPr fontId="2"/>
  </si>
  <si>
    <t>＝</t>
    <phoneticPr fontId="2"/>
  </si>
  <si>
    <t>Ｈ</t>
    <phoneticPr fontId="2"/>
  </si>
  <si>
    <t>Ｉ</t>
    <phoneticPr fontId="2"/>
  </si>
  <si>
    <t>I</t>
    <phoneticPr fontId="2"/>
  </si>
  <si>
    <t>J</t>
    <phoneticPr fontId="2"/>
  </si>
  <si>
    <t>【常勤】</t>
    <rPh sb="1" eb="3">
      <t>ジョウキン</t>
    </rPh>
    <phoneticPr fontId="2"/>
  </si>
  <si>
    <t>【非常勤】</t>
    <rPh sb="1" eb="4">
      <t>ヒジョウキン</t>
    </rPh>
    <phoneticPr fontId="2"/>
  </si>
  <si>
    <t>保育士一人当たりの実働時間</t>
    <rPh sb="0" eb="3">
      <t>ホイクシ</t>
    </rPh>
    <rPh sb="3" eb="5">
      <t>ヒトリ</t>
    </rPh>
    <rPh sb="5" eb="6">
      <t>ア</t>
    </rPh>
    <rPh sb="9" eb="11">
      <t>ジツドウ</t>
    </rPh>
    <rPh sb="11" eb="13">
      <t>ジカン</t>
    </rPh>
    <phoneticPr fontId="2"/>
  </si>
  <si>
    <r>
      <t xml:space="preserve">作成基準年月日
</t>
    </r>
    <r>
      <rPr>
        <b/>
        <sz val="8"/>
        <color indexed="8"/>
        <rFont val="ＭＳ 明朝"/>
        <family val="1"/>
        <charset val="128"/>
      </rPr>
      <t>（検査日の前々月の1日現在）</t>
    </r>
    <rPh sb="0" eb="2">
      <t>サクセイ</t>
    </rPh>
    <rPh sb="2" eb="4">
      <t>キジュン</t>
    </rPh>
    <rPh sb="4" eb="7">
      <t>ネンガッピ</t>
    </rPh>
    <rPh sb="9" eb="11">
      <t>ケンサ</t>
    </rPh>
    <rPh sb="11" eb="12">
      <t>ヒ</t>
    </rPh>
    <rPh sb="13" eb="15">
      <t>ゼンゼン</t>
    </rPh>
    <rPh sb="15" eb="16">
      <t>ツキ</t>
    </rPh>
    <rPh sb="18" eb="21">
      <t>ニチゲンザイ</t>
    </rPh>
    <rPh sb="19" eb="21">
      <t>ゲンザイ</t>
    </rPh>
    <phoneticPr fontId="14"/>
  </si>
  <si>
    <t>調理員等一人当たりの実働時間</t>
    <rPh sb="0" eb="2">
      <t>チョウリ</t>
    </rPh>
    <rPh sb="2" eb="3">
      <t>イン</t>
    </rPh>
    <rPh sb="3" eb="4">
      <t>トウ</t>
    </rPh>
    <rPh sb="4" eb="6">
      <t>ヒトリ</t>
    </rPh>
    <rPh sb="6" eb="7">
      <t>ア</t>
    </rPh>
    <rPh sb="10" eb="12">
      <t>ジツドウ</t>
    </rPh>
    <rPh sb="12" eb="14">
      <t>ジカン</t>
    </rPh>
    <phoneticPr fontId="2"/>
  </si>
  <si>
    <t>　 金額</t>
    <rPh sb="2" eb="4">
      <t>キンガク</t>
    </rPh>
    <phoneticPr fontId="2"/>
  </si>
  <si>
    <t>エ　一時保育利用料</t>
    <phoneticPr fontId="2"/>
  </si>
  <si>
    <t>　　　　　　金額　　　　　　　円</t>
  </si>
  <si>
    <t>ウ　延長保育</t>
    <phoneticPr fontId="2"/>
  </si>
  <si>
    <t>　　　</t>
    <phoneticPr fontId="2"/>
  </si>
  <si>
    <t>　　　　　　</t>
    <phoneticPr fontId="2"/>
  </si>
  <si>
    <t>徴収理由：</t>
    <rPh sb="0" eb="2">
      <t>チョウシュウ</t>
    </rPh>
    <rPh sb="2" eb="4">
      <t>リユウ</t>
    </rPh>
    <phoneticPr fontId="2"/>
  </si>
  <si>
    <t>金額：</t>
    <rPh sb="0" eb="2">
      <t>キンガク</t>
    </rPh>
    <phoneticPr fontId="2"/>
  </si>
  <si>
    <t xml:space="preserve"> ・費目：</t>
    <phoneticPr fontId="2"/>
  </si>
  <si>
    <t>② 今後の用途</t>
    <rPh sb="2" eb="4">
      <t>コンゴ</t>
    </rPh>
    <rPh sb="5" eb="7">
      <t>ヨウト</t>
    </rPh>
    <phoneticPr fontId="2"/>
  </si>
  <si>
    <t>　　　　</t>
    <phoneticPr fontId="2"/>
  </si>
  <si>
    <t xml:space="preserve">  ア 保育料以外の保護者負担金</t>
    <phoneticPr fontId="2"/>
  </si>
  <si>
    <t>③ その他の出納事務</t>
    <phoneticPr fontId="2"/>
  </si>
  <si>
    <t>　　</t>
    <phoneticPr fontId="2"/>
  </si>
  <si>
    <t>承  認：</t>
    <rPh sb="0" eb="1">
      <t>ショウ</t>
    </rPh>
    <rPh sb="3" eb="4">
      <t>シノブ</t>
    </rPh>
    <phoneticPr fontId="2"/>
  </si>
  <si>
    <t>作　成：</t>
    <phoneticPr fontId="2"/>
  </si>
  <si>
    <t>　　</t>
    <phoneticPr fontId="2"/>
  </si>
  <si>
    <t>① 繰越金の発生理由</t>
    <rPh sb="2" eb="4">
      <t>クリコシ</t>
    </rPh>
    <rPh sb="4" eb="5">
      <t>キン</t>
    </rPh>
    <rPh sb="6" eb="8">
      <t>ハッセイ</t>
    </rPh>
    <rPh sb="8" eb="10">
      <t>リユウ</t>
    </rPh>
    <phoneticPr fontId="2"/>
  </si>
  <si>
    <t xml:space="preserve">  　</t>
    <phoneticPr fontId="2"/>
  </si>
  <si>
    <t>　　　　　　作　成：平成　　年　　月　　日</t>
  </si>
  <si>
    <t>※収支計算分析表の作成要件に該当している場合に記入すること。</t>
    <rPh sb="1" eb="3">
      <t>シュウシ</t>
    </rPh>
    <rPh sb="3" eb="5">
      <t>ケイサン</t>
    </rPh>
    <rPh sb="5" eb="7">
      <t>ブンセキ</t>
    </rPh>
    <rPh sb="7" eb="8">
      <t>ヒョウ</t>
    </rPh>
    <rPh sb="9" eb="11">
      <t>サクセイ</t>
    </rPh>
    <rPh sb="11" eb="13">
      <t>ヨウケン</t>
    </rPh>
    <rPh sb="14" eb="16">
      <t>ガイトウ</t>
    </rPh>
    <rPh sb="20" eb="22">
      <t>バアイ</t>
    </rPh>
    <rPh sb="23" eb="25">
      <t>キニュウ</t>
    </rPh>
    <phoneticPr fontId="2"/>
  </si>
  <si>
    <t>(保育所型認定こども園は記入不要）</t>
    <rPh sb="1" eb="3">
      <t>ホイク</t>
    </rPh>
    <rPh sb="3" eb="4">
      <t>ショ</t>
    </rPh>
    <rPh sb="4" eb="5">
      <t>ガタ</t>
    </rPh>
    <rPh sb="5" eb="7">
      <t>ニンテイ</t>
    </rPh>
    <rPh sb="10" eb="11">
      <t>エン</t>
    </rPh>
    <rPh sb="12" eb="14">
      <t>キニュウ</t>
    </rPh>
    <rPh sb="14" eb="16">
      <t>フヨウ</t>
    </rPh>
    <phoneticPr fontId="2"/>
  </si>
  <si>
    <r>
      <t>（２） 繰越金の状況</t>
    </r>
    <r>
      <rPr>
        <sz val="11"/>
        <rFont val="ＭＳ Ｐ明朝"/>
        <family val="1"/>
        <charset val="128"/>
      </rPr>
      <t>　</t>
    </r>
    <rPh sb="4" eb="6">
      <t>クリコシ</t>
    </rPh>
    <rPh sb="6" eb="7">
      <t>キン</t>
    </rPh>
    <rPh sb="8" eb="10">
      <t>ジョウキョウ</t>
    </rPh>
    <phoneticPr fontId="2"/>
  </si>
  <si>
    <t>（１） 予算及び決算その他の財務</t>
    <phoneticPr fontId="2"/>
  </si>
  <si>
    <t>２　会  計</t>
    <phoneticPr fontId="2"/>
  </si>
  <si>
    <t>（注）</t>
    <rPh sb="0" eb="1">
      <t>チュウ</t>
    </rPh>
    <phoneticPr fontId="2"/>
  </si>
  <si>
    <t>有　・　無</t>
    <rPh sb="0" eb="1">
      <t>ユウ</t>
    </rPh>
    <rPh sb="4" eb="5">
      <t>ム</t>
    </rPh>
    <phoneticPr fontId="2"/>
  </si>
  <si>
    <t>者</t>
    <rPh sb="0" eb="1">
      <t>シャ</t>
    </rPh>
    <phoneticPr fontId="2"/>
  </si>
  <si>
    <t>役員との関係</t>
    <rPh sb="0" eb="2">
      <t>ヤクイン</t>
    </rPh>
    <rPh sb="4" eb="6">
      <t>カンケイ</t>
    </rPh>
    <phoneticPr fontId="2"/>
  </si>
  <si>
    <t>理事会等の審議状況</t>
    <rPh sb="0" eb="2">
      <t>リジ</t>
    </rPh>
    <rPh sb="2" eb="3">
      <t>カイ</t>
    </rPh>
    <rPh sb="3" eb="4">
      <t>トウ</t>
    </rPh>
    <rPh sb="5" eb="7">
      <t>シンギ</t>
    </rPh>
    <rPh sb="7" eb="9">
      <t>ジョウキョウ</t>
    </rPh>
    <phoneticPr fontId="2"/>
  </si>
  <si>
    <t>購入価格</t>
    <rPh sb="0" eb="2">
      <t>コウニュウ</t>
    </rPh>
    <rPh sb="2" eb="4">
      <t>カカク</t>
    </rPh>
    <phoneticPr fontId="2"/>
  </si>
  <si>
    <t>予定価格</t>
    <rPh sb="0" eb="2">
      <t>ヨテイ</t>
    </rPh>
    <rPh sb="2" eb="4">
      <t>カカク</t>
    </rPh>
    <phoneticPr fontId="2"/>
  </si>
  <si>
    <t>見積業者数</t>
    <rPh sb="0" eb="2">
      <t>ミツモリ</t>
    </rPh>
    <rPh sb="2" eb="5">
      <t>ギョウシャスウ</t>
    </rPh>
    <phoneticPr fontId="2"/>
  </si>
  <si>
    <t>契約年月日</t>
    <rPh sb="0" eb="2">
      <t>ケイヤク</t>
    </rPh>
    <rPh sb="2" eb="5">
      <t>ネンガッピ</t>
    </rPh>
    <phoneticPr fontId="2"/>
  </si>
  <si>
    <t>契約の方法</t>
    <rPh sb="0" eb="2">
      <t>ケイヤク</t>
    </rPh>
    <rPh sb="3" eb="5">
      <t>ホウホウ</t>
    </rPh>
    <phoneticPr fontId="2"/>
  </si>
  <si>
    <t>納入業者名</t>
    <rPh sb="0" eb="2">
      <t>ノウニュウ</t>
    </rPh>
    <rPh sb="2" eb="4">
      <t>ギョウシャ</t>
    </rPh>
    <rPh sb="4" eb="5">
      <t>メイ</t>
    </rPh>
    <phoneticPr fontId="2"/>
  </si>
  <si>
    <t>購入物品名</t>
    <rPh sb="0" eb="2">
      <t>コウニュウ</t>
    </rPh>
    <rPh sb="2" eb="4">
      <t>ブッピン</t>
    </rPh>
    <rPh sb="4" eb="5">
      <t>メイ</t>
    </rPh>
    <phoneticPr fontId="2"/>
  </si>
  <si>
    <t>② 物品等の購入</t>
    <phoneticPr fontId="2"/>
  </si>
  <si>
    <t>請負価格</t>
    <rPh sb="0" eb="2">
      <t>ウケオイ</t>
    </rPh>
    <rPh sb="2" eb="4">
      <t>カカク</t>
    </rPh>
    <phoneticPr fontId="2"/>
  </si>
  <si>
    <t>施工業者名</t>
    <rPh sb="0" eb="2">
      <t>セコウ</t>
    </rPh>
    <rPh sb="2" eb="3">
      <t>ギョウ</t>
    </rPh>
    <rPh sb="3" eb="4">
      <t>シャ</t>
    </rPh>
    <rPh sb="4" eb="5">
      <t>メイ</t>
    </rPh>
    <phoneticPr fontId="2"/>
  </si>
  <si>
    <t>工事名（修繕箇所）</t>
    <rPh sb="0" eb="3">
      <t>コウジメイ</t>
    </rPh>
    <rPh sb="4" eb="6">
      <t>シュウゼン</t>
    </rPh>
    <rPh sb="6" eb="8">
      <t>カショ</t>
    </rPh>
    <phoneticPr fontId="2"/>
  </si>
  <si>
    <t>① 増・改築及び修繕工事</t>
    <rPh sb="2" eb="3">
      <t>ゾウ</t>
    </rPh>
    <rPh sb="4" eb="6">
      <t>カイチク</t>
    </rPh>
    <rPh sb="6" eb="7">
      <t>オヨ</t>
    </rPh>
    <rPh sb="8" eb="10">
      <t>シュウゼン</t>
    </rPh>
    <rPh sb="10" eb="12">
      <t>コウジ</t>
    </rPh>
    <phoneticPr fontId="2"/>
  </si>
  <si>
    <r>
      <t>（５） 委託費の弾力的運用の状況　　　・・・・・・・別添「委託費の弾力的運用の状況」のとおり　</t>
    </r>
    <r>
      <rPr>
        <sz val="10"/>
        <rFont val="ＭＳ Ｐ明朝"/>
        <family val="1"/>
        <charset val="128"/>
      </rPr>
      <t>※保育所型認定こども園は添付不要。</t>
    </r>
    <rPh sb="4" eb="6">
      <t>イタク</t>
    </rPh>
    <rPh sb="6" eb="7">
      <t>ヒ</t>
    </rPh>
    <rPh sb="27" eb="28">
      <t>ソ</t>
    </rPh>
    <rPh sb="29" eb="32">
      <t>イタクヒ</t>
    </rPh>
    <rPh sb="33" eb="36">
      <t>ダンリョクテキ</t>
    </rPh>
    <rPh sb="36" eb="38">
      <t>ウンヨウ</t>
    </rPh>
    <rPh sb="39" eb="41">
      <t>ジョウキョウ</t>
    </rPh>
    <phoneticPr fontId="2"/>
  </si>
  <si>
    <t>　</t>
    <phoneticPr fontId="2"/>
  </si>
  <si>
    <r>
      <t xml:space="preserve">（４） 会計の執行状況　　　・・・・・・・別表３（P.19）のとおり　 </t>
    </r>
    <r>
      <rPr>
        <sz val="10"/>
        <rFont val="ＭＳ Ｐ明朝"/>
        <family val="1"/>
        <charset val="128"/>
      </rPr>
      <t>※保育所型認定こども園は添付不要。</t>
    </r>
    <rPh sb="4" eb="6">
      <t>カイケイ</t>
    </rPh>
    <rPh sb="7" eb="9">
      <t>シッコウ</t>
    </rPh>
    <rPh sb="9" eb="11">
      <t>ジョウキョウ</t>
    </rPh>
    <rPh sb="21" eb="22">
      <t>ベツ</t>
    </rPh>
    <rPh sb="22" eb="23">
      <t>ヒョウ</t>
    </rPh>
    <phoneticPr fontId="2"/>
  </si>
  <si>
    <r>
      <t xml:space="preserve">1. </t>
    </r>
    <r>
      <rPr>
        <u/>
        <sz val="9"/>
        <rFont val="ＭＳ Ｐ明朝"/>
        <family val="1"/>
        <charset val="128"/>
      </rPr>
      <t>基準日現在でリース期間中にあるリース契約について全て記載</t>
    </r>
    <r>
      <rPr>
        <sz val="9"/>
        <rFont val="ＭＳ Ｐ明朝"/>
        <family val="1"/>
        <charset val="128"/>
      </rPr>
      <t>すること。</t>
    </r>
    <rPh sb="3" eb="6">
      <t>キジュンビ</t>
    </rPh>
    <rPh sb="6" eb="8">
      <t>ゲンザイ</t>
    </rPh>
    <rPh sb="12" eb="14">
      <t>キカン</t>
    </rPh>
    <rPh sb="14" eb="15">
      <t>チュウ</t>
    </rPh>
    <rPh sb="21" eb="23">
      <t>ケイヤク</t>
    </rPh>
    <rPh sb="27" eb="28">
      <t>スベ</t>
    </rPh>
    <phoneticPr fontId="2"/>
  </si>
  <si>
    <t>円/年</t>
    <rPh sb="0" eb="1">
      <t>エン</t>
    </rPh>
    <rPh sb="2" eb="3">
      <t>ネン</t>
    </rPh>
    <phoneticPr fontId="2"/>
  </si>
  <si>
    <t>自～至</t>
    <rPh sb="0" eb="1">
      <t>ジ</t>
    </rPh>
    <rPh sb="2" eb="3">
      <t>イタ</t>
    </rPh>
    <phoneticPr fontId="2"/>
  </si>
  <si>
    <t>リース価格</t>
    <rPh sb="3" eb="5">
      <t>カカク</t>
    </rPh>
    <phoneticPr fontId="2"/>
  </si>
  <si>
    <t>リース期間</t>
    <rPh sb="3" eb="5">
      <t>キカン</t>
    </rPh>
    <phoneticPr fontId="2"/>
  </si>
  <si>
    <t>リース物品等</t>
    <rPh sb="3" eb="5">
      <t>ブッピン</t>
    </rPh>
    <rPh sb="4" eb="5">
      <t>イレモノ</t>
    </rPh>
    <rPh sb="5" eb="6">
      <t>トウ</t>
    </rPh>
    <phoneticPr fontId="2"/>
  </si>
  <si>
    <t>④ リース契約の状況</t>
    <rPh sb="5" eb="7">
      <t>ケイヤク</t>
    </rPh>
    <rPh sb="8" eb="10">
      <t>ジョウキョウ</t>
    </rPh>
    <phoneticPr fontId="2"/>
  </si>
  <si>
    <r>
      <t xml:space="preserve">1. </t>
    </r>
    <r>
      <rPr>
        <u/>
        <sz val="9"/>
        <rFont val="ＭＳ Ｐ明朝"/>
        <family val="1"/>
        <charset val="128"/>
      </rPr>
      <t>すべての業務委託について記載</t>
    </r>
    <r>
      <rPr>
        <sz val="9"/>
        <rFont val="ＭＳ Ｐ明朝"/>
        <family val="1"/>
        <charset val="128"/>
      </rPr>
      <t>すること。</t>
    </r>
    <rPh sb="7" eb="9">
      <t>ギョウム</t>
    </rPh>
    <rPh sb="9" eb="11">
      <t>イタク</t>
    </rPh>
    <phoneticPr fontId="2"/>
  </si>
  <si>
    <t>委託額</t>
    <rPh sb="0" eb="2">
      <t>イタク</t>
    </rPh>
    <rPh sb="2" eb="3">
      <t>ガク</t>
    </rPh>
    <phoneticPr fontId="2"/>
  </si>
  <si>
    <t>委託期間</t>
    <rPh sb="0" eb="2">
      <t>イタク</t>
    </rPh>
    <rPh sb="2" eb="4">
      <t>キカン</t>
    </rPh>
    <phoneticPr fontId="2"/>
  </si>
  <si>
    <t>委託業者</t>
    <rPh sb="0" eb="2">
      <t>イタク</t>
    </rPh>
    <rPh sb="2" eb="4">
      <t>ギョウシャ</t>
    </rPh>
    <phoneticPr fontId="2"/>
  </si>
  <si>
    <t>委託業務内容</t>
    <rPh sb="0" eb="2">
      <t>イタク</t>
    </rPh>
    <rPh sb="2" eb="4">
      <t>ギョウム</t>
    </rPh>
    <rPh sb="4" eb="6">
      <t>ナイヨウ</t>
    </rPh>
    <phoneticPr fontId="2"/>
  </si>
  <si>
    <t>③ 業務委託の状況（自動更新契約も含む）</t>
    <rPh sb="2" eb="4">
      <t>ギョウム</t>
    </rPh>
    <rPh sb="4" eb="6">
      <t>イタク</t>
    </rPh>
    <rPh sb="7" eb="9">
      <t>ジョウキョウ</t>
    </rPh>
    <rPh sb="10" eb="12">
      <t>ジドウ</t>
    </rPh>
    <rPh sb="12" eb="14">
      <t>コウシン</t>
    </rPh>
    <rPh sb="14" eb="16">
      <t>ケイヤク</t>
    </rPh>
    <rPh sb="17" eb="18">
      <t>フク</t>
    </rPh>
    <phoneticPr fontId="2"/>
  </si>
  <si>
    <t>施設整備積立預金</t>
    <rPh sb="0" eb="2">
      <t>シセツ</t>
    </rPh>
    <rPh sb="2" eb="4">
      <t>セイビ</t>
    </rPh>
    <rPh sb="4" eb="6">
      <t>ツミタテ</t>
    </rPh>
    <rPh sb="6" eb="8">
      <t>ヨキン</t>
    </rPh>
    <phoneticPr fontId="2"/>
  </si>
  <si>
    <t>備品購入積立預金</t>
    <rPh sb="0" eb="2">
      <t>ビヒン</t>
    </rPh>
    <rPh sb="2" eb="4">
      <t>コウニュウ</t>
    </rPh>
    <rPh sb="4" eb="6">
      <t>ツミタテ</t>
    </rPh>
    <rPh sb="6" eb="8">
      <t>ヨキン</t>
    </rPh>
    <phoneticPr fontId="2"/>
  </si>
  <si>
    <t>修繕費積立預金</t>
    <rPh sb="0" eb="3">
      <t>シュウゼンヒ</t>
    </rPh>
    <rPh sb="3" eb="5">
      <t>ツミタテ</t>
    </rPh>
    <rPh sb="5" eb="7">
      <t>ヨキン</t>
    </rPh>
    <phoneticPr fontId="2"/>
  </si>
  <si>
    <t>人件費積立預金</t>
    <rPh sb="0" eb="3">
      <t>ジンケンヒ</t>
    </rPh>
    <rPh sb="3" eb="5">
      <t>ツミタテ</t>
    </rPh>
    <rPh sb="5" eb="7">
      <t>ヨキン</t>
    </rPh>
    <phoneticPr fontId="2"/>
  </si>
  <si>
    <t>支払資金残高</t>
    <rPh sb="0" eb="2">
      <t>シハライ</t>
    </rPh>
    <rPh sb="2" eb="4">
      <t>シキン</t>
    </rPh>
    <rPh sb="4" eb="6">
      <t>ザンダカ</t>
    </rPh>
    <phoneticPr fontId="2"/>
  </si>
  <si>
    <t>当期末合計（Ｄ）＋（Ｅ）－（Ｆ）＝（Ｇ）</t>
    <rPh sb="0" eb="2">
      <t>トウキ</t>
    </rPh>
    <rPh sb="2" eb="3">
      <t>マツ</t>
    </rPh>
    <rPh sb="3" eb="5">
      <t>ゴウケイ</t>
    </rPh>
    <phoneticPr fontId="2"/>
  </si>
  <si>
    <t>当期取り崩し（Ｆ）</t>
    <rPh sb="0" eb="2">
      <t>トウキ</t>
    </rPh>
    <rPh sb="2" eb="3">
      <t>ト</t>
    </rPh>
    <rPh sb="4" eb="5">
      <t>クズ</t>
    </rPh>
    <phoneticPr fontId="2"/>
  </si>
  <si>
    <t>当期計上額（Ｅ）</t>
    <rPh sb="0" eb="2">
      <t>トウキ</t>
    </rPh>
    <rPh sb="2" eb="5">
      <t>ケイジョウガク</t>
    </rPh>
    <phoneticPr fontId="2"/>
  </si>
  <si>
    <t>前期まで（Ｄ）</t>
    <rPh sb="0" eb="2">
      <t>ゼンキ</t>
    </rPh>
    <phoneticPr fontId="2"/>
  </si>
  <si>
    <t>その他</t>
    <rPh sb="2" eb="3">
      <t>タ</t>
    </rPh>
    <phoneticPr fontId="2"/>
  </si>
  <si>
    <t>補助金</t>
    <rPh sb="0" eb="3">
      <t>ホジョキン</t>
    </rPh>
    <phoneticPr fontId="2"/>
  </si>
  <si>
    <t>運用収入</t>
    <rPh sb="0" eb="2">
      <t>ウンヨウ</t>
    </rPh>
    <rPh sb="2" eb="4">
      <t>シュウニュウ</t>
    </rPh>
    <phoneticPr fontId="2"/>
  </si>
  <si>
    <t>委託費</t>
    <phoneticPr fontId="2"/>
  </si>
  <si>
    <t>委託費</t>
    <rPh sb="0" eb="2">
      <t>イタク</t>
    </rPh>
    <rPh sb="2" eb="3">
      <t>ヒ</t>
    </rPh>
    <phoneticPr fontId="2"/>
  </si>
  <si>
    <t>事業費</t>
    <rPh sb="0" eb="3">
      <t>ジギョウヒ</t>
    </rPh>
    <phoneticPr fontId="2"/>
  </si>
  <si>
    <t>小計</t>
    <rPh sb="0" eb="2">
      <t>ショウケイ</t>
    </rPh>
    <phoneticPr fontId="2"/>
  </si>
  <si>
    <t>管理費</t>
    <rPh sb="0" eb="2">
      <t>カンリ</t>
    </rPh>
    <rPh sb="2" eb="3">
      <t>ヒ</t>
    </rPh>
    <phoneticPr fontId="2"/>
  </si>
  <si>
    <t>％</t>
    <phoneticPr fontId="2"/>
  </si>
  <si>
    <t>人件費</t>
    <rPh sb="0" eb="3">
      <t>ジンケンヒ</t>
    </rPh>
    <phoneticPr fontId="2"/>
  </si>
  <si>
    <t>（Ａ）</t>
    <phoneticPr fontId="2"/>
  </si>
  <si>
    <t>備　　考</t>
    <rPh sb="0" eb="1">
      <t>ビ</t>
    </rPh>
    <rPh sb="3" eb="4">
      <t>コウ</t>
    </rPh>
    <phoneticPr fontId="2"/>
  </si>
  <si>
    <t>（Ｂ）</t>
    <phoneticPr fontId="2"/>
  </si>
  <si>
    <t>執行率</t>
    <rPh sb="0" eb="1">
      <t>シツ</t>
    </rPh>
    <rPh sb="1" eb="2">
      <t>コウ</t>
    </rPh>
    <rPh sb="2" eb="3">
      <t>リツ</t>
    </rPh>
    <phoneticPr fontId="2"/>
  </si>
  <si>
    <t>残高（Ａ）－（Ｂ）＝（Ｃ）</t>
    <rPh sb="0" eb="2">
      <t>ザンダカ</t>
    </rPh>
    <phoneticPr fontId="2"/>
  </si>
  <si>
    <t>支出額（Ｂ）</t>
    <rPh sb="0" eb="2">
      <t>シシュツ</t>
    </rPh>
    <rPh sb="2" eb="3">
      <t>ガク</t>
    </rPh>
    <phoneticPr fontId="2"/>
  </si>
  <si>
    <t>収入額（Ａ）</t>
    <rPh sb="0" eb="3">
      <t>シュウニュウガク</t>
    </rPh>
    <phoneticPr fontId="2"/>
  </si>
  <si>
    <t>区　　分</t>
    <rPh sb="0" eb="1">
      <t>ク</t>
    </rPh>
    <rPh sb="3" eb="4">
      <t>ブン</t>
    </rPh>
    <phoneticPr fontId="2"/>
  </si>
  <si>
    <t>項　　目</t>
    <rPh sb="0" eb="1">
      <t>コウ</t>
    </rPh>
    <rPh sb="3" eb="4">
      <t>メ</t>
    </rPh>
    <phoneticPr fontId="2"/>
  </si>
  <si>
    <t>（※保育所型認定こども園作成不要）</t>
    <rPh sb="2" eb="4">
      <t>ホイク</t>
    </rPh>
    <rPh sb="4" eb="5">
      <t>ショ</t>
    </rPh>
    <rPh sb="5" eb="6">
      <t>ガタ</t>
    </rPh>
    <rPh sb="6" eb="8">
      <t>ニンテイ</t>
    </rPh>
    <rPh sb="11" eb="12">
      <t>エン</t>
    </rPh>
    <rPh sb="12" eb="14">
      <t>サクセイ</t>
    </rPh>
    <rPh sb="14" eb="16">
      <t>フヨウ</t>
    </rPh>
    <phoneticPr fontId="2"/>
  </si>
  <si>
    <t>（別表３）　会計の執行状況</t>
    <rPh sb="6" eb="8">
      <t>カイケイ</t>
    </rPh>
    <rPh sb="9" eb="11">
      <t>シッコウ</t>
    </rPh>
    <rPh sb="11" eb="13">
      <t>ジョウキョウ</t>
    </rPh>
    <phoneticPr fontId="2"/>
  </si>
  <si>
    <t>概ね１年間程度資金計画及び償還計画が着実に履行されている。　</t>
  </si>
  <si>
    <t>要　件　内　容</t>
    <rPh sb="0" eb="3">
      <t>ヨウケン</t>
    </rPh>
    <rPh sb="4" eb="7">
      <t>ナイヨウ</t>
    </rPh>
    <phoneticPr fontId="2"/>
  </si>
  <si>
    <t>適合</t>
    <rPh sb="0" eb="2">
      <t>テキゴウ</t>
    </rPh>
    <phoneticPr fontId="2"/>
  </si>
  <si>
    <t>■　要件４　資金計画及び償還計画の確実な履行（新たに保育所を経営する事業を行う設置者に対する要件）</t>
    <rPh sb="2" eb="4">
      <t>ヨウケン</t>
    </rPh>
    <rPh sb="17" eb="19">
      <t>カクジツ</t>
    </rPh>
    <rPh sb="20" eb="22">
      <t>リコウ</t>
    </rPh>
    <rPh sb="43" eb="44">
      <t>タイ</t>
    </rPh>
    <rPh sb="46" eb="48">
      <t>ヨウケン</t>
    </rPh>
    <phoneticPr fontId="2"/>
  </si>
  <si>
    <t>3月31日付け府政共第349号・雇児発0331第10号　内閣府政策統括官・厚生労働省雇用均等・児童家庭局長等連名通知）を参照　</t>
    <phoneticPr fontId="2"/>
  </si>
  <si>
    <t>※</t>
    <phoneticPr fontId="2"/>
  </si>
  <si>
    <t>③処遇改善加算の賃金改善要件（キャリアパス要件を含む）のいずれも満たしていること。</t>
    <rPh sb="1" eb="3">
      <t>ショグウ</t>
    </rPh>
    <rPh sb="3" eb="5">
      <t>カイゼン</t>
    </rPh>
    <rPh sb="5" eb="7">
      <t>カサン</t>
    </rPh>
    <rPh sb="8" eb="10">
      <t>チンギン</t>
    </rPh>
    <rPh sb="10" eb="12">
      <t>カイゼン</t>
    </rPh>
    <rPh sb="12" eb="14">
      <t>ヨウケン</t>
    </rPh>
    <rPh sb="21" eb="23">
      <t>ヨウケン</t>
    </rPh>
    <rPh sb="24" eb="25">
      <t>フク</t>
    </rPh>
    <rPh sb="32" eb="33">
      <t>ミ</t>
    </rPh>
    <phoneticPr fontId="2"/>
  </si>
  <si>
    <t>イ　「社会福祉事業の経営者による福祉サービスに関する苦情解決の仕組みの指針について」により、入所者等に対して苦
　情解決の仕組みが周知されており、第三者委員を設置して適切な対応を行っているとともに、入所者等からのサービスに
　係る苦情内容及び解決結果の定期的な公表を行うなど、利用者の保護に努めること。</t>
    <phoneticPr fontId="2"/>
  </si>
  <si>
    <t>②毎年度次のア又はイが実施されていること。</t>
    <rPh sb="4" eb="5">
      <t>ツ</t>
    </rPh>
    <phoneticPr fontId="2"/>
  </si>
  <si>
    <t>【その他】　上記以外の会計基準に基づく相当する財務諸表等</t>
    <rPh sb="6" eb="8">
      <t>ジョウキ</t>
    </rPh>
    <rPh sb="8" eb="10">
      <t>イガイ</t>
    </rPh>
    <rPh sb="13" eb="15">
      <t>キジュン</t>
    </rPh>
    <rPh sb="16" eb="17">
      <t>モト</t>
    </rPh>
    <rPh sb="19" eb="21">
      <t>ソウトウ</t>
    </rPh>
    <rPh sb="23" eb="25">
      <t>ザイム</t>
    </rPh>
    <rPh sb="25" eb="27">
      <t>ショヒョウ</t>
    </rPh>
    <rPh sb="27" eb="28">
      <t>トウ</t>
    </rPh>
    <phoneticPr fontId="2"/>
  </si>
  <si>
    <t>【企業会計】　企業会計による損益計算書及び貸借対照表（流動資産及び流動負債のみを記載）</t>
    <rPh sb="1" eb="3">
      <t>キギョウ</t>
    </rPh>
    <rPh sb="3" eb="5">
      <t>カイケイ</t>
    </rPh>
    <rPh sb="7" eb="9">
      <t>キギョウ</t>
    </rPh>
    <rPh sb="9" eb="11">
      <t>カイケイ</t>
    </rPh>
    <rPh sb="14" eb="16">
      <t>ソンエキ</t>
    </rPh>
    <rPh sb="16" eb="19">
      <t>ケイサンショ</t>
    </rPh>
    <rPh sb="19" eb="20">
      <t>オヨ</t>
    </rPh>
    <rPh sb="21" eb="23">
      <t>タイシャク</t>
    </rPh>
    <rPh sb="23" eb="26">
      <t>タイショウヒョウ</t>
    </rPh>
    <rPh sb="27" eb="29">
      <t>リュウドウ</t>
    </rPh>
    <rPh sb="29" eb="31">
      <t>シサン</t>
    </rPh>
    <rPh sb="31" eb="32">
      <t>オヨ</t>
    </rPh>
    <rPh sb="33" eb="35">
      <t>リュウドウ</t>
    </rPh>
    <rPh sb="35" eb="37">
      <t>フサイ</t>
    </rPh>
    <rPh sb="40" eb="42">
      <t>キサイ</t>
    </rPh>
    <phoneticPr fontId="2"/>
  </si>
  <si>
    <t>【学校法人】　学校法人会計基準に基づく資金収支計算書及び資金収支内訳表</t>
    <rPh sb="1" eb="3">
      <t>ガッコウ</t>
    </rPh>
    <rPh sb="3" eb="5">
      <t>ホウジン</t>
    </rPh>
    <rPh sb="7" eb="9">
      <t>ガッコウ</t>
    </rPh>
    <rPh sb="9" eb="11">
      <t>ホウジン</t>
    </rPh>
    <rPh sb="11" eb="13">
      <t>カイケイ</t>
    </rPh>
    <rPh sb="13" eb="15">
      <t>キジュン</t>
    </rPh>
    <rPh sb="16" eb="17">
      <t>モト</t>
    </rPh>
    <rPh sb="19" eb="21">
      <t>シキン</t>
    </rPh>
    <rPh sb="21" eb="23">
      <t>シュウシ</t>
    </rPh>
    <rPh sb="23" eb="26">
      <t>ケイサンショ</t>
    </rPh>
    <rPh sb="26" eb="27">
      <t>オヨ</t>
    </rPh>
    <rPh sb="28" eb="30">
      <t>シキン</t>
    </rPh>
    <rPh sb="30" eb="32">
      <t>シュウシ</t>
    </rPh>
    <rPh sb="32" eb="35">
      <t>ウチワケヒョウ</t>
    </rPh>
    <phoneticPr fontId="2"/>
  </si>
  <si>
    <t>①次のいずれかの書類を保育所に備え付け、閲覧に供すること。</t>
    <rPh sb="1" eb="2">
      <t>ツ</t>
    </rPh>
    <rPh sb="8" eb="10">
      <t>ショルイ</t>
    </rPh>
    <phoneticPr fontId="2"/>
  </si>
  <si>
    <t xml:space="preserve"> ②○　第三者評価の受審結果の公表及び苦情内容及び解決結果の定期的な公表は、保育サービスの利用者
　　 のみならず、一般に対しても、ホームページ及び広報誌等の活用などにより行うこと。</t>
    <rPh sb="4" eb="5">
      <t>ダイ</t>
    </rPh>
    <rPh sb="17" eb="18">
      <t>オヨ</t>
    </rPh>
    <phoneticPr fontId="2"/>
  </si>
  <si>
    <t>■　要件３　保育サービスの質の向上に関する要件（次の①から③を満たしている。）</t>
    <rPh sb="2" eb="4">
      <t>ヨウケン</t>
    </rPh>
    <rPh sb="24" eb="25">
      <t>ツギ</t>
    </rPh>
    <rPh sb="31" eb="32">
      <t>ミ</t>
    </rPh>
    <phoneticPr fontId="2"/>
  </si>
  <si>
    <t>⑧病児保育事業又はこれと同様の事業と認められるもの。</t>
    <rPh sb="1" eb="3">
      <t>ビョウジ</t>
    </rPh>
    <rPh sb="3" eb="5">
      <t>ホイク</t>
    </rPh>
    <rPh sb="5" eb="7">
      <t>ジギョウ</t>
    </rPh>
    <phoneticPr fontId="2"/>
  </si>
  <si>
    <t>⑦休日保育加算の対象施設</t>
    <rPh sb="5" eb="7">
      <t>カサン</t>
    </rPh>
    <rPh sb="8" eb="10">
      <t>タイショウ</t>
    </rPh>
    <rPh sb="10" eb="12">
      <t>シセツ</t>
    </rPh>
    <phoneticPr fontId="2"/>
  </si>
  <si>
    <t>⑥家庭支援推進保育事業又はこれと同様の事業と認められるもの。</t>
  </si>
  <si>
    <t>⑤集団保育が可能で日々通所でき、かつ、「特別児童扶養手当等の支給に関する法律」に基づく特別児童扶養手当の支給対象
　障害児(所得により手当の支給を停止されている場合を含む。)の受入れ。</t>
    <phoneticPr fontId="2"/>
  </si>
  <si>
    <t>④地域子育て支援拠点事業又はこれと同様の事業と認められるもの。</t>
    <rPh sb="8" eb="10">
      <t>キョテン</t>
    </rPh>
    <phoneticPr fontId="2"/>
  </si>
  <si>
    <t>③乳児を３人以上受け入れている等低年齢児童の積極的な受入れ。</t>
    <phoneticPr fontId="2"/>
  </si>
  <si>
    <t>②一時預かり事業</t>
    <rPh sb="1" eb="3">
      <t>イチジ</t>
    </rPh>
    <rPh sb="3" eb="4">
      <t>アズ</t>
    </rPh>
    <rPh sb="6" eb="8">
      <t>ジギョウ</t>
    </rPh>
    <phoneticPr fontId="2"/>
  </si>
  <si>
    <t>①延長保育促進事業及びこれと同様の事業と認められるもの。</t>
    <phoneticPr fontId="2"/>
  </si>
  <si>
    <t>■　要件２　地域子ども・子育て支援事業等の実施（次の①から⑧いずれかの事業を実施する保育所）</t>
    <rPh sb="2" eb="4">
      <t>ヨウケン</t>
    </rPh>
    <rPh sb="6" eb="8">
      <t>チイキ</t>
    </rPh>
    <rPh sb="8" eb="9">
      <t>コ</t>
    </rPh>
    <rPh sb="12" eb="14">
      <t>コソダ</t>
    </rPh>
    <rPh sb="15" eb="17">
      <t>シエン</t>
    </rPh>
    <rPh sb="17" eb="19">
      <t>ジギョウ</t>
    </rPh>
    <rPh sb="19" eb="20">
      <t>トウ</t>
    </rPh>
    <rPh sb="21" eb="23">
      <t>ジッシ</t>
    </rPh>
    <phoneticPr fontId="2"/>
  </si>
  <si>
    <t>（注）要件内容に適合している場合には、「適合」欄に○を付すること。（以下同じ。）</t>
    <rPh sb="3" eb="5">
      <t>ヨウケン</t>
    </rPh>
    <rPh sb="5" eb="7">
      <t>ナイヨウ</t>
    </rPh>
    <rPh sb="8" eb="10">
      <t>テキゴウ</t>
    </rPh>
    <rPh sb="14" eb="16">
      <t>バアイ</t>
    </rPh>
    <rPh sb="20" eb="22">
      <t>テキゴウ</t>
    </rPh>
    <rPh sb="23" eb="24">
      <t>ラン</t>
    </rPh>
    <rPh sb="27" eb="28">
      <t>フ</t>
    </rPh>
    <rPh sb="34" eb="36">
      <t>イカ</t>
    </rPh>
    <rPh sb="36" eb="37">
      <t>オナ</t>
    </rPh>
    <phoneticPr fontId="2"/>
  </si>
  <si>
    <t>⑦その他保育所運営以外の事業を含む当該保育所の設置者の運営について、問題となる事由がないこと。　</t>
    <phoneticPr fontId="2"/>
  </si>
  <si>
    <t>⑥運営・経営の責任者である理事長等の役員、施設長及び職員が国等の行う研修会に積極的に参加するなど役職員の資質の
　向上に努めていること。</t>
    <phoneticPr fontId="2"/>
  </si>
  <si>
    <t>⑤入所児童に係る保育が保育所保育指針を踏まえているとともに、処遇上必要な設備が整備されているなど、児童の処遇が適
　切であること。</t>
    <phoneticPr fontId="2"/>
  </si>
  <si>
    <t>④給食について必要な栄養量が確保され、嗜好を生かした調理がなされているとともに、日常生活について必要な諸経費が適
　正に確保されていること。</t>
    <phoneticPr fontId="2"/>
  </si>
  <si>
    <t>③給与に関する規程が整備され、その規程により適正な給与水準が維持されている等人件費の運用が適正に行われているこ
　と。</t>
    <phoneticPr fontId="2"/>
  </si>
  <si>
    <t>②委託費に係る交付基準及びそれに関する通知等に示す職員の配置等の事項が遵守されていること。</t>
    <phoneticPr fontId="2"/>
  </si>
  <si>
    <t>①児童福祉施設の設備及び運営に関する基準が遵守されていること。</t>
    <rPh sb="8" eb="10">
      <t>セツビ</t>
    </rPh>
    <rPh sb="10" eb="11">
      <t>オヨ</t>
    </rPh>
    <rPh sb="12" eb="14">
      <t>ウンエイ</t>
    </rPh>
    <rPh sb="15" eb="16">
      <t>カン</t>
    </rPh>
    <rPh sb="18" eb="20">
      <t>キジュン</t>
    </rPh>
    <rPh sb="21" eb="23">
      <t>ジュンシュ</t>
    </rPh>
    <phoneticPr fontId="2"/>
  </si>
  <si>
    <t xml:space="preserve"> ④○　「適正な給与水準」の判断に当たっては、次のような事項に留意すること。
　(1)　正規の手続きを経て給与規程が整備されていること。
　(2)　施設長及び職員の給与が、地域の賃金水準と均衡がとれていること。
　(3)　初任給、定期昇給について職員間の均衡がとれていること。
　(4)　一部職員にのみ他の職員と均衡を失する手当が支給されていないこと。
　(5)　各種手当は給与規程に定められたものでありかつ手当額、支給率が適当であること。</t>
    <phoneticPr fontId="2"/>
  </si>
  <si>
    <t>■　要件１　適正な施設運営の確保（次の①から⑦までの要件をすべて満たしている。）</t>
    <phoneticPr fontId="2"/>
  </si>
  <si>
    <r>
      <t>（ｱ）　</t>
    </r>
    <r>
      <rPr>
        <u/>
        <sz val="9"/>
        <rFont val="ＭＳ Ｐゴシック"/>
        <family val="3"/>
        <charset val="128"/>
      </rPr>
      <t>委託費</t>
    </r>
    <r>
      <rPr>
        <sz val="9"/>
        <rFont val="ＭＳ Ｐゴシック"/>
        <family val="3"/>
        <charset val="128"/>
      </rPr>
      <t>の弾力運用の要件の適合状況</t>
    </r>
    <rPh sb="8" eb="10">
      <t>ダンリョク</t>
    </rPh>
    <rPh sb="10" eb="12">
      <t>ウンヨウ</t>
    </rPh>
    <rPh sb="13" eb="15">
      <t>ヨウケン</t>
    </rPh>
    <rPh sb="16" eb="18">
      <t>テキゴウ</t>
    </rPh>
    <rPh sb="18" eb="20">
      <t>ジョウキョウ</t>
    </rPh>
    <phoneticPr fontId="2"/>
  </si>
  <si>
    <t>有の場合は次の（ｱ）、（ｲ）、（ｳ）を記入すること。</t>
    <rPh sb="0" eb="1">
      <t>ウ</t>
    </rPh>
    <rPh sb="2" eb="4">
      <t>バアイ</t>
    </rPh>
    <rPh sb="5" eb="6">
      <t>ツギ</t>
    </rPh>
    <rPh sb="19" eb="21">
      <t>キニュウ</t>
    </rPh>
    <phoneticPr fontId="2"/>
  </si>
  <si>
    <t>〕</t>
    <phoneticPr fontId="2"/>
  </si>
  <si>
    <t>有　・　無</t>
  </si>
  <si>
    <t>〔</t>
    <phoneticPr fontId="2"/>
  </si>
  <si>
    <t>弾力運用の有無</t>
    <rPh sb="5" eb="7">
      <t>ウム</t>
    </rPh>
    <phoneticPr fontId="2"/>
  </si>
  <si>
    <r>
      <t>　ア　</t>
    </r>
    <r>
      <rPr>
        <u/>
        <sz val="9"/>
        <rFont val="ＭＳ Ｐゴシック"/>
        <family val="3"/>
        <charset val="128"/>
      </rPr>
      <t>委託費</t>
    </r>
    <r>
      <rPr>
        <sz val="9"/>
        <rFont val="ＭＳ Ｐゴシック"/>
        <family val="3"/>
        <charset val="128"/>
      </rPr>
      <t>の弾力運用の要件等</t>
    </r>
    <rPh sb="3" eb="5">
      <t>イタク</t>
    </rPh>
    <rPh sb="5" eb="6">
      <t>ヒ</t>
    </rPh>
    <rPh sb="12" eb="14">
      <t>ヨウケン</t>
    </rPh>
    <rPh sb="14" eb="15">
      <t>トウ</t>
    </rPh>
    <phoneticPr fontId="2"/>
  </si>
  <si>
    <t>※保育所型認定こども園は記入不要。</t>
    <rPh sb="1" eb="3">
      <t>ホイク</t>
    </rPh>
    <rPh sb="3" eb="4">
      <t>ショ</t>
    </rPh>
    <rPh sb="4" eb="5">
      <t>ガタ</t>
    </rPh>
    <rPh sb="5" eb="7">
      <t>ニンテイ</t>
    </rPh>
    <rPh sb="10" eb="11">
      <t>エン</t>
    </rPh>
    <rPh sb="12" eb="14">
      <t>キニュウ</t>
    </rPh>
    <rPh sb="14" eb="16">
      <t>フヨウ</t>
    </rPh>
    <phoneticPr fontId="2"/>
  </si>
  <si>
    <t>い　る　・　いない</t>
  </si>
  <si>
    <t>②　収支計算分析表を提出していますか。</t>
    <rPh sb="2" eb="4">
      <t>シュウシ</t>
    </rPh>
    <rPh sb="4" eb="6">
      <t>ケイサン</t>
    </rPh>
    <rPh sb="6" eb="9">
      <t>ブンセキヒョウ</t>
    </rPh>
    <rPh sb="10" eb="12">
      <t>テイシュツ</t>
    </rPh>
    <phoneticPr fontId="2"/>
  </si>
  <si>
    <t>（注）上記金額の積算資料を添付すること。</t>
    <rPh sb="3" eb="5">
      <t>ジョウキ</t>
    </rPh>
    <rPh sb="5" eb="7">
      <t>キンガク</t>
    </rPh>
    <rPh sb="8" eb="10">
      <t>セキサン</t>
    </rPh>
    <rPh sb="10" eb="12">
      <t>シリョウ</t>
    </rPh>
    <rPh sb="13" eb="15">
      <t>テンプ</t>
    </rPh>
    <phoneticPr fontId="2"/>
  </si>
  <si>
    <t>＜</t>
    <phoneticPr fontId="2"/>
  </si>
  <si>
    <t>＜</t>
    <phoneticPr fontId="2"/>
  </si>
  <si>
    <t>要件１、２及び３を　　　　　　　　　満たしている場合</t>
    <phoneticPr fontId="2"/>
  </si>
  <si>
    <t>処遇改善等加算の基礎分加算相当額</t>
    <rPh sb="0" eb="2">
      <t>ショグウ</t>
    </rPh>
    <rPh sb="2" eb="4">
      <t>カイゼン</t>
    </rPh>
    <rPh sb="4" eb="5">
      <t>トウ</t>
    </rPh>
    <rPh sb="5" eb="7">
      <t>カサン</t>
    </rPh>
    <rPh sb="8" eb="10">
      <t>キソ</t>
    </rPh>
    <rPh sb="10" eb="11">
      <t>ブン</t>
    </rPh>
    <rPh sb="11" eb="13">
      <t>カサン</t>
    </rPh>
    <rPh sb="13" eb="15">
      <t>ソウトウ</t>
    </rPh>
    <rPh sb="15" eb="16">
      <t>ガク</t>
    </rPh>
    <phoneticPr fontId="2"/>
  </si>
  <si>
    <t>要件１及び２を　　　　　　　満たしている場合</t>
    <rPh sb="0" eb="2">
      <t>ヨウケン</t>
    </rPh>
    <rPh sb="3" eb="4">
      <t>オヨ</t>
    </rPh>
    <rPh sb="14" eb="15">
      <t>ミ</t>
    </rPh>
    <rPh sb="20" eb="22">
      <t>バアイ</t>
    </rPh>
    <phoneticPr fontId="2"/>
  </si>
  <si>
    <t>弾力運用額</t>
    <rPh sb="0" eb="2">
      <t>ダンリョク</t>
    </rPh>
    <rPh sb="2" eb="4">
      <t>ウンヨウ</t>
    </rPh>
    <rPh sb="4" eb="5">
      <t>キンガク</t>
    </rPh>
    <phoneticPr fontId="2"/>
  </si>
  <si>
    <t>左の金額</t>
    <rPh sb="0" eb="1">
      <t>ヒダリ</t>
    </rPh>
    <rPh sb="2" eb="4">
      <t>キンガク</t>
    </rPh>
    <phoneticPr fontId="2"/>
  </si>
  <si>
    <t>（上記（ウ）で「＞」が表示された場合、下記に表示されます。）</t>
    <rPh sb="1" eb="3">
      <t>ジョウキ</t>
    </rPh>
    <rPh sb="11" eb="13">
      <t>ヒョウジ</t>
    </rPh>
    <rPh sb="16" eb="18">
      <t>バアイ</t>
    </rPh>
    <rPh sb="19" eb="21">
      <t>カキ</t>
    </rPh>
    <rPh sb="22" eb="24">
      <t>ヒョウジ</t>
    </rPh>
    <phoneticPr fontId="2"/>
  </si>
  <si>
    <t>①　弾力運用可能額を超える弾力運用を行った場合には、下表及び②について記入してください。</t>
    <rPh sb="2" eb="4">
      <t>ダンリョク</t>
    </rPh>
    <rPh sb="4" eb="6">
      <t>ウンヨウ</t>
    </rPh>
    <rPh sb="6" eb="8">
      <t>カノウ</t>
    </rPh>
    <rPh sb="8" eb="9">
      <t>ガク</t>
    </rPh>
    <rPh sb="10" eb="11">
      <t>コ</t>
    </rPh>
    <rPh sb="13" eb="15">
      <t>ダンリョク</t>
    </rPh>
    <rPh sb="15" eb="17">
      <t>ウンヨウ</t>
    </rPh>
    <rPh sb="18" eb="19">
      <t>オコナ</t>
    </rPh>
    <rPh sb="21" eb="23">
      <t>バアイ</t>
    </rPh>
    <rPh sb="26" eb="28">
      <t>カヒョウ</t>
    </rPh>
    <rPh sb="28" eb="29">
      <t>オヨ</t>
    </rPh>
    <rPh sb="35" eb="37">
      <t>キニュウ</t>
    </rPh>
    <phoneticPr fontId="2"/>
  </si>
  <si>
    <t>●　確　認　事　項</t>
  </si>
  <si>
    <t>（注）1 新たに保育所を経営する事業を行う設置者は、要件４も満たしていること。</t>
    <phoneticPr fontId="2"/>
  </si>
  <si>
    <t>（ｲ）の⑥から⑫までの合計額</t>
    <phoneticPr fontId="2"/>
  </si>
  <si>
    <t>（ｲ）の⑪から⑯までの合計額</t>
    <phoneticPr fontId="2"/>
  </si>
  <si>
    <t>要件１、２及び３を満たしている場合</t>
    <rPh sb="0" eb="2">
      <t>ヨウケン</t>
    </rPh>
    <rPh sb="5" eb="6">
      <t>オヨ</t>
    </rPh>
    <rPh sb="9" eb="10">
      <t>ミ</t>
    </rPh>
    <rPh sb="15" eb="17">
      <t>バアイ</t>
    </rPh>
    <phoneticPr fontId="2"/>
  </si>
  <si>
    <t>社会福祉法人会計基準の場合</t>
    <rPh sb="4" eb="6">
      <t>ホウジン</t>
    </rPh>
    <rPh sb="11" eb="13">
      <t>バアイ</t>
    </rPh>
    <phoneticPr fontId="56"/>
  </si>
  <si>
    <t>要件１及び２を満たしている場合</t>
    <rPh sb="0" eb="2">
      <t>ヨウケン</t>
    </rPh>
    <rPh sb="3" eb="4">
      <t>オヨ</t>
    </rPh>
    <rPh sb="7" eb="8">
      <t>ミ</t>
    </rPh>
    <rPh sb="13" eb="15">
      <t>バアイ</t>
    </rPh>
    <phoneticPr fontId="2"/>
  </si>
  <si>
    <t>弾力運用額(円）</t>
    <rPh sb="0" eb="2">
      <t>ダンリョク</t>
    </rPh>
    <rPh sb="2" eb="4">
      <t>ウンヨウ</t>
    </rPh>
    <rPh sb="4" eb="5">
      <t>キンガク</t>
    </rPh>
    <rPh sb="6" eb="7">
      <t>エン</t>
    </rPh>
    <phoneticPr fontId="2"/>
  </si>
  <si>
    <t>弾力運用額（左の額）と弾力運用可能額（右の額）との比較</t>
    <rPh sb="0" eb="2">
      <t>ダンリョク</t>
    </rPh>
    <rPh sb="2" eb="4">
      <t>ウンヨウ</t>
    </rPh>
    <rPh sb="4" eb="5">
      <t>ガク</t>
    </rPh>
    <rPh sb="6" eb="7">
      <t>ヒダリ</t>
    </rPh>
    <rPh sb="8" eb="9">
      <t>ガク</t>
    </rPh>
    <rPh sb="11" eb="13">
      <t>ダンリョク</t>
    </rPh>
    <rPh sb="13" eb="15">
      <t>ウンヨウ</t>
    </rPh>
    <rPh sb="15" eb="17">
      <t>カノウ</t>
    </rPh>
    <rPh sb="17" eb="18">
      <t>カノウガク</t>
    </rPh>
    <rPh sb="19" eb="20">
      <t>ミギ</t>
    </rPh>
    <rPh sb="25" eb="27">
      <t>ヒカク</t>
    </rPh>
    <phoneticPr fontId="2"/>
  </si>
  <si>
    <t>区　　分</t>
    <rPh sb="0" eb="4">
      <t>クブン</t>
    </rPh>
    <phoneticPr fontId="2"/>
  </si>
  <si>
    <t>（ｳ）　委託費の弾力運用額の状況</t>
    <rPh sb="8" eb="10">
      <t>ダンリョク</t>
    </rPh>
    <rPh sb="10" eb="12">
      <t>ウンヨウ</t>
    </rPh>
    <rPh sb="12" eb="13">
      <t>ガク</t>
    </rPh>
    <rPh sb="14" eb="16">
      <t>ジョウキョウ</t>
    </rPh>
    <phoneticPr fontId="2"/>
  </si>
  <si>
    <t>（注）該当する弾力運用の内容に○を付すること。（以下同じ。）</t>
    <rPh sb="3" eb="5">
      <t>ガイトウ</t>
    </rPh>
    <rPh sb="7" eb="9">
      <t>ダンリョク</t>
    </rPh>
    <rPh sb="9" eb="11">
      <t>ウンヨウ</t>
    </rPh>
    <rPh sb="12" eb="14">
      <t>ナイヨウ</t>
    </rPh>
    <rPh sb="17" eb="18">
      <t>フ</t>
    </rPh>
    <phoneticPr fontId="2"/>
  </si>
  <si>
    <t>⑯同一設置者が運営する社会福祉施設等を経営する事業に係る租税公課への充当</t>
    <phoneticPr fontId="2"/>
  </si>
  <si>
    <t>⑮上記⑬、⑭の経費に係る借入金(利息部分を含む。)の償還又は積立のための支出</t>
    <rPh sb="1" eb="3">
      <t>ジョウキ</t>
    </rPh>
    <rPh sb="28" eb="29">
      <t>マタ</t>
    </rPh>
    <phoneticPr fontId="2"/>
  </si>
  <si>
    <t>⑭同一設置者が運営する社会福祉施設等の土地又は建物の賃借料への充当</t>
    <phoneticPr fontId="2"/>
  </si>
  <si>
    <t>⑬同一設置者が運営する社会福祉施設等の建物、設備の整備・修繕、環境の改善、土地の取得等に要する経費への充当</t>
    <phoneticPr fontId="2"/>
  </si>
  <si>
    <t>⑫上記⑪の経費に係る借入金(利息部分を含む。)の償還又は積立のための支出</t>
    <rPh sb="1" eb="3">
      <t>ジョウキ</t>
    </rPh>
    <rPh sb="26" eb="27">
      <t>マタ</t>
    </rPh>
    <phoneticPr fontId="2"/>
  </si>
  <si>
    <t>⑪同一設置者が運営する子育て支援事業を実施する施設の建物、設備の整備・修繕、環境の改善及び土地の取得等に要する経
 費への充当</t>
    <rPh sb="50" eb="51">
      <t>トウ</t>
    </rPh>
    <phoneticPr fontId="2"/>
  </si>
  <si>
    <t>⑩同一設置者が設置する保育所等を経営する事業に係る租税公課への充当</t>
    <rPh sb="14" eb="15">
      <t>トウ</t>
    </rPh>
    <phoneticPr fontId="2"/>
  </si>
  <si>
    <t>⑧同一設置者が設置する保育所等の土地又は建物の賃借料への充当</t>
    <rPh sb="14" eb="15">
      <t>トウ</t>
    </rPh>
    <phoneticPr fontId="2"/>
  </si>
  <si>
    <t>⑦同一設置者が設置する保育所の土地の取得等に要する経費への充当</t>
    <phoneticPr fontId="2"/>
  </si>
  <si>
    <t>⑥同一設置者が設置する保育所等の建物、設備の整備・修繕、環境の改善等に要する経費への充当</t>
    <rPh sb="14" eb="15">
      <t>トウ</t>
    </rPh>
    <phoneticPr fontId="2"/>
  </si>
  <si>
    <t>⑤次年度以降の当該保育所に係る保育所施設・設備整備積立資産の積み立て</t>
    <phoneticPr fontId="2"/>
  </si>
  <si>
    <t>④次年度以降の当該保育所に係る備品等購入積立資産の積み立て</t>
    <phoneticPr fontId="2"/>
  </si>
  <si>
    <t>③次年度以降の当該保育所に係る修繕積立資産の積み立て</t>
    <phoneticPr fontId="2"/>
  </si>
  <si>
    <t xml:space="preserve"> ○　雇児0903第6号通知の１(3)に関して、人件費積立預金、修繕費積立預金及び備品等購入積立預金につ
　　 いては、単年度繰入額及び累積限度額ともに制限を設けていない。ただし、これらの額が合理的な
 　　範囲を著しく逸脱しているような例外的場合においては、まず運営主体内部で適正化が行われるよ
　　 う行政として注意喚起するなどの行為は妨げられないものと解すべきである。
 　　なお、単年度の積立支出及び当期資金収支差額の合計額が当該施設に係る経理区分の経常収入の５
　　 ％を上回る場合は、児発第0903第6号通知の5(2)</t>
    <rPh sb="9" eb="10">
      <t>ダイ</t>
    </rPh>
    <rPh sb="11" eb="12">
      <t>ゴウ</t>
    </rPh>
    <phoneticPr fontId="2"/>
  </si>
  <si>
    <t>②次年度以降の当該保育所に係る人件費積立資産の積み立て</t>
    <rPh sb="20" eb="22">
      <t>シサン</t>
    </rPh>
    <rPh sb="23" eb="24">
      <t>ツ</t>
    </rPh>
    <rPh sb="25" eb="26">
      <t>タ</t>
    </rPh>
    <phoneticPr fontId="2"/>
  </si>
  <si>
    <t>①人件費、管理費、事業費各区分経費間の流用</t>
    <phoneticPr fontId="2"/>
  </si>
  <si>
    <t>弾力運用の内容</t>
    <rPh sb="0" eb="2">
      <t>ダンリョク</t>
    </rPh>
    <rPh sb="2" eb="4">
      <t>ウンヨウ</t>
    </rPh>
    <rPh sb="5" eb="7">
      <t>ナイヨウ</t>
    </rPh>
    <phoneticPr fontId="2"/>
  </si>
  <si>
    <t>該当</t>
    <rPh sb="0" eb="2">
      <t>ガイトウ</t>
    </rPh>
    <phoneticPr fontId="2"/>
  </si>
  <si>
    <t>は自動で表示されます。</t>
    <rPh sb="1" eb="3">
      <t>ジドウ</t>
    </rPh>
    <rPh sb="4" eb="6">
      <t>ヒョウジ</t>
    </rPh>
    <phoneticPr fontId="2"/>
  </si>
  <si>
    <t>（ｲ）　委託費の弾力運用の状況</t>
    <rPh sb="8" eb="10">
      <t>ダンリョク</t>
    </rPh>
    <rPh sb="10" eb="12">
      <t>ウンヨウ</t>
    </rPh>
    <rPh sb="13" eb="15">
      <t>ジョウキョウ</t>
    </rPh>
    <phoneticPr fontId="2"/>
  </si>
  <si>
    <t>に入力してください。</t>
    <rPh sb="1" eb="3">
      <t>ニュウリョク</t>
    </rPh>
    <phoneticPr fontId="2"/>
  </si>
  <si>
    <t>い　　る</t>
  </si>
  <si>
    <t>（ｲ）の⑥から⑫までの合計額</t>
    <phoneticPr fontId="2"/>
  </si>
  <si>
    <t>○</t>
  </si>
  <si>
    <t>（ｲ）の⑪から⑯までの合計額</t>
    <phoneticPr fontId="2"/>
  </si>
  <si>
    <t>⑭同一設置者が運営する社会福祉施設等の土地又は建物の賃借料への充当</t>
    <phoneticPr fontId="2"/>
  </si>
  <si>
    <t>⑬同一設置者が運営する社会福祉施設等の建物、設備の整備・修繕、環境の改善、土地の取得等に要する経費への充当</t>
    <phoneticPr fontId="2"/>
  </si>
  <si>
    <t>⑦同一設置者が設置する保育所の土地の取得等に要する経費への充当</t>
    <phoneticPr fontId="2"/>
  </si>
  <si>
    <t>⑤次年度以降の当該保育所に係る保育所施設・設備整備積立資産の積み立て</t>
    <phoneticPr fontId="2"/>
  </si>
  <si>
    <t>④次年度以降の当該保育所に係る備品等購入積立資産の積み立て</t>
    <phoneticPr fontId="2"/>
  </si>
  <si>
    <t>③次年度以降の当該保育所に係る修繕積立資産の積み立て</t>
    <phoneticPr fontId="2"/>
  </si>
  <si>
    <t>①人件費、管理費、事業費各区分経費間の流用</t>
    <phoneticPr fontId="2"/>
  </si>
  <si>
    <t>（記載例）</t>
    <rPh sb="1" eb="3">
      <t>キサイ</t>
    </rPh>
    <rPh sb="3" eb="4">
      <t>レイ</t>
    </rPh>
    <phoneticPr fontId="2"/>
  </si>
  <si>
    <t xml:space="preserve"> 　</t>
    <phoneticPr fontId="2"/>
  </si>
  <si>
    <t>〕</t>
    <phoneticPr fontId="2"/>
  </si>
  <si>
    <t>〔</t>
    <phoneticPr fontId="2"/>
  </si>
  <si>
    <t>(補足)</t>
    <rPh sb="1" eb="3">
      <t>ホソク</t>
    </rPh>
    <phoneticPr fontId="2"/>
  </si>
  <si>
    <t>③　②が「いる」の場合には、収支計算分析表を提出していますか。</t>
    <rPh sb="9" eb="11">
      <t>バアイ</t>
    </rPh>
    <rPh sb="14" eb="16">
      <t>シュウシ</t>
    </rPh>
    <rPh sb="16" eb="18">
      <t>ケイサン</t>
    </rPh>
    <rPh sb="18" eb="21">
      <t>ブンセキヒョウ</t>
    </rPh>
    <rPh sb="22" eb="24">
      <t>テイシュツ</t>
    </rPh>
    <phoneticPr fontId="2"/>
  </si>
  <si>
    <t>②　委託費に係る当該年度の各種積立資産への積立支出及び当期資金収支差額の合計額
　　は当該施設に係る拠点区分の事業活動収入（決算額）の５％相当額を上回っていますか。</t>
    <rPh sb="6" eb="7">
      <t>カカ</t>
    </rPh>
    <rPh sb="8" eb="10">
      <t>トウガイ</t>
    </rPh>
    <rPh sb="10" eb="12">
      <t>ネンド</t>
    </rPh>
    <rPh sb="17" eb="19">
      <t>シサン</t>
    </rPh>
    <rPh sb="25" eb="26">
      <t>オヨ</t>
    </rPh>
    <rPh sb="36" eb="39">
      <t>ゴウケイガク</t>
    </rPh>
    <rPh sb="43" eb="45">
      <t>トウガイ</t>
    </rPh>
    <rPh sb="45" eb="47">
      <t>シセツ</t>
    </rPh>
    <rPh sb="48" eb="49">
      <t>カカ</t>
    </rPh>
    <rPh sb="50" eb="52">
      <t>キョテン</t>
    </rPh>
    <rPh sb="52" eb="54">
      <t>クブン</t>
    </rPh>
    <rPh sb="55" eb="57">
      <t>ジギョウ</t>
    </rPh>
    <rPh sb="57" eb="59">
      <t>カツドウ</t>
    </rPh>
    <rPh sb="59" eb="61">
      <t>シュウニュウ</t>
    </rPh>
    <rPh sb="62" eb="65">
      <t>ケッサンガク</t>
    </rPh>
    <rPh sb="69" eb="72">
      <t>ソウトウガク</t>
    </rPh>
    <rPh sb="73" eb="75">
      <t>ウワマワ</t>
    </rPh>
    <phoneticPr fontId="2"/>
  </si>
  <si>
    <t>保育所施設・設備整備積立資産</t>
    <rPh sb="12" eb="14">
      <t>シサン</t>
    </rPh>
    <phoneticPr fontId="2"/>
  </si>
  <si>
    <t>備品等購入積立資産</t>
    <rPh sb="7" eb="9">
      <t>シサン</t>
    </rPh>
    <phoneticPr fontId="2"/>
  </si>
  <si>
    <t>修繕積立資産</t>
    <rPh sb="4" eb="6">
      <t>シサン</t>
    </rPh>
    <phoneticPr fontId="2"/>
  </si>
  <si>
    <t>人件費積立資産</t>
    <rPh sb="5" eb="7">
      <t>シサン</t>
    </rPh>
    <phoneticPr fontId="2"/>
  </si>
  <si>
    <t>目　的　外　使　用　の　内　容</t>
    <rPh sb="0" eb="1">
      <t>メ</t>
    </rPh>
    <rPh sb="2" eb="3">
      <t>マト</t>
    </rPh>
    <rPh sb="4" eb="5">
      <t>ガイ</t>
    </rPh>
    <rPh sb="6" eb="7">
      <t>ツカ</t>
    </rPh>
    <rPh sb="8" eb="9">
      <t>ヨウ</t>
    </rPh>
    <rPh sb="12" eb="13">
      <t>ウチ</t>
    </rPh>
    <rPh sb="14" eb="15">
      <t>カタチ</t>
    </rPh>
    <phoneticPr fontId="2"/>
  </si>
  <si>
    <t>①　積立資産の目的外使用を行った場合には、その内容を下表に記入してください。</t>
    <rPh sb="4" eb="6">
      <t>シサン</t>
    </rPh>
    <rPh sb="29" eb="31">
      <t>キニュウ</t>
    </rPh>
    <phoneticPr fontId="2"/>
  </si>
  <si>
    <t>有・無</t>
  </si>
  <si>
    <t>目的外使用の承認</t>
    <phoneticPr fontId="2"/>
  </si>
  <si>
    <t>左のうち、　　　　　　　　目的外使用</t>
    <rPh sb="0" eb="1">
      <t>ヒダリ</t>
    </rPh>
    <rPh sb="13" eb="16">
      <t>モクテキガイ</t>
    </rPh>
    <rPh sb="16" eb="18">
      <t>シヨウ</t>
    </rPh>
    <phoneticPr fontId="2"/>
  </si>
  <si>
    <t>積立資産の取崩し</t>
    <rPh sb="0" eb="2">
      <t>ツミタテ</t>
    </rPh>
    <rPh sb="2" eb="4">
      <t>シサン</t>
    </rPh>
    <rPh sb="5" eb="6">
      <t>ト</t>
    </rPh>
    <rPh sb="6" eb="7">
      <t>クズ</t>
    </rPh>
    <phoneticPr fontId="2"/>
  </si>
  <si>
    <r>
      <t xml:space="preserve">明細表作成
</t>
    </r>
    <r>
      <rPr>
        <sz val="7"/>
        <color indexed="9"/>
        <rFont val="ＭＳ Ｐゴシック"/>
        <family val="3"/>
        <charset val="128"/>
      </rPr>
      <t>※①又は②が有の場合</t>
    </r>
    <rPh sb="8" eb="9">
      <t>マタ</t>
    </rPh>
    <rPh sb="12" eb="13">
      <t>ウ</t>
    </rPh>
    <rPh sb="14" eb="16">
      <t>バアイ</t>
    </rPh>
    <phoneticPr fontId="2"/>
  </si>
  <si>
    <t>当期（前年度）
決算時積立額
②</t>
    <rPh sb="0" eb="2">
      <t>トウキ</t>
    </rPh>
    <rPh sb="3" eb="6">
      <t>ゼンネンド</t>
    </rPh>
    <rPh sb="8" eb="10">
      <t>ケッサン</t>
    </rPh>
    <rPh sb="10" eb="11">
      <t>ジ</t>
    </rPh>
    <rPh sb="11" eb="13">
      <t>ツミタテ</t>
    </rPh>
    <rPh sb="13" eb="14">
      <t>ガク</t>
    </rPh>
    <phoneticPr fontId="2"/>
  </si>
  <si>
    <t>当期（前年度）における積立資産取崩し等の状況</t>
    <rPh sb="3" eb="6">
      <t>ゼンネンド</t>
    </rPh>
    <rPh sb="13" eb="15">
      <t>シサン</t>
    </rPh>
    <phoneticPr fontId="2"/>
  </si>
  <si>
    <t>前期（前々年度）
決算時積立額
①</t>
    <rPh sb="0" eb="1">
      <t>ゼンネンド</t>
    </rPh>
    <rPh sb="1" eb="2">
      <t>キ</t>
    </rPh>
    <rPh sb="3" eb="4">
      <t>マエ</t>
    </rPh>
    <rPh sb="4" eb="5">
      <t>ササキ</t>
    </rPh>
    <rPh sb="5" eb="7">
      <t>ネンド</t>
    </rPh>
    <rPh sb="9" eb="11">
      <t>ケッサン</t>
    </rPh>
    <rPh sb="11" eb="12">
      <t>ジ</t>
    </rPh>
    <rPh sb="12" eb="14">
      <t>ツミタテ</t>
    </rPh>
    <rPh sb="14" eb="15">
      <t>ガク</t>
    </rPh>
    <phoneticPr fontId="2"/>
  </si>
  <si>
    <t>区分</t>
    <rPh sb="0" eb="2">
      <t>クブン</t>
    </rPh>
    <phoneticPr fontId="2"/>
  </si>
  <si>
    <t xml:space="preserve"> ○　各積立預金を積立目的以外に使用する場合には、県の承認（雇児発0903第6号1の(5)を満たす場合
  　 で、かつ、社会福祉法人の場合には、理事会の承認）を得ること。
 ○　積立預金の目的外使用又は前期末支払資金残高の取崩し使用が認められる経費
　 □人件費、光熱水費等通常軽費
 　□建物の修繕、模様替え等
　 □建物附属設備の更新
　 □省力化機器並びにｿｰﾗｰｼｽﾃﾑ、集中冷暖房、給湯設備、ﾌｪﾝｽ、ｽﾌﾟﾘﾝｸﾗｰ、防火設備等の設備の整備
　 □花壇、遊歩道等の環境の整備、その施設の用に供する駐車場</t>
  </si>
  <si>
    <t>　イ　積立資産の状況</t>
    <rPh sb="3" eb="5">
      <t>ツミタテ</t>
    </rPh>
    <rPh sb="5" eb="7">
      <t>シサン</t>
    </rPh>
    <rPh sb="8" eb="10">
      <t>ジョウキョウ</t>
    </rPh>
    <phoneticPr fontId="2"/>
  </si>
  <si>
    <t>（有の場合の具体的貸付先）</t>
    <rPh sb="1" eb="2">
      <t>ウ</t>
    </rPh>
    <rPh sb="3" eb="5">
      <t>バアイ</t>
    </rPh>
    <rPh sb="6" eb="9">
      <t>グタイテキ</t>
    </rPh>
    <rPh sb="9" eb="11">
      <t>カシツケ</t>
    </rPh>
    <rPh sb="11" eb="12">
      <t>サキ</t>
    </rPh>
    <phoneticPr fontId="2"/>
  </si>
  <si>
    <r>
      <rPr>
        <u/>
        <sz val="8.5"/>
        <rFont val="ＭＳ Ｐゴシック"/>
        <family val="3"/>
        <charset val="128"/>
      </rPr>
      <t>委託費</t>
    </r>
    <r>
      <rPr>
        <sz val="8.5"/>
        <rFont val="ＭＳ Ｐゴシック"/>
        <family val="3"/>
        <charset val="128"/>
      </rPr>
      <t>の貸付の有無</t>
    </r>
    <rPh sb="4" eb="6">
      <t>カシツケ</t>
    </rPh>
    <rPh sb="7" eb="9">
      <t>ウム</t>
    </rPh>
    <phoneticPr fontId="2"/>
  </si>
  <si>
    <t>（具体的内容）</t>
    <rPh sb="1" eb="4">
      <t>グタイテキ</t>
    </rPh>
    <rPh sb="4" eb="6">
      <t>ナイヨウ</t>
    </rPh>
    <phoneticPr fontId="2"/>
  </si>
  <si>
    <t>管理・運用方法</t>
    <rPh sb="0" eb="2">
      <t>カンリ</t>
    </rPh>
    <rPh sb="3" eb="5">
      <t>ウンヨウ</t>
    </rPh>
    <rPh sb="5" eb="7">
      <t>ホウホウ</t>
    </rPh>
    <phoneticPr fontId="2"/>
  </si>
  <si>
    <t>内　　　　　　　　　　容</t>
  </si>
  <si>
    <t>　　エ　委託費及び保育料の管理・運用の状況等</t>
    <rPh sb="7" eb="8">
      <t>オヨ</t>
    </rPh>
    <rPh sb="9" eb="12">
      <t>ホイクリョウ</t>
    </rPh>
    <rPh sb="13" eb="15">
      <t>カンリ</t>
    </rPh>
    <rPh sb="16" eb="18">
      <t>ウンヨウ</t>
    </rPh>
    <rPh sb="19" eb="21">
      <t>ジョウキョウ</t>
    </rPh>
    <rPh sb="21" eb="22">
      <t>トウ</t>
    </rPh>
    <phoneticPr fontId="2"/>
  </si>
  <si>
    <t xml:space="preserve"> ○　運営費等の管理・運用については、銀行、郵便局等への預貯金等安全確実でかつ換金性の高い
 　　方法により行うこと。なお、「安全確実でかつ換金性の高い方法」として、銀行、郵便局、農
　　 業協同組合等への預貯金のほか、国債、地方債、信託銀行への金銭信託等元本保障のある方法
　　 が考えられるが、株式投資、商品取引等リスクが大きいものは認められないこと。
 ○　運営費等の同一法人内における各施設経理区分、本部経理区分又は収益事業等の特別会計への
　　 資金の貸付については、当該法人の経営上やむを得ない場合</t>
    <phoneticPr fontId="2"/>
  </si>
  <si>
    <t>前期末支払資金残高の経費充当</t>
    <phoneticPr fontId="2"/>
  </si>
  <si>
    <t>前期末支払資金残高の取崩し</t>
    <phoneticPr fontId="2"/>
  </si>
  <si>
    <t>使　用　内　容</t>
    <rPh sb="0" eb="1">
      <t>ツカ</t>
    </rPh>
    <rPh sb="2" eb="3">
      <t>ヨウ</t>
    </rPh>
    <rPh sb="4" eb="5">
      <t>ナイ</t>
    </rPh>
    <rPh sb="6" eb="7">
      <t>カタチ</t>
    </rPh>
    <phoneticPr fontId="2"/>
  </si>
  <si>
    <t>②　①が「いる」の場合には、その使用内容を下表に記入してください。</t>
    <rPh sb="24" eb="26">
      <t>キニュウ</t>
    </rPh>
    <phoneticPr fontId="2"/>
  </si>
  <si>
    <t>①　前期末支払資金残高の取崩し等を行った場合、使用可能な経費以外に支出していませんか。</t>
    <rPh sb="23" eb="25">
      <t>シヨウ</t>
    </rPh>
    <rPh sb="25" eb="27">
      <t>カノウ</t>
    </rPh>
    <rPh sb="28" eb="30">
      <t>ケイヒ</t>
    </rPh>
    <rPh sb="30" eb="32">
      <t>イガイ</t>
    </rPh>
    <rPh sb="33" eb="35">
      <t>シシュツ</t>
    </rPh>
    <phoneticPr fontId="2"/>
  </si>
  <si>
    <t>（注）前期末支払資金残高の経費充当は、弾力運用要件１、２及び３の全てを満たしている場合に限り、可能であること。</t>
    <rPh sb="19" eb="21">
      <t>ダンリョク</t>
    </rPh>
    <rPh sb="21" eb="23">
      <t>ウンヨウ</t>
    </rPh>
    <rPh sb="23" eb="25">
      <t>ヨウケン</t>
    </rPh>
    <rPh sb="28" eb="29">
      <t>オヨ</t>
    </rPh>
    <rPh sb="32" eb="33">
      <t>スベ</t>
    </rPh>
    <rPh sb="35" eb="36">
      <t>ミ</t>
    </rPh>
    <rPh sb="41" eb="43">
      <t>バアイ</t>
    </rPh>
    <rPh sb="44" eb="45">
      <t>カギ</t>
    </rPh>
    <rPh sb="47" eb="49">
      <t>カノウ</t>
    </rPh>
    <phoneticPr fontId="2"/>
  </si>
  <si>
    <t>当期末支払資金残高の保有額が委託費収入の30％超</t>
    <rPh sb="10" eb="13">
      <t>ホユウガク</t>
    </rPh>
    <rPh sb="23" eb="24">
      <t>チョウ</t>
    </rPh>
    <phoneticPr fontId="2"/>
  </si>
  <si>
    <t>当期末支払資金残高の保有額が委託費収入の30％以下</t>
    <rPh sb="10" eb="13">
      <t>ホユウガク</t>
    </rPh>
    <rPh sb="23" eb="25">
      <t>イカ</t>
    </rPh>
    <phoneticPr fontId="2"/>
  </si>
  <si>
    <t>当期末支払資金残高の保有</t>
    <phoneticPr fontId="2"/>
  </si>
  <si>
    <t>同一の設置者が運営する社会福祉法第２条に定める第１種社会福祉事業及び第２種社会福祉事業並びに子育て支援事業の運営施設整備の整備等に要する経費に充当</t>
    <rPh sb="71" eb="73">
      <t>ジュウトウ</t>
    </rPh>
    <phoneticPr fontId="2"/>
  </si>
  <si>
    <t>経費充
当承認</t>
    <rPh sb="0" eb="2">
      <t>ケイヒ</t>
    </rPh>
    <rPh sb="2" eb="3">
      <t>ミツル</t>
    </rPh>
    <rPh sb="4" eb="5">
      <t>トウ</t>
    </rPh>
    <rPh sb="5" eb="7">
      <t>ショウニン</t>
    </rPh>
    <phoneticPr fontId="2"/>
  </si>
  <si>
    <t>当該保育所を設置する法人本部の運営に要する経費に充当</t>
    <rPh sb="24" eb="26">
      <t>ジュウトウ</t>
    </rPh>
    <phoneticPr fontId="2"/>
  </si>
  <si>
    <t>前期末支払資金残高の経費充当</t>
    <rPh sb="10" eb="12">
      <t>ケイヒ</t>
    </rPh>
    <rPh sb="12" eb="14">
      <t>ジュウトウ</t>
    </rPh>
    <phoneticPr fontId="2"/>
  </si>
  <si>
    <t>取崩承認</t>
    <rPh sb="0" eb="1">
      <t>ト</t>
    </rPh>
    <rPh sb="1" eb="2">
      <t>クズ</t>
    </rPh>
    <rPh sb="2" eb="4">
      <t>ショウニン</t>
    </rPh>
    <phoneticPr fontId="2"/>
  </si>
  <si>
    <t>③　①以外で取崩し額が施設に係る拠点区分の事業活動収入計(予算額)の３％超</t>
    <rPh sb="3" eb="5">
      <t>イガイ</t>
    </rPh>
    <rPh sb="6" eb="7">
      <t>ト</t>
    </rPh>
    <rPh sb="7" eb="8">
      <t>クズ</t>
    </rPh>
    <rPh sb="9" eb="10">
      <t>ガク</t>
    </rPh>
    <rPh sb="16" eb="18">
      <t>キョテン</t>
    </rPh>
    <rPh sb="21" eb="23">
      <t>ジギョウ</t>
    </rPh>
    <rPh sb="23" eb="25">
      <t>カツドウ</t>
    </rPh>
    <rPh sb="36" eb="37">
      <t>コ</t>
    </rPh>
    <phoneticPr fontId="2"/>
  </si>
  <si>
    <t>②　①以外で取崩し額が施設に係る拠点区分の事業活動収入計(予算額)の３％以下</t>
    <rPh sb="3" eb="5">
      <t>イガイ</t>
    </rPh>
    <rPh sb="6" eb="7">
      <t>ト</t>
    </rPh>
    <rPh sb="7" eb="8">
      <t>クズ</t>
    </rPh>
    <rPh sb="9" eb="10">
      <t>ガク</t>
    </rPh>
    <rPh sb="16" eb="18">
      <t>キョテン</t>
    </rPh>
    <rPh sb="21" eb="23">
      <t>ジギョウ</t>
    </rPh>
    <rPh sb="23" eb="25">
      <t>カツドウ</t>
    </rPh>
    <phoneticPr fontId="2"/>
  </si>
  <si>
    <t>①　自然災害その他止むを得ない事由による取崩し</t>
    <phoneticPr fontId="2"/>
  </si>
  <si>
    <t>前期末支払資金残高の取崩し</t>
    <rPh sb="10" eb="11">
      <t>ト</t>
    </rPh>
    <rPh sb="11" eb="12">
      <t>クズ</t>
    </rPh>
    <phoneticPr fontId="2"/>
  </si>
  <si>
    <t xml:space="preserve"> ○　前期末支払資金残高（繰越金）の取崩しについては、県の承認（雇児発0903第6号1の(5)を満たす
  　 場合で、かつ、社会福祉法人の場合には、理事会の承認）を得ること。
　　 なお、自然災害その他止むを得ない事由によりその取崩しを必要とする場合又は取り崩す額の
　　 合計額がその年度の取崩しを必要とする施設に係る経理区分の経常収入計(予算額)の３％以下
　　 である場合は事前の協議を省略して差し支えないこと。
 ○　前期末支払資金残高（繰越金）の取崩し使途範囲
　　 ①人件費、光熱水費等通常軽費
 　　</t>
  </si>
  <si>
    <t>実　施　内　容　等</t>
    <phoneticPr fontId="2"/>
  </si>
  <si>
    <t>実施等</t>
    <rPh sb="0" eb="2">
      <t>ジッシ</t>
    </rPh>
    <rPh sb="2" eb="3">
      <t>トウ</t>
    </rPh>
    <phoneticPr fontId="2"/>
  </si>
  <si>
    <t>　　ウ　支払資金残高（繰越金）の状況</t>
    <rPh sb="4" eb="6">
      <t>シハラ</t>
    </rPh>
    <rPh sb="6" eb="8">
      <t>シキン</t>
    </rPh>
    <rPh sb="8" eb="10">
      <t>ザンダカ</t>
    </rPh>
    <rPh sb="11" eb="14">
      <t>クリコシキン</t>
    </rPh>
    <rPh sb="16" eb="18">
      <t>ジョウキョウ</t>
    </rPh>
    <phoneticPr fontId="2"/>
  </si>
  <si>
    <t>３　処遇</t>
    <rPh sb="2" eb="4">
      <t>ショグウ</t>
    </rPh>
    <phoneticPr fontId="2"/>
  </si>
  <si>
    <t>（１） 保育理念等</t>
    <rPh sb="4" eb="6">
      <t>ホイク</t>
    </rPh>
    <rPh sb="6" eb="8">
      <t>リネン</t>
    </rPh>
    <rPh sb="8" eb="9">
      <t>ナド</t>
    </rPh>
    <phoneticPr fontId="2"/>
  </si>
  <si>
    <t xml:space="preserve"> 各所定欄の記録</t>
    <phoneticPr fontId="2"/>
  </si>
  <si>
    <t>① 保育理念</t>
    <phoneticPr fontId="2"/>
  </si>
  <si>
    <t xml:space="preserve"> 保育経過記録</t>
    <phoneticPr fontId="2"/>
  </si>
  <si>
    <t>② 保育の基本方針</t>
    <phoneticPr fontId="2"/>
  </si>
  <si>
    <t>（２） 保育の計画</t>
    <rPh sb="4" eb="6">
      <t>ホイク</t>
    </rPh>
    <rPh sb="7" eb="9">
      <t>ケイカク</t>
    </rPh>
    <phoneticPr fontId="2"/>
  </si>
  <si>
    <t>入所に関する記録</t>
    <rPh sb="0" eb="2">
      <t>ニュウショ</t>
    </rPh>
    <rPh sb="3" eb="4">
      <t>カン</t>
    </rPh>
    <rPh sb="6" eb="8">
      <t>キロク</t>
    </rPh>
    <phoneticPr fontId="2"/>
  </si>
  <si>
    <t>① 全体的な計画の状況</t>
    <rPh sb="2" eb="5">
      <t>ゼンタイテキ</t>
    </rPh>
    <rPh sb="6" eb="8">
      <t>ケイカク</t>
    </rPh>
    <rPh sb="9" eb="11">
      <t>ジョウキョウ</t>
    </rPh>
    <phoneticPr fontId="2"/>
  </si>
  <si>
    <t>・作成状況</t>
    <rPh sb="1" eb="3">
      <t>サクセイ</t>
    </rPh>
    <rPh sb="3" eb="5">
      <t>ジョウキョウ</t>
    </rPh>
    <phoneticPr fontId="2"/>
  </si>
  <si>
    <t>・作成の参画者</t>
    <rPh sb="1" eb="3">
      <t>サクセイ</t>
    </rPh>
    <rPh sb="4" eb="6">
      <t>サンカク</t>
    </rPh>
    <rPh sb="6" eb="7">
      <t>シャ</t>
    </rPh>
    <phoneticPr fontId="2"/>
  </si>
  <si>
    <t>主任保育士</t>
    <phoneticPr fontId="2"/>
  </si>
  <si>
    <t>その他の職員</t>
    <phoneticPr fontId="2"/>
  </si>
  <si>
    <t>平　日</t>
    <rPh sb="0" eb="1">
      <t>タイラ</t>
    </rPh>
    <rPh sb="2" eb="3">
      <t>ヒ</t>
    </rPh>
    <phoneticPr fontId="2"/>
  </si>
  <si>
    <t>②指導計画の作成状況</t>
    <rPh sb="1" eb="3">
      <t>シドウ</t>
    </rPh>
    <rPh sb="3" eb="5">
      <t>ケイカク</t>
    </rPh>
    <rPh sb="6" eb="8">
      <t>サクセイ</t>
    </rPh>
    <rPh sb="8" eb="10">
      <t>ジョウキョウ</t>
    </rPh>
    <phoneticPr fontId="2"/>
  </si>
  <si>
    <t>年間計画</t>
    <rPh sb="0" eb="2">
      <t>ネンカン</t>
    </rPh>
    <rPh sb="2" eb="4">
      <t>ケイカク</t>
    </rPh>
    <phoneticPr fontId="2"/>
  </si>
  <si>
    <t>期間指導計画</t>
    <rPh sb="0" eb="2">
      <t>キカン</t>
    </rPh>
    <rPh sb="2" eb="4">
      <t>シドウ</t>
    </rPh>
    <rPh sb="4" eb="6">
      <t>ケイカク</t>
    </rPh>
    <phoneticPr fontId="2"/>
  </si>
  <si>
    <t>月間指導計画</t>
    <rPh sb="0" eb="2">
      <t>ゲッカン</t>
    </rPh>
    <rPh sb="2" eb="4">
      <t>シドウ</t>
    </rPh>
    <rPh sb="4" eb="6">
      <t>ケイカク</t>
    </rPh>
    <phoneticPr fontId="2"/>
  </si>
  <si>
    <t>日曜日・祝日</t>
    <rPh sb="0" eb="2">
      <t>ニチヨウ</t>
    </rPh>
    <rPh sb="2" eb="3">
      <t>ヒ</t>
    </rPh>
    <rPh sb="4" eb="6">
      <t>シュクジツ</t>
    </rPh>
    <phoneticPr fontId="2"/>
  </si>
  <si>
    <t>週案</t>
    <rPh sb="0" eb="1">
      <t>シュウ</t>
    </rPh>
    <rPh sb="1" eb="2">
      <t>アン</t>
    </rPh>
    <phoneticPr fontId="2"/>
  </si>
  <si>
    <t>日案</t>
    <rPh sb="0" eb="1">
      <t>ニチ</t>
    </rPh>
    <rPh sb="1" eb="2">
      <t>アン</t>
    </rPh>
    <phoneticPr fontId="2"/>
  </si>
  <si>
    <t>デイリープログラム</t>
    <phoneticPr fontId="2"/>
  </si>
  <si>
    <t>（３） 自己評価の実施状況</t>
    <rPh sb="4" eb="6">
      <t>ジコ</t>
    </rPh>
    <rPh sb="6" eb="8">
      <t>ヒョウカ</t>
    </rPh>
    <rPh sb="9" eb="11">
      <t>ジッシ</t>
    </rPh>
    <rPh sb="11" eb="13">
      <t>ジョウキョウ</t>
    </rPh>
    <phoneticPr fontId="2"/>
  </si>
  <si>
    <t>① 保育士の自己評価の実施</t>
    <rPh sb="2" eb="5">
      <t>ホイクシ</t>
    </rPh>
    <rPh sb="6" eb="8">
      <t>ジコ</t>
    </rPh>
    <rPh sb="8" eb="10">
      <t>ヒョウカ</t>
    </rPh>
    <rPh sb="11" eb="13">
      <t>ジッシ</t>
    </rPh>
    <phoneticPr fontId="2"/>
  </si>
  <si>
    <t>② 保育所の自己評価の実施</t>
    <rPh sb="4" eb="5">
      <t>ショ</t>
    </rPh>
    <phoneticPr fontId="2"/>
  </si>
  <si>
    <t>③ 保育所自己評価結果の公表</t>
    <rPh sb="9" eb="11">
      <t>ケッカ</t>
    </rPh>
    <rPh sb="12" eb="14">
      <t>コウヒョウ</t>
    </rPh>
    <phoneticPr fontId="2"/>
  </si>
  <si>
    <t>（公表の方法）</t>
    <rPh sb="1" eb="3">
      <t>コウヒョウ</t>
    </rPh>
    <rPh sb="4" eb="6">
      <t>ホウホウ</t>
    </rPh>
    <phoneticPr fontId="2"/>
  </si>
  <si>
    <r>
      <t>① 入園時の健康診断実施状況</t>
    </r>
    <r>
      <rPr>
        <sz val="10"/>
        <rFont val="ＭＳ Ｐ明朝"/>
        <family val="1"/>
        <charset val="128"/>
      </rPr>
      <t xml:space="preserve"> （前年度）</t>
    </r>
    <rPh sb="2" eb="4">
      <t>ニュウエン</t>
    </rPh>
    <rPh sb="4" eb="5">
      <t>ジ</t>
    </rPh>
    <rPh sb="6" eb="8">
      <t>ケンコウ</t>
    </rPh>
    <rPh sb="8" eb="10">
      <t>シンダン</t>
    </rPh>
    <rPh sb="16" eb="19">
      <t>ゼンネンド</t>
    </rPh>
    <phoneticPr fontId="2"/>
  </si>
  <si>
    <t>実施人数</t>
    <rPh sb="0" eb="2">
      <t>ジッシ</t>
    </rPh>
    <rPh sb="2" eb="4">
      <t>ニンズウ</t>
    </rPh>
    <phoneticPr fontId="2"/>
  </si>
  <si>
    <t>未実施人数</t>
    <rPh sb="0" eb="3">
      <t>ミジッシ</t>
    </rPh>
    <rPh sb="3" eb="5">
      <t>ニンズウ</t>
    </rPh>
    <phoneticPr fontId="2"/>
  </si>
  <si>
    <r>
      <t>②定期健康診断等の実施状況</t>
    </r>
    <r>
      <rPr>
        <sz val="10"/>
        <rFont val="ＭＳ Ｐ明朝"/>
        <family val="1"/>
        <charset val="128"/>
      </rPr>
      <t>（前年度）</t>
    </r>
    <rPh sb="1" eb="3">
      <t>テイキ</t>
    </rPh>
    <rPh sb="3" eb="5">
      <t>ケンコウ</t>
    </rPh>
    <rPh sb="5" eb="7">
      <t>シンダン</t>
    </rPh>
    <rPh sb="7" eb="8">
      <t>トウ</t>
    </rPh>
    <rPh sb="9" eb="11">
      <t>ジッシ</t>
    </rPh>
    <rPh sb="11" eb="13">
      <t>ジョウキョウ</t>
    </rPh>
    <rPh sb="14" eb="17">
      <t>ゼンネンド</t>
    </rPh>
    <phoneticPr fontId="2"/>
  </si>
  <si>
    <t>回</t>
    <rPh sb="0" eb="1">
      <t>カイ</t>
    </rPh>
    <phoneticPr fontId="2"/>
  </si>
  <si>
    <t>定期実施日</t>
    <rPh sb="0" eb="2">
      <t>テイキ</t>
    </rPh>
    <rPh sb="2" eb="5">
      <t>ジッシビ</t>
    </rPh>
    <phoneticPr fontId="2"/>
  </si>
  <si>
    <t>診断の結果</t>
    <rPh sb="0" eb="2">
      <t>シンダン</t>
    </rPh>
    <rPh sb="3" eb="5">
      <t>ケッカ</t>
    </rPh>
    <phoneticPr fontId="2"/>
  </si>
  <si>
    <t>未受診児数</t>
    <rPh sb="0" eb="1">
      <t>ミ</t>
    </rPh>
    <rPh sb="1" eb="3">
      <t>ジュシン</t>
    </rPh>
    <rPh sb="3" eb="4">
      <t>ジ</t>
    </rPh>
    <rPh sb="4" eb="5">
      <t>スウ</t>
    </rPh>
    <phoneticPr fontId="2"/>
  </si>
  <si>
    <t>未受診児の実施日</t>
    <rPh sb="0" eb="1">
      <t>ミ</t>
    </rPh>
    <rPh sb="1" eb="3">
      <t>ジュシン</t>
    </rPh>
    <rPh sb="3" eb="4">
      <t>ジ</t>
    </rPh>
    <rPh sb="5" eb="8">
      <t>ジッシビ</t>
    </rPh>
    <phoneticPr fontId="2"/>
  </si>
  <si>
    <t>診断の結果</t>
  </si>
  <si>
    <t>定期健診</t>
    <rPh sb="0" eb="2">
      <t>テイキ</t>
    </rPh>
    <rPh sb="2" eb="4">
      <t>ケンシン</t>
    </rPh>
    <phoneticPr fontId="2"/>
  </si>
  <si>
    <t>第１回</t>
    <rPh sb="0" eb="1">
      <t>ダイ</t>
    </rPh>
    <rPh sb="2" eb="3">
      <t>カイ</t>
    </rPh>
    <phoneticPr fontId="2"/>
  </si>
  <si>
    <t>第２回</t>
    <rPh sb="0" eb="1">
      <t>ダイ</t>
    </rPh>
    <rPh sb="2" eb="3">
      <t>カイ</t>
    </rPh>
    <phoneticPr fontId="2"/>
  </si>
  <si>
    <t>歯科検診</t>
    <rPh sb="0" eb="2">
      <t>シカ</t>
    </rPh>
    <rPh sb="2" eb="4">
      <t>ケンシン</t>
    </rPh>
    <phoneticPr fontId="2"/>
  </si>
  <si>
    <t>尿検査</t>
    <rPh sb="0" eb="3">
      <t>ニョウケンサ</t>
    </rPh>
    <phoneticPr fontId="2"/>
  </si>
  <si>
    <t>③ 乳幼児突然死症候群（ＳＩＤＳ）対策</t>
    <rPh sb="2" eb="3">
      <t>ニュウ</t>
    </rPh>
    <rPh sb="3" eb="5">
      <t>ヨウジ</t>
    </rPh>
    <rPh sb="5" eb="8">
      <t>トツゼンシ</t>
    </rPh>
    <rPh sb="8" eb="11">
      <t>ショウコウグン</t>
    </rPh>
    <rPh sb="17" eb="19">
      <t>タイサク</t>
    </rPh>
    <phoneticPr fontId="2"/>
  </si>
  <si>
    <t>※乳幼児突然死症候群を防止するため実施している対策等を記入すること。</t>
    <rPh sb="9" eb="10">
      <t>グン</t>
    </rPh>
    <rPh sb="11" eb="13">
      <t>ボウシ</t>
    </rPh>
    <rPh sb="17" eb="19">
      <t>ジッシ</t>
    </rPh>
    <rPh sb="23" eb="25">
      <t>タイサク</t>
    </rPh>
    <rPh sb="25" eb="26">
      <t>トウ</t>
    </rPh>
    <rPh sb="27" eb="29">
      <t>キニュウ</t>
    </rPh>
    <phoneticPr fontId="2"/>
  </si>
  <si>
    <r>
      <t>① 給食関係者の検便の実施状況</t>
    </r>
    <r>
      <rPr>
        <sz val="10"/>
        <rFont val="ＭＳ Ｐ明朝"/>
        <family val="1"/>
        <charset val="128"/>
      </rPr>
      <t xml:space="preserve"> （前年度）</t>
    </r>
    <rPh sb="2" eb="4">
      <t>キュウショク</t>
    </rPh>
    <rPh sb="4" eb="7">
      <t>カンケイシャ</t>
    </rPh>
    <rPh sb="8" eb="10">
      <t>ケンベン</t>
    </rPh>
    <rPh sb="11" eb="13">
      <t>ジッシ</t>
    </rPh>
    <rPh sb="13" eb="15">
      <t>ジョウキョウ</t>
    </rPh>
    <rPh sb="17" eb="20">
      <t>ゼンネンド</t>
    </rPh>
    <phoneticPr fontId="2"/>
  </si>
  <si>
    <t>回数</t>
    <rPh sb="0" eb="2">
      <t>カイスウ</t>
    </rPh>
    <phoneticPr fontId="2"/>
  </si>
  <si>
    <t>延人数</t>
    <rPh sb="0" eb="1">
      <t>ノ</t>
    </rPh>
    <rPh sb="1" eb="3">
      <t>ニンズウ</t>
    </rPh>
    <phoneticPr fontId="2"/>
  </si>
  <si>
    <t>結果</t>
    <rPh sb="0" eb="2">
      <t>ケッカ</t>
    </rPh>
    <phoneticPr fontId="2"/>
  </si>
  <si>
    <t>調理員等の氏名（調理・調乳）</t>
    <rPh sb="0" eb="3">
      <t>チョウリイン</t>
    </rPh>
    <rPh sb="3" eb="4">
      <t>トウ</t>
    </rPh>
    <rPh sb="5" eb="7">
      <t>シメイ</t>
    </rPh>
    <rPh sb="8" eb="10">
      <t>チョウリ</t>
    </rPh>
    <rPh sb="11" eb="13">
      <t>チョウニュウ</t>
    </rPh>
    <phoneticPr fontId="2"/>
  </si>
  <si>
    <t>検査項目：（実施している項目に☑すること。）</t>
    <rPh sb="0" eb="2">
      <t>ケンサ</t>
    </rPh>
    <rPh sb="2" eb="4">
      <t>コウモク</t>
    </rPh>
    <rPh sb="6" eb="8">
      <t>ジッシ</t>
    </rPh>
    <rPh sb="12" eb="14">
      <t>コウモク</t>
    </rPh>
    <phoneticPr fontId="2"/>
  </si>
  <si>
    <t>　　赤痢菌</t>
    <phoneticPr fontId="2"/>
  </si>
  <si>
    <t>　腸管出血性大腸菌（O157）</t>
    <phoneticPr fontId="2"/>
  </si>
  <si>
    <t>　　サルモネラ菌</t>
    <phoneticPr fontId="2"/>
  </si>
  <si>
    <t>　ノロウイルス※</t>
    <phoneticPr fontId="2"/>
  </si>
  <si>
    <t xml:space="preserve"> 調理員等の検便結果判明日（月/日）</t>
    <rPh sb="1" eb="4">
      <t>チョウリイン</t>
    </rPh>
    <rPh sb="4" eb="5">
      <t>トウ</t>
    </rPh>
    <rPh sb="6" eb="8">
      <t>ケンベン</t>
    </rPh>
    <rPh sb="8" eb="10">
      <t>ケッカ</t>
    </rPh>
    <rPh sb="10" eb="12">
      <t>ハンメイ</t>
    </rPh>
    <rPh sb="12" eb="13">
      <t>ビ</t>
    </rPh>
    <rPh sb="14" eb="15">
      <t>ツキ</t>
    </rPh>
    <rPh sb="16" eb="17">
      <t>ヒ</t>
    </rPh>
    <phoneticPr fontId="2"/>
  </si>
  <si>
    <t>調理
員等</t>
    <rPh sb="0" eb="2">
      <t>チョウリ</t>
    </rPh>
    <rPh sb="3" eb="4">
      <t>イン</t>
    </rPh>
    <rPh sb="4" eb="5">
      <t>トウ</t>
    </rPh>
    <phoneticPr fontId="2"/>
  </si>
  <si>
    <t xml:space="preserve"> 調理員等の検便結果を確認できなかった月　（　　　　　月）</t>
    <rPh sb="1" eb="4">
      <t>チョウリイン</t>
    </rPh>
    <rPh sb="4" eb="5">
      <t>トウ</t>
    </rPh>
    <rPh sb="6" eb="8">
      <t>ケンベン</t>
    </rPh>
    <rPh sb="8" eb="10">
      <t>ケッカ</t>
    </rPh>
    <rPh sb="11" eb="13">
      <t>カクニン</t>
    </rPh>
    <rPh sb="19" eb="20">
      <t>ツキ</t>
    </rPh>
    <rPh sb="27" eb="28">
      <t>ツキ</t>
    </rPh>
    <phoneticPr fontId="2"/>
  </si>
  <si>
    <t>・ 感染症対応マニュアル</t>
    <rPh sb="2" eb="5">
      <t>カンセンショウ</t>
    </rPh>
    <rPh sb="5" eb="7">
      <t>タイオウ</t>
    </rPh>
    <phoneticPr fontId="2"/>
  </si>
  <si>
    <t>・ 食中毒対応マニュアル</t>
    <rPh sb="2" eb="5">
      <t>ショクチュウドク</t>
    </rPh>
    <rPh sb="5" eb="7">
      <t>タイオウ</t>
    </rPh>
    <phoneticPr fontId="2"/>
  </si>
  <si>
    <t>⑤ 実施献立表の状況</t>
    <phoneticPr fontId="2"/>
  </si>
  <si>
    <t>※実施献立表（写）を添付すること。</t>
    <phoneticPr fontId="2"/>
  </si>
  <si>
    <t>① 給食施設状況報告書の提出</t>
    <rPh sb="1" eb="3">
      <t>キュウショク</t>
    </rPh>
    <rPh sb="3" eb="5">
      <t>シセツ</t>
    </rPh>
    <rPh sb="5" eb="7">
      <t>ジョウキョウ</t>
    </rPh>
    <rPh sb="7" eb="9">
      <t>ホウコク</t>
    </rPh>
    <rPh sb="9" eb="10">
      <t>ショ</t>
    </rPh>
    <rPh sb="11" eb="13">
      <t>テイシュツ</t>
    </rPh>
    <phoneticPr fontId="2"/>
  </si>
  <si>
    <t>日提出）</t>
    <rPh sb="0" eb="1">
      <t>ヒ</t>
    </rPh>
    <rPh sb="1" eb="3">
      <t>テイシュツ</t>
    </rPh>
    <phoneticPr fontId="2"/>
  </si>
  <si>
    <t>（検査日の前々月の献立の中から１週間分（月～土）を添付）</t>
    <phoneticPr fontId="2"/>
  </si>
  <si>
    <r>
      <t>② 調理状況　</t>
    </r>
    <r>
      <rPr>
        <sz val="10"/>
        <rFont val="ＭＳ Ｐ明朝"/>
        <family val="1"/>
        <charset val="128"/>
      </rPr>
      <t>　　（該当に☑すること。）　　</t>
    </r>
    <rPh sb="2" eb="4">
      <t>チョウリ</t>
    </rPh>
    <rPh sb="4" eb="6">
      <t>ジョウキョウ</t>
    </rPh>
    <phoneticPr fontId="2"/>
  </si>
  <si>
    <t>⑥ 栄養管理状況</t>
    <phoneticPr fontId="2"/>
  </si>
  <si>
    <t>　　　施設内調理（自園調理）</t>
    <rPh sb="3" eb="4">
      <t>シセツ</t>
    </rPh>
    <rPh sb="4" eb="5">
      <t>ナイ</t>
    </rPh>
    <rPh sb="5" eb="7">
      <t>チョウリ</t>
    </rPh>
    <rPh sb="8" eb="9">
      <t>ジ</t>
    </rPh>
    <rPh sb="9" eb="10">
      <t>エン</t>
    </rPh>
    <rPh sb="10" eb="12">
      <t>チョウリ</t>
    </rPh>
    <phoneticPr fontId="2"/>
  </si>
  <si>
    <t>　　　施設内調理（委託調理）</t>
    <rPh sb="3" eb="4">
      <t>ナイ</t>
    </rPh>
    <rPh sb="4" eb="6">
      <t>チョウリ</t>
    </rPh>
    <rPh sb="7" eb="8">
      <t>ジ</t>
    </rPh>
    <rPh sb="8" eb="10">
      <t>イタク</t>
    </rPh>
    <rPh sb="10" eb="12">
      <t>チョウリ</t>
    </rPh>
    <phoneticPr fontId="2"/>
  </si>
  <si>
    <t>給与栄養量</t>
    <phoneticPr fontId="2"/>
  </si>
  <si>
    <t>ｴﾈﾙｷﾞｰ (Kcal）</t>
    <phoneticPr fontId="2"/>
  </si>
  <si>
    <t>タンパク質 (g)</t>
    <rPh sb="4" eb="5">
      <t>シツ</t>
    </rPh>
    <phoneticPr fontId="2"/>
  </si>
  <si>
    <t>脂質 (g)</t>
    <rPh sb="0" eb="2">
      <t>シシツ</t>
    </rPh>
    <phoneticPr fontId="2"/>
  </si>
  <si>
    <t>　　作成方法</t>
    <rPh sb="2" eb="4">
      <t>サクセイ</t>
    </rPh>
    <rPh sb="4" eb="6">
      <t>ホウホウ</t>
    </rPh>
    <phoneticPr fontId="2"/>
  </si>
  <si>
    <t>　　　外部搬入（委託調理）</t>
    <rPh sb="3" eb="5">
      <t>ガイブ</t>
    </rPh>
    <rPh sb="5" eb="7">
      <t>ハンニュウ</t>
    </rPh>
    <rPh sb="7" eb="9">
      <t>イタク</t>
    </rPh>
    <rPh sb="9" eb="11">
      <t>チョウリ</t>
    </rPh>
    <phoneticPr fontId="2"/>
  </si>
  <si>
    <t>　　その他　（</t>
    <rPh sb="4" eb="5">
      <t>タ</t>
    </rPh>
    <phoneticPr fontId="2"/>
  </si>
  <si>
    <t>前年度</t>
    <rPh sb="0" eb="1">
      <t>マエ</t>
    </rPh>
    <rPh sb="1" eb="3">
      <t>ネンド</t>
    </rPh>
    <phoneticPr fontId="2"/>
  </si>
  <si>
    <r>
      <t xml:space="preserve">今年度
</t>
    </r>
    <r>
      <rPr>
        <sz val="9"/>
        <rFont val="ＭＳ Ｐ明朝"/>
        <family val="1"/>
        <charset val="128"/>
      </rPr>
      <t>(5月分)</t>
    </r>
    <rPh sb="0" eb="1">
      <t>コン</t>
    </rPh>
    <rPh sb="1" eb="3">
      <t>ネンド</t>
    </rPh>
    <rPh sb="6" eb="7">
      <t>ツキ</t>
    </rPh>
    <rPh sb="7" eb="8">
      <t>ブン</t>
    </rPh>
    <phoneticPr fontId="2"/>
  </si>
  <si>
    <t>前年度</t>
    <rPh sb="0" eb="1">
      <t>ゼン</t>
    </rPh>
    <rPh sb="1" eb="3">
      <t>ネンド</t>
    </rPh>
    <phoneticPr fontId="2"/>
  </si>
  <si>
    <t>３歳
未満</t>
    <rPh sb="1" eb="2">
      <t>サイ</t>
    </rPh>
    <rPh sb="3" eb="5">
      <t>ミマン</t>
    </rPh>
    <phoneticPr fontId="2"/>
  </si>
  <si>
    <t>目標</t>
    <rPh sb="0" eb="2">
      <t>モクヒョウ</t>
    </rPh>
    <phoneticPr fontId="2"/>
  </si>
  <si>
    <r>
      <t>③ 給食人員等</t>
    </r>
    <r>
      <rPr>
        <sz val="10"/>
        <rFont val="ＭＳ Ｐ明朝"/>
        <family val="1"/>
        <charset val="128"/>
      </rPr>
      <t>　(私的契約児含む）</t>
    </r>
    <rPh sb="1" eb="3">
      <t>キュウショク</t>
    </rPh>
    <rPh sb="3" eb="5">
      <t>ジンイン</t>
    </rPh>
    <rPh sb="5" eb="6">
      <t>トウ</t>
    </rPh>
    <rPh sb="8" eb="10">
      <t>シテキ</t>
    </rPh>
    <rPh sb="10" eb="12">
      <t>ケイヤク</t>
    </rPh>
    <rPh sb="12" eb="13">
      <t>ジ</t>
    </rPh>
    <rPh sb="13" eb="14">
      <t>フク</t>
    </rPh>
    <phoneticPr fontId="2"/>
  </si>
  <si>
    <t>実績</t>
    <rPh sb="0" eb="2">
      <t>ジッセキ</t>
    </rPh>
    <phoneticPr fontId="2"/>
  </si>
  <si>
    <t>給食延人数</t>
    <rPh sb="0" eb="1">
      <t>キュウショク</t>
    </rPh>
    <rPh sb="1" eb="2">
      <t>ノ</t>
    </rPh>
    <rPh sb="2" eb="3">
      <t>エン</t>
    </rPh>
    <rPh sb="3" eb="5">
      <t>ニンズウ</t>
    </rPh>
    <phoneticPr fontId="2"/>
  </si>
  <si>
    <t>開設
日数</t>
    <rPh sb="0" eb="2">
      <t>カイセツ</t>
    </rPh>
    <rPh sb="3" eb="5">
      <t>ニッスウ</t>
    </rPh>
    <phoneticPr fontId="2"/>
  </si>
  <si>
    <t>３歳
以上</t>
    <phoneticPr fontId="2"/>
  </si>
  <si>
    <t>目標</t>
    <phoneticPr fontId="2"/>
  </si>
  <si>
    <t>実績</t>
    <phoneticPr fontId="2"/>
  </si>
  <si>
    <t>3歳
未満</t>
    <rPh sb="0" eb="1">
      <t>サイ</t>
    </rPh>
    <rPh sb="2" eb="4">
      <t>ミマン</t>
    </rPh>
    <phoneticPr fontId="2"/>
  </si>
  <si>
    <t>3歳
以上</t>
    <rPh sb="0" eb="1">
      <t>サイ</t>
    </rPh>
    <rPh sb="2" eb="4">
      <t>イジョウ</t>
    </rPh>
    <phoneticPr fontId="2"/>
  </si>
  <si>
    <t>その他
(職員)</t>
    <rPh sb="2" eb="3">
      <t>タ</t>
    </rPh>
    <rPh sb="5" eb="7">
      <t>ショクイン</t>
    </rPh>
    <phoneticPr fontId="2"/>
  </si>
  <si>
    <t>⑦ 給食に係る塩分の給与量の管理及び取組み</t>
    <phoneticPr fontId="2"/>
  </si>
  <si>
    <t>⑧給食管理</t>
    <rPh sb="1" eb="3">
      <t>キュウショク</t>
    </rPh>
    <rPh sb="3" eb="5">
      <t>カンリ</t>
    </rPh>
    <phoneticPr fontId="2"/>
  </si>
  <si>
    <t>ア 給食会議の開催</t>
    <rPh sb="2" eb="4">
      <t>キュウショク</t>
    </rPh>
    <rPh sb="4" eb="6">
      <t>カイギ</t>
    </rPh>
    <rPh sb="7" eb="9">
      <t>カイサイ</t>
    </rPh>
    <phoneticPr fontId="2"/>
  </si>
  <si>
    <t>毎　月</t>
    <rPh sb="0" eb="1">
      <t>マイ</t>
    </rPh>
    <rPh sb="2" eb="3">
      <t>ツキ</t>
    </rPh>
    <phoneticPr fontId="2"/>
  </si>
  <si>
    <t>出席者 （施設長　・　保育士　・　栄養士　・　その他の職員）</t>
    <rPh sb="0" eb="3">
      <t>シュッセキシャシャ</t>
    </rPh>
    <rPh sb="5" eb="7">
      <t>シセツ</t>
    </rPh>
    <rPh sb="7" eb="8">
      <t>チョウ</t>
    </rPh>
    <rPh sb="11" eb="13">
      <t>ホイク</t>
    </rPh>
    <rPh sb="13" eb="14">
      <t>シ</t>
    </rPh>
    <rPh sb="17" eb="20">
      <t>エイヨウシ</t>
    </rPh>
    <rPh sb="25" eb="26">
      <t>タ</t>
    </rPh>
    <rPh sb="27" eb="29">
      <t>ショクイン</t>
    </rPh>
    <phoneticPr fontId="2"/>
  </si>
  <si>
    <t>イ 保存食の実施</t>
    <phoneticPr fontId="2"/>
  </si>
  <si>
    <t>（保存日数</t>
    <rPh sb="1" eb="3">
      <t>ホゾン</t>
    </rPh>
    <rPh sb="3" eb="5">
      <t>ニッスウ</t>
    </rPh>
    <phoneticPr fontId="2"/>
  </si>
  <si>
    <t>日）</t>
    <phoneticPr fontId="2"/>
  </si>
  <si>
    <t>ウ 保存食用の冷凍庫の温度管理</t>
    <rPh sb="13" eb="15">
      <t>カンリ</t>
    </rPh>
    <phoneticPr fontId="2"/>
  </si>
  <si>
    <t>（設定温度</t>
    <rPh sb="1" eb="3">
      <t>セッテイ</t>
    </rPh>
    <rPh sb="3" eb="5">
      <t>オンド</t>
    </rPh>
    <phoneticPr fontId="2"/>
  </si>
  <si>
    <t>℃）</t>
    <phoneticPr fontId="2"/>
  </si>
  <si>
    <t>エ 給食提供時刻</t>
    <rPh sb="2" eb="4">
      <t>キュウショク</t>
    </rPh>
    <rPh sb="4" eb="6">
      <t>テイキョウ</t>
    </rPh>
    <rPh sb="6" eb="8">
      <t>ジコク</t>
    </rPh>
    <phoneticPr fontId="2"/>
  </si>
  <si>
    <t>(　　 ：      ）</t>
    <phoneticPr fontId="2"/>
  </si>
  <si>
    <t>オ 検食の実施</t>
    <rPh sb="2" eb="4">
      <t>ケンショク</t>
    </rPh>
    <rPh sb="5" eb="7">
      <t>ジッシ</t>
    </rPh>
    <phoneticPr fontId="2"/>
  </si>
  <si>
    <t>（検食者：</t>
    <rPh sb="1" eb="3">
      <t>ケンショク</t>
    </rPh>
    <rPh sb="3" eb="4">
      <t>シャ</t>
    </rPh>
    <phoneticPr fontId="2"/>
  </si>
  <si>
    <t>：</t>
    <phoneticPr fontId="2"/>
  </si>
  <si>
    <t>⑨ 離乳食の提供児童</t>
    <rPh sb="2" eb="5">
      <t>リニュウショク</t>
    </rPh>
    <rPh sb="6" eb="8">
      <t>テイキョウ</t>
    </rPh>
    <rPh sb="8" eb="10">
      <t>ジドウ</t>
    </rPh>
    <phoneticPr fontId="2"/>
  </si>
  <si>
    <t>ア　献立表（離乳食用）作成</t>
    <rPh sb="2" eb="4">
      <t>コンダテ</t>
    </rPh>
    <rPh sb="4" eb="5">
      <t>ヒョウ</t>
    </rPh>
    <rPh sb="6" eb="9">
      <t>リニュウショク</t>
    </rPh>
    <rPh sb="9" eb="10">
      <t>ヨウ</t>
    </rPh>
    <rPh sb="11" eb="13">
      <t>サクセイ</t>
    </rPh>
    <phoneticPr fontId="2"/>
  </si>
  <si>
    <t>平均提供数　　　　（</t>
    <phoneticPr fontId="2"/>
  </si>
  <si>
    <t>人／日）</t>
    <rPh sb="0" eb="1">
      <t>ニン</t>
    </rPh>
    <phoneticPr fontId="2"/>
  </si>
  <si>
    <t>イ　献立及び調理方法で留意している点</t>
    <phoneticPr fontId="2"/>
  </si>
  <si>
    <t>施設独自</t>
    <phoneticPr fontId="2"/>
  </si>
  <si>
    <t>市町村作成献立表使用</t>
    <phoneticPr fontId="2"/>
  </si>
  <si>
    <t>市町村作成献立表を一部変更</t>
    <phoneticPr fontId="2"/>
  </si>
  <si>
    <t>⑩ 土曜日給食の提供状況</t>
    <rPh sb="2" eb="5">
      <t>ドヨウビ</t>
    </rPh>
    <rPh sb="5" eb="7">
      <t>キュウショク</t>
    </rPh>
    <rPh sb="8" eb="10">
      <t>テイキョウ</t>
    </rPh>
    <rPh sb="10" eb="12">
      <t>ジョウキョウ</t>
    </rPh>
    <phoneticPr fontId="2"/>
  </si>
  <si>
    <t>⑪ 延長保育時給食の提供状況</t>
    <rPh sb="2" eb="4">
      <t>エンチョウ</t>
    </rPh>
    <rPh sb="4" eb="6">
      <t>ホイク</t>
    </rPh>
    <rPh sb="6" eb="7">
      <t>ジ</t>
    </rPh>
    <rPh sb="7" eb="9">
      <t>キュウショク</t>
    </rPh>
    <rPh sb="10" eb="12">
      <t>テイキョウ</t>
    </rPh>
    <rPh sb="12" eb="14">
      <t>ジョウキョウ</t>
    </rPh>
    <phoneticPr fontId="2"/>
  </si>
  <si>
    <t>（平均</t>
    <phoneticPr fontId="2"/>
  </si>
  <si>
    <t>食／日）</t>
    <rPh sb="0" eb="1">
      <t>ショク</t>
    </rPh>
    <rPh sb="2" eb="3">
      <t>ニチ</t>
    </rPh>
    <phoneticPr fontId="2"/>
  </si>
  <si>
    <t>④子育て支援の実施状況</t>
    <rPh sb="1" eb="3">
      <t>コソダ</t>
    </rPh>
    <rPh sb="4" eb="6">
      <t>シエン</t>
    </rPh>
    <rPh sb="7" eb="9">
      <t>ジッシ</t>
    </rPh>
    <rPh sb="9" eb="11">
      <t>ジョウキョウ</t>
    </rPh>
    <phoneticPr fontId="2"/>
  </si>
  <si>
    <r>
      <t>⑫ 脱脂粉乳の使用</t>
    </r>
    <r>
      <rPr>
        <sz val="10"/>
        <rFont val="ＭＳ Ｐ明朝"/>
        <family val="1"/>
        <charset val="128"/>
      </rPr>
      <t>　</t>
    </r>
    <rPh sb="2" eb="4">
      <t>ダッシ</t>
    </rPh>
    <rPh sb="4" eb="6">
      <t>フンニュウ</t>
    </rPh>
    <rPh sb="7" eb="9">
      <t>シヨウ</t>
    </rPh>
    <phoneticPr fontId="2"/>
  </si>
  <si>
    <r>
      <t>⑬ 保護者への情報提供</t>
    </r>
    <r>
      <rPr>
        <sz val="10"/>
        <rFont val="ＭＳ Ｐ明朝"/>
        <family val="1"/>
        <charset val="128"/>
      </rPr>
      <t>　（給食だより等）</t>
    </r>
    <rPh sb="2" eb="5">
      <t>ホゴシャ</t>
    </rPh>
    <rPh sb="5" eb="7">
      <t>ジョウホウ</t>
    </rPh>
    <rPh sb="7" eb="9">
      <t>テイキョウ</t>
    </rPh>
    <rPh sb="11" eb="13">
      <t>キュウショク</t>
    </rPh>
    <rPh sb="16" eb="17">
      <t>トウ</t>
    </rPh>
    <phoneticPr fontId="2"/>
  </si>
  <si>
    <t>① 保護者との連携</t>
    <rPh sb="2" eb="5">
      <t>ホゴシャ</t>
    </rPh>
    <rPh sb="7" eb="9">
      <t>レンケイ</t>
    </rPh>
    <phoneticPr fontId="2"/>
  </si>
  <si>
    <t>発生年月日</t>
    <phoneticPr fontId="2"/>
  </si>
  <si>
    <t>事故の概況</t>
    <phoneticPr fontId="2"/>
  </si>
  <si>
    <t>処理状況</t>
    <phoneticPr fontId="2"/>
  </si>
  <si>
    <t>家庭訪問</t>
    <rPh sb="0" eb="2">
      <t>カテイ</t>
    </rPh>
    <rPh sb="2" eb="4">
      <t>ホウモン</t>
    </rPh>
    <phoneticPr fontId="2"/>
  </si>
  <si>
    <t>実   施</t>
    <rPh sb="0" eb="1">
      <t>ジツ</t>
    </rPh>
    <rPh sb="4" eb="5">
      <t>シ</t>
    </rPh>
    <phoneticPr fontId="2"/>
  </si>
  <si>
    <t>月）</t>
    <rPh sb="0" eb="1">
      <t>ツキ</t>
    </rPh>
    <phoneticPr fontId="2"/>
  </si>
  <si>
    <t>保育参観</t>
    <rPh sb="0" eb="2">
      <t>ホイク</t>
    </rPh>
    <rPh sb="2" eb="4">
      <t>サンカン</t>
    </rPh>
    <phoneticPr fontId="2"/>
  </si>
  <si>
    <t>（年</t>
    <rPh sb="1" eb="2">
      <t>ネン</t>
    </rPh>
    <phoneticPr fontId="2"/>
  </si>
  <si>
    <t>保護者会</t>
    <rPh sb="0" eb="3">
      <t>ホゴシャ</t>
    </rPh>
    <rPh sb="3" eb="4">
      <t>カイ</t>
    </rPh>
    <phoneticPr fontId="2"/>
  </si>
  <si>
    <t>※有の場合会費</t>
    <rPh sb="1" eb="2">
      <t>ア</t>
    </rPh>
    <rPh sb="3" eb="5">
      <t>バアイ</t>
    </rPh>
    <rPh sb="5" eb="7">
      <t>カイヒ</t>
    </rPh>
    <phoneticPr fontId="2"/>
  </si>
  <si>
    <t>（　</t>
    <phoneticPr fontId="2"/>
  </si>
  <si>
    <t>円）</t>
    <phoneticPr fontId="2"/>
  </si>
  <si>
    <t>園だより</t>
    <rPh sb="0" eb="1">
      <t>エン</t>
    </rPh>
    <phoneticPr fontId="2"/>
  </si>
  <si>
    <t>連絡帳</t>
    <rPh sb="0" eb="2">
      <t>レンラク</t>
    </rPh>
    <rPh sb="2" eb="3">
      <t>チョウ</t>
    </rPh>
    <phoneticPr fontId="2"/>
  </si>
  <si>
    <t>月　日</t>
    <rPh sb="0" eb="1">
      <t>ツキ</t>
    </rPh>
    <rPh sb="2" eb="3">
      <t>ヒ</t>
    </rPh>
    <phoneticPr fontId="2"/>
  </si>
  <si>
    <t>事　　業　　内　　容</t>
    <rPh sb="0" eb="1">
      <t>コト</t>
    </rPh>
    <rPh sb="3" eb="4">
      <t>ギョウ</t>
    </rPh>
    <rPh sb="6" eb="7">
      <t>ウチ</t>
    </rPh>
    <rPh sb="9" eb="10">
      <t>カタチ</t>
    </rPh>
    <phoneticPr fontId="2"/>
  </si>
  <si>
    <t>イ　３歳以上児の副食代</t>
    <rPh sb="8" eb="10">
      <t>フクショク</t>
    </rPh>
    <rPh sb="10" eb="11">
      <t>ダイ</t>
    </rPh>
    <phoneticPr fontId="2"/>
  </si>
  <si>
    <t>③希望保育の状況</t>
    <rPh sb="1" eb="3">
      <t>キボウ</t>
    </rPh>
    <rPh sb="3" eb="5">
      <t>ホイク</t>
    </rPh>
    <rPh sb="6" eb="8">
      <t>ジョウキョウ</t>
    </rPh>
    <phoneticPr fontId="2"/>
  </si>
  <si>
    <t>（２）開所時間・休所日等</t>
    <rPh sb="3" eb="7">
      <t>カイショジカン</t>
    </rPh>
    <rPh sb="8" eb="10">
      <t>キュウショ</t>
    </rPh>
    <rPh sb="10" eb="11">
      <t>ヒ</t>
    </rPh>
    <rPh sb="11" eb="12">
      <t>トウ</t>
    </rPh>
    <phoneticPr fontId="2"/>
  </si>
  <si>
    <t>①開所時間</t>
    <rPh sb="1" eb="3">
      <t>カイショ</t>
    </rPh>
    <rPh sb="3" eb="5">
      <t>ジカン</t>
    </rPh>
    <phoneticPr fontId="2"/>
  </si>
  <si>
    <t>期日（月日～月日）</t>
    <phoneticPr fontId="2"/>
  </si>
  <si>
    <t>理　　　由</t>
    <rPh sb="0" eb="1">
      <t>リ</t>
    </rPh>
    <rPh sb="4" eb="5">
      <t>ヨシ</t>
    </rPh>
    <phoneticPr fontId="2"/>
  </si>
  <si>
    <t>　②一斉休園等の状況</t>
    <rPh sb="2" eb="4">
      <t>イッセイ</t>
    </rPh>
    <rPh sb="4" eb="6">
      <t>キュウエン</t>
    </rPh>
    <rPh sb="6" eb="7">
      <t>トウ</t>
    </rPh>
    <rPh sb="8" eb="10">
      <t>ジョウキョウ</t>
    </rPh>
    <phoneticPr fontId="2"/>
  </si>
  <si>
    <t>期日（月日～月日）</t>
    <phoneticPr fontId="2"/>
  </si>
  <si>
    <t>理　　　　由</t>
    <phoneticPr fontId="2"/>
  </si>
  <si>
    <t>（２）開所時間・休所日等</t>
    <rPh sb="3" eb="5">
      <t>カイショ</t>
    </rPh>
    <rPh sb="5" eb="7">
      <t>ジカン</t>
    </rPh>
    <rPh sb="8" eb="10">
      <t>キュウショ</t>
    </rPh>
    <rPh sb="10" eb="11">
      <t>ヒ</t>
    </rPh>
    <rPh sb="11" eb="12">
      <t>トウ</t>
    </rPh>
    <phoneticPr fontId="2"/>
  </si>
  <si>
    <t>（３）児童の状況</t>
    <rPh sb="3" eb="5">
      <t>ジドウ</t>
    </rPh>
    <rPh sb="6" eb="8">
      <t>ジョウキョウ</t>
    </rPh>
    <phoneticPr fontId="2"/>
  </si>
  <si>
    <t>（４）建物構造・設備等</t>
    <rPh sb="3" eb="5">
      <t>タテモノ</t>
    </rPh>
    <rPh sb="5" eb="7">
      <t>コウゾウ</t>
    </rPh>
    <rPh sb="8" eb="10">
      <t>セツビ</t>
    </rPh>
    <rPh sb="10" eb="11">
      <t>トウ</t>
    </rPh>
    <phoneticPr fontId="2"/>
  </si>
  <si>
    <t>（５）設備等の衛生・安全</t>
    <rPh sb="3" eb="5">
      <t>セツビ</t>
    </rPh>
    <rPh sb="5" eb="6">
      <t>トウ</t>
    </rPh>
    <rPh sb="7" eb="9">
      <t>エイセイ</t>
    </rPh>
    <rPh sb="10" eb="12">
      <t>アンゼン</t>
    </rPh>
    <phoneticPr fontId="2"/>
  </si>
  <si>
    <t>（６）職員の配置</t>
    <rPh sb="3" eb="5">
      <t>ショクイン</t>
    </rPh>
    <rPh sb="6" eb="8">
      <t>ハイチ</t>
    </rPh>
    <phoneticPr fontId="2"/>
  </si>
  <si>
    <t>（７）労務管理</t>
    <phoneticPr fontId="2"/>
  </si>
  <si>
    <t>（８）職員会議・職員研修</t>
    <rPh sb="3" eb="5">
      <t>ショクイン</t>
    </rPh>
    <rPh sb="5" eb="7">
      <t>カイギ</t>
    </rPh>
    <phoneticPr fontId="2"/>
  </si>
  <si>
    <t>（９）職員の健康管理</t>
    <phoneticPr fontId="2"/>
  </si>
  <si>
    <t>（10）苦情解決</t>
    <rPh sb="4" eb="6">
      <t>クジョウ</t>
    </rPh>
    <rPh sb="6" eb="8">
      <t>カイケツ</t>
    </rPh>
    <phoneticPr fontId="2"/>
  </si>
  <si>
    <t>（11）災害対策</t>
    <phoneticPr fontId="2"/>
  </si>
  <si>
    <t>（12）秘密保持</t>
    <phoneticPr fontId="2"/>
  </si>
  <si>
    <t>　施設・設備・遊具の安全点検</t>
    <rPh sb="1" eb="3">
      <t>シセツ</t>
    </rPh>
    <rPh sb="4" eb="6">
      <t>セツビ</t>
    </rPh>
    <rPh sb="7" eb="9">
      <t>ユウグ</t>
    </rPh>
    <rPh sb="10" eb="12">
      <t>アンゼン</t>
    </rPh>
    <rPh sb="12" eb="14">
      <t>テンケン</t>
    </rPh>
    <phoneticPr fontId="14"/>
  </si>
  <si>
    <t xml:space="preserve">  玩具の消毒</t>
    <rPh sb="2" eb="4">
      <t>ガング</t>
    </rPh>
    <rPh sb="5" eb="7">
      <t>ショウドク</t>
    </rPh>
    <phoneticPr fontId="14"/>
  </si>
  <si>
    <t>パンフレット　　　</t>
    <phoneticPr fontId="2"/>
  </si>
  <si>
    <t>職員の種類、員数及び職務の内容</t>
    <rPh sb="0" eb="2">
      <t>ショクイン</t>
    </rPh>
    <rPh sb="3" eb="5">
      <t>シュルイ</t>
    </rPh>
    <rPh sb="6" eb="8">
      <t>インスウ</t>
    </rPh>
    <rPh sb="8" eb="9">
      <t>オヨ</t>
    </rPh>
    <rPh sb="10" eb="12">
      <t>ショクム</t>
    </rPh>
    <rPh sb="13" eb="15">
      <t>ナイヨウ</t>
    </rPh>
    <phoneticPr fontId="14"/>
  </si>
  <si>
    <t>保護者から受領する費用の種類、支払いを求める理由及びその額</t>
    <rPh sb="0" eb="3">
      <t>ホゴシャ</t>
    </rPh>
    <rPh sb="5" eb="7">
      <t>ジュリョウ</t>
    </rPh>
    <rPh sb="9" eb="11">
      <t>ヒヨウ</t>
    </rPh>
    <rPh sb="12" eb="14">
      <t>シュルイ</t>
    </rPh>
    <rPh sb="15" eb="17">
      <t>シハラ</t>
    </rPh>
    <rPh sb="19" eb="20">
      <t>モト</t>
    </rPh>
    <rPh sb="22" eb="24">
      <t>リユウ</t>
    </rPh>
    <rPh sb="24" eb="25">
      <t>オヨ</t>
    </rPh>
    <rPh sb="28" eb="29">
      <t>ガク</t>
    </rPh>
    <phoneticPr fontId="14"/>
  </si>
  <si>
    <t>乳児、満3歳に満たない幼児及び満3歳以上の幼児の区分ごとの利用定員</t>
    <rPh sb="0" eb="2">
      <t>ニュウジ</t>
    </rPh>
    <rPh sb="3" eb="4">
      <t>マン</t>
    </rPh>
    <rPh sb="5" eb="6">
      <t>サイ</t>
    </rPh>
    <rPh sb="7" eb="8">
      <t>ミ</t>
    </rPh>
    <rPh sb="11" eb="13">
      <t>ヨウジ</t>
    </rPh>
    <rPh sb="13" eb="14">
      <t>オヨ</t>
    </rPh>
    <rPh sb="15" eb="16">
      <t>マン</t>
    </rPh>
    <rPh sb="17" eb="20">
      <t>サイイジョウ</t>
    </rPh>
    <rPh sb="18" eb="20">
      <t>イジョウ</t>
    </rPh>
    <rPh sb="21" eb="23">
      <t>ヨウジ</t>
    </rPh>
    <rPh sb="24" eb="26">
      <t>クブン</t>
    </rPh>
    <rPh sb="29" eb="31">
      <t>リヨウ</t>
    </rPh>
    <rPh sb="31" eb="33">
      <t>テイイン</t>
    </rPh>
    <phoneticPr fontId="14"/>
  </si>
  <si>
    <t>①、②表　計算式消さないでください</t>
    <rPh sb="3" eb="4">
      <t>ヒョウ</t>
    </rPh>
    <rPh sb="5" eb="7">
      <t>ケイサン</t>
    </rPh>
    <rPh sb="7" eb="8">
      <t>シキ</t>
    </rPh>
    <rPh sb="8" eb="9">
      <t>ケ</t>
    </rPh>
    <phoneticPr fontId="2"/>
  </si>
  <si>
    <t>２　※の欄は、保育所型認定こども園のみ記入すること。</t>
    <rPh sb="4" eb="5">
      <t>ラン</t>
    </rPh>
    <rPh sb="7" eb="9">
      <t>ホイク</t>
    </rPh>
    <rPh sb="9" eb="10">
      <t>ショ</t>
    </rPh>
    <rPh sb="10" eb="11">
      <t>ガタ</t>
    </rPh>
    <rPh sb="11" eb="13">
      <t>ニンテイ</t>
    </rPh>
    <rPh sb="16" eb="17">
      <t>エン</t>
    </rPh>
    <rPh sb="19" eb="21">
      <t>キニュウ</t>
    </rPh>
    <phoneticPr fontId="2"/>
  </si>
  <si>
    <t>㎡、</t>
  </si>
  <si>
    <t>　※「ほふくをする２歳未満児」には、立ち歩きをする0歳児及び1歳児を含む。</t>
    <rPh sb="18" eb="19">
      <t>タ</t>
    </rPh>
    <rPh sb="20" eb="21">
      <t>アル</t>
    </rPh>
    <rPh sb="26" eb="28">
      <t>サイジ</t>
    </rPh>
    <rPh sb="28" eb="29">
      <t>オヨ</t>
    </rPh>
    <rPh sb="31" eb="33">
      <t>サイジ</t>
    </rPh>
    <rPh sb="34" eb="35">
      <t>フク</t>
    </rPh>
    <phoneticPr fontId="2"/>
  </si>
  <si>
    <t>のセルに員数、時間数等の数値を記入すること。）</t>
    <rPh sb="4" eb="6">
      <t>インズウ</t>
    </rPh>
    <rPh sb="7" eb="9">
      <t>ジカン</t>
    </rPh>
    <rPh sb="9" eb="10">
      <t>スウ</t>
    </rPh>
    <rPh sb="10" eb="11">
      <t>トウ</t>
    </rPh>
    <rPh sb="12" eb="14">
      <t>スウチ</t>
    </rPh>
    <rPh sb="15" eb="17">
      <t>キニュウ</t>
    </rPh>
    <phoneticPr fontId="2"/>
  </si>
  <si>
    <t>ア．保育士等 （保育士、保健師、看護師）</t>
  </si>
  <si>
    <t>（注）1 「保育士等の配置状況」における保育士等配置数Cには、その他Ｄの職員を含めないこと。</t>
    <rPh sb="1" eb="2">
      <t>チュウ</t>
    </rPh>
    <phoneticPr fontId="2"/>
  </si>
  <si>
    <t xml:space="preserve">  　    ２ 「保育士等の配置状況」における保育士等配置数Cが、「保育士等の配置基準数」における</t>
    <rPh sb="10" eb="13">
      <t>ホイクシ</t>
    </rPh>
    <rPh sb="13" eb="14">
      <t>トウ</t>
    </rPh>
    <rPh sb="15" eb="17">
      <t>ハイチ</t>
    </rPh>
    <rPh sb="17" eb="19">
      <t>ジョウキョウ</t>
    </rPh>
    <rPh sb="24" eb="27">
      <t>ホイクシ</t>
    </rPh>
    <rPh sb="27" eb="28">
      <t>トウ</t>
    </rPh>
    <rPh sb="28" eb="30">
      <t>ハイチ</t>
    </rPh>
    <rPh sb="30" eb="31">
      <t>スウ</t>
    </rPh>
    <rPh sb="35" eb="38">
      <t>ホイクシ</t>
    </rPh>
    <rPh sb="38" eb="39">
      <t>ナド</t>
    </rPh>
    <rPh sb="40" eb="42">
      <t>ハイチ</t>
    </rPh>
    <rPh sb="42" eb="44">
      <t>キジュン</t>
    </rPh>
    <rPh sb="44" eb="45">
      <t>スウ</t>
    </rPh>
    <phoneticPr fontId="2"/>
  </si>
  <si>
    <t>　上から施設長、主任保育士、保育士、保健師、看護師、栄養士、事務員、調理員、用務員、嘱託医の順に記載し、一行空けて、非常勤職員、さらに一行空けて前年度及び本年度中の退職者を上記の順に記載すること。</t>
    <rPh sb="0" eb="1">
      <t>ウエ</t>
    </rPh>
    <rPh sb="3" eb="6">
      <t>シセツチョウ</t>
    </rPh>
    <rPh sb="7" eb="9">
      <t>シュニン</t>
    </rPh>
    <rPh sb="9" eb="12">
      <t>ホイクシ</t>
    </rPh>
    <rPh sb="13" eb="16">
      <t>ホイクシ</t>
    </rPh>
    <rPh sb="17" eb="20">
      <t>ホケンシ</t>
    </rPh>
    <rPh sb="21" eb="24">
      <t>カンゴシ</t>
    </rPh>
    <rPh sb="25" eb="28">
      <t>エイヨウシ</t>
    </rPh>
    <rPh sb="29" eb="32">
      <t>ジムイン</t>
    </rPh>
    <rPh sb="33" eb="35">
      <t>チョウリ</t>
    </rPh>
    <rPh sb="35" eb="36">
      <t>イン</t>
    </rPh>
    <rPh sb="37" eb="40">
      <t>ヨウムイン</t>
    </rPh>
    <rPh sb="41" eb="44">
      <t>ショクタクイ</t>
    </rPh>
    <rPh sb="45" eb="46">
      <t>ジュン</t>
    </rPh>
    <rPh sb="47" eb="49">
      <t>キサイ</t>
    </rPh>
    <rPh sb="51" eb="52">
      <t>イチ</t>
    </rPh>
    <rPh sb="52" eb="53">
      <t>ギョウ</t>
    </rPh>
    <rPh sb="53" eb="54">
      <t>ア</t>
    </rPh>
    <rPh sb="57" eb="60">
      <t>ヒジョウキン</t>
    </rPh>
    <rPh sb="60" eb="62">
      <t>ショクイン</t>
    </rPh>
    <rPh sb="66" eb="67">
      <t>イチ</t>
    </rPh>
    <rPh sb="67" eb="68">
      <t>ギョウ</t>
    </rPh>
    <rPh sb="68" eb="69">
      <t>ア</t>
    </rPh>
    <rPh sb="73" eb="74">
      <t>ド</t>
    </rPh>
    <rPh sb="74" eb="75">
      <t>オヨ</t>
    </rPh>
    <rPh sb="76" eb="78">
      <t>ホンネン</t>
    </rPh>
    <rPh sb="78" eb="79">
      <t>ド</t>
    </rPh>
    <rPh sb="79" eb="80">
      <t>チュウ</t>
    </rPh>
    <rPh sb="81" eb="84">
      <t>タイショクシャ</t>
    </rPh>
    <rPh sb="85" eb="87">
      <t>ジョウキ</t>
    </rPh>
    <rPh sb="88" eb="89">
      <t>ジュン</t>
    </rPh>
    <rPh sb="90" eb="92">
      <t>キサイ</t>
    </rPh>
    <phoneticPr fontId="2"/>
  </si>
  <si>
    <t>　「採用年月日」については、法人内で異動した職員は法人に採用された年月日とし、施設勤務年数は、当該保育所における勤務年数とする。</t>
    <rPh sb="2" eb="4">
      <t>サイヨウ</t>
    </rPh>
    <rPh sb="4" eb="7">
      <t>ネンガッピ</t>
    </rPh>
    <rPh sb="14" eb="16">
      <t>ホウジン</t>
    </rPh>
    <rPh sb="16" eb="17">
      <t>ナイ</t>
    </rPh>
    <rPh sb="18" eb="20">
      <t>イドウ</t>
    </rPh>
    <rPh sb="22" eb="24">
      <t>ショクイン</t>
    </rPh>
    <rPh sb="25" eb="27">
      <t>ホウジン</t>
    </rPh>
    <rPh sb="28" eb="30">
      <t>サイヨウ</t>
    </rPh>
    <rPh sb="33" eb="36">
      <t>ネンガッピ</t>
    </rPh>
    <rPh sb="39" eb="41">
      <t>シセツ</t>
    </rPh>
    <rPh sb="41" eb="43">
      <t>キンム</t>
    </rPh>
    <rPh sb="43" eb="45">
      <t>ネンスウ</t>
    </rPh>
    <rPh sb="47" eb="49">
      <t>トウガイ</t>
    </rPh>
    <rPh sb="49" eb="51">
      <t>ホイク</t>
    </rPh>
    <rPh sb="51" eb="52">
      <t>ショ</t>
    </rPh>
    <rPh sb="56" eb="58">
      <t>キンム</t>
    </rPh>
    <rPh sb="58" eb="60">
      <t>ネンスウ</t>
    </rPh>
    <phoneticPr fontId="2"/>
  </si>
  <si>
    <t>　非常勤職員については、「本俸」欄に契約単価額（例：960/時、9000/日）を、「備考」欄に契約勤務時間及び勤務日数(例：6H 20日、3H12日）を記入すること。</t>
    <rPh sb="13" eb="15">
      <t>ホンポウ</t>
    </rPh>
    <rPh sb="16" eb="17">
      <t>ラン</t>
    </rPh>
    <rPh sb="18" eb="20">
      <t>ケイヤク</t>
    </rPh>
    <rPh sb="20" eb="22">
      <t>タンカ</t>
    </rPh>
    <rPh sb="22" eb="23">
      <t>ガク</t>
    </rPh>
    <rPh sb="24" eb="25">
      <t>レイ</t>
    </rPh>
    <rPh sb="30" eb="31">
      <t>ジ</t>
    </rPh>
    <rPh sb="37" eb="38">
      <t>ヒ</t>
    </rPh>
    <rPh sb="47" eb="49">
      <t>ケイヤク</t>
    </rPh>
    <rPh sb="76" eb="78">
      <t>キニュウ</t>
    </rPh>
    <phoneticPr fontId="2"/>
  </si>
  <si>
    <t>　地域子育て支援事業等により加配されている保育士については、「備考」蘭に事業名を記載すること。</t>
    <rPh sb="1" eb="3">
      <t>チイキ</t>
    </rPh>
    <rPh sb="3" eb="5">
      <t>コソダ</t>
    </rPh>
    <rPh sb="6" eb="8">
      <t>シエン</t>
    </rPh>
    <rPh sb="8" eb="10">
      <t>ジギョウ</t>
    </rPh>
    <rPh sb="10" eb="11">
      <t>トウ</t>
    </rPh>
    <rPh sb="14" eb="16">
      <t>カハイ</t>
    </rPh>
    <rPh sb="21" eb="24">
      <t>ホイクシ</t>
    </rPh>
    <rPh sb="31" eb="33">
      <t>ビコウ</t>
    </rPh>
    <rPh sb="34" eb="35">
      <t>ラン</t>
    </rPh>
    <rPh sb="36" eb="38">
      <t>ジギョウ</t>
    </rPh>
    <rPh sb="38" eb="39">
      <t>メイ</t>
    </rPh>
    <rPh sb="40" eb="42">
      <t>キサイ</t>
    </rPh>
    <phoneticPr fontId="2"/>
  </si>
  <si>
    <t>　産休、育休等の職員については、「備考」欄にその旨記載すること。</t>
    <rPh sb="0" eb="2">
      <t>サンキュウ</t>
    </rPh>
    <rPh sb="3" eb="5">
      <t>イクキュウ</t>
    </rPh>
    <rPh sb="5" eb="6">
      <t>トウ</t>
    </rPh>
    <rPh sb="7" eb="9">
      <t>ショクイン</t>
    </rPh>
    <rPh sb="16" eb="18">
      <t>ビコウ</t>
    </rPh>
    <rPh sb="19" eb="20">
      <t>ラン</t>
    </rPh>
    <rPh sb="23" eb="24">
      <t>ムネ</t>
    </rPh>
    <rPh sb="24" eb="26">
      <t>キサイ</t>
    </rPh>
    <phoneticPr fontId="2"/>
  </si>
  <si>
    <t>　「給与・手当等」欄中、「月平均超過勤務手当」は、前年度の年間支給額を１２月で除した金額（１円未満切捨て）を記入すること。</t>
    <rPh sb="2" eb="4">
      <t>キュウヨ</t>
    </rPh>
    <rPh sb="5" eb="7">
      <t>テアテ</t>
    </rPh>
    <rPh sb="7" eb="8">
      <t>トウ</t>
    </rPh>
    <rPh sb="9" eb="10">
      <t>ラン</t>
    </rPh>
    <rPh sb="10" eb="11">
      <t>チュウ</t>
    </rPh>
    <rPh sb="13" eb="14">
      <t>ツキ</t>
    </rPh>
    <rPh sb="14" eb="16">
      <t>ヘイキン</t>
    </rPh>
    <rPh sb="16" eb="18">
      <t>チョウカ</t>
    </rPh>
    <rPh sb="18" eb="20">
      <t>キンム</t>
    </rPh>
    <rPh sb="20" eb="22">
      <t>テアテ</t>
    </rPh>
    <rPh sb="25" eb="27">
      <t>ゼンネン</t>
    </rPh>
    <rPh sb="27" eb="28">
      <t>ド</t>
    </rPh>
    <rPh sb="29" eb="31">
      <t>ネンカン</t>
    </rPh>
    <rPh sb="31" eb="33">
      <t>シキュウ</t>
    </rPh>
    <rPh sb="33" eb="34">
      <t>ガク</t>
    </rPh>
    <rPh sb="37" eb="38">
      <t>ツキ</t>
    </rPh>
    <rPh sb="39" eb="40">
      <t>ジョ</t>
    </rPh>
    <rPh sb="42" eb="44">
      <t>キンガク</t>
    </rPh>
    <rPh sb="46" eb="47">
      <t>エン</t>
    </rPh>
    <rPh sb="47" eb="49">
      <t>ミマン</t>
    </rPh>
    <rPh sb="49" eb="50">
      <t>キ</t>
    </rPh>
    <rPh sb="50" eb="51">
      <t>ス</t>
    </rPh>
    <rPh sb="54" eb="56">
      <t>キニュウ</t>
    </rPh>
    <phoneticPr fontId="2"/>
  </si>
  <si>
    <t>　嘱託医・嘱託歯科医については、「本俸」に報酬年額を記載すること。</t>
    <rPh sb="1" eb="3">
      <t>ショクタク</t>
    </rPh>
    <rPh sb="3" eb="4">
      <t>イ</t>
    </rPh>
    <rPh sb="5" eb="7">
      <t>ショクタク</t>
    </rPh>
    <rPh sb="7" eb="10">
      <t>シカイ</t>
    </rPh>
    <rPh sb="17" eb="19">
      <t>ホンポウ</t>
    </rPh>
    <rPh sb="21" eb="23">
      <t>ホウシュウ</t>
    </rPh>
    <rPh sb="23" eb="25">
      <t>ネンガク</t>
    </rPh>
    <rPh sb="26" eb="28">
      <t>キサイ</t>
    </rPh>
    <phoneticPr fontId="2"/>
  </si>
  <si>
    <t>※ 職種区分が多く欄が足りない場合は、このページを複数作成すること。</t>
    <rPh sb="2" eb="4">
      <t>ショクシュ</t>
    </rPh>
    <rPh sb="4" eb="6">
      <t>クブン</t>
    </rPh>
    <rPh sb="7" eb="8">
      <t>オオ</t>
    </rPh>
    <rPh sb="9" eb="10">
      <t>ラン</t>
    </rPh>
    <rPh sb="11" eb="12">
      <t>タ</t>
    </rPh>
    <rPh sb="15" eb="17">
      <t>バアイ</t>
    </rPh>
    <rPh sb="25" eb="27">
      <t>フクスウ</t>
    </rPh>
    <rPh sb="27" eb="29">
      <t>サクセイ</t>
    </rPh>
    <phoneticPr fontId="2"/>
  </si>
  <si>
    <t>検温（０、１歳児）</t>
    <rPh sb="0" eb="2">
      <t>ケンオン</t>
    </rPh>
    <rPh sb="6" eb="8">
      <t>サイジ</t>
    </rPh>
    <phoneticPr fontId="2"/>
  </si>
  <si>
    <t>食育指導（食事、栄養等）</t>
    <rPh sb="0" eb="1">
      <t>イク</t>
    </rPh>
    <rPh sb="1" eb="3">
      <t>シドウ</t>
    </rPh>
    <rPh sb="4" eb="6">
      <t>ショクジ</t>
    </rPh>
    <rPh sb="7" eb="9">
      <t>エイヨウ</t>
    </rPh>
    <rPh sb="9" eb="10">
      <t>トウ</t>
    </rPh>
    <phoneticPr fontId="2"/>
  </si>
  <si>
    <t>歯みがき、衣服着脱等指導</t>
    <rPh sb="4" eb="6">
      <t>イフク</t>
    </rPh>
    <rPh sb="6" eb="8">
      <t>チャクダツ</t>
    </rPh>
    <rPh sb="8" eb="9">
      <t>トウ</t>
    </rPh>
    <rPh sb="9" eb="11">
      <t>シドウ</t>
    </rPh>
    <phoneticPr fontId="2"/>
  </si>
  <si>
    <t>前々月の勤務割表から４週間分の各勤務形態別時間を求めこれを４分の１してから１週間数を出し、職員数で割ること（常勤と非常勤を分けて算出願います）。</t>
    <rPh sb="0" eb="1">
      <t>ゼンゼン</t>
    </rPh>
    <rPh sb="1" eb="2">
      <t>ツキ</t>
    </rPh>
    <rPh sb="3" eb="5">
      <t>キンム</t>
    </rPh>
    <rPh sb="5" eb="6">
      <t>ワリ</t>
    </rPh>
    <rPh sb="6" eb="7">
      <t>ヒョウ</t>
    </rPh>
    <rPh sb="10" eb="12">
      <t>シュウカン</t>
    </rPh>
    <rPh sb="12" eb="13">
      <t>ブン</t>
    </rPh>
    <rPh sb="14" eb="15">
      <t>カク</t>
    </rPh>
    <rPh sb="15" eb="17">
      <t>キンム</t>
    </rPh>
    <rPh sb="17" eb="19">
      <t>ケイタイ</t>
    </rPh>
    <rPh sb="19" eb="20">
      <t>ベツ</t>
    </rPh>
    <rPh sb="20" eb="22">
      <t>ジカン</t>
    </rPh>
    <rPh sb="23" eb="24">
      <t>モト</t>
    </rPh>
    <rPh sb="29" eb="30">
      <t>ブン</t>
    </rPh>
    <rPh sb="37" eb="39">
      <t>シュウカン</t>
    </rPh>
    <rPh sb="39" eb="40">
      <t>スウ</t>
    </rPh>
    <rPh sb="41" eb="42">
      <t>ダ</t>
    </rPh>
    <rPh sb="44" eb="46">
      <t>ショクイン</t>
    </rPh>
    <rPh sb="46" eb="47">
      <t>スウ</t>
    </rPh>
    <rPh sb="48" eb="49">
      <t>ワ</t>
    </rPh>
    <rPh sb="53" eb="55">
      <t>ジョウキン</t>
    </rPh>
    <rPh sb="56" eb="59">
      <t>ヒジョウキン</t>
    </rPh>
    <rPh sb="60" eb="61">
      <t>ワ</t>
    </rPh>
    <rPh sb="63" eb="65">
      <t>サンシュツ</t>
    </rPh>
    <rPh sb="65" eb="66">
      <t>ネガ</t>
    </rPh>
    <phoneticPr fontId="2"/>
  </si>
  <si>
    <t>人、</t>
    <rPh sb="0" eb="1">
      <t>ニン</t>
    </rPh>
    <phoneticPr fontId="2"/>
  </si>
  <si>
    <t>辞令（採用、退職）等</t>
    <rPh sb="0" eb="2">
      <t>ジレイ</t>
    </rPh>
    <rPh sb="3" eb="5">
      <t>サイヨウ</t>
    </rPh>
    <rPh sb="6" eb="8">
      <t>タイショク</t>
    </rPh>
    <rPh sb="9" eb="10">
      <t>トウ</t>
    </rPh>
    <phoneticPr fontId="2"/>
  </si>
  <si>
    <t>④ 産休、育児・介護休業に係る規程の整備状況</t>
    <rPh sb="2" eb="4">
      <t>サンキュウ</t>
    </rPh>
    <rPh sb="5" eb="7">
      <t>イクジ</t>
    </rPh>
    <rPh sb="8" eb="10">
      <t>カイゴ</t>
    </rPh>
    <rPh sb="10" eb="12">
      <t>キュウギョウ</t>
    </rPh>
    <rPh sb="13" eb="14">
      <t>カカ</t>
    </rPh>
    <rPh sb="15" eb="17">
      <t>キテイ</t>
    </rPh>
    <rPh sb="18" eb="20">
      <t>セイビ</t>
    </rPh>
    <rPh sb="20" eb="22">
      <t>ジョウキョウ</t>
    </rPh>
    <phoneticPr fontId="2"/>
  </si>
  <si>
    <t>（施行日は、直近の改正年月日を記入すること。）</t>
  </si>
  <si>
    <t>・記載欄が不足する場合は、別紙を作成すること。</t>
    <rPh sb="1" eb="3">
      <t>キサイ</t>
    </rPh>
    <rPh sb="3" eb="4">
      <t>ラン</t>
    </rPh>
    <rPh sb="5" eb="7">
      <t>フソク</t>
    </rPh>
    <rPh sb="9" eb="11">
      <t>バアイ</t>
    </rPh>
    <rPh sb="13" eb="15">
      <t>ベッシ</t>
    </rPh>
    <rPh sb="16" eb="18">
      <t>サクセイ</t>
    </rPh>
    <phoneticPr fontId="2"/>
  </si>
  <si>
    <t>結果と指示等の措置
（指示：再検査、治療等）</t>
    <rPh sb="0" eb="2">
      <t>ケッカ</t>
    </rPh>
    <rPh sb="3" eb="5">
      <t>シジ</t>
    </rPh>
    <rPh sb="5" eb="6">
      <t>トウ</t>
    </rPh>
    <rPh sb="7" eb="9">
      <t>ソチ</t>
    </rPh>
    <phoneticPr fontId="2"/>
  </si>
  <si>
    <t>避難を開始する時期、判断基準</t>
  </si>
  <si>
    <t>避難場所、避難経路、避難方法</t>
  </si>
  <si>
    <t>災害時の人員体制、指揮系統</t>
  </si>
  <si>
    <t>関係機関　（警察、消防、市町村、保健所、児童相談所　等）</t>
    <rPh sb="0" eb="2">
      <t>カンケイ</t>
    </rPh>
    <rPh sb="2" eb="4">
      <t>キカン</t>
    </rPh>
    <rPh sb="6" eb="8">
      <t>ケイサツ</t>
    </rPh>
    <rPh sb="9" eb="11">
      <t>ショウボウ</t>
    </rPh>
    <rPh sb="12" eb="15">
      <t>シチョウソン</t>
    </rPh>
    <rPh sb="16" eb="19">
      <t>ホケンジョ</t>
    </rPh>
    <rPh sb="20" eb="22">
      <t>ジドウ</t>
    </rPh>
    <rPh sb="22" eb="24">
      <t>ソウダン</t>
    </rPh>
    <rPh sb="24" eb="25">
      <t>ジョ</t>
    </rPh>
    <rPh sb="26" eb="27">
      <t>トウ</t>
    </rPh>
    <phoneticPr fontId="2"/>
  </si>
  <si>
    <t>（繰越金がある場合、記入すること）</t>
  </si>
  <si>
    <t>（有の場合は費目、金額及び徴収理由を記入すること）</t>
  </si>
  <si>
    <t>1. すべての工事について記載すること。（ただし、ガラス破損取替等軽微なものは除く。）</t>
  </si>
  <si>
    <t>2. 「契約の方法」欄は、一般競争入札、指名競争入札、随意契約のいずれかを記載すること。</t>
    <rPh sb="2" eb="4">
      <t>ケイヤク</t>
    </rPh>
    <rPh sb="5" eb="7">
      <t>ホウホウ</t>
    </rPh>
    <rPh sb="8" eb="9">
      <t>ラン</t>
    </rPh>
    <rPh sb="13" eb="15">
      <t>キョウソウ</t>
    </rPh>
    <rPh sb="15" eb="17">
      <t>ニュウサツ</t>
    </rPh>
    <rPh sb="20" eb="22">
      <t>キョウソウ</t>
    </rPh>
    <rPh sb="22" eb="24">
      <t>ニュウサツ</t>
    </rPh>
    <rPh sb="27" eb="29">
      <t>ケイヤク</t>
    </rPh>
    <rPh sb="35" eb="37">
      <t>キサイ</t>
    </rPh>
    <phoneticPr fontId="2"/>
  </si>
  <si>
    <t>3. 「見積業者数」欄は、随意契約の場合に記載すること。</t>
    <rPh sb="4" eb="5">
      <t>ツモ</t>
    </rPh>
    <phoneticPr fontId="2"/>
  </si>
  <si>
    <t>4. 「理事会等の審議状況」欄は、理事会等の日時、契約方法等について審議内容を簡略に記載すること。</t>
  </si>
  <si>
    <t>5. 「役員との関係」欄は、法人役員又は役員と親族関係にある者が、施工業者である場合に記載すること。</t>
    <rPh sb="33" eb="34">
      <t>コウ</t>
    </rPh>
    <phoneticPr fontId="2"/>
  </si>
  <si>
    <t>1. 一件につき、購入価格が１０万円以上のものについて記載すること。</t>
  </si>
  <si>
    <t>5. 「役員との関係」欄は、法人役員又は役員と親族関係にある者が、納入業者である場合に記載すること。</t>
    <rPh sb="32" eb="34">
      <t>ノウニュウ</t>
    </rPh>
    <phoneticPr fontId="2"/>
  </si>
  <si>
    <t>5. 「役員との関係」欄は、法人役員又は役員と親族関係にある者が、委託業者である場合に記載すること。</t>
    <rPh sb="32" eb="34">
      <t>イタク</t>
    </rPh>
    <rPh sb="34" eb="36">
      <t>ギョウシャ</t>
    </rPh>
    <phoneticPr fontId="2"/>
  </si>
  <si>
    <t>4. 「リース価格」欄は、年間支払額を記載すること。</t>
    <rPh sb="5" eb="7">
      <t>カカク</t>
    </rPh>
    <rPh sb="13" eb="15">
      <t>シハラ</t>
    </rPh>
    <rPh sb="15" eb="16">
      <t>ガク</t>
    </rPh>
    <phoneticPr fontId="2"/>
  </si>
  <si>
    <t>5. 「理事会等の審議状況」欄は、理事会等の日時、契約方法等について審議内容を簡略に記載すること。</t>
  </si>
  <si>
    <t>6. 「役員との関係」欄は、法人役員又は役員と親族関係にある者が、納入業者である場合に記載すること。</t>
    <rPh sb="32" eb="34">
      <t>ノウニュウ</t>
    </rPh>
    <phoneticPr fontId="2"/>
  </si>
  <si>
    <t>１）この表は、全園児が健康診断を実施している状況を確認するためのものである。</t>
    <rPh sb="4" eb="5">
      <t>ヒョウ</t>
    </rPh>
    <rPh sb="7" eb="8">
      <t>ゼン</t>
    </rPh>
    <rPh sb="8" eb="10">
      <t>エンジ</t>
    </rPh>
    <rPh sb="11" eb="13">
      <t>ケンコウ</t>
    </rPh>
    <rPh sb="13" eb="15">
      <t>シンダン</t>
    </rPh>
    <rPh sb="16" eb="18">
      <t>ジッシ</t>
    </rPh>
    <rPh sb="22" eb="24">
      <t>ジョウキョウ</t>
    </rPh>
    <rPh sb="25" eb="27">
      <t>カクニン</t>
    </rPh>
    <phoneticPr fontId="2"/>
  </si>
  <si>
    <t>３）初回未受診児について３回以上にわたり実施した場合は、最終実施日を記入すること。</t>
    <rPh sb="2" eb="4">
      <t>ショカイ</t>
    </rPh>
    <rPh sb="4" eb="5">
      <t>ミ</t>
    </rPh>
    <rPh sb="5" eb="7">
      <t>ジュシン</t>
    </rPh>
    <rPh sb="7" eb="8">
      <t>ジ</t>
    </rPh>
    <rPh sb="13" eb="14">
      <t>カイ</t>
    </rPh>
    <rPh sb="14" eb="16">
      <t>イジョウ</t>
    </rPh>
    <rPh sb="20" eb="22">
      <t>ジッシ</t>
    </rPh>
    <rPh sb="24" eb="26">
      <t>バアイ</t>
    </rPh>
    <rPh sb="28" eb="30">
      <t>サイシュウ</t>
    </rPh>
    <rPh sb="30" eb="33">
      <t>ジッシビ</t>
    </rPh>
    <rPh sb="34" eb="36">
      <t>キニュウ</t>
    </rPh>
    <phoneticPr fontId="2"/>
  </si>
  <si>
    <t>２）定期実施日に未受診であった園児は、「未受診児の実施日」に記入すること。</t>
    <rPh sb="2" eb="4">
      <t>テイキ</t>
    </rPh>
    <rPh sb="4" eb="6">
      <t>ジッシ</t>
    </rPh>
    <rPh sb="6" eb="7">
      <t>ビ</t>
    </rPh>
    <rPh sb="8" eb="9">
      <t>ミ</t>
    </rPh>
    <rPh sb="9" eb="11">
      <t>ジュシン</t>
    </rPh>
    <rPh sb="15" eb="16">
      <t>エン</t>
    </rPh>
    <rPh sb="16" eb="17">
      <t>ジ</t>
    </rPh>
    <rPh sb="20" eb="21">
      <t>ミ</t>
    </rPh>
    <rPh sb="21" eb="23">
      <t>ジュシン</t>
    </rPh>
    <rPh sb="23" eb="24">
      <t>ジ</t>
    </rPh>
    <rPh sb="25" eb="27">
      <t>ジッシ</t>
    </rPh>
    <rPh sb="27" eb="28">
      <t>ビ</t>
    </rPh>
    <rPh sb="30" eb="32">
      <t>キニュウ</t>
    </rPh>
    <phoneticPr fontId="2"/>
  </si>
  <si>
    <t>４）「診断の結果」は、「異常なし」、「再検査○人」等と記入すること。</t>
    <rPh sb="3" eb="5">
      <t>シンダン</t>
    </rPh>
    <rPh sb="6" eb="8">
      <t>ケッカ</t>
    </rPh>
    <rPh sb="12" eb="14">
      <t>イジョウ</t>
    </rPh>
    <rPh sb="19" eb="22">
      <t>サイケンサ</t>
    </rPh>
    <rPh sb="23" eb="24">
      <t>ニン</t>
    </rPh>
    <rPh sb="25" eb="26">
      <t>トウ</t>
    </rPh>
    <rPh sb="27" eb="29">
      <t>キニュウ</t>
    </rPh>
    <phoneticPr fontId="2"/>
  </si>
  <si>
    <t xml:space="preserve">　 /　　　 、　　/　　　、　　 /　　　、　　　/　　　、　　　/　　　、　　　/ </t>
  </si>
  <si>
    <t>（例）食塩摂取量について6～11ヶ月児は約0.5ｇ/食未満、1～2歳児は約1.3g/食未満、3～4歳児は約1.6ｇ/食未満で管理。</t>
  </si>
  <si>
    <t>、検食時間：</t>
  </si>
  <si>
    <t>注１）　「その他」の列には、職員が給食を利用している場合延べ食数を記載すること。</t>
    <rPh sb="5" eb="6">
      <t>タ</t>
    </rPh>
    <rPh sb="7" eb="8">
      <t>ラン</t>
    </rPh>
    <rPh sb="9" eb="10">
      <t>レツ</t>
    </rPh>
    <rPh sb="15" eb="17">
      <t>キュウショク</t>
    </rPh>
    <rPh sb="18" eb="20">
      <t>リヨウ</t>
    </rPh>
    <rPh sb="24" eb="26">
      <t>バアイ</t>
    </rPh>
    <rPh sb="26" eb="27">
      <t>ノ</t>
    </rPh>
    <rPh sb="28" eb="29">
      <t>ショク</t>
    </rPh>
    <rPh sb="29" eb="30">
      <t>スウ</t>
    </rPh>
    <rPh sb="31" eb="33">
      <t>キサイ</t>
    </rPh>
    <phoneticPr fontId="2"/>
  </si>
  <si>
    <t>② 地域社会活動への参加状況、連携の状況</t>
    <rPh sb="1" eb="3">
      <t>チイキ</t>
    </rPh>
    <rPh sb="3" eb="5">
      <t>シャカイ</t>
    </rPh>
    <rPh sb="5" eb="7">
      <t>カツドウ</t>
    </rPh>
    <rPh sb="9" eb="11">
      <t>サンカ</t>
    </rPh>
    <rPh sb="11" eb="13">
      <t>ジョウキョウ</t>
    </rPh>
    <rPh sb="14" eb="16">
      <t>レンケイ</t>
    </rPh>
    <rPh sb="17" eb="19">
      <t>ジョウキョウ</t>
    </rPh>
    <phoneticPr fontId="2"/>
  </si>
  <si>
    <t>（水色のセルに員数、日数等の数値を記入すること。）</t>
    <rPh sb="10" eb="12">
      <t>ニッスウ</t>
    </rPh>
    <phoneticPr fontId="2"/>
  </si>
  <si>
    <t>1、2歳児</t>
    <rPh sb="3" eb="5">
      <t>サイジ</t>
    </rPh>
    <phoneticPr fontId="2"/>
  </si>
  <si>
    <t>1 認可定員が変更となった場合は、変更のあった月の備考欄に変更内容を記載すること。（例：7/1　90→110人）</t>
    <rPh sb="0" eb="1">
      <t>ニンカ</t>
    </rPh>
    <rPh sb="1" eb="3">
      <t>テイイン</t>
    </rPh>
    <rPh sb="4" eb="6">
      <t>テイイン</t>
    </rPh>
    <rPh sb="7" eb="9">
      <t>バアイ</t>
    </rPh>
    <rPh sb="20" eb="21">
      <t>ツキ</t>
    </rPh>
    <rPh sb="22" eb="24">
      <t>ビコウ</t>
    </rPh>
    <rPh sb="24" eb="25">
      <t>ラン</t>
    </rPh>
    <rPh sb="26" eb="28">
      <t>ヘンコウ</t>
    </rPh>
    <rPh sb="28" eb="30">
      <t>ナイヨウ</t>
    </rPh>
    <rPh sb="31" eb="33">
      <t>キサイ</t>
    </rPh>
    <rPh sb="40" eb="41">
      <t>レイ</t>
    </rPh>
    <phoneticPr fontId="2"/>
  </si>
  <si>
    <t>※　処遇改善等加算については、人件費と管理費の委託費の欄に計上したうえで、基礎分の合計額を、合計欄の「委託費のうち処遇改善等加算基礎分相当額」に計上すること。</t>
    <rPh sb="2" eb="4">
      <t>ショグウ</t>
    </rPh>
    <rPh sb="4" eb="6">
      <t>カイゼン</t>
    </rPh>
    <rPh sb="6" eb="7">
      <t>トウ</t>
    </rPh>
    <rPh sb="7" eb="9">
      <t>カサン</t>
    </rPh>
    <rPh sb="15" eb="18">
      <t>ジンケンヒ</t>
    </rPh>
    <rPh sb="19" eb="22">
      <t>カンリヒ</t>
    </rPh>
    <rPh sb="23" eb="25">
      <t>イタク</t>
    </rPh>
    <rPh sb="25" eb="26">
      <t>ヒ</t>
    </rPh>
    <rPh sb="27" eb="28">
      <t>ラン</t>
    </rPh>
    <rPh sb="29" eb="31">
      <t>ケイジョウ</t>
    </rPh>
    <rPh sb="37" eb="39">
      <t>キソ</t>
    </rPh>
    <rPh sb="39" eb="40">
      <t>ブン</t>
    </rPh>
    <rPh sb="41" eb="43">
      <t>ゴウケイ</t>
    </rPh>
    <rPh sb="43" eb="44">
      <t>ガク</t>
    </rPh>
    <rPh sb="46" eb="48">
      <t>ゴウケイ</t>
    </rPh>
    <rPh sb="48" eb="49">
      <t>ラン</t>
    </rPh>
    <rPh sb="72" eb="74">
      <t>ケイジョウ</t>
    </rPh>
    <phoneticPr fontId="2"/>
  </si>
  <si>
    <t>※　補助金は、人件費、管理費、事業費、その他の支出に応じた区分で計上すること。</t>
    <rPh sb="2" eb="5">
      <t>ホジョキン</t>
    </rPh>
    <rPh sb="7" eb="10">
      <t>ジンケンヒ</t>
    </rPh>
    <rPh sb="11" eb="14">
      <t>カンリヒ</t>
    </rPh>
    <rPh sb="15" eb="18">
      <t>ジギョウヒ</t>
    </rPh>
    <rPh sb="21" eb="22">
      <t>タ</t>
    </rPh>
    <rPh sb="23" eb="25">
      <t>シシュツ</t>
    </rPh>
    <rPh sb="26" eb="27">
      <t>オウ</t>
    </rPh>
    <rPh sb="29" eb="31">
      <t>クブン</t>
    </rPh>
    <rPh sb="32" eb="34">
      <t>ケイジョウ</t>
    </rPh>
    <phoneticPr fontId="2"/>
  </si>
  <si>
    <t>【社会福祉法人】　社会福祉法人会計基準に基づく資金収支計算書、事業区分資金収支内訳表等</t>
    <rPh sb="1" eb="3">
      <t>シャカイ</t>
    </rPh>
    <rPh sb="3" eb="5">
      <t>フクシ</t>
    </rPh>
    <rPh sb="5" eb="7">
      <t>ホウジン</t>
    </rPh>
    <rPh sb="9" eb="11">
      <t>シャカイ</t>
    </rPh>
    <rPh sb="11" eb="13">
      <t>フクシ</t>
    </rPh>
    <rPh sb="13" eb="15">
      <t>ホウジン</t>
    </rPh>
    <rPh sb="15" eb="17">
      <t>カイケイ</t>
    </rPh>
    <rPh sb="17" eb="19">
      <t>キジュン</t>
    </rPh>
    <rPh sb="20" eb="21">
      <t>モト</t>
    </rPh>
    <rPh sb="23" eb="25">
      <t>シキン</t>
    </rPh>
    <rPh sb="25" eb="27">
      <t>シュウシ</t>
    </rPh>
    <rPh sb="27" eb="30">
      <t>ケイサンショ</t>
    </rPh>
    <rPh sb="31" eb="33">
      <t>ジギョウ</t>
    </rPh>
    <rPh sb="33" eb="35">
      <t>クブン</t>
    </rPh>
    <rPh sb="35" eb="37">
      <t>シキン</t>
    </rPh>
    <rPh sb="37" eb="39">
      <t>シュウシ</t>
    </rPh>
    <rPh sb="39" eb="42">
      <t>ウチワケヒョウ</t>
    </rPh>
    <rPh sb="42" eb="43">
      <t>ナド</t>
    </rPh>
    <phoneticPr fontId="2"/>
  </si>
  <si>
    <t>ア　第三者評価加算の認定を受け、サービスの質の向上に努めること。</t>
    <rPh sb="7" eb="9">
      <t>カサン</t>
    </rPh>
    <rPh sb="10" eb="12">
      <t>ニンテイ</t>
    </rPh>
    <rPh sb="13" eb="14">
      <t>ウ</t>
    </rPh>
    <rPh sb="21" eb="22">
      <t>シツ</t>
    </rPh>
    <phoneticPr fontId="2"/>
  </si>
  <si>
    <t>　③の「処遇改善加算の賃金改善要件（キャリアパス要件を含む）」については、「施設給付費等に係る処遇改善等加算について」　（平成27年</t>
    <rPh sb="38" eb="40">
      <t>シセツ</t>
    </rPh>
    <rPh sb="40" eb="42">
      <t>キュウフ</t>
    </rPh>
    <rPh sb="42" eb="43">
      <t>ヒ</t>
    </rPh>
    <rPh sb="43" eb="44">
      <t>トウ</t>
    </rPh>
    <rPh sb="45" eb="46">
      <t>カカ</t>
    </rPh>
    <rPh sb="47" eb="49">
      <t>ショグウ</t>
    </rPh>
    <rPh sb="49" eb="51">
      <t>カイゼン</t>
    </rPh>
    <rPh sb="51" eb="52">
      <t>トウ</t>
    </rPh>
    <rPh sb="52" eb="54">
      <t>カサンシセツキュウフヒトウカカショグウカイゼントウカサンヒラ</t>
    </rPh>
    <phoneticPr fontId="2"/>
  </si>
  <si>
    <t>委託費の３ヶ月分（基礎改善分を含み、処遇改善等加算の賃金改善要件分を除く）の額</t>
  </si>
  <si>
    <t>委託費の３ヶ月分（基礎改善分を含み、処遇改善等加算の賃金改善要件分を除く）の額</t>
    <rPh sb="0" eb="2">
      <t>イタク</t>
    </rPh>
    <rPh sb="2" eb="3">
      <t>ヒ</t>
    </rPh>
    <rPh sb="6" eb="7">
      <t>ゲツ</t>
    </rPh>
    <rPh sb="7" eb="8">
      <t>ブン</t>
    </rPh>
    <rPh sb="9" eb="11">
      <t>キソ</t>
    </rPh>
    <rPh sb="11" eb="13">
      <t>カイゼン</t>
    </rPh>
    <rPh sb="13" eb="14">
      <t>ブン</t>
    </rPh>
    <rPh sb="15" eb="16">
      <t>フク</t>
    </rPh>
    <rPh sb="18" eb="20">
      <t>ショグウ</t>
    </rPh>
    <rPh sb="20" eb="22">
      <t>カイゼン</t>
    </rPh>
    <rPh sb="22" eb="23">
      <t>トウ</t>
    </rPh>
    <rPh sb="23" eb="25">
      <t>カサン</t>
    </rPh>
    <rPh sb="26" eb="28">
      <t>チンギン</t>
    </rPh>
    <rPh sb="28" eb="30">
      <t>カイゼン</t>
    </rPh>
    <rPh sb="30" eb="32">
      <t>ヨウケン</t>
    </rPh>
    <rPh sb="32" eb="33">
      <t>ブン</t>
    </rPh>
    <rPh sb="34" eb="35">
      <t>ノゾ</t>
    </rPh>
    <rPh sb="38" eb="39">
      <t>ガク</t>
    </rPh>
    <phoneticPr fontId="2"/>
  </si>
  <si>
    <t>　雇児0903第6号通知の１(3)に関して、人件費積立預金、修繕費積立預金及び備品等購入積立預金については、単年度繰入額及び累積限度額ともに制限を設けていない。
　ただし、これらの額が合理的な範囲を著しく逸脱しているような例外的場合においては、まず運営主体内部で適正化が行われるよ う行政として注意喚起するなどの行為は妨げられないものと解すべきである。
 　なお、単年度の積立支出及び当期資金収支差額の合計額が当該施設に係る経理区分の経常収入の５％を上回る場合は、（都道府県は）収支計算分析表の提出を求め、「1　委託費の使途範囲」から「4　委託費の管理・運用」までに示された事項の遵守状況を確認する。（雇児0903第6号通知の5(2)）</t>
    <rPh sb="7" eb="8">
      <t>ダイ</t>
    </rPh>
    <rPh sb="9" eb="10">
      <t>ゴウ</t>
    </rPh>
    <phoneticPr fontId="2"/>
  </si>
  <si>
    <t>同一の設置者が運営する公益事業（子育て支援事業を除く。）の運営、施設設備の整備等に要する経費に充当</t>
    <rPh sb="29" eb="31">
      <t>ウンエイ</t>
    </rPh>
    <rPh sb="32" eb="34">
      <t>シセツ</t>
    </rPh>
    <rPh sb="34" eb="36">
      <t>セツビ</t>
    </rPh>
    <rPh sb="37" eb="39">
      <t>セイビ</t>
    </rPh>
    <rPh sb="39" eb="40">
      <t>トウ</t>
    </rPh>
    <rPh sb="47" eb="49">
      <t>ジュウトウ</t>
    </rPh>
    <phoneticPr fontId="2"/>
  </si>
  <si>
    <t>２階以上の建物にあっては、避難用スロープ・階段・転落防止施設を記入のこと。</t>
    <rPh sb="0" eb="1">
      <t>カイ</t>
    </rPh>
    <rPh sb="1" eb="3">
      <t>イジョウ</t>
    </rPh>
    <rPh sb="4" eb="6">
      <t>タテモノ</t>
    </rPh>
    <rPh sb="12" eb="15">
      <t>ヒナンヨウ</t>
    </rPh>
    <rPh sb="20" eb="22">
      <t>カイダン</t>
    </rPh>
    <rPh sb="23" eb="25">
      <t>テンラク</t>
    </rPh>
    <rPh sb="25" eb="27">
      <t>ボウシ</t>
    </rPh>
    <rPh sb="27" eb="29">
      <t>シセツ</t>
    </rPh>
    <rPh sb="30" eb="32">
      <t>キニュウ</t>
    </rPh>
    <phoneticPr fontId="2"/>
  </si>
  <si>
    <t>３歳未満児</t>
    <phoneticPr fontId="2"/>
  </si>
  <si>
    <t>障害児</t>
    <rPh sb="0" eb="2">
      <t>ショウガイ</t>
    </rPh>
    <rPh sb="2" eb="3">
      <t>ジ</t>
    </rPh>
    <phoneticPr fontId="2"/>
  </si>
  <si>
    <t>　　*　障害児の個別計画の対象は、療育手帳、受給者証を持っているなど</t>
    <rPh sb="4" eb="7">
      <t>ショウガイジ</t>
    </rPh>
    <rPh sb="8" eb="10">
      <t>コベツ</t>
    </rPh>
    <rPh sb="10" eb="12">
      <t>ケイカク</t>
    </rPh>
    <rPh sb="13" eb="15">
      <t>タイショウ</t>
    </rPh>
    <rPh sb="17" eb="19">
      <t>リョウイク</t>
    </rPh>
    <rPh sb="19" eb="21">
      <t>テチョウ</t>
    </rPh>
    <rPh sb="22" eb="26">
      <t>ジュキュウシャショウ</t>
    </rPh>
    <rPh sb="27" eb="28">
      <t>モ</t>
    </rPh>
    <phoneticPr fontId="2"/>
  </si>
  <si>
    <t>　［ 個 別 指 導 計 画 ］</t>
    <rPh sb="3" eb="4">
      <t>コ</t>
    </rPh>
    <rPh sb="5" eb="6">
      <t>ベツ</t>
    </rPh>
    <rPh sb="7" eb="8">
      <t>ユビ</t>
    </rPh>
    <rPh sb="9" eb="10">
      <t>シルベ</t>
    </rPh>
    <rPh sb="11" eb="12">
      <t>ケイ</t>
    </rPh>
    <rPh sb="13" eb="14">
      <t>ガ</t>
    </rPh>
    <phoneticPr fontId="2"/>
  </si>
  <si>
    <t>判定や認定等を受けている児童</t>
    <rPh sb="3" eb="5">
      <t>ニンテイ</t>
    </rPh>
    <phoneticPr fontId="2"/>
  </si>
  <si>
    <t>③各種計画の作成状況</t>
    <rPh sb="1" eb="3">
      <t>カクシュ</t>
    </rPh>
    <rPh sb="3" eb="5">
      <t>ケイカク</t>
    </rPh>
    <rPh sb="6" eb="8">
      <t>サクセイ</t>
    </rPh>
    <rPh sb="8" eb="10">
      <t>ジョウキョウ</t>
    </rPh>
    <phoneticPr fontId="2"/>
  </si>
  <si>
    <t>保健計画</t>
    <rPh sb="0" eb="2">
      <t>ホケン</t>
    </rPh>
    <rPh sb="2" eb="4">
      <t>ケイカク</t>
    </rPh>
    <phoneticPr fontId="2"/>
  </si>
  <si>
    <t>食育計画</t>
    <rPh sb="0" eb="2">
      <t>ショクイク</t>
    </rPh>
    <rPh sb="2" eb="4">
      <t>ケイカク</t>
    </rPh>
    <phoneticPr fontId="2"/>
  </si>
  <si>
    <r>
      <t>（</t>
    </r>
    <r>
      <rPr>
        <sz val="11"/>
        <color indexed="8"/>
        <rFont val="ＭＳ Ｐゴシック"/>
        <family val="3"/>
        <charset val="128"/>
      </rPr>
      <t>３） 児童の状況・・・・・・・・・別表１（P.17）のとおり     （水色の部分に員数を記入すること。）</t>
    </r>
    <rPh sb="4" eb="6">
      <t>ジドウ</t>
    </rPh>
    <rPh sb="7" eb="9">
      <t>ジョウキョウ</t>
    </rPh>
    <rPh sb="37" eb="39">
      <t>ミズイロ</t>
    </rPh>
    <rPh sb="40" eb="42">
      <t>ブブン</t>
    </rPh>
    <rPh sb="43" eb="45">
      <t>インズウ</t>
    </rPh>
    <rPh sb="46" eb="48">
      <t>キニュウ</t>
    </rPh>
    <phoneticPr fontId="14"/>
  </si>
  <si>
    <t>（４）保育日誌の作成状況</t>
    <rPh sb="3" eb="5">
      <t>ホイク</t>
    </rPh>
    <rPh sb="5" eb="7">
      <t>ニッシ</t>
    </rPh>
    <rPh sb="8" eb="10">
      <t>サクセイ</t>
    </rPh>
    <rPh sb="10" eb="12">
      <t>ジョウキョウ</t>
    </rPh>
    <phoneticPr fontId="2"/>
  </si>
  <si>
    <t>（５） 児童票の取扱と活用状況</t>
    <rPh sb="4" eb="6">
      <t>ジドウ</t>
    </rPh>
    <rPh sb="6" eb="7">
      <t>ヒョウ</t>
    </rPh>
    <rPh sb="8" eb="10">
      <t>トリアツカイ</t>
    </rPh>
    <rPh sb="11" eb="13">
      <t>カツヨウ</t>
    </rPh>
    <rPh sb="13" eb="15">
      <t>ジョウキョウ</t>
    </rPh>
    <phoneticPr fontId="2"/>
  </si>
  <si>
    <t>・ ＳＩＤＳ対応マニュアル</t>
    <phoneticPr fontId="2"/>
  </si>
  <si>
    <t>・ 睡眠時の呼吸確認</t>
    <phoneticPr fontId="2"/>
  </si>
  <si>
    <t>分間隔</t>
    <rPh sb="0" eb="1">
      <t>フン</t>
    </rPh>
    <rPh sb="1" eb="3">
      <t>カンカク</t>
    </rPh>
    <phoneticPr fontId="2"/>
  </si>
  <si>
    <t>（４） 建物構造・設備等</t>
    <rPh sb="4" eb="6">
      <t>タテモノ</t>
    </rPh>
    <rPh sb="6" eb="8">
      <t>コウゾウ</t>
    </rPh>
    <rPh sb="9" eb="11">
      <t>セツビ</t>
    </rPh>
    <rPh sb="11" eb="12">
      <t>トウ</t>
    </rPh>
    <phoneticPr fontId="14"/>
  </si>
  <si>
    <t>（５） 設備等の衛生・安全</t>
    <rPh sb="4" eb="6">
      <t>セツビ</t>
    </rPh>
    <rPh sb="6" eb="7">
      <t>トウ</t>
    </rPh>
    <rPh sb="8" eb="10">
      <t>エイセイ</t>
    </rPh>
    <rPh sb="11" eb="13">
      <t>アンゼン</t>
    </rPh>
    <phoneticPr fontId="14"/>
  </si>
  <si>
    <t>非常勤（委託を含む）</t>
    <rPh sb="0" eb="3">
      <t>ヒジョウキン</t>
    </rPh>
    <rPh sb="4" eb="6">
      <t>イタク</t>
    </rPh>
    <rPh sb="7" eb="8">
      <t>フク</t>
    </rPh>
    <phoneticPr fontId="2"/>
  </si>
  <si>
    <r>
      <t>（</t>
    </r>
    <r>
      <rPr>
        <sz val="11"/>
        <rFont val="ＭＳ Ｐゴシック"/>
        <family val="3"/>
        <charset val="128"/>
      </rPr>
      <t>９） 給　食</t>
    </r>
    <rPh sb="4" eb="5">
      <t>キュウ</t>
    </rPh>
    <rPh sb="6" eb="7">
      <t>ショク</t>
    </rPh>
    <phoneticPr fontId="2"/>
  </si>
  <si>
    <r>
      <t>(</t>
    </r>
    <r>
      <rPr>
        <sz val="11"/>
        <rFont val="ＭＳ Ｐゴシック"/>
        <family val="3"/>
        <charset val="128"/>
      </rPr>
      <t>11)　安全管理</t>
    </r>
    <rPh sb="5" eb="7">
      <t>アンゼン</t>
    </rPh>
    <rPh sb="7" eb="9">
      <t>カンリ</t>
    </rPh>
    <phoneticPr fontId="2"/>
  </si>
  <si>
    <r>
      <t>(</t>
    </r>
    <r>
      <rPr>
        <sz val="11"/>
        <rFont val="ＭＳ Ｐゴシック"/>
        <family val="3"/>
        <charset val="128"/>
      </rPr>
      <t>10)　保護者等との連携</t>
    </r>
    <rPh sb="5" eb="8">
      <t>ホゴシャ</t>
    </rPh>
    <rPh sb="8" eb="9">
      <t>トウ</t>
    </rPh>
    <rPh sb="11" eb="13">
      <t>レンケイ</t>
    </rPh>
    <phoneticPr fontId="2"/>
  </si>
  <si>
    <r>
      <t>（</t>
    </r>
    <r>
      <rPr>
        <sz val="11"/>
        <rFont val="ＭＳ Ｐゴシック"/>
        <family val="3"/>
        <charset val="128"/>
      </rPr>
      <t>７） 健康管理</t>
    </r>
    <rPh sb="4" eb="6">
      <t>ケンコウ</t>
    </rPh>
    <rPh sb="6" eb="8">
      <t>カンリ</t>
    </rPh>
    <phoneticPr fontId="2"/>
  </si>
  <si>
    <r>
      <t>（</t>
    </r>
    <r>
      <rPr>
        <sz val="11"/>
        <rFont val="ＭＳ Ｐゴシック"/>
        <family val="3"/>
        <charset val="128"/>
      </rPr>
      <t>８） 衛生管理</t>
    </r>
    <rPh sb="4" eb="6">
      <t>エイセイ</t>
    </rPh>
    <rPh sb="6" eb="8">
      <t>カンリ</t>
    </rPh>
    <phoneticPr fontId="2"/>
  </si>
  <si>
    <t xml:space="preserve">② </t>
    <phoneticPr fontId="2"/>
  </si>
  <si>
    <t>職員の配置</t>
  </si>
  <si>
    <t>４週間　　　勤務日数</t>
    <rPh sb="1" eb="3">
      <t>シュウカン</t>
    </rPh>
    <rPh sb="6" eb="8">
      <t>キンム</t>
    </rPh>
    <rPh sb="8" eb="10">
      <t>ニッスウ</t>
    </rPh>
    <phoneticPr fontId="2"/>
  </si>
  <si>
    <t>（７） 労務管理</t>
    <rPh sb="4" eb="6">
      <t>ロウム</t>
    </rPh>
    <rPh sb="6" eb="8">
      <t>カンリ</t>
    </rPh>
    <phoneticPr fontId="2"/>
  </si>
  <si>
    <t>（８） 職員会議・職員研修</t>
    <rPh sb="4" eb="6">
      <t>ショクイン</t>
    </rPh>
    <rPh sb="6" eb="8">
      <t>カイギ</t>
    </rPh>
    <rPh sb="9" eb="11">
      <t>ショクイン</t>
    </rPh>
    <rPh sb="11" eb="13">
      <t>ケンシュウ</t>
    </rPh>
    <phoneticPr fontId="2"/>
  </si>
  <si>
    <t>（９） 職員の健康管理</t>
    <rPh sb="4" eb="6">
      <t>ショクイン</t>
    </rPh>
    <rPh sb="7" eb="9">
      <t>ケンコウ</t>
    </rPh>
    <rPh sb="9" eb="11">
      <t>カンリ</t>
    </rPh>
    <phoneticPr fontId="2"/>
  </si>
  <si>
    <t>（１１） 災害対策</t>
    <rPh sb="5" eb="7">
      <t>サイガイ</t>
    </rPh>
    <rPh sb="7" eb="9">
      <t>タイサク</t>
    </rPh>
    <phoneticPr fontId="2"/>
  </si>
  <si>
    <t>（１０） 苦情解決</t>
    <rPh sb="5" eb="7">
      <t>クジョウ</t>
    </rPh>
    <rPh sb="7" eb="9">
      <t>カイケツ</t>
    </rPh>
    <phoneticPr fontId="2"/>
  </si>
  <si>
    <r>
      <t>(１２) 秘密保持</t>
    </r>
    <r>
      <rPr>
        <sz val="10"/>
        <rFont val="ＭＳ Ｐ明朝"/>
        <family val="1"/>
        <charset val="128"/>
      </rPr>
      <t>　（実施している措置を☑すること。）</t>
    </r>
    <rPh sb="5" eb="7">
      <t>ヒミツ</t>
    </rPh>
    <rPh sb="7" eb="9">
      <t>ホジ</t>
    </rPh>
    <rPh sb="11" eb="13">
      <t>ジッシ</t>
    </rPh>
    <rPh sb="17" eb="19">
      <t>ソチ</t>
    </rPh>
    <phoneticPr fontId="2"/>
  </si>
  <si>
    <t>　　　　　　　保育に関する記録</t>
    <rPh sb="7" eb="9">
      <t>ホイク</t>
    </rPh>
    <rPh sb="10" eb="11">
      <t>カン</t>
    </rPh>
    <rPh sb="13" eb="15">
      <t>キロク</t>
    </rPh>
    <phoneticPr fontId="2"/>
  </si>
  <si>
    <t>（６）児童保育要録</t>
    <rPh sb="3" eb="5">
      <t>ジドウ</t>
    </rPh>
    <rPh sb="5" eb="7">
      <t>ホイク</t>
    </rPh>
    <rPh sb="7" eb="9">
      <t>ヨウロク</t>
    </rPh>
    <phoneticPr fontId="2"/>
  </si>
  <si>
    <t>　　　　　　　　　　　　　　　　　　下記事項を適切に記録していれば、</t>
    <rPh sb="18" eb="22">
      <t>カキジコウ</t>
    </rPh>
    <rPh sb="23" eb="25">
      <t>テキセツ</t>
    </rPh>
    <rPh sb="26" eb="28">
      <t>キロク</t>
    </rPh>
    <phoneticPr fontId="2"/>
  </si>
  <si>
    <t>（11）安全管理</t>
    <rPh sb="4" eb="6">
      <t>アンゼン</t>
    </rPh>
    <rPh sb="6" eb="8">
      <t>カンリ</t>
    </rPh>
    <phoneticPr fontId="2"/>
  </si>
  <si>
    <t>（10）保護者等との連携</t>
    <rPh sb="4" eb="7">
      <t>ホゴシャ</t>
    </rPh>
    <rPh sb="7" eb="8">
      <t>トウ</t>
    </rPh>
    <rPh sb="10" eb="12">
      <t>レンケイ</t>
    </rPh>
    <phoneticPr fontId="2"/>
  </si>
  <si>
    <t>（９）給　食</t>
    <rPh sb="3" eb="4">
      <t>キュウ</t>
    </rPh>
    <rPh sb="5" eb="6">
      <t>ショク</t>
    </rPh>
    <phoneticPr fontId="2"/>
  </si>
  <si>
    <t>（８）衛生管理</t>
    <rPh sb="3" eb="5">
      <t>エイセイ</t>
    </rPh>
    <rPh sb="5" eb="7">
      <t>カンリ</t>
    </rPh>
    <phoneticPr fontId="2"/>
  </si>
  <si>
    <t>（７）健康管理</t>
    <rPh sb="3" eb="5">
      <t>ケンコウ</t>
    </rPh>
    <rPh sb="5" eb="7">
      <t>カンリ</t>
    </rPh>
    <phoneticPr fontId="2"/>
  </si>
  <si>
    <t>（６）児童保育要録</t>
    <rPh sb="3" eb="5">
      <t>ジドウ</t>
    </rPh>
    <rPh sb="5" eb="9">
      <t>ホイクヨウロク</t>
    </rPh>
    <phoneticPr fontId="2"/>
  </si>
  <si>
    <t>（４）保育日誌の作成状況</t>
    <rPh sb="3" eb="7">
      <t>ホイクニッシ</t>
    </rPh>
    <rPh sb="8" eb="10">
      <t>サクセイ</t>
    </rPh>
    <rPh sb="10" eb="12">
      <t>ジョウキョウ</t>
    </rPh>
    <phoneticPr fontId="2"/>
  </si>
  <si>
    <t>（５）児童票の取扱と活用状況</t>
    <rPh sb="3" eb="5">
      <t>ジドウ</t>
    </rPh>
    <rPh sb="5" eb="6">
      <t>ヒョウ</t>
    </rPh>
    <rPh sb="7" eb="9">
      <t>トリアツカ</t>
    </rPh>
    <rPh sb="10" eb="12">
      <t>カツヨウ</t>
    </rPh>
    <rPh sb="12" eb="14">
      <t>ジョウキョウ</t>
    </rPh>
    <phoneticPr fontId="2"/>
  </si>
  <si>
    <t>③ 地域住民への保育情報の提供状況　　※提供情報の内容、提供の方法等を記入。</t>
    <phoneticPr fontId="2"/>
  </si>
  <si>
    <t>地域住民への保育情報の提供状況</t>
    <rPh sb="0" eb="4">
      <t>チイキジュウミン</t>
    </rPh>
    <rPh sb="6" eb="10">
      <t>ホイクジョウホウ</t>
    </rPh>
    <rPh sb="11" eb="15">
      <t>テイキョウジョウキョウ</t>
    </rPh>
    <phoneticPr fontId="2"/>
  </si>
  <si>
    <t>　　※提供情報の内容、提供の方法等を記入。</t>
    <phoneticPr fontId="2"/>
  </si>
  <si>
    <t>＊黄色のセル部分は、自動計算のため、入力不要。</t>
    <rPh sb="1" eb="3">
      <t>キイロ</t>
    </rPh>
    <rPh sb="6" eb="8">
      <t>ブブン</t>
    </rPh>
    <rPh sb="10" eb="12">
      <t>ジドウ</t>
    </rPh>
    <rPh sb="12" eb="14">
      <t>ケイサン</t>
    </rPh>
    <rPh sb="18" eb="20">
      <t>ニュウリョク</t>
    </rPh>
    <rPh sb="20" eb="22">
      <t>フヨウ</t>
    </rPh>
    <phoneticPr fontId="2"/>
  </si>
  <si>
    <t>メールアドレス：</t>
    <phoneticPr fontId="2"/>
  </si>
  <si>
    <t>１</t>
    <phoneticPr fontId="2"/>
  </si>
  <si>
    <t>３</t>
    <phoneticPr fontId="2"/>
  </si>
  <si>
    <t>　　　　時　　　　分　　　から　　　　　　　時　　　　分　まで</t>
    <rPh sb="4" eb="5">
      <t>ジ</t>
    </rPh>
    <rPh sb="9" eb="10">
      <t>フン</t>
    </rPh>
    <rPh sb="22" eb="23">
      <t>ジ</t>
    </rPh>
    <rPh sb="27" eb="28">
      <t>フン</t>
    </rPh>
    <phoneticPr fontId="2"/>
  </si>
  <si>
    <t>直近の改正年月日：平成・令和　　　　　年　　　　月　　　　日</t>
    <rPh sb="0" eb="2">
      <t>チョッキン</t>
    </rPh>
    <rPh sb="3" eb="5">
      <t>カイセイ</t>
    </rPh>
    <rPh sb="5" eb="8">
      <t>ネンガッピ</t>
    </rPh>
    <rPh sb="9" eb="11">
      <t>ヘイセイ</t>
    </rPh>
    <rPh sb="12" eb="13">
      <t>レイ</t>
    </rPh>
    <rPh sb="13" eb="14">
      <t>ワ</t>
    </rPh>
    <rPh sb="19" eb="20">
      <t>ネン</t>
    </rPh>
    <rPh sb="24" eb="25">
      <t>ツキ</t>
    </rPh>
    <rPh sb="29" eb="30">
      <t>ニチ</t>
    </rPh>
    <phoneticPr fontId="14"/>
  </si>
  <si>
    <t>届出年月日：平成・令和　　　　　年　　　　月　　　　日</t>
    <rPh sb="0" eb="2">
      <t>トドケデ</t>
    </rPh>
    <rPh sb="2" eb="5">
      <t>ネンガッピ</t>
    </rPh>
    <rPh sb="6" eb="8">
      <t>ヘイセイ</t>
    </rPh>
    <rPh sb="9" eb="10">
      <t>レイ</t>
    </rPh>
    <rPh sb="10" eb="11">
      <t>ワ</t>
    </rPh>
    <rPh sb="16" eb="17">
      <t>ネン</t>
    </rPh>
    <rPh sb="21" eb="22">
      <t>ツキ</t>
    </rPh>
    <rPh sb="26" eb="27">
      <t>ニチ</t>
    </rPh>
    <phoneticPr fontId="14"/>
  </si>
  <si>
    <t>・・・・・・・・・別表１（P17）のとおり</t>
    <phoneticPr fontId="2"/>
  </si>
  <si>
    <t>３ 現員数は、1（4）⑧の現員数(P2)、１(6)③の年齢構成（満年齢）における児童数(P4)及び別表１(P17)の初日在籍人員数と整合性を取ること。</t>
    <rPh sb="2" eb="4">
      <t>ゲンイン</t>
    </rPh>
    <rPh sb="4" eb="5">
      <t>スウ</t>
    </rPh>
    <rPh sb="49" eb="51">
      <t>ベッピョウ</t>
    </rPh>
    <rPh sb="58" eb="60">
      <t>ショニチ</t>
    </rPh>
    <rPh sb="60" eb="62">
      <t>ザイセキ</t>
    </rPh>
    <rPh sb="62" eb="64">
      <t>ジンイン</t>
    </rPh>
    <rPh sb="64" eb="65">
      <t>スウ</t>
    </rPh>
    <rPh sb="66" eb="69">
      <t>セイゴウセイ</t>
    </rPh>
    <rPh sb="70" eb="71">
      <t>ト</t>
    </rPh>
    <phoneticPr fontId="2"/>
  </si>
  <si>
    <r>
      <t>　　</t>
    </r>
    <r>
      <rPr>
        <sz val="9"/>
        <color indexed="8"/>
        <rFont val="ＭＳ Ｐゴシック"/>
        <family val="3"/>
        <charset val="128"/>
      </rPr>
      <t>在籍人員数と整合性を取ること。</t>
    </r>
    <rPh sb="6" eb="7">
      <t>スウ</t>
    </rPh>
    <phoneticPr fontId="2"/>
  </si>
  <si>
    <t>（注）現員数は、1（3）②の現員数(P1)、１(6)③の年齢構成（満年齢）における児童数(P4)及び別表１(P17)の初日</t>
    <rPh sb="1" eb="2">
      <t>チュウ</t>
    </rPh>
    <rPh sb="3" eb="5">
      <t>ゲンイン</t>
    </rPh>
    <rPh sb="5" eb="6">
      <t>スウ</t>
    </rPh>
    <phoneticPr fontId="2"/>
  </si>
  <si>
    <t>2 初日在籍人員数は、1（3）②の現員数(P1)、１（4）⑧の現員数(P2)及び１(6)③の年齢構成（満年齢）における児童数(P4)と整合性を取ること。</t>
    <rPh sb="2" eb="4">
      <t>ショニチ</t>
    </rPh>
    <rPh sb="4" eb="6">
      <t>ザイセキ</t>
    </rPh>
    <rPh sb="6" eb="8">
      <t>ジンイン</t>
    </rPh>
    <rPh sb="8" eb="9">
      <t>スウ</t>
    </rPh>
    <rPh sb="38" eb="39">
      <t>オヨ</t>
    </rPh>
    <rPh sb="67" eb="70">
      <t>セイゴウセイ</t>
    </rPh>
    <rPh sb="71" eb="72">
      <t>ト</t>
    </rPh>
    <phoneticPr fontId="2"/>
  </si>
  <si>
    <t>⑪同一設置者が運営する子育て支援事業を実施する施設の建物、設備の整備・修繕、環境の改善及び土地の取得等に要する経費への充当</t>
    <rPh sb="50" eb="51">
      <t>トウ</t>
    </rPh>
    <phoneticPr fontId="2"/>
  </si>
  <si>
    <t>日</t>
    <rPh sb="0" eb="1">
      <t>ニチ</t>
    </rPh>
    <phoneticPr fontId="2"/>
  </si>
  <si>
    <t>調理員等一人当たりの実働時間</t>
    <rPh sb="0" eb="3">
      <t>チョウリイン</t>
    </rPh>
    <rPh sb="3" eb="4">
      <t>トウ</t>
    </rPh>
    <rPh sb="4" eb="6">
      <t>ヒトリ</t>
    </rPh>
    <rPh sb="6" eb="7">
      <t>ア</t>
    </rPh>
    <rPh sb="10" eb="12">
      <t>ジツドウ</t>
    </rPh>
    <rPh sb="12" eb="14">
      <t>ジカン</t>
    </rPh>
    <phoneticPr fontId="2"/>
  </si>
  <si>
    <t>（６） 職員の配置</t>
    <rPh sb="4" eb="6">
      <t>ショクイン</t>
    </rPh>
    <rPh sb="7" eb="9">
      <t>ハイチ</t>
    </rPh>
    <phoneticPr fontId="14"/>
  </si>
  <si>
    <t>No.</t>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</si>
  <si>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</si>
  <si>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</si>
  <si>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</si>
  <si>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</si>
  <si>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</si>
  <si>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5歳以上</t>
    <rPh sb="1" eb="4">
      <t>サイイジョウ</t>
    </rPh>
    <phoneticPr fontId="2"/>
  </si>
  <si>
    <t>区　分</t>
    <rPh sb="0" eb="1">
      <t>ク</t>
    </rPh>
    <rPh sb="2" eb="3">
      <t>フン</t>
    </rPh>
    <phoneticPr fontId="109"/>
  </si>
  <si>
    <t>区 域 内
立　　地</t>
    <rPh sb="0" eb="1">
      <t>ク</t>
    </rPh>
    <rPh sb="2" eb="3">
      <t>イキ</t>
    </rPh>
    <rPh sb="4" eb="5">
      <t>ウチ</t>
    </rPh>
    <rPh sb="6" eb="7">
      <t>リツ</t>
    </rPh>
    <rPh sb="9" eb="10">
      <t>チ</t>
    </rPh>
    <phoneticPr fontId="109"/>
  </si>
  <si>
    <t>避 難 確 保 計 画</t>
    <rPh sb="0" eb="1">
      <t>ヒ</t>
    </rPh>
    <rPh sb="2" eb="3">
      <t>ナン</t>
    </rPh>
    <rPh sb="4" eb="5">
      <t>アキラ</t>
    </rPh>
    <rPh sb="6" eb="7">
      <t>ホ</t>
    </rPh>
    <rPh sb="8" eb="9">
      <t>ケイ</t>
    </rPh>
    <rPh sb="10" eb="11">
      <t>ガ</t>
    </rPh>
    <phoneticPr fontId="109"/>
  </si>
  <si>
    <t>避難訓練の
実　　　施</t>
    <rPh sb="0" eb="2">
      <t>ヒナン</t>
    </rPh>
    <rPh sb="2" eb="4">
      <t>クンレン</t>
    </rPh>
    <rPh sb="6" eb="7">
      <t>ジツ</t>
    </rPh>
    <rPh sb="10" eb="11">
      <t>セ</t>
    </rPh>
    <phoneticPr fontId="109"/>
  </si>
  <si>
    <t>作　成</t>
    <rPh sb="0" eb="1">
      <t>サク</t>
    </rPh>
    <rPh sb="2" eb="3">
      <t>ナリ</t>
    </rPh>
    <phoneticPr fontId="109"/>
  </si>
  <si>
    <t>施設内掲示</t>
    <rPh sb="0" eb="2">
      <t>シセツ</t>
    </rPh>
    <rPh sb="2" eb="3">
      <t>ナイ</t>
    </rPh>
    <rPh sb="3" eb="5">
      <t>ケイジ</t>
    </rPh>
    <phoneticPr fontId="109"/>
  </si>
  <si>
    <t>市町村長への報告</t>
    <rPh sb="0" eb="2">
      <t>シチョウ</t>
    </rPh>
    <rPh sb="2" eb="4">
      <t>ソンチョウ</t>
    </rPh>
    <rPh sb="6" eb="8">
      <t>ホウコク</t>
    </rPh>
    <phoneticPr fontId="109"/>
  </si>
  <si>
    <t>浸水想定区域</t>
    <rPh sb="0" eb="2">
      <t>シンスイ</t>
    </rPh>
    <rPh sb="2" eb="4">
      <t>ソウテイ</t>
    </rPh>
    <rPh sb="4" eb="6">
      <t>クイキ</t>
    </rPh>
    <phoneticPr fontId="109"/>
  </si>
  <si>
    <t>⑥ 施設の立地区域等の状況</t>
    <rPh sb="2" eb="4">
      <t>シセツ</t>
    </rPh>
    <rPh sb="5" eb="7">
      <t>リッチ</t>
    </rPh>
    <rPh sb="7" eb="9">
      <t>クイキ</t>
    </rPh>
    <rPh sb="9" eb="10">
      <t>トウ</t>
    </rPh>
    <rPh sb="11" eb="13">
      <t>ジョウキョウ</t>
    </rPh>
    <phoneticPr fontId="109"/>
  </si>
  <si>
    <t>在籍人数</t>
    <rPh sb="0" eb="2">
      <t>ニンズウ</t>
    </rPh>
    <phoneticPr fontId="2"/>
  </si>
  <si>
    <t>・事故防止マニュアル等の整備状況</t>
    <rPh sb="1" eb="5">
      <t>ジコボウシ</t>
    </rPh>
    <rPh sb="10" eb="11">
      <t>トウ</t>
    </rPh>
    <rPh sb="12" eb="16">
      <t>セイビジョウキョウ</t>
    </rPh>
    <phoneticPr fontId="2"/>
  </si>
  <si>
    <t>　月　　日実施</t>
    <rPh sb="1" eb="2">
      <t>ツキ</t>
    </rPh>
    <rPh sb="4" eb="5">
      <t>ニチ</t>
    </rPh>
    <rPh sb="5" eb="7">
      <t>ジッシ</t>
    </rPh>
    <phoneticPr fontId="2"/>
  </si>
  <si>
    <t>【行っている対策の内容】</t>
    <rPh sb="1" eb="2">
      <t>オコナ</t>
    </rPh>
    <rPh sb="6" eb="8">
      <t>タイサク</t>
    </rPh>
    <rPh sb="9" eb="11">
      <t>ナイヨウ</t>
    </rPh>
    <phoneticPr fontId="2"/>
  </si>
  <si>
    <t>設備の有無
(該当するものに○)</t>
    <rPh sb="0" eb="2">
      <t>セツビ</t>
    </rPh>
    <rPh sb="3" eb="5">
      <t>ウム</t>
    </rPh>
    <rPh sb="7" eb="9">
      <t>ガイトウ</t>
    </rPh>
    <phoneticPr fontId="109"/>
  </si>
  <si>
    <t>検査・点検の実施状況</t>
    <rPh sb="0" eb="2">
      <t>ケンサ</t>
    </rPh>
    <rPh sb="3" eb="5">
      <t>テンケン</t>
    </rPh>
    <rPh sb="6" eb="8">
      <t>ジッシ</t>
    </rPh>
    <rPh sb="8" eb="10">
      <t>ジョウキョウ</t>
    </rPh>
    <phoneticPr fontId="109"/>
  </si>
  <si>
    <t>給水設備</t>
    <rPh sb="0" eb="2">
      <t>キュウスイ</t>
    </rPh>
    <rPh sb="2" eb="4">
      <t>セツビ</t>
    </rPh>
    <phoneticPr fontId="109"/>
  </si>
  <si>
    <t>（水源）</t>
    <rPh sb="1" eb="3">
      <t>スイゲン</t>
    </rPh>
    <phoneticPr fontId="109"/>
  </si>
  <si>
    <t>ａ　市町村の水道水を使用</t>
    <rPh sb="2" eb="5">
      <t>シチョウソン</t>
    </rPh>
    <rPh sb="6" eb="9">
      <t>スイドウスイ</t>
    </rPh>
    <rPh sb="10" eb="12">
      <t>シヨウ</t>
    </rPh>
    <phoneticPr fontId="109"/>
  </si>
  <si>
    <t>ｂ　井戸水を使用</t>
    <rPh sb="2" eb="5">
      <t>イドミズ</t>
    </rPh>
    <rPh sb="6" eb="8">
      <t>シヨウ</t>
    </rPh>
    <phoneticPr fontId="109"/>
  </si>
  <si>
    <t>ｃ　井戸水と水道水を併用</t>
    <rPh sb="2" eb="5">
      <t>イドミズ</t>
    </rPh>
    <rPh sb="6" eb="9">
      <t>スイドウスイ</t>
    </rPh>
    <rPh sb="10" eb="12">
      <t>ヘイヨウ</t>
    </rPh>
    <phoneticPr fontId="109"/>
  </si>
  <si>
    <t>（消毒装置）</t>
    <rPh sb="1" eb="3">
      <t>ショウドク</t>
    </rPh>
    <rPh sb="3" eb="5">
      <t>ソウチ</t>
    </rPh>
    <phoneticPr fontId="109"/>
  </si>
  <si>
    <t>ａ　塩素消毒装置</t>
    <rPh sb="2" eb="4">
      <t>エンソ</t>
    </rPh>
    <rPh sb="4" eb="6">
      <t>ショウドク</t>
    </rPh>
    <rPh sb="6" eb="8">
      <t>ソウチ</t>
    </rPh>
    <phoneticPr fontId="109"/>
  </si>
  <si>
    <t>ｂ　ろ過装置</t>
    <rPh sb="2" eb="4">
      <t>ロカ</t>
    </rPh>
    <rPh sb="4" eb="6">
      <t>ソウチ</t>
    </rPh>
    <phoneticPr fontId="109"/>
  </si>
  <si>
    <t>（貯水槽）</t>
    <rPh sb="1" eb="4">
      <t>チョスイソウ</t>
    </rPh>
    <phoneticPr fontId="109"/>
  </si>
  <si>
    <t>ａ　貯水槽（地下埋設）</t>
    <rPh sb="2" eb="5">
      <t>チョスイソウ</t>
    </rPh>
    <rPh sb="6" eb="8">
      <t>チカ</t>
    </rPh>
    <rPh sb="8" eb="10">
      <t>マイセツ</t>
    </rPh>
    <phoneticPr fontId="109"/>
  </si>
  <si>
    <t>ｂ　貯水槽（地上設置）</t>
    <rPh sb="2" eb="5">
      <t>チョスイソウ</t>
    </rPh>
    <rPh sb="6" eb="8">
      <t>チジョウ</t>
    </rPh>
    <rPh sb="8" eb="10">
      <t>セッチ</t>
    </rPh>
    <phoneticPr fontId="109"/>
  </si>
  <si>
    <t>下　水</t>
    <rPh sb="0" eb="3">
      <t>ゲスイ</t>
    </rPh>
    <phoneticPr fontId="109"/>
  </si>
  <si>
    <t>（浄化槽）</t>
    <rPh sb="1" eb="4">
      <t>ジョウカソウ</t>
    </rPh>
    <phoneticPr fontId="109"/>
  </si>
  <si>
    <t>ａ　単独処理</t>
    <rPh sb="2" eb="4">
      <t>タンドク</t>
    </rPh>
    <rPh sb="4" eb="6">
      <t>ショリ</t>
    </rPh>
    <phoneticPr fontId="109"/>
  </si>
  <si>
    <t>ｂ　合併処理</t>
    <rPh sb="2" eb="4">
      <t>ガッペイ</t>
    </rPh>
    <rPh sb="4" eb="6">
      <t>ショリ</t>
    </rPh>
    <phoneticPr fontId="109"/>
  </si>
  <si>
    <t>ｃ　その他</t>
    <rPh sb="2" eb="5">
      <t>ソノタ</t>
    </rPh>
    <phoneticPr fontId="109"/>
  </si>
  <si>
    <t>（下水道）</t>
    <rPh sb="1" eb="4">
      <t>ゲスイドウ</t>
    </rPh>
    <phoneticPr fontId="109"/>
  </si>
  <si>
    <t>ａ　公共下水道</t>
    <rPh sb="2" eb="4">
      <t>コウキョウ</t>
    </rPh>
    <rPh sb="4" eb="7">
      <t>ゲスイドウ</t>
    </rPh>
    <phoneticPr fontId="109"/>
  </si>
  <si>
    <t>ｂ　集落排水事業</t>
    <rPh sb="2" eb="4">
      <t>シュウラク</t>
    </rPh>
    <rPh sb="4" eb="6">
      <t>ハイスイ</t>
    </rPh>
    <rPh sb="6" eb="8">
      <t>ジギョウ</t>
    </rPh>
    <phoneticPr fontId="109"/>
  </si>
  <si>
    <t>昇降機</t>
    <phoneticPr fontId="109"/>
  </si>
  <si>
    <t>電動ダムウェーター
を含む</t>
    <phoneticPr fontId="2"/>
  </si>
  <si>
    <t>ボイラー設備</t>
    <rPh sb="4" eb="6">
      <t>セツビ</t>
    </rPh>
    <phoneticPr fontId="109"/>
  </si>
  <si>
    <t>検査・点検の実施機関　（事業者名等）</t>
    <rPh sb="0" eb="2">
      <t>ケンサ</t>
    </rPh>
    <rPh sb="3" eb="5">
      <t>テンケン</t>
    </rPh>
    <rPh sb="6" eb="8">
      <t>ジッシ</t>
    </rPh>
    <rPh sb="8" eb="10">
      <t>キカン</t>
    </rPh>
    <rPh sb="12" eb="15">
      <t>ジギョウシャ</t>
    </rPh>
    <rPh sb="15" eb="16">
      <t>メイ</t>
    </rPh>
    <rPh sb="16" eb="17">
      <t>ナド</t>
    </rPh>
    <phoneticPr fontId="109"/>
  </si>
  <si>
    <t>専任　・　兼任</t>
  </si>
  <si>
    <t>年　・　月　・　週</t>
  </si>
  <si>
    <t>平成・令和</t>
  </si>
  <si>
    <t>日）</t>
    <rPh sb="0" eb="1">
      <t>ニチ</t>
    </rPh>
    <phoneticPr fontId="2"/>
  </si>
  <si>
    <t>平成　・　令和</t>
  </si>
  <si>
    <t>届出済　・　未届</t>
  </si>
  <si>
    <t>（実施時期：</t>
    <rPh sb="1" eb="5">
      <t>ジッシジキ</t>
    </rPh>
    <phoneticPr fontId="2"/>
  </si>
  <si>
    <t>採用前　・　採用後</t>
  </si>
  <si>
    <t>実施　・　未実施</t>
  </si>
  <si>
    <t>（直近の届出：</t>
    <rPh sb="1" eb="3">
      <t>チョッキン</t>
    </rPh>
    <rPh sb="4" eb="6">
      <t>トドケデ</t>
    </rPh>
    <phoneticPr fontId="2"/>
  </si>
  <si>
    <t>（届出日：</t>
    <rPh sb="1" eb="3">
      <t>トドケデ</t>
    </rPh>
    <rPh sb="3" eb="4">
      <t>ビ</t>
    </rPh>
    <phoneticPr fontId="2"/>
  </si>
  <si>
    <t>届出（</t>
    <rPh sb="0" eb="2">
      <t>トドケデ</t>
    </rPh>
    <phoneticPr fontId="2"/>
  </si>
  <si>
    <t>有 ・ 無</t>
  </si>
  <si>
    <t>施設長</t>
    <phoneticPr fontId="2"/>
  </si>
  <si>
    <t>全部記入　・　一部記入　・　記入なし</t>
  </si>
  <si>
    <t>定期的に記入　・　必要に応じて記入　・　その他</t>
  </si>
  <si>
    <t>※有の場合、直近の提出年月日を記載のこと</t>
    <rPh sb="1" eb="2">
      <t>アリ</t>
    </rPh>
    <rPh sb="3" eb="5">
      <t>バアイ</t>
    </rPh>
    <rPh sb="6" eb="8">
      <t>チョッキン</t>
    </rPh>
    <rPh sb="9" eb="14">
      <t>テイシュツネンガッピ</t>
    </rPh>
    <rPh sb="15" eb="17">
      <t>キサイ</t>
    </rPh>
    <phoneticPr fontId="2"/>
  </si>
  <si>
    <t>④予定献立の作成</t>
    <phoneticPr fontId="2"/>
  </si>
  <si>
    <t>（有の場合、該当する作成方法に☑すること。）</t>
    <rPh sb="1" eb="2">
      <t>アリ</t>
    </rPh>
    <rPh sb="3" eb="5">
      <t>バアイ</t>
    </rPh>
    <phoneticPr fontId="2"/>
  </si>
  <si>
    <t>平日と同様</t>
    <phoneticPr fontId="2"/>
  </si>
  <si>
    <t>未実施　（弁当持参の有無</t>
    <rPh sb="10" eb="12">
      <t>ウム</t>
    </rPh>
    <phoneticPr fontId="2"/>
  </si>
  <si>
    <t>軽食程度</t>
    <phoneticPr fontId="2"/>
  </si>
  <si>
    <t>簡単なもの （菓子パン、飲物等）</t>
    <phoneticPr fontId="2"/>
  </si>
  <si>
    <t>（受払台帳</t>
    <rPh sb="1" eb="3">
      <t>ウケハライ</t>
    </rPh>
    <rPh sb="3" eb="5">
      <t>ダイチョウ</t>
    </rPh>
    <phoneticPr fontId="2"/>
  </si>
  <si>
    <t>　　　　 記 録 簿</t>
    <rPh sb="5" eb="6">
      <t>キ</t>
    </rPh>
    <rPh sb="7" eb="8">
      <t>ロク</t>
    </rPh>
    <rPh sb="9" eb="10">
      <t>ボ</t>
    </rPh>
    <phoneticPr fontId="14"/>
  </si>
  <si>
    <t>　　　   安全点検簿（</t>
    <rPh sb="6" eb="8">
      <t>アンゼン</t>
    </rPh>
    <rPh sb="8" eb="10">
      <t>テンケン</t>
    </rPh>
    <rPh sb="10" eb="11">
      <t>ボ</t>
    </rPh>
    <phoneticPr fontId="14"/>
  </si>
  <si>
    <t>日に１回実施）</t>
    <phoneticPr fontId="2"/>
  </si>
  <si>
    <t>実施・未実施</t>
  </si>
  <si>
    <t>・送迎バスの運行</t>
    <rPh sb="1" eb="3">
      <t>ソウゲイ</t>
    </rPh>
    <rPh sb="6" eb="8">
      <t>ウンコウ</t>
    </rPh>
    <phoneticPr fontId="2"/>
  </si>
  <si>
    <t>・運転者以外の職員の同乗</t>
    <rPh sb="1" eb="4">
      <t>ウンテンシャ</t>
    </rPh>
    <rPh sb="4" eb="6">
      <t>イガイ</t>
    </rPh>
    <rPh sb="7" eb="9">
      <t>ショクイン</t>
    </rPh>
    <rPh sb="10" eb="12">
      <t>ドウジョウ</t>
    </rPh>
    <phoneticPr fontId="2"/>
  </si>
  <si>
    <t>・乗車時及び降車時における座席や人数の確認</t>
    <rPh sb="1" eb="5">
      <t>ジョウシャジオヨ</t>
    </rPh>
    <rPh sb="6" eb="9">
      <t>コウシャジ</t>
    </rPh>
    <rPh sb="13" eb="15">
      <t>ザセキ</t>
    </rPh>
    <rPh sb="16" eb="18">
      <t>ニンズウ</t>
    </rPh>
    <rPh sb="19" eb="21">
      <t>カクニン</t>
    </rPh>
    <phoneticPr fontId="2"/>
  </si>
  <si>
    <t>　　 ※必要に応じ１０月から３月にはノロウイルスの検査を含めること。</t>
    <rPh sb="4" eb="6">
      <t>ヒツヨウ</t>
    </rPh>
    <rPh sb="7" eb="8">
      <t>オウ</t>
    </rPh>
    <rPh sb="11" eb="12">
      <t>ガツ</t>
    </rPh>
    <rPh sb="15" eb="16">
      <t>ガツ</t>
    </rPh>
    <rPh sb="25" eb="27">
      <t>ケンサ</t>
    </rPh>
    <rPh sb="28" eb="29">
      <t>フク</t>
    </rPh>
    <phoneticPr fontId="2"/>
  </si>
  <si>
    <t xml:space="preserve"> 点検結果の消防署への届出年月日</t>
    <rPh sb="1" eb="5">
      <t>テンケンケッカ</t>
    </rPh>
    <rPh sb="6" eb="9">
      <t>ショウボウショ</t>
    </rPh>
    <rPh sb="11" eb="16">
      <t>トドケデネンガッピ</t>
    </rPh>
    <phoneticPr fontId="2"/>
  </si>
  <si>
    <t>土砂災害警戒区域</t>
    <rPh sb="0" eb="2">
      <t>ドシャ</t>
    </rPh>
    <rPh sb="2" eb="4">
      <t>サイガイ</t>
    </rPh>
    <rPh sb="4" eb="6">
      <t>ケイカイ</t>
    </rPh>
    <rPh sb="6" eb="8">
      <t>クイキ</t>
    </rPh>
    <phoneticPr fontId="109"/>
  </si>
  <si>
    <t>非常食</t>
    <rPh sb="0" eb="3">
      <t>ヒジョウショク</t>
    </rPh>
    <phoneticPr fontId="2"/>
  </si>
  <si>
    <t>飲料水</t>
    <rPh sb="0" eb="3">
      <t>インリョウスイ</t>
    </rPh>
    <phoneticPr fontId="2"/>
  </si>
  <si>
    <t>薬</t>
    <rPh sb="0" eb="1">
      <t>クスリ</t>
    </rPh>
    <phoneticPr fontId="2"/>
  </si>
  <si>
    <t>日分）</t>
    <rPh sb="0" eb="2">
      <t>ニチブン</t>
    </rPh>
    <phoneticPr fontId="2"/>
  </si>
  <si>
    <t>委託費のうち処遇改善等加算基礎分相当額</t>
    <rPh sb="0" eb="2">
      <t>イタク</t>
    </rPh>
    <rPh sb="2" eb="3">
      <t>ヒ</t>
    </rPh>
    <rPh sb="6" eb="8">
      <t>ショグウ</t>
    </rPh>
    <rPh sb="8" eb="10">
      <t>カイゼン</t>
    </rPh>
    <rPh sb="10" eb="11">
      <t>トウ</t>
    </rPh>
    <rPh sb="11" eb="13">
      <t>カサン</t>
    </rPh>
    <rPh sb="13" eb="15">
      <t>キソ</t>
    </rPh>
    <rPh sb="15" eb="16">
      <t>ブン</t>
    </rPh>
    <rPh sb="16" eb="18">
      <t>ソウトウ</t>
    </rPh>
    <rPh sb="18" eb="19">
      <t>ガク</t>
    </rPh>
    <phoneticPr fontId="2"/>
  </si>
  <si>
    <t>※　委託費の基本分単価の内訳（人件費、管理費、事業費）については、「私立保育所の運営に要する費用について」（内閣府　子ども・子育て本部参事官（子ども・子育て支援担当）・厚生労働省子ども家庭局保育課長連名通知）を参照し算定すること。</t>
    <rPh sb="2" eb="4">
      <t>イタク</t>
    </rPh>
    <rPh sb="4" eb="5">
      <t>ヒ</t>
    </rPh>
    <rPh sb="6" eb="8">
      <t>キホン</t>
    </rPh>
    <rPh sb="8" eb="9">
      <t>ブン</t>
    </rPh>
    <rPh sb="9" eb="11">
      <t>タンカ</t>
    </rPh>
    <rPh sb="12" eb="14">
      <t>ウチワケ</t>
    </rPh>
    <rPh sb="15" eb="18">
      <t>ジンケンヒ</t>
    </rPh>
    <rPh sb="19" eb="22">
      <t>カンリヒ</t>
    </rPh>
    <rPh sb="23" eb="26">
      <t>ジギョウヒ</t>
    </rPh>
    <rPh sb="34" eb="36">
      <t>シリツ</t>
    </rPh>
    <phoneticPr fontId="2"/>
  </si>
  <si>
    <t>年度計</t>
    <rPh sb="0" eb="2">
      <t>ネンド</t>
    </rPh>
    <rPh sb="2" eb="3">
      <t>ケイ</t>
    </rPh>
    <phoneticPr fontId="2"/>
  </si>
  <si>
    <t>１　「3月31日現在の年齢別」は、年度の初日の前日における満年齢による現員数（自動計算されるので入力不要）。</t>
    <rPh sb="4" eb="5">
      <t>ガツ</t>
    </rPh>
    <rPh sb="7" eb="8">
      <t>ヒ</t>
    </rPh>
    <rPh sb="8" eb="10">
      <t>ゲンザイ</t>
    </rPh>
    <rPh sb="11" eb="13">
      <t>ネンレイ</t>
    </rPh>
    <rPh sb="13" eb="14">
      <t>ベツ</t>
    </rPh>
    <rPh sb="17" eb="19">
      <t>ネンド</t>
    </rPh>
    <rPh sb="20" eb="22">
      <t>ショニチ</t>
    </rPh>
    <rPh sb="23" eb="25">
      <t>ゼンジツ</t>
    </rPh>
    <rPh sb="29" eb="32">
      <t>マンネンレイ</t>
    </rPh>
    <rPh sb="35" eb="37">
      <t>ゲンイン</t>
    </rPh>
    <rPh sb="37" eb="38">
      <t>スウ</t>
    </rPh>
    <phoneticPr fontId="14"/>
  </si>
  <si>
    <t>月平均</t>
    <rPh sb="0" eb="1">
      <t>ツキ</t>
    </rPh>
    <phoneticPr fontId="2"/>
  </si>
  <si>
    <t>注2） 「月平均」の行には、「年度計」の1/12を記入すること。</t>
    <rPh sb="5" eb="8">
      <t>ツキヘイキン</t>
    </rPh>
    <rPh sb="9" eb="10">
      <t>ギョウ</t>
    </rPh>
    <rPh sb="14" eb="15">
      <t>ケイ</t>
    </rPh>
    <rPh sb="15" eb="17">
      <t>ネンド</t>
    </rPh>
    <rPh sb="24" eb="26">
      <t>キニュウ</t>
    </rPh>
    <phoneticPr fontId="2"/>
  </si>
  <si>
    <t>〔資料作成にあたっての留意事項〕</t>
    <phoneticPr fontId="2"/>
  </si>
  <si>
    <t>１．まずはじめに、表紙の「検査実施年月日」に日付を入力すること。</t>
    <rPh sb="13" eb="15">
      <t>ケンサ</t>
    </rPh>
    <rPh sb="15" eb="17">
      <t>ジッシ</t>
    </rPh>
    <rPh sb="17" eb="20">
      <t>ネンガッピ</t>
    </rPh>
    <phoneticPr fontId="2"/>
  </si>
  <si>
    <t>２．表紙上の年度表示及び「作成基準年月日」が適切に表示されたことを確認し、資料の作成に進むこと。</t>
    <rPh sb="4" eb="5">
      <t>ウエ</t>
    </rPh>
    <rPh sb="10" eb="11">
      <t>オヨ</t>
    </rPh>
    <rPh sb="13" eb="15">
      <t>サクセイ</t>
    </rPh>
    <rPh sb="15" eb="20">
      <t>キジュンネンガッピ</t>
    </rPh>
    <phoneticPr fontId="2"/>
  </si>
  <si>
    <t>⑦ 消防設備の有無</t>
    <phoneticPr fontId="2"/>
  </si>
  <si>
    <t>⑧ 消防用設備等の専門業者による点検等の状況（前年度）</t>
    <rPh sb="2" eb="5">
      <t>ショウボウヨウ</t>
    </rPh>
    <rPh sb="5" eb="7">
      <t>セツビ</t>
    </rPh>
    <rPh sb="7" eb="8">
      <t>トウ</t>
    </rPh>
    <rPh sb="9" eb="11">
      <t>センモン</t>
    </rPh>
    <rPh sb="11" eb="13">
      <t>ギョウシャ</t>
    </rPh>
    <rPh sb="16" eb="18">
      <t>テンケン</t>
    </rPh>
    <rPh sb="18" eb="19">
      <t>トウ</t>
    </rPh>
    <rPh sb="20" eb="22">
      <t>ジョウキョウ</t>
    </rPh>
    <rPh sb="23" eb="26">
      <t>ゼンネンド</t>
    </rPh>
    <phoneticPr fontId="2"/>
  </si>
  <si>
    <t xml:space="preserve">   ⑩ 災害用備蓄品の状況</t>
    <rPh sb="5" eb="8">
      <t>サイガイヨウ</t>
    </rPh>
    <rPh sb="8" eb="10">
      <t>ビチク</t>
    </rPh>
    <rPh sb="10" eb="11">
      <t>ヒン</t>
    </rPh>
    <rPh sb="12" eb="14">
      <t>ジョウキョウ</t>
    </rPh>
    <phoneticPr fontId="2"/>
  </si>
  <si>
    <r>
      <rPr>
        <sz val="10"/>
        <rFont val="ＭＳ Ｐ明朝"/>
        <family val="1"/>
        <charset val="128"/>
      </rPr>
      <t xml:space="preserve">   </t>
    </r>
    <r>
      <rPr>
        <sz val="10"/>
        <rFont val="ＭＳ Ｐゴシック"/>
        <family val="3"/>
        <charset val="128"/>
      </rPr>
      <t>⑪ 緊急連絡体制の整備状況</t>
    </r>
    <r>
      <rPr>
        <sz val="10"/>
        <rFont val="ＭＳ Ｐ明朝"/>
        <family val="1"/>
        <charset val="128"/>
      </rPr>
      <t xml:space="preserve"> （連絡体制が採られている場合☑すること。）</t>
    </r>
    <rPh sb="5" eb="7">
      <t>キンキュウ</t>
    </rPh>
    <rPh sb="7" eb="9">
      <t>レンラク</t>
    </rPh>
    <rPh sb="9" eb="11">
      <t>タイセイ</t>
    </rPh>
    <rPh sb="12" eb="14">
      <t>セイビ</t>
    </rPh>
    <rPh sb="14" eb="16">
      <t>ジョウキョウ</t>
    </rPh>
    <rPh sb="18" eb="20">
      <t>レンラク</t>
    </rPh>
    <rPh sb="20" eb="22">
      <t>タイセイ</t>
    </rPh>
    <rPh sb="23" eb="24">
      <t>ト</t>
    </rPh>
    <rPh sb="29" eb="31">
      <t>バアイ</t>
    </rPh>
    <phoneticPr fontId="2"/>
  </si>
  <si>
    <r>
      <t>その他</t>
    </r>
    <r>
      <rPr>
        <sz val="9"/>
        <rFont val="ＭＳ Ｐ明朝"/>
        <family val="1"/>
        <charset val="128"/>
      </rPr>
      <t>備蓄物品を記載</t>
    </r>
    <rPh sb="2" eb="3">
      <t>タ</t>
    </rPh>
    <rPh sb="3" eb="5">
      <t>ビチク</t>
    </rPh>
    <rPh sb="5" eb="7">
      <t>ブッピン</t>
    </rPh>
    <rPh sb="8" eb="10">
      <t>キサイ</t>
    </rPh>
    <phoneticPr fontId="2"/>
  </si>
  <si>
    <t>計画書の策定</t>
    <rPh sb="0" eb="3">
      <t>ケイカクショ</t>
    </rPh>
    <rPh sb="4" eb="6">
      <t>サクテイ</t>
    </rPh>
    <phoneticPr fontId="2"/>
  </si>
  <si>
    <t>策定日</t>
    <rPh sb="0" eb="3">
      <t>サクテイビ</t>
    </rPh>
    <phoneticPr fontId="2"/>
  </si>
  <si>
    <t>職員への周知</t>
    <rPh sb="0" eb="2">
      <t>ショクイン</t>
    </rPh>
    <rPh sb="4" eb="6">
      <t>シュウチ</t>
    </rPh>
    <phoneticPr fontId="2"/>
  </si>
  <si>
    <t>周知方法</t>
    <rPh sb="0" eb="4">
      <t>シュウチホウホウ</t>
    </rPh>
    <phoneticPr fontId="2"/>
  </si>
  <si>
    <t>研修及び訓練</t>
    <rPh sb="0" eb="2">
      <t>ケンシュウ</t>
    </rPh>
    <rPh sb="2" eb="3">
      <t>オヨ</t>
    </rPh>
    <rPh sb="4" eb="6">
      <t>クンレン</t>
    </rPh>
    <phoneticPr fontId="2"/>
  </si>
  <si>
    <t>研修日</t>
    <rPh sb="0" eb="3">
      <t>ケンシュウビ</t>
    </rPh>
    <phoneticPr fontId="2"/>
  </si>
  <si>
    <t>訓練日</t>
    <rPh sb="0" eb="2">
      <t>クンレン</t>
    </rPh>
    <rPh sb="2" eb="3">
      <t>ヒ</t>
    </rPh>
    <phoneticPr fontId="2"/>
  </si>
  <si>
    <t>①安全計画</t>
    <rPh sb="1" eb="5">
      <t>アンゼンケイカク</t>
    </rPh>
    <phoneticPr fontId="2"/>
  </si>
  <si>
    <t>安全計画の策定</t>
    <rPh sb="0" eb="4">
      <t>アンゼンケイカク</t>
    </rPh>
    <rPh sb="5" eb="7">
      <t>サクテイ</t>
    </rPh>
    <phoneticPr fontId="2"/>
  </si>
  <si>
    <t>② 園内における事故発生状況とその処理の状況</t>
    <rPh sb="2" eb="4">
      <t>エンナイ</t>
    </rPh>
    <rPh sb="8" eb="10">
      <t>ジコ</t>
    </rPh>
    <rPh sb="10" eb="12">
      <t>ハッセイ</t>
    </rPh>
    <rPh sb="12" eb="14">
      <t>ジョウキョウ</t>
    </rPh>
    <rPh sb="17" eb="19">
      <t>ショリ</t>
    </rPh>
    <rPh sb="20" eb="22">
      <t>ジョウキョウ</t>
    </rPh>
    <phoneticPr fontId="2"/>
  </si>
  <si>
    <t>③ 事故防止や不審者等に対する取り組み</t>
    <rPh sb="2" eb="4">
      <t>ジコ</t>
    </rPh>
    <rPh sb="4" eb="6">
      <t>ボウシ</t>
    </rPh>
    <rPh sb="7" eb="10">
      <t>フシンシャ</t>
    </rPh>
    <rPh sb="10" eb="11">
      <t>トウ</t>
    </rPh>
    <rPh sb="12" eb="13">
      <t>タイ</t>
    </rPh>
    <rPh sb="15" eb="16">
      <t>ト</t>
    </rPh>
    <rPh sb="17" eb="18">
      <t>ク</t>
    </rPh>
    <phoneticPr fontId="2"/>
  </si>
  <si>
    <t>④ 施設・設備、遊具等の安全管理</t>
    <phoneticPr fontId="2"/>
  </si>
  <si>
    <t>⑤送迎バスの安全管理</t>
    <rPh sb="1" eb="3">
      <t>ソウゲイ</t>
    </rPh>
    <phoneticPr fontId="2"/>
  </si>
  <si>
    <t>・ブザー等の園児見落とし防止装置</t>
    <rPh sb="4" eb="5">
      <t>トウ</t>
    </rPh>
    <rPh sb="6" eb="10">
      <t>エンジミオ</t>
    </rPh>
    <rPh sb="12" eb="14">
      <t>ボウシ</t>
    </rPh>
    <rPh sb="14" eb="16">
      <t>ソウチ</t>
    </rPh>
    <phoneticPr fontId="2"/>
  </si>
  <si>
    <t>⑦ハラスメント防止に関する規程</t>
    <rPh sb="7" eb="9">
      <t>ボウシ</t>
    </rPh>
    <rPh sb="10" eb="11">
      <t>カン</t>
    </rPh>
    <rPh sb="13" eb="15">
      <t>キテイ</t>
    </rPh>
    <phoneticPr fontId="2"/>
  </si>
  <si>
    <t>（１３）業務継続計画</t>
    <rPh sb="4" eb="10">
      <t>ギョウムケイゾクケイカク</t>
    </rPh>
    <phoneticPr fontId="2"/>
  </si>
  <si>
    <t>感染症</t>
    <rPh sb="0" eb="3">
      <t>カンセンショウ</t>
    </rPh>
    <phoneticPr fontId="2"/>
  </si>
  <si>
    <t>災害</t>
    <rPh sb="0" eb="2">
      <t>サイガイ</t>
    </rPh>
    <phoneticPr fontId="2"/>
  </si>
  <si>
    <t>令和　 　年　　 月 　　日</t>
    <rPh sb="0" eb="2">
      <t>レイワ</t>
    </rPh>
    <rPh sb="5" eb="6">
      <t>ネン</t>
    </rPh>
    <rPh sb="9" eb="10">
      <t>ツキ</t>
    </rPh>
    <rPh sb="13" eb="14">
      <t>ヒ</t>
    </rPh>
    <phoneticPr fontId="2"/>
  </si>
  <si>
    <r>
      <t>② 感染症</t>
    </r>
    <r>
      <rPr>
        <sz val="10"/>
        <color rgb="FFFF0000"/>
        <rFont val="ＭＳ Ｐゴシック"/>
        <family val="3"/>
        <charset val="128"/>
      </rPr>
      <t>等</t>
    </r>
    <r>
      <rPr>
        <sz val="10"/>
        <rFont val="ＭＳ Ｐゴシック"/>
        <family val="3"/>
        <charset val="128"/>
      </rPr>
      <t>への対応マニュアルの整備状況</t>
    </r>
    <rPh sb="2" eb="5">
      <t>カンセンショウ</t>
    </rPh>
    <rPh sb="5" eb="6">
      <t>トウ</t>
    </rPh>
    <rPh sb="8" eb="10">
      <t>タイオウ</t>
    </rPh>
    <rPh sb="16" eb="18">
      <t>セイビ</t>
    </rPh>
    <rPh sb="18" eb="20">
      <t>ジョウキョウ</t>
    </rPh>
    <phoneticPr fontId="2"/>
  </si>
  <si>
    <t>（ｲ）の⑥、⑧、⑨、⑩の合計額</t>
    <rPh sb="12" eb="15">
      <t>ゴウケイガク</t>
    </rPh>
    <phoneticPr fontId="2"/>
  </si>
  <si>
    <t>（ｲ）の⑥、⑧、⑨、⑩の合計額</t>
    <phoneticPr fontId="2"/>
  </si>
  <si>
    <t>所　在</t>
    <rPh sb="0" eb="1">
      <t>ショ</t>
    </rPh>
    <rPh sb="2" eb="3">
      <t>ザイ</t>
    </rPh>
    <phoneticPr fontId="14"/>
  </si>
  <si>
    <t>所在地：</t>
    <rPh sb="0" eb="3">
      <t>ショザイチ</t>
    </rPh>
    <phoneticPr fontId="2"/>
  </si>
  <si>
    <r>
      <t>⑨ 消防署の立入検査の状況（直近）</t>
    </r>
    <r>
      <rPr>
        <sz val="10"/>
        <rFont val="ＭＳ Ｐ明朝"/>
        <family val="1"/>
        <charset val="128"/>
      </rPr>
      <t>　（立入検査がなかった場合は「なし」と記入）</t>
    </r>
    <rPh sb="2" eb="5">
      <t>ショウボウショ</t>
    </rPh>
    <rPh sb="6" eb="8">
      <t>タチイリ</t>
    </rPh>
    <rPh sb="8" eb="10">
      <t>ケンサ</t>
    </rPh>
    <rPh sb="11" eb="13">
      <t>ジョウキョウ</t>
    </rPh>
    <rPh sb="14" eb="16">
      <t>チョッキン</t>
    </rPh>
    <rPh sb="19" eb="21">
      <t>タチイリ</t>
    </rPh>
    <rPh sb="21" eb="23">
      <t>ケンサ</t>
    </rPh>
    <rPh sb="28" eb="30">
      <t>バアイ</t>
    </rPh>
    <rPh sb="36" eb="38">
      <t>キニュウ</t>
    </rPh>
    <phoneticPr fontId="2"/>
  </si>
  <si>
    <t>（13）業務継続計画</t>
    <rPh sb="4" eb="10">
      <t>ギョウムケイゾクケイカク</t>
    </rPh>
    <phoneticPr fontId="2"/>
  </si>
  <si>
    <t>業  者  名</t>
    <rPh sb="0" eb="1">
      <t>ゴウ</t>
    </rPh>
    <rPh sb="3" eb="4">
      <t>モノ</t>
    </rPh>
    <rPh sb="6" eb="7">
      <t>ナ</t>
    </rPh>
    <phoneticPr fontId="2"/>
  </si>
  <si>
    <t>　　　　　　　　　　　　　　　</t>
    <phoneticPr fontId="2"/>
  </si>
  <si>
    <t>保育士等の配置状況</t>
    <rPh sb="0" eb="3">
      <t>ホイクシ</t>
    </rPh>
    <rPh sb="3" eb="4">
      <t>ナド</t>
    </rPh>
    <rPh sb="5" eb="7">
      <t>ハイチ</t>
    </rPh>
    <rPh sb="7" eb="9">
      <t>ジョウキョウ</t>
    </rPh>
    <phoneticPr fontId="2"/>
  </si>
  <si>
    <t xml:space="preserve">注） </t>
    <rPh sb="0" eb="1">
      <t>チュウ</t>
    </rPh>
    <phoneticPr fontId="2"/>
  </si>
  <si>
    <t>1 年齢構成（満年齢）における児童数について、1（3）②の現員数</t>
    <rPh sb="2" eb="4">
      <t>ネンレイ</t>
    </rPh>
    <rPh sb="4" eb="6">
      <t>コウセイ</t>
    </rPh>
    <rPh sb="7" eb="10">
      <t>マンネンレイ</t>
    </rPh>
    <phoneticPr fontId="2"/>
  </si>
  <si>
    <t>　（P1）、　１（4）⑧の現員数 (P2)及び別表1(P17)の初日在籍人員</t>
    <rPh sb="21" eb="22">
      <t>オヨ</t>
    </rPh>
    <rPh sb="23" eb="25">
      <t>ベッピョウ</t>
    </rPh>
    <rPh sb="32" eb="34">
      <t>ショニチ</t>
    </rPh>
    <rPh sb="34" eb="36">
      <t>ザイセキ</t>
    </rPh>
    <rPh sb="36" eb="38">
      <t>ジンイン</t>
    </rPh>
    <phoneticPr fontId="2"/>
  </si>
  <si>
    <t>　数と 整合性を取ること。</t>
    <phoneticPr fontId="2"/>
  </si>
  <si>
    <t>2 「短時間保育士」は、勤務が１日6時間未満又は月20日未満の</t>
  </si>
  <si>
    <t xml:space="preserve"> 　保育士とすること。</t>
    <phoneticPr fontId="2"/>
  </si>
  <si>
    <t>年度の初日の前日
における満年齢</t>
    <rPh sb="0" eb="2">
      <t>ネンド</t>
    </rPh>
    <rPh sb="3" eb="5">
      <t>ショニチ</t>
    </rPh>
    <rPh sb="6" eb="8">
      <t>ゼンジツ</t>
    </rPh>
    <rPh sb="13" eb="16">
      <t>マンネンレイ</t>
    </rPh>
    <phoneticPr fontId="2"/>
  </si>
  <si>
    <t>⑨上記⑥、⑧の経費に係る借入金(利息部分を含む。)の償還、又は積立のための支出</t>
    <rPh sb="1" eb="3">
      <t>ジョウキ</t>
    </rPh>
    <rPh sb="29" eb="30">
      <t>マタ</t>
    </rPh>
    <rPh sb="31" eb="33">
      <t>ツミタテ</t>
    </rPh>
    <rPh sb="37" eb="39">
      <t>シシュツ</t>
    </rPh>
    <phoneticPr fontId="2"/>
  </si>
  <si>
    <t>　　　2 要件１、２及び３を満たしている場合の(ｲ)の⑨の弾力運用の内容は、「⑥、⑦、⑧の経費に係る借入金（利息部分を含む。)の償還」とする。</t>
    <rPh sb="5" eb="7">
      <t>ヨウケン</t>
    </rPh>
    <rPh sb="10" eb="11">
      <t>オヨ</t>
    </rPh>
    <rPh sb="14" eb="15">
      <t>ミ</t>
    </rPh>
    <rPh sb="20" eb="22">
      <t>バアイ</t>
    </rPh>
    <rPh sb="29" eb="33">
      <t>ダンリョクウンヨウ</t>
    </rPh>
    <rPh sb="34" eb="36">
      <t>ナイヨウ</t>
    </rPh>
    <rPh sb="64" eb="66">
      <t>ショウカン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</si>
</sst>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 &quot;歳&quot;"/>
    <numFmt numFmtId="177" formatCode="#,##0_ "/>
    <numFmt numFmtId="178" formatCode="0.0%"/>
    <numFmt numFmtId="179" formatCode="#,##0_ ;[Red]\-#,##0\ "/>
    <numFmt numFmtId="180" formatCode="#,##0_);[Red]\(#,##0\)"/>
    <numFmt numFmtId="181" formatCode="0.0"/>
    <numFmt numFmtId="182" formatCode="#,###"/>
    <numFmt numFmtId="183" formatCode="[$-411]ge\.m\.d;@"/>
    <numFmt numFmtId="184" formatCode="#,##0.0&quot;日&quot;;[Red]\-#,##0.0"/>
    <numFmt numFmtId="185" formatCode="h:mm;@"/>
    <numFmt numFmtId="186" formatCode="#,##0.0_ "/>
    <numFmt numFmtId="187" formatCode="[$-411]ggge&quot;年&quot;m&quot;月&quot;d&quot;日&quot;;@"/>
    <numFmt numFmtId="188" formatCode="0&quot;歳&quot;"/>
    <numFmt numFmtId="189" formatCode="0&quot;歳以上&quot;"/>
    <numFmt numFmtId="190" formatCode="0.0_);[Red]\(0.0\)"/>
  </numFmts>
  <fonts count="1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vertAlign val="superscript"/>
      <sz val="10"/>
      <name val="ＭＳ Ｐゴシック"/>
      <family val="3"/>
      <charset val="128"/>
    </font>
    <font>
      <sz val="8"/>
      <name val="ＭＳ Ｐゴシック"/>
      <family val="3"/>
      <charset val="128"/>
    </font>
    <font>
      <vertAlign val="superscript"/>
      <sz val="11"/>
      <name val="ＭＳ Ｐゴシック"/>
      <family val="3"/>
      <charset val="128"/>
    </font>
    <font>
      <u/>
      <sz val="11"/>
      <name val="ＭＳ Ｐゴシック"/>
      <family val="3"/>
      <charset val="128"/>
    </font>
    <font>
      <sz val="11"/>
      <name val="ＭＳ 明朝"/>
      <family val="1"/>
      <charset val="128"/>
    </font>
    <font>
      <b/>
      <sz val="12"/>
      <name val="ＭＳ 明朝"/>
      <family val="1"/>
      <charset val="128"/>
    </font>
    <font>
      <b/>
      <sz val="9"/>
      <name val="ＭＳ Ｐゴシック"/>
      <family val="3"/>
      <charset val="128"/>
    </font>
    <font>
      <sz val="10"/>
      <color indexed="10"/>
      <name val="ＭＳ Ｐゴシック"/>
      <family val="3"/>
      <charset val="128"/>
    </font>
    <font>
      <sz val="6"/>
      <name val="ＭＳ Ｐゴシック"/>
      <family val="3"/>
      <charset val="128"/>
    </font>
    <font>
      <sz val="8"/>
      <color indexed="8"/>
      <name val="ＭＳ Ｐ明朝"/>
      <family val="1"/>
      <charset val="128"/>
    </font>
    <font>
      <sz val="9"/>
      <name val="ＭＳ Ｐ明朝"/>
      <family val="1"/>
      <charset val="128"/>
    </font>
    <font>
      <sz val="11"/>
      <name val="ＭＳ Ｐ明朝"/>
      <family val="1"/>
      <charset val="128"/>
    </font>
    <font>
      <sz val="10"/>
      <name val="ＭＳ Ｐ明朝"/>
      <family val="1"/>
      <charset val="128"/>
    </font>
    <font>
      <vertAlign val="superscript"/>
      <sz val="10"/>
      <name val="ＭＳ Ｐ明朝"/>
      <family val="1"/>
      <charset val="128"/>
    </font>
    <font>
      <sz val="8"/>
      <name val="ＭＳ Ｐ明朝"/>
      <family val="1"/>
      <charset val="128"/>
    </font>
    <font>
      <sz val="12"/>
      <name val="ＭＳ Ｐ明朝"/>
      <family val="1"/>
      <charset val="128"/>
    </font>
    <font>
      <sz val="9"/>
      <color indexed="10"/>
      <name val="ＭＳ Ｐ明朝"/>
      <family val="1"/>
      <charset val="128"/>
    </font>
    <font>
      <sz val="9.5"/>
      <name val="ＭＳ Ｐ明朝"/>
      <family val="1"/>
      <charset val="128"/>
    </font>
    <font>
      <b/>
      <sz val="12"/>
      <name val="ＭＳ Ｐゴシック"/>
      <family val="3"/>
      <charset val="128"/>
    </font>
    <font>
      <sz val="12"/>
      <name val="ＭＳ 明朝"/>
      <family val="1"/>
      <charset val="128"/>
    </font>
    <font>
      <u/>
      <sz val="10"/>
      <name val="ＭＳ Ｐ明朝"/>
      <family val="1"/>
      <charset val="128"/>
    </font>
    <font>
      <b/>
      <sz val="9"/>
      <color indexed="81"/>
      <name val="ＭＳ Ｐゴシック"/>
      <family val="3"/>
      <charset val="128"/>
    </font>
    <font>
      <sz val="9"/>
      <color indexed="81"/>
      <name val="ＭＳ Ｐゴシック"/>
      <family val="3"/>
      <charset val="128"/>
    </font>
    <font>
      <sz val="8"/>
      <color indexed="10"/>
      <name val="ＭＳ Ｐ明朝"/>
      <family val="1"/>
      <charset val="128"/>
    </font>
    <font>
      <b/>
      <sz val="11"/>
      <name val="ＭＳ Ｐゴシック"/>
      <family val="3"/>
      <charset val="128"/>
    </font>
    <font>
      <b/>
      <sz val="10"/>
      <name val="ＭＳ Ｐゴシック"/>
      <family val="3"/>
      <charset val="128"/>
    </font>
    <font>
      <b/>
      <u/>
      <sz val="10"/>
      <name val="ＭＳ Ｐゴシック"/>
      <family val="3"/>
      <charset val="128"/>
    </font>
    <font>
      <sz val="9"/>
      <color indexed="8"/>
      <name val="ＭＳ Ｐゴシック"/>
      <family val="3"/>
      <charset val="128"/>
    </font>
    <font>
      <b/>
      <sz val="10"/>
      <color indexed="8"/>
      <name val="ＭＳ Ｐゴシック"/>
      <family val="3"/>
      <charset val="128"/>
    </font>
    <font>
      <b/>
      <u/>
      <sz val="10"/>
      <color indexed="8"/>
      <name val="ＭＳ Ｐゴシック"/>
      <family val="3"/>
      <charset val="128"/>
    </font>
    <font>
      <sz val="10"/>
      <color indexed="8"/>
      <name val="ＭＳ Ｐ明朝"/>
      <family val="1"/>
      <charset val="128"/>
    </font>
    <font>
      <b/>
      <u/>
      <sz val="10"/>
      <name val="ＭＳ Ｐ明朝"/>
      <family val="1"/>
      <charset val="128"/>
    </font>
    <font>
      <u/>
      <sz val="9"/>
      <name val="ＭＳ Ｐ明朝"/>
      <family val="1"/>
      <charset val="128"/>
    </font>
    <font>
      <b/>
      <sz val="8"/>
      <color indexed="8"/>
      <name val="ＭＳ 明朝"/>
      <family val="1"/>
      <charset val="128"/>
    </font>
    <font>
      <sz val="11"/>
      <color indexed="9"/>
      <name val="ＭＳ Ｐゴシック"/>
      <family val="3"/>
      <charset val="128"/>
    </font>
    <font>
      <sz val="10.5"/>
      <name val="ＭＳ Ｐ明朝"/>
      <family val="1"/>
      <charset val="128"/>
    </font>
    <font>
      <sz val="10.5"/>
      <name val="ＭＳ Ｐゴシック"/>
      <family val="3"/>
      <charset val="128"/>
    </font>
    <font>
      <strike/>
      <sz val="9"/>
      <color indexed="10"/>
      <name val="ＭＳ Ｐゴシック"/>
      <family val="3"/>
      <charset val="128"/>
    </font>
    <font>
      <sz val="10"/>
      <name val="ＭＳ ゴシック"/>
      <family val="3"/>
      <charset val="128"/>
    </font>
    <font>
      <sz val="8"/>
      <name val="ＭＳ ゴシック"/>
      <family val="3"/>
      <charset val="128"/>
    </font>
    <font>
      <sz val="8.5"/>
      <name val="ＭＳ Ｐゴシック"/>
      <family val="3"/>
      <charset val="128"/>
    </font>
    <font>
      <sz val="8.5"/>
      <color indexed="9"/>
      <name val="ＭＳ Ｐゴシック"/>
      <family val="3"/>
      <charset val="128"/>
    </font>
    <font>
      <sz val="8.5"/>
      <color indexed="12"/>
      <name val="ＭＳ Ｐゴシック"/>
      <family val="3"/>
      <charset val="128"/>
    </font>
    <font>
      <sz val="8.5"/>
      <color indexed="8"/>
      <name val="ＭＳ Ｐゴシック"/>
      <family val="3"/>
      <charset val="128"/>
    </font>
    <font>
      <u/>
      <sz val="9"/>
      <name val="ＭＳ Ｐゴシック"/>
      <family val="3"/>
      <charset val="128"/>
    </font>
    <font>
      <u/>
      <sz val="8.5"/>
      <color indexed="8"/>
      <name val="ＭＳ Ｐゴシック"/>
      <family val="3"/>
      <charset val="128"/>
    </font>
    <font>
      <sz val="10"/>
      <color indexed="12"/>
      <name val="ＭＳ Ｐゴシック"/>
      <family val="3"/>
      <charset val="128"/>
    </font>
    <font>
      <sz val="8"/>
      <color indexed="9"/>
      <name val="ＭＳ ゴシック"/>
      <family val="3"/>
      <charset val="128"/>
    </font>
    <font>
      <sz val="9"/>
      <color indexed="12"/>
      <name val="ＭＳ Ｐゴシック"/>
      <family val="3"/>
      <charset val="128"/>
    </font>
    <font>
      <sz val="8.5"/>
      <name val="ＭＳ ゴシック"/>
      <family val="3"/>
      <charset val="128"/>
    </font>
    <font>
      <sz val="6"/>
      <name val="ＭＳ ゴシック"/>
      <family val="3"/>
      <charset val="128"/>
    </font>
    <font>
      <sz val="8"/>
      <color indexed="12"/>
      <name val="ＭＳ Ｐゴシック"/>
      <family val="3"/>
      <charset val="128"/>
    </font>
    <font>
      <b/>
      <sz val="14"/>
      <name val="ＭＳ Ｐゴシック"/>
      <family val="3"/>
      <charset val="128"/>
    </font>
    <font>
      <sz val="8"/>
      <color indexed="12"/>
      <name val="ＭＳ ゴシック"/>
      <family val="3"/>
      <charset val="128"/>
    </font>
    <font>
      <sz val="11"/>
      <color indexed="12"/>
      <name val="ＭＳ Ｐゴシック"/>
      <family val="3"/>
      <charset val="128"/>
    </font>
    <font>
      <u/>
      <sz val="8"/>
      <name val="ＭＳ ゴシック"/>
      <family val="3"/>
      <charset val="128"/>
    </font>
    <font>
      <u/>
      <sz val="10"/>
      <name val="ＭＳ Ｐゴシック"/>
      <family val="3"/>
      <charset val="128"/>
    </font>
    <font>
      <u/>
      <sz val="8.5"/>
      <name val="ＭＳ Ｐゴシック"/>
      <family val="3"/>
      <charset val="128"/>
    </font>
    <font>
      <sz val="7"/>
      <color indexed="9"/>
      <name val="ＭＳ Ｐゴシック"/>
      <family val="3"/>
      <charset val="128"/>
    </font>
    <font>
      <sz val="8"/>
      <color indexed="81"/>
      <name val="ＭＳ Ｐゴシック"/>
      <family val="3"/>
      <charset val="128"/>
    </font>
    <font>
      <strike/>
      <sz val="10"/>
      <name val="ＭＳ Ｐ明朝"/>
      <family val="1"/>
      <charset val="128"/>
    </font>
    <font>
      <strike/>
      <u/>
      <sz val="10"/>
      <name val="ＭＳ Ｐ明朝"/>
      <family val="1"/>
      <charset val="128"/>
    </font>
    <font>
      <strike/>
      <sz val="11"/>
      <name val="ＭＳ Ｐ明朝"/>
      <family val="1"/>
      <charset val="128"/>
    </font>
    <font>
      <sz val="11"/>
      <color indexed="8"/>
      <name val="ＭＳ Ｐゴシック"/>
      <family val="3"/>
      <charset val="128"/>
    </font>
    <font>
      <b/>
      <sz val="16"/>
      <name val="ＭＳ ゴシック"/>
      <family val="3"/>
      <charset val="128"/>
    </font>
    <font>
      <sz val="10"/>
      <name val="ＭＳ 明朝"/>
      <family val="1"/>
      <charset val="128"/>
    </font>
    <font>
      <sz val="11"/>
      <color indexed="8"/>
      <name val="ＭＳ Ｐゴシック"/>
      <family val="3"/>
      <charset val="128"/>
    </font>
    <font>
      <sz val="10"/>
      <color indexed="8"/>
      <name val="ＭＳ Ｐゴシック"/>
      <family val="3"/>
      <charset val="128"/>
    </font>
    <font>
      <sz val="10"/>
      <color indexed="8"/>
      <name val="ＭＳ Ｐ明朝"/>
      <family val="1"/>
      <charset val="128"/>
    </font>
    <font>
      <sz val="9"/>
      <color indexed="8"/>
      <name val="ＭＳ Ｐ明朝"/>
      <family val="1"/>
      <charset val="128"/>
    </font>
    <font>
      <sz val="11"/>
      <color indexed="8"/>
      <name val="ＭＳ Ｐ明朝"/>
      <family val="1"/>
      <charset val="128"/>
    </font>
    <font>
      <sz val="13"/>
      <color indexed="8"/>
      <name val="ＭＳ 明朝"/>
      <family val="1"/>
      <charset val="128"/>
    </font>
    <font>
      <sz val="14"/>
      <color indexed="8"/>
      <name val="ＭＳ 明朝"/>
      <family val="1"/>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0"/>
      <color indexed="8"/>
      <name val="ＭＳ Ｐゴシック"/>
      <family val="3"/>
      <charset val="128"/>
    </font>
    <font>
      <sz val="9"/>
      <color indexed="8"/>
      <name val="ＭＳ Ｐゴシック"/>
      <family val="3"/>
      <charset val="128"/>
    </font>
    <font>
      <sz val="8"/>
      <color indexed="8"/>
      <name val="ＭＳ Ｐ明朝"/>
      <family val="1"/>
      <charset val="128"/>
    </font>
    <font>
      <sz val="11"/>
      <color indexed="10"/>
      <name val="ＭＳ Ｐゴシック"/>
      <family val="3"/>
      <charset val="128"/>
    </font>
    <font>
      <sz val="11"/>
      <color indexed="8"/>
      <name val="ＭＳ Ｐゴシック"/>
      <family val="3"/>
      <charset val="128"/>
    </font>
    <font>
      <sz val="9"/>
      <color indexed="8"/>
      <name val="ＭＳ Ｐゴシック"/>
      <family val="3"/>
      <charset val="128"/>
    </font>
    <font>
      <sz val="9"/>
      <color indexed="10"/>
      <name val="ＭＳ Ｐゴシック"/>
      <family val="3"/>
      <charset val="128"/>
    </font>
    <font>
      <sz val="11"/>
      <color indexed="10"/>
      <name val="ＭＳ 明朝"/>
      <family val="1"/>
      <charset val="128"/>
    </font>
    <font>
      <strike/>
      <sz val="10"/>
      <color indexed="8"/>
      <name val="ＭＳ Ｐゴシック"/>
      <family val="3"/>
      <charset val="128"/>
    </font>
    <font>
      <strike/>
      <sz val="11"/>
      <color indexed="8"/>
      <name val="ＭＳ Ｐゴシック"/>
      <family val="3"/>
      <charset val="128"/>
    </font>
    <font>
      <sz val="10"/>
      <color indexed="10"/>
      <name val="ＭＳ Ｐゴシック"/>
      <family val="3"/>
      <charset val="128"/>
    </font>
    <font>
      <b/>
      <strike/>
      <sz val="11"/>
      <color indexed="10"/>
      <name val="ＭＳ 明朝"/>
      <family val="1"/>
      <charset val="128"/>
    </font>
    <font>
      <strike/>
      <sz val="11"/>
      <color indexed="10"/>
      <name val="ＭＳ Ｐゴシック"/>
      <family val="3"/>
      <charset val="128"/>
    </font>
    <font>
      <sz val="10"/>
      <name val="ＭＳ Ｐゴシック"/>
      <family val="3"/>
      <charset val="128"/>
    </font>
    <font>
      <sz val="12"/>
      <color indexed="8"/>
      <name val="ＭＳ Ｐゴシック"/>
      <family val="3"/>
      <charset val="128"/>
    </font>
    <font>
      <sz val="9"/>
      <name val="ＭＳ Ｐゴシック"/>
      <family val="3"/>
      <charset val="128"/>
    </font>
    <font>
      <b/>
      <sz val="8"/>
      <color indexed="14"/>
      <name val="ＭＳ Ｐ明朝"/>
      <family val="1"/>
      <charset val="128"/>
    </font>
    <font>
      <b/>
      <sz val="11"/>
      <color indexed="14"/>
      <name val="ＭＳ Ｐゴシック"/>
      <family val="3"/>
      <charset val="128"/>
    </font>
    <font>
      <u/>
      <sz val="10"/>
      <color indexed="8"/>
      <name val="ＭＳ Ｐ明朝"/>
      <family val="1"/>
      <charset val="128"/>
    </font>
    <font>
      <sz val="14"/>
      <color indexed="8"/>
      <name val="ＭＳ Ｐ明朝"/>
      <family val="1"/>
      <charset val="128"/>
    </font>
    <font>
      <sz val="10"/>
      <color indexed="10"/>
      <name val="ＭＳ Ｐ明朝"/>
      <family val="1"/>
      <charset val="128"/>
    </font>
    <font>
      <sz val="11"/>
      <color indexed="8"/>
      <name val="ＭＳ Ｐゴシック"/>
      <family val="3"/>
      <charset val="128"/>
    </font>
    <font>
      <strike/>
      <sz val="10"/>
      <color indexed="10"/>
      <name val="ＭＳ Ｐゴシック"/>
      <family val="3"/>
      <charset val="128"/>
    </font>
    <font>
      <u/>
      <sz val="10"/>
      <color indexed="10"/>
      <name val="ＭＳ Ｐ明朝"/>
      <family val="1"/>
      <charset val="128"/>
    </font>
    <font>
      <sz val="9.5"/>
      <color indexed="8"/>
      <name val="ＭＳ Ｐ明朝"/>
      <family val="1"/>
      <charset val="128"/>
    </font>
    <font>
      <b/>
      <sz val="16"/>
      <color indexed="8"/>
      <name val="ＭＳ ゴシック"/>
      <family val="3"/>
      <charset val="128"/>
    </font>
    <font>
      <b/>
      <sz val="11"/>
      <name val="ＭＳ Ｐ明朝"/>
      <family val="1"/>
      <charset val="128"/>
    </font>
    <font>
      <sz val="6"/>
      <name val="ＭＳ Ｐ明朝"/>
      <family val="1"/>
      <charset val="128"/>
    </font>
    <font>
      <sz val="9"/>
      <name val="ＭＳ 明朝"/>
      <family val="1"/>
      <charset val="128"/>
    </font>
    <font>
      <sz val="11"/>
      <color theme="1"/>
      <name val="ＭＳ Ｐゴシック"/>
      <family val="3"/>
      <charset val="128"/>
    </font>
    <font>
      <b/>
      <sz val="11"/>
      <color indexed="8"/>
      <name val="ＭＳ ゴシック"/>
      <family val="3"/>
      <charset val="128"/>
    </font>
    <font>
      <sz val="10"/>
      <name val="ＭＳ Ｐゴシック"/>
      <family val="1"/>
      <charset val="128"/>
    </font>
    <font>
      <b/>
      <sz val="11"/>
      <color rgb="FFFF0000"/>
      <name val="ＭＳ ゴシック"/>
      <family val="3"/>
      <charset val="128"/>
    </font>
    <font>
      <sz val="10"/>
      <color rgb="FFFF0000"/>
      <name val="ＭＳ Ｐゴシック"/>
      <family val="3"/>
      <charset val="128"/>
    </font>
    <font>
      <sz val="11"/>
      <color rgb="FFFF0000"/>
      <name val="ＭＳ Ｐゴシック"/>
      <family val="3"/>
      <charset val="128"/>
    </font>
    <font>
      <sz val="10"/>
      <color rgb="FFFF0000"/>
      <name val="ＭＳ Ｐ明朝"/>
      <family val="1"/>
      <charset val="128"/>
    </font>
  </fonts>
  <fills count="1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s>
  <borders count="21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dotted">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thin">
        <color indexed="64"/>
      </left>
      <right/>
      <top/>
      <bottom style="dotted">
        <color indexed="64"/>
      </bottom>
      <diagonal/>
    </border>
    <border>
      <left/>
      <right style="dotted">
        <color indexed="64"/>
      </right>
      <top/>
      <bottom/>
      <diagonal/>
    </border>
    <border>
      <left style="dotted">
        <color indexed="64"/>
      </left>
      <right/>
      <top/>
      <bottom style="dotted">
        <color indexed="64"/>
      </bottom>
      <diagonal/>
    </border>
    <border>
      <left style="thin">
        <color indexed="64"/>
      </left>
      <right style="thin">
        <color indexed="64"/>
      </right>
      <top style="thin">
        <color indexed="64"/>
      </top>
      <bottom style="thin">
        <color indexed="64"/>
      </bottom>
      <diagonal/>
    </border>
    <border>
      <left/>
      <right/>
      <top style="dotted">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bottom/>
      <diagonal/>
    </border>
    <border>
      <left/>
      <right style="medium">
        <color indexed="64"/>
      </right>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medium">
        <color indexed="64"/>
      </top>
      <bottom/>
      <diagonal/>
    </border>
    <border>
      <left style="thin">
        <color indexed="64"/>
      </left>
      <right style="thin">
        <color indexed="64"/>
      </right>
      <top style="hair">
        <color indexed="64"/>
      </top>
      <bottom/>
      <diagonal/>
    </border>
    <border>
      <left/>
      <right style="medium">
        <color indexed="64"/>
      </right>
      <top/>
      <bottom style="medium">
        <color indexed="64"/>
      </bottom>
      <diagonal/>
    </border>
    <border>
      <left style="dashed">
        <color indexed="64"/>
      </left>
      <right style="dashed">
        <color indexed="64"/>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right/>
      <top/>
      <bottom style="medium">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diagonalDown="1">
      <left style="medium">
        <color indexed="64"/>
      </left>
      <right style="thin">
        <color indexed="64"/>
      </right>
      <top style="double">
        <color indexed="64"/>
      </top>
      <bottom style="thin">
        <color indexed="64"/>
      </bottom>
      <diagonal style="thin">
        <color indexed="64"/>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bottom style="medium">
        <color indexed="64"/>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thin">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double">
        <color indexed="64"/>
      </right>
      <top style="thick">
        <color indexed="64"/>
      </top>
      <bottom/>
      <diagonal/>
    </border>
    <border>
      <left style="double">
        <color indexed="64"/>
      </left>
      <right/>
      <top style="thick">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left/>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style="hair">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dashed">
        <color indexed="64"/>
      </right>
      <top/>
      <bottom style="double">
        <color indexed="64"/>
      </bottom>
      <diagonal/>
    </border>
    <border>
      <left style="dashed">
        <color indexed="64"/>
      </left>
      <right style="dashed">
        <color indexed="64"/>
      </right>
      <top/>
      <bottom style="double">
        <color indexed="64"/>
      </bottom>
      <diagonal/>
    </border>
    <border>
      <left/>
      <right style="dotted">
        <color indexed="64"/>
      </right>
      <top/>
      <bottom style="double">
        <color indexed="64"/>
      </bottom>
      <diagonal/>
    </border>
    <border>
      <left style="thin">
        <color indexed="64"/>
      </left>
      <right style="dotted">
        <color indexed="64"/>
      </right>
      <top/>
      <bottom style="double">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medium">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7">
    <xf numFmtId="0" fontId="0" fillId="0" borderId="0"/>
    <xf numFmtId="9" fontId="1" fillId="0" borderId="0" applyFon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0" fontId="4" fillId="0" borderId="0"/>
    <xf numFmtId="0" fontId="111" fillId="0" borderId="0">
      <alignment vertical="center"/>
    </xf>
    <xf numFmtId="0" fontId="111" fillId="0" borderId="0">
      <alignment vertical="center"/>
    </xf>
    <xf numFmtId="0" fontId="10" fillId="0" borderId="0"/>
  </cellStyleXfs>
  <cellXfs count="2718">
    <xf numFmtId="0" fontId="0" fillId="0" borderId="0" xfId="0"/>
    <xf numFmtId="0" fontId="0" fillId="0" borderId="1" xfId="0" applyBorder="1"/>
    <xf numFmtId="0" fontId="0" fillId="0" borderId="0" xfId="0" applyBorder="1"/>
    <xf numFmtId="38" fontId="0" fillId="0" borderId="0" xfId="3" applyFont="1"/>
    <xf numFmtId="38" fontId="0" fillId="0" borderId="2" xfId="3" applyFont="1" applyBorder="1"/>
    <xf numFmtId="38" fontId="0" fillId="0" borderId="1" xfId="3" applyFont="1" applyBorder="1" applyAlignment="1">
      <alignment horizontal="center" vertical="center"/>
    </xf>
    <xf numFmtId="38" fontId="3" fillId="0" borderId="0" xfId="3" quotePrefix="1" applyFont="1" applyAlignment="1">
      <alignment horizontal="left"/>
    </xf>
    <xf numFmtId="0" fontId="5" fillId="0" borderId="0" xfId="0" applyFont="1"/>
    <xf numFmtId="38" fontId="0" fillId="0" borderId="3" xfId="3" applyFont="1" applyBorder="1"/>
    <xf numFmtId="38" fontId="3" fillId="0" borderId="7" xfId="3" applyFont="1" applyBorder="1"/>
    <xf numFmtId="38" fontId="3" fillId="2" borderId="7" xfId="3" applyFont="1" applyFill="1" applyBorder="1"/>
    <xf numFmtId="38" fontId="4" fillId="0" borderId="8" xfId="3" quotePrefix="1" applyFont="1" applyBorder="1" applyAlignment="1">
      <alignment horizontal="right"/>
    </xf>
    <xf numFmtId="38" fontId="4" fillId="0" borderId="9" xfId="3" applyFont="1" applyBorder="1" applyAlignment="1">
      <alignment horizontal="right"/>
    </xf>
    <xf numFmtId="38" fontId="4" fillId="0" borderId="7" xfId="3" quotePrefix="1" applyFont="1" applyBorder="1" applyAlignment="1">
      <alignment horizontal="center"/>
    </xf>
    <xf numFmtId="38" fontId="0" fillId="0" borderId="7" xfId="3" applyFont="1" applyBorder="1" applyAlignment="1">
      <alignment horizontal="center"/>
    </xf>
    <xf numFmtId="38" fontId="0" fillId="0" borderId="10" xfId="3" applyFont="1" applyBorder="1"/>
    <xf numFmtId="38" fontId="4" fillId="0" borderId="11" xfId="3" quotePrefix="1" applyFont="1" applyBorder="1" applyAlignment="1">
      <alignment horizontal="left"/>
    </xf>
    <xf numFmtId="38" fontId="0" fillId="0" borderId="7" xfId="3" applyFont="1" applyBorder="1"/>
    <xf numFmtId="38" fontId="0" fillId="0" borderId="12" xfId="3" applyFont="1" applyBorder="1"/>
    <xf numFmtId="38" fontId="3" fillId="0" borderId="1" xfId="3" applyFont="1" applyBorder="1"/>
    <xf numFmtId="38" fontId="3" fillId="0" borderId="1" xfId="3" applyFont="1" applyFill="1" applyBorder="1"/>
    <xf numFmtId="38" fontId="3" fillId="2" borderId="1" xfId="3" applyFont="1" applyFill="1" applyBorder="1"/>
    <xf numFmtId="38" fontId="0" fillId="0" borderId="13" xfId="3" applyFont="1" applyBorder="1"/>
    <xf numFmtId="38" fontId="0" fillId="0" borderId="14" xfId="3" applyFont="1" applyBorder="1"/>
    <xf numFmtId="38" fontId="0" fillId="0" borderId="1" xfId="3" applyFont="1" applyBorder="1" applyAlignment="1">
      <alignment horizontal="center"/>
    </xf>
    <xf numFmtId="38" fontId="0" fillId="0" borderId="15" xfId="3" applyFont="1" applyBorder="1"/>
    <xf numFmtId="38" fontId="0" fillId="0" borderId="16" xfId="3" applyFont="1" applyBorder="1" applyAlignment="1">
      <alignment horizontal="right"/>
    </xf>
    <xf numFmtId="38" fontId="0" fillId="0" borderId="17" xfId="3" applyFont="1" applyBorder="1" applyAlignment="1"/>
    <xf numFmtId="38" fontId="0" fillId="0" borderId="18" xfId="3" applyFont="1" applyBorder="1" applyAlignment="1"/>
    <xf numFmtId="38" fontId="0" fillId="0" borderId="19" xfId="3" applyFont="1" applyBorder="1" applyAlignment="1">
      <alignment horizontal="center" vertical="center"/>
    </xf>
    <xf numFmtId="38" fontId="0" fillId="0" borderId="20" xfId="3" applyFont="1" applyBorder="1" applyAlignment="1">
      <alignment horizontal="center" vertical="center"/>
    </xf>
    <xf numFmtId="38" fontId="0" fillId="0" borderId="21" xfId="3" applyFont="1" applyBorder="1" applyAlignment="1">
      <alignment horizontal="right" vertical="center"/>
    </xf>
    <xf numFmtId="38" fontId="0" fillId="0" borderId="13" xfId="3" applyFont="1" applyBorder="1" applyAlignment="1"/>
    <xf numFmtId="38" fontId="0" fillId="0" borderId="14" xfId="3" applyFont="1" applyBorder="1" applyAlignment="1"/>
    <xf numFmtId="38" fontId="0" fillId="0" borderId="15" xfId="3" applyFont="1" applyBorder="1" applyAlignment="1">
      <alignment horizontal="center" vertical="center"/>
    </xf>
    <xf numFmtId="38" fontId="0" fillId="0" borderId="22" xfId="3" applyFont="1" applyBorder="1" applyAlignment="1">
      <alignment horizontal="right" vertical="center"/>
    </xf>
    <xf numFmtId="38" fontId="3" fillId="0" borderId="7" xfId="3" applyFont="1" applyFill="1" applyBorder="1"/>
    <xf numFmtId="38" fontId="3" fillId="2" borderId="7" xfId="3" quotePrefix="1" applyFont="1" applyFill="1" applyBorder="1" applyAlignment="1">
      <alignment horizontal="left"/>
    </xf>
    <xf numFmtId="38" fontId="0" fillId="0" borderId="23" xfId="3" applyFont="1" applyBorder="1" applyAlignment="1">
      <alignment horizontal="right" vertical="center"/>
    </xf>
    <xf numFmtId="38" fontId="0" fillId="0" borderId="0" xfId="3" applyFont="1" applyBorder="1"/>
    <xf numFmtId="38" fontId="0" fillId="0" borderId="24" xfId="3" applyFont="1" applyBorder="1"/>
    <xf numFmtId="38" fontId="0" fillId="0" borderId="11" xfId="3" applyFont="1" applyBorder="1"/>
    <xf numFmtId="38" fontId="0" fillId="0" borderId="1" xfId="3" applyFont="1" applyBorder="1"/>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xf numFmtId="0" fontId="0" fillId="0" borderId="7" xfId="0" applyBorder="1" applyAlignment="1">
      <alignment horizontal="center" vertical="center"/>
    </xf>
    <xf numFmtId="0" fontId="0" fillId="0" borderId="25" xfId="0" applyBorder="1" applyAlignment="1">
      <alignment horizontal="center" vertical="center"/>
    </xf>
    <xf numFmtId="0" fontId="3" fillId="0" borderId="0" xfId="0" applyFont="1" applyBorder="1" applyAlignment="1">
      <alignment horizontal="right"/>
    </xf>
    <xf numFmtId="0" fontId="0" fillId="0" borderId="0" xfId="0" quotePrefix="1" applyBorder="1" applyAlignment="1">
      <alignment horizontal="left"/>
    </xf>
    <xf numFmtId="0" fontId="0" fillId="0" borderId="0" xfId="0" quotePrefix="1" applyAlignment="1">
      <alignment horizontal="left"/>
    </xf>
    <xf numFmtId="0" fontId="0" fillId="0" borderId="0" xfId="0" applyAlignment="1">
      <alignment vertical="center"/>
    </xf>
    <xf numFmtId="0" fontId="0" fillId="0" borderId="15" xfId="0" applyBorder="1" applyAlignment="1">
      <alignment horizontal="center"/>
    </xf>
    <xf numFmtId="0" fontId="0" fillId="0" borderId="26" xfId="0" applyBorder="1"/>
    <xf numFmtId="0" fontId="0" fillId="0" borderId="27" xfId="0" applyBorder="1"/>
    <xf numFmtId="0" fontId="0" fillId="0" borderId="28" xfId="0" applyBorder="1" applyAlignment="1">
      <alignment horizontal="center" vertical="center"/>
    </xf>
    <xf numFmtId="0" fontId="0" fillId="0" borderId="0" xfId="0" quotePrefix="1" applyBorder="1" applyAlignment="1">
      <alignment horizontal="right" vertical="top"/>
    </xf>
    <xf numFmtId="0" fontId="0" fillId="0" borderId="0" xfId="0" applyBorder="1" applyAlignment="1">
      <alignment wrapText="1"/>
    </xf>
    <xf numFmtId="0" fontId="0" fillId="0" borderId="0" xfId="0" applyBorder="1" applyAlignment="1">
      <alignment horizont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30" xfId="0" applyBorder="1"/>
    <xf numFmtId="0" fontId="0" fillId="0" borderId="31" xfId="0" applyBorder="1" applyAlignment="1"/>
    <xf numFmtId="0" fontId="0" fillId="0" borderId="0" xfId="0" quotePrefix="1" applyBorder="1" applyAlignment="1">
      <alignment horizontal="left" vertical="top"/>
    </xf>
    <xf numFmtId="38" fontId="1" fillId="0" borderId="0" xfId="3"/>
    <xf numFmtId="0" fontId="0" fillId="0" borderId="1" xfId="0" quotePrefix="1" applyBorder="1" applyAlignment="1">
      <alignment horizontal="left"/>
    </xf>
    <xf numFmtId="0" fontId="0" fillId="0" borderId="32" xfId="0" applyBorder="1" applyAlignment="1">
      <alignment horizontal="center" vertical="center"/>
    </xf>
    <xf numFmtId="38" fontId="3" fillId="0" borderId="0" xfId="3" quotePrefix="1" applyFont="1" applyFill="1" applyAlignment="1">
      <alignment horizontal="left"/>
    </xf>
    <xf numFmtId="38" fontId="1" fillId="0" borderId="0" xfId="3" applyFill="1"/>
    <xf numFmtId="0" fontId="10" fillId="0" borderId="0" xfId="0" applyFont="1"/>
    <xf numFmtId="0" fontId="10" fillId="0" borderId="0" xfId="0" applyFont="1" applyAlignment="1">
      <alignment vertical="center"/>
    </xf>
    <xf numFmtId="0" fontId="10" fillId="0" borderId="26" xfId="0" applyFont="1" applyBorder="1"/>
    <xf numFmtId="0" fontId="10" fillId="0" borderId="33" xfId="0" applyFont="1" applyBorder="1"/>
    <xf numFmtId="0" fontId="4" fillId="0" borderId="0" xfId="0" applyFont="1"/>
    <xf numFmtId="0" fontId="0" fillId="0" borderId="0" xfId="0" applyAlignment="1"/>
    <xf numFmtId="0" fontId="0" fillId="0" borderId="0" xfId="0" applyAlignment="1">
      <alignment horizontal="left" vertical="center"/>
    </xf>
    <xf numFmtId="0" fontId="74" fillId="0" borderId="0" xfId="0" applyFont="1" applyAlignment="1">
      <alignment vertical="center"/>
    </xf>
    <xf numFmtId="0" fontId="74" fillId="3" borderId="34" xfId="0" applyFont="1" applyFill="1" applyBorder="1" applyAlignment="1">
      <alignment horizontal="center" vertical="center"/>
    </xf>
    <xf numFmtId="0" fontId="74" fillId="3" borderId="35" xfId="0" applyFont="1" applyFill="1" applyBorder="1" applyAlignment="1">
      <alignment horizontal="center" vertical="center"/>
    </xf>
    <xf numFmtId="0" fontId="74" fillId="3" borderId="36" xfId="0" applyFont="1" applyFill="1" applyBorder="1" applyAlignment="1">
      <alignment horizontal="center" vertical="center"/>
    </xf>
    <xf numFmtId="0" fontId="74" fillId="3" borderId="0" xfId="0" applyFont="1" applyFill="1" applyAlignment="1">
      <alignment vertical="center"/>
    </xf>
    <xf numFmtId="0" fontId="74" fillId="3" borderId="0" xfId="0" applyFont="1" applyFill="1" applyBorder="1" applyAlignment="1">
      <alignment horizontal="center" vertical="center"/>
    </xf>
    <xf numFmtId="0" fontId="74" fillId="3" borderId="0" xfId="0" applyFont="1" applyFill="1" applyBorder="1" applyAlignment="1">
      <alignment vertical="center"/>
    </xf>
    <xf numFmtId="0" fontId="73" fillId="3" borderId="0" xfId="0" applyFont="1" applyFill="1" applyAlignment="1">
      <alignment vertical="center"/>
    </xf>
    <xf numFmtId="0" fontId="73" fillId="3" borderId="0" xfId="0" applyFont="1" applyFill="1" applyBorder="1" applyAlignment="1">
      <alignment vertical="center"/>
    </xf>
    <xf numFmtId="0" fontId="75" fillId="3" borderId="0" xfId="0" applyFont="1" applyFill="1" applyAlignment="1">
      <alignment vertical="center"/>
    </xf>
    <xf numFmtId="0" fontId="76" fillId="3" borderId="0" xfId="0" applyFont="1" applyFill="1" applyAlignment="1">
      <alignment vertical="center"/>
    </xf>
    <xf numFmtId="0" fontId="0" fillId="3" borderId="0" xfId="0" applyFill="1" applyAlignment="1">
      <alignment vertical="center"/>
    </xf>
    <xf numFmtId="0" fontId="0" fillId="3" borderId="0" xfId="0" applyFill="1" applyBorder="1" applyAlignment="1">
      <alignment vertical="center"/>
    </xf>
    <xf numFmtId="0" fontId="72" fillId="0" borderId="0" xfId="0" applyFont="1" applyAlignment="1">
      <alignment vertical="center"/>
    </xf>
    <xf numFmtId="0" fontId="74" fillId="0" borderId="0" xfId="0" applyFont="1" applyBorder="1" applyAlignment="1">
      <alignment horizontal="left" vertical="center"/>
    </xf>
    <xf numFmtId="0" fontId="74" fillId="0" borderId="0" xfId="0" applyFont="1" applyBorder="1" applyAlignment="1">
      <alignment vertical="center"/>
    </xf>
    <xf numFmtId="0" fontId="74" fillId="0" borderId="0" xfId="0" applyFont="1" applyBorder="1" applyAlignment="1">
      <alignment horizontal="center" vertical="center"/>
    </xf>
    <xf numFmtId="38" fontId="5" fillId="0" borderId="0" xfId="3" quotePrefix="1" applyFont="1" applyAlignment="1">
      <alignment vertical="center"/>
    </xf>
    <xf numFmtId="38" fontId="5" fillId="0" borderId="0" xfId="3" applyFont="1" applyAlignment="1">
      <alignment vertical="center"/>
    </xf>
    <xf numFmtId="38" fontId="17" fillId="0" borderId="2" xfId="3" applyFont="1" applyFill="1" applyBorder="1"/>
    <xf numFmtId="38" fontId="17" fillId="0" borderId="3" xfId="3" applyFont="1" applyFill="1" applyBorder="1"/>
    <xf numFmtId="38" fontId="16" fillId="0" borderId="7" xfId="3" applyFont="1" applyFill="1" applyBorder="1"/>
    <xf numFmtId="38" fontId="17" fillId="0" borderId="0" xfId="3" applyFont="1" applyFill="1" applyBorder="1"/>
    <xf numFmtId="38" fontId="16" fillId="0" borderId="1" xfId="3" applyFont="1" applyFill="1" applyBorder="1"/>
    <xf numFmtId="38" fontId="17" fillId="0" borderId="13" xfId="3" applyFont="1" applyFill="1" applyBorder="1"/>
    <xf numFmtId="38" fontId="17" fillId="0" borderId="14" xfId="3" applyFont="1" applyFill="1" applyBorder="1"/>
    <xf numFmtId="38" fontId="17" fillId="0" borderId="1" xfId="3" applyFont="1" applyFill="1" applyBorder="1" applyAlignment="1">
      <alignment horizontal="center"/>
    </xf>
    <xf numFmtId="38" fontId="17" fillId="0" borderId="15" xfId="3" applyFont="1" applyFill="1" applyBorder="1"/>
    <xf numFmtId="38" fontId="17" fillId="0" borderId="16" xfId="3" applyFont="1" applyFill="1" applyBorder="1" applyAlignment="1">
      <alignment horizontal="right"/>
    </xf>
    <xf numFmtId="38" fontId="17" fillId="0" borderId="17" xfId="3" applyFont="1" applyFill="1" applyBorder="1" applyAlignment="1"/>
    <xf numFmtId="38" fontId="17" fillId="0" borderId="18" xfId="3" applyFont="1" applyFill="1" applyBorder="1" applyAlignment="1"/>
    <xf numFmtId="38" fontId="17" fillId="0" borderId="19" xfId="3" applyFont="1" applyFill="1" applyBorder="1" applyAlignment="1">
      <alignment horizontal="center" vertical="center"/>
    </xf>
    <xf numFmtId="38" fontId="17" fillId="0" borderId="20" xfId="3" applyFont="1" applyFill="1" applyBorder="1" applyAlignment="1">
      <alignment horizontal="center" vertical="center"/>
    </xf>
    <xf numFmtId="38" fontId="17" fillId="0" borderId="21" xfId="3" applyFont="1" applyFill="1" applyBorder="1" applyAlignment="1">
      <alignment horizontal="right" vertical="center"/>
    </xf>
    <xf numFmtId="38" fontId="17" fillId="0" borderId="13" xfId="3" applyFont="1" applyFill="1" applyBorder="1" applyAlignment="1"/>
    <xf numFmtId="38" fontId="17" fillId="0" borderId="14" xfId="3" applyFont="1" applyFill="1" applyBorder="1" applyAlignment="1"/>
    <xf numFmtId="38" fontId="17" fillId="0" borderId="1" xfId="3" applyFont="1" applyFill="1" applyBorder="1" applyAlignment="1">
      <alignment horizontal="center" vertical="center"/>
    </xf>
    <xf numFmtId="38" fontId="17" fillId="0" borderId="15" xfId="3" applyFont="1" applyFill="1" applyBorder="1" applyAlignment="1">
      <alignment horizontal="center" vertical="center"/>
    </xf>
    <xf numFmtId="38" fontId="17" fillId="0" borderId="22" xfId="3" applyFont="1" applyFill="1" applyBorder="1" applyAlignment="1">
      <alignment horizontal="right" vertical="center"/>
    </xf>
    <xf numFmtId="38" fontId="16" fillId="0" borderId="7" xfId="3" quotePrefix="1" applyFont="1" applyFill="1" applyBorder="1" applyAlignment="1">
      <alignment horizontal="left"/>
    </xf>
    <xf numFmtId="38" fontId="17" fillId="0" borderId="23" xfId="3" applyFont="1" applyFill="1" applyBorder="1" applyAlignment="1">
      <alignment horizontal="right" vertical="center"/>
    </xf>
    <xf numFmtId="38" fontId="18" fillId="0" borderId="8" xfId="3" quotePrefix="1" applyFont="1" applyFill="1" applyBorder="1" applyAlignment="1">
      <alignment horizontal="left"/>
    </xf>
    <xf numFmtId="38" fontId="17" fillId="0" borderId="24" xfId="3" applyFont="1" applyFill="1" applyBorder="1"/>
    <xf numFmtId="38" fontId="17" fillId="0" borderId="11" xfId="3" applyFont="1" applyFill="1" applyBorder="1"/>
    <xf numFmtId="38" fontId="18" fillId="0" borderId="37" xfId="3" applyFont="1" applyFill="1" applyBorder="1" applyAlignment="1">
      <alignment horizontal="right"/>
    </xf>
    <xf numFmtId="38" fontId="18" fillId="0" borderId="0" xfId="3" applyFont="1" applyFill="1" applyBorder="1"/>
    <xf numFmtId="38" fontId="18" fillId="0" borderId="0" xfId="3" applyFont="1" applyFill="1" applyBorder="1" applyAlignment="1">
      <alignment horizontal="center"/>
    </xf>
    <xf numFmtId="38" fontId="18" fillId="0" borderId="0" xfId="3" quotePrefix="1" applyFont="1" applyFill="1" applyBorder="1" applyAlignment="1">
      <alignment horizontal="center"/>
    </xf>
    <xf numFmtId="38" fontId="18" fillId="0" borderId="38" xfId="3" applyFont="1" applyFill="1" applyBorder="1" applyAlignment="1">
      <alignment horizontal="center"/>
    </xf>
    <xf numFmtId="38" fontId="17" fillId="0" borderId="25" xfId="3" applyFont="1" applyFill="1" applyBorder="1" applyAlignment="1">
      <alignment horizontal="left"/>
    </xf>
    <xf numFmtId="38" fontId="17" fillId="0" borderId="0" xfId="3" applyFont="1" applyFill="1" applyBorder="1" applyAlignment="1">
      <alignment horizontal="left"/>
    </xf>
    <xf numFmtId="38" fontId="18" fillId="0" borderId="37" xfId="3" applyFont="1" applyFill="1" applyBorder="1"/>
    <xf numFmtId="38" fontId="18" fillId="0" borderId="38" xfId="3" applyFont="1" applyFill="1" applyBorder="1"/>
    <xf numFmtId="38" fontId="17" fillId="0" borderId="1" xfId="3" applyFont="1" applyFill="1" applyBorder="1"/>
    <xf numFmtId="38" fontId="18" fillId="0" borderId="0" xfId="3" applyFont="1" applyFill="1" applyBorder="1" applyAlignment="1">
      <alignment horizontal="right"/>
    </xf>
    <xf numFmtId="38" fontId="18" fillId="0" borderId="1" xfId="3" applyFont="1" applyFill="1" applyBorder="1"/>
    <xf numFmtId="38" fontId="18" fillId="0" borderId="16" xfId="3" applyFont="1" applyFill="1" applyBorder="1"/>
    <xf numFmtId="12" fontId="18" fillId="0" borderId="0" xfId="3" applyNumberFormat="1" applyFont="1" applyFill="1" applyBorder="1"/>
    <xf numFmtId="0" fontId="18" fillId="0" borderId="0" xfId="0" applyFont="1" applyFill="1" applyBorder="1"/>
    <xf numFmtId="38" fontId="17" fillId="0" borderId="0" xfId="3" applyFont="1" applyFill="1"/>
    <xf numFmtId="0" fontId="18" fillId="0" borderId="0" xfId="0" applyFont="1"/>
    <xf numFmtId="0" fontId="17" fillId="0" borderId="0" xfId="0" applyFont="1"/>
    <xf numFmtId="0" fontId="0" fillId="0" borderId="0" xfId="0" applyAlignment="1">
      <alignment horizontal="center"/>
    </xf>
    <xf numFmtId="0" fontId="17" fillId="0" borderId="0" xfId="0" applyFont="1" applyAlignment="1">
      <alignment horizontal="center" vertical="center"/>
    </xf>
    <xf numFmtId="0" fontId="17" fillId="0" borderId="0" xfId="0" applyFont="1" applyAlignment="1">
      <alignment vertical="center"/>
    </xf>
    <xf numFmtId="0" fontId="18" fillId="0" borderId="0"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0" fillId="0" borderId="0" xfId="0" applyFont="1"/>
    <xf numFmtId="0" fontId="0" fillId="0" borderId="0" xfId="0" applyFont="1" applyAlignment="1">
      <alignment vertical="center"/>
    </xf>
    <xf numFmtId="0" fontId="17" fillId="0" borderId="0" xfId="0" applyFont="1" applyFill="1" applyBorder="1" applyAlignment="1">
      <alignment horizontal="left" vertical="center"/>
    </xf>
    <xf numFmtId="0" fontId="17" fillId="3" borderId="0" xfId="0" applyFont="1" applyFill="1" applyBorder="1" applyAlignment="1">
      <alignment vertical="center"/>
    </xf>
    <xf numFmtId="0" fontId="0" fillId="0" borderId="0" xfId="0" quotePrefix="1" applyFont="1" applyAlignment="1">
      <alignment horizontal="left" vertical="center"/>
    </xf>
    <xf numFmtId="0" fontId="16" fillId="0" borderId="0" xfId="0" quotePrefix="1" applyFont="1" applyAlignment="1">
      <alignment horizontal="left"/>
    </xf>
    <xf numFmtId="0" fontId="21" fillId="0" borderId="0" xfId="0" applyFont="1" applyAlignment="1">
      <alignment horizontal="center" vertical="center"/>
    </xf>
    <xf numFmtId="0" fontId="17" fillId="0" borderId="4" xfId="0" applyFont="1" applyBorder="1" applyAlignment="1">
      <alignment horizontal="center" vertical="center"/>
    </xf>
    <xf numFmtId="0" fontId="10" fillId="0" borderId="0" xfId="0" applyFont="1" applyAlignment="1">
      <alignment horizontal="center" vertical="center"/>
    </xf>
    <xf numFmtId="0" fontId="17" fillId="3" borderId="25" xfId="0" applyFont="1" applyFill="1" applyBorder="1" applyAlignment="1">
      <alignment vertical="center"/>
    </xf>
    <xf numFmtId="0" fontId="75" fillId="3" borderId="0" xfId="0" applyFont="1" applyFill="1" applyBorder="1" applyAlignment="1">
      <alignment vertical="center"/>
    </xf>
    <xf numFmtId="0" fontId="17" fillId="3" borderId="39" xfId="0" applyFont="1" applyFill="1" applyBorder="1" applyAlignment="1">
      <alignment vertical="center"/>
    </xf>
    <xf numFmtId="0" fontId="75" fillId="3" borderId="25" xfId="0" applyFont="1" applyFill="1" applyBorder="1" applyAlignment="1">
      <alignment vertical="center"/>
    </xf>
    <xf numFmtId="0" fontId="75" fillId="3" borderId="39" xfId="0" applyFont="1" applyFill="1" applyBorder="1" applyAlignment="1">
      <alignment vertical="center"/>
    </xf>
    <xf numFmtId="0" fontId="10" fillId="0" borderId="0" xfId="0" applyFont="1" applyBorder="1"/>
    <xf numFmtId="0" fontId="10" fillId="0" borderId="33" xfId="0" applyFont="1" applyBorder="1" applyAlignment="1">
      <alignment vertical="center"/>
    </xf>
    <xf numFmtId="0" fontId="10" fillId="0" borderId="26" xfId="0" applyFont="1" applyBorder="1" applyAlignment="1">
      <alignment vertical="center"/>
    </xf>
    <xf numFmtId="0" fontId="77" fillId="3" borderId="1" xfId="0" applyFont="1" applyFill="1" applyBorder="1" applyAlignment="1">
      <alignment horizontal="left" vertical="center"/>
    </xf>
    <xf numFmtId="0" fontId="77" fillId="3" borderId="15" xfId="0" applyFont="1" applyFill="1" applyBorder="1" applyAlignment="1">
      <alignment horizontal="left" vertical="center"/>
    </xf>
    <xf numFmtId="0" fontId="78" fillId="3" borderId="0" xfId="0" applyFont="1" applyFill="1" applyAlignment="1">
      <alignment vertical="center"/>
    </xf>
    <xf numFmtId="0" fontId="77" fillId="3" borderId="7" xfId="0" applyFont="1" applyFill="1" applyBorder="1" applyAlignment="1">
      <alignment horizontal="center" vertical="center"/>
    </xf>
    <xf numFmtId="0" fontId="77" fillId="3" borderId="7" xfId="0" applyFont="1" applyFill="1" applyBorder="1" applyAlignment="1">
      <alignment vertical="center"/>
    </xf>
    <xf numFmtId="0" fontId="77" fillId="3" borderId="10" xfId="0" applyFont="1" applyFill="1" applyBorder="1" applyAlignment="1">
      <alignment vertical="center"/>
    </xf>
    <xf numFmtId="0" fontId="77" fillId="3" borderId="10" xfId="0" applyFont="1" applyFill="1" applyBorder="1" applyAlignment="1">
      <alignment horizontal="center" vertical="center"/>
    </xf>
    <xf numFmtId="0" fontId="77" fillId="3" borderId="3" xfId="0" applyFont="1" applyFill="1" applyBorder="1" applyAlignment="1">
      <alignment horizontal="center" vertical="center"/>
    </xf>
    <xf numFmtId="0" fontId="77" fillId="3" borderId="1" xfId="0" applyFont="1" applyFill="1" applyBorder="1" applyAlignment="1">
      <alignment vertical="center"/>
    </xf>
    <xf numFmtId="0" fontId="77" fillId="3" borderId="15" xfId="0" applyFont="1" applyFill="1" applyBorder="1" applyAlignment="1">
      <alignment horizontal="center" vertical="center"/>
    </xf>
    <xf numFmtId="0" fontId="77" fillId="3" borderId="1" xfId="0" applyFont="1" applyFill="1" applyBorder="1" applyAlignment="1">
      <alignment horizontal="center" vertical="center"/>
    </xf>
    <xf numFmtId="0" fontId="77" fillId="3" borderId="0" xfId="0" applyFont="1" applyFill="1" applyBorder="1" applyAlignment="1">
      <alignment horizontal="left" vertical="center"/>
    </xf>
    <xf numFmtId="0" fontId="77" fillId="3" borderId="0" xfId="0" applyFont="1" applyFill="1" applyBorder="1" applyAlignment="1">
      <alignment vertical="center"/>
    </xf>
    <xf numFmtId="0" fontId="18" fillId="3" borderId="0" xfId="0" applyFont="1" applyFill="1" applyAlignment="1">
      <alignment horizontal="right"/>
    </xf>
    <xf numFmtId="0" fontId="18" fillId="3" borderId="0" xfId="0" applyFont="1" applyFill="1"/>
    <xf numFmtId="0" fontId="24" fillId="0" borderId="0" xfId="0" quotePrefix="1"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5" fillId="0" borderId="0" xfId="0" applyFont="1" applyAlignment="1">
      <alignment vertical="center"/>
    </xf>
    <xf numFmtId="0" fontId="77" fillId="3" borderId="11" xfId="0" applyFont="1" applyFill="1" applyBorder="1" applyAlignment="1">
      <alignment horizontal="left" vertical="center"/>
    </xf>
    <xf numFmtId="0" fontId="77" fillId="3" borderId="7" xfId="0" applyFont="1" applyFill="1" applyBorder="1" applyAlignment="1">
      <alignment horizontal="left" vertical="center"/>
    </xf>
    <xf numFmtId="0" fontId="77" fillId="3" borderId="10" xfId="0" applyFont="1" applyFill="1" applyBorder="1" applyAlignment="1">
      <alignment horizontal="left" vertical="center"/>
    </xf>
    <xf numFmtId="0" fontId="4" fillId="0" borderId="0" xfId="0" applyFont="1" applyAlignment="1">
      <alignment horizontal="left" vertical="center"/>
    </xf>
    <xf numFmtId="0" fontId="0" fillId="0" borderId="0" xfId="0" applyFont="1" applyAlignment="1">
      <alignment horizontal="left" vertical="center"/>
    </xf>
    <xf numFmtId="0" fontId="18" fillId="3" borderId="0" xfId="0" applyFont="1" applyFill="1" applyAlignment="1"/>
    <xf numFmtId="0" fontId="18" fillId="3" borderId="0" xfId="0" applyFont="1" applyFill="1" applyAlignment="1">
      <alignment horizontal="center"/>
    </xf>
    <xf numFmtId="0" fontId="18" fillId="0" borderId="0" xfId="0" applyFont="1" applyAlignment="1"/>
    <xf numFmtId="0" fontId="74" fillId="3" borderId="0" xfId="0" applyFont="1" applyFill="1" applyAlignment="1">
      <alignment horizontal="right" vertical="center"/>
    </xf>
    <xf numFmtId="0" fontId="79" fillId="3" borderId="0" xfId="0" applyFont="1" applyFill="1" applyAlignment="1">
      <alignment vertical="center"/>
    </xf>
    <xf numFmtId="0" fontId="77" fillId="3" borderId="7" xfId="0" applyFont="1" applyFill="1" applyBorder="1" applyAlignment="1">
      <alignment horizontal="right" vertical="center"/>
    </xf>
    <xf numFmtId="0" fontId="80" fillId="3" borderId="25" xfId="0" applyFont="1" applyFill="1" applyBorder="1" applyAlignment="1">
      <alignment vertical="center"/>
    </xf>
    <xf numFmtId="0" fontId="80" fillId="3" borderId="39" xfId="0" applyFont="1" applyFill="1" applyBorder="1" applyAlignment="1">
      <alignment vertical="center"/>
    </xf>
    <xf numFmtId="0" fontId="80" fillId="3" borderId="0" xfId="0" applyFont="1" applyFill="1" applyBorder="1" applyAlignment="1">
      <alignment vertical="center"/>
    </xf>
    <xf numFmtId="0" fontId="80" fillId="3" borderId="0" xfId="0" applyFont="1" applyFill="1" applyBorder="1" applyAlignment="1">
      <alignment horizontal="left" vertical="center"/>
    </xf>
    <xf numFmtId="0" fontId="80" fillId="3" borderId="0" xfId="0" applyFont="1" applyFill="1" applyAlignment="1">
      <alignment vertical="center"/>
    </xf>
    <xf numFmtId="0" fontId="80" fillId="3" borderId="39" xfId="0" applyFont="1" applyFill="1" applyBorder="1" applyAlignment="1">
      <alignment horizontal="left" vertical="center"/>
    </xf>
    <xf numFmtId="0" fontId="80" fillId="3" borderId="3" xfId="0" applyFont="1" applyFill="1" applyBorder="1" applyAlignment="1">
      <alignment vertical="center"/>
    </xf>
    <xf numFmtId="0" fontId="80" fillId="3" borderId="15" xfId="0" applyFont="1" applyFill="1" applyBorder="1" applyAlignment="1">
      <alignment vertical="center"/>
    </xf>
    <xf numFmtId="0" fontId="80" fillId="3" borderId="1" xfId="0" applyFont="1" applyFill="1" applyBorder="1" applyAlignment="1">
      <alignment vertical="center"/>
    </xf>
    <xf numFmtId="0" fontId="74" fillId="3" borderId="0" xfId="0" applyFont="1" applyFill="1" applyAlignment="1">
      <alignment horizontal="center" vertical="center"/>
    </xf>
    <xf numFmtId="0" fontId="73" fillId="3" borderId="0" xfId="0" applyFont="1" applyFill="1" applyAlignment="1"/>
    <xf numFmtId="0" fontId="74" fillId="3" borderId="0" xfId="0" applyFont="1" applyFill="1" applyAlignment="1"/>
    <xf numFmtId="0" fontId="81" fillId="3" borderId="0" xfId="0" applyFont="1" applyFill="1" applyAlignment="1">
      <alignment vertical="center"/>
    </xf>
    <xf numFmtId="0" fontId="82" fillId="3" borderId="0" xfId="0" applyFont="1" applyFill="1" applyAlignment="1">
      <alignment vertical="center"/>
    </xf>
    <xf numFmtId="178" fontId="74" fillId="3" borderId="41" xfId="1" applyNumberFormat="1" applyFont="1" applyFill="1" applyBorder="1" applyAlignment="1">
      <alignment horizontal="right" vertical="center"/>
    </xf>
    <xf numFmtId="178" fontId="74" fillId="3" borderId="42" xfId="1" applyNumberFormat="1" applyFont="1" applyFill="1" applyBorder="1" applyAlignment="1">
      <alignment horizontal="right" vertical="center"/>
    </xf>
    <xf numFmtId="178" fontId="74" fillId="3" borderId="43" xfId="1" applyNumberFormat="1" applyFont="1" applyFill="1" applyBorder="1" applyAlignment="1">
      <alignment horizontal="right" vertical="center"/>
    </xf>
    <xf numFmtId="178" fontId="74" fillId="3" borderId="3" xfId="1" applyNumberFormat="1" applyFont="1" applyFill="1" applyBorder="1" applyAlignment="1">
      <alignment horizontal="right" vertical="center"/>
    </xf>
    <xf numFmtId="0" fontId="74" fillId="3" borderId="32" xfId="0" applyFont="1" applyFill="1" applyBorder="1" applyAlignment="1">
      <alignment vertical="center"/>
    </xf>
    <xf numFmtId="0" fontId="16" fillId="3" borderId="0" xfId="0" applyFont="1" applyFill="1" applyAlignment="1">
      <alignment vertical="center"/>
    </xf>
    <xf numFmtId="0" fontId="0" fillId="3" borderId="0" xfId="0" applyFill="1" applyAlignment="1">
      <alignment horizontal="left" vertical="center"/>
    </xf>
    <xf numFmtId="0" fontId="73" fillId="3" borderId="0" xfId="0" applyFont="1" applyFill="1" applyBorder="1" applyAlignment="1">
      <alignment horizontal="center" vertical="center"/>
    </xf>
    <xf numFmtId="0" fontId="75" fillId="3" borderId="4" xfId="0" applyFont="1" applyFill="1" applyBorder="1" applyAlignment="1">
      <alignment horizontal="center" vertical="center"/>
    </xf>
    <xf numFmtId="0" fontId="74" fillId="3" borderId="0" xfId="0" applyFont="1" applyFill="1" applyAlignment="1">
      <alignment vertical="top"/>
    </xf>
    <xf numFmtId="0" fontId="75" fillId="3" borderId="44" xfId="0" applyFont="1" applyFill="1" applyBorder="1" applyAlignment="1">
      <alignment vertical="center"/>
    </xf>
    <xf numFmtId="0" fontId="75" fillId="3" borderId="45" xfId="0" applyFont="1" applyFill="1" applyBorder="1" applyAlignment="1">
      <alignment vertical="center"/>
    </xf>
    <xf numFmtId="0" fontId="73" fillId="3" borderId="0" xfId="0" applyFont="1" applyFill="1" applyAlignment="1">
      <alignment vertical="top"/>
    </xf>
    <xf numFmtId="0" fontId="74" fillId="3" borderId="0" xfId="0" applyFont="1" applyFill="1" applyAlignment="1">
      <alignment horizontal="center" vertical="top"/>
    </xf>
    <xf numFmtId="0" fontId="72" fillId="3" borderId="0" xfId="0" applyFont="1" applyFill="1" applyAlignment="1">
      <alignment vertical="center"/>
    </xf>
    <xf numFmtId="0" fontId="75" fillId="3" borderId="46" xfId="0" applyFont="1" applyFill="1" applyBorder="1" applyAlignment="1">
      <alignment vertical="center"/>
    </xf>
    <xf numFmtId="0" fontId="17" fillId="3" borderId="46" xfId="0" applyFont="1" applyFill="1" applyBorder="1" applyAlignment="1">
      <alignment vertical="center"/>
    </xf>
    <xf numFmtId="0" fontId="17" fillId="3" borderId="47" xfId="0" applyFont="1" applyFill="1" applyBorder="1" applyAlignment="1">
      <alignment vertical="center"/>
    </xf>
    <xf numFmtId="0" fontId="73" fillId="3" borderId="0" xfId="0" applyFont="1" applyFill="1" applyAlignment="1">
      <alignment horizontal="right" vertical="center"/>
    </xf>
    <xf numFmtId="0" fontId="83" fillId="3" borderId="25" xfId="0" applyFont="1" applyFill="1" applyBorder="1" applyAlignment="1">
      <alignment horizontal="center" vertical="center"/>
    </xf>
    <xf numFmtId="0" fontId="83" fillId="3" borderId="0" xfId="0" applyFont="1" applyFill="1" applyBorder="1" applyAlignment="1">
      <alignment horizontal="center" vertical="center"/>
    </xf>
    <xf numFmtId="0" fontId="0" fillId="3" borderId="39" xfId="0" applyFill="1" applyBorder="1" applyAlignment="1">
      <alignment vertical="center"/>
    </xf>
    <xf numFmtId="0" fontId="83" fillId="3" borderId="25" xfId="0" applyFont="1" applyFill="1" applyBorder="1" applyAlignment="1">
      <alignment vertical="center"/>
    </xf>
    <xf numFmtId="0" fontId="83" fillId="3" borderId="0" xfId="0" applyFont="1" applyFill="1" applyBorder="1" applyAlignment="1">
      <alignment vertical="center"/>
    </xf>
    <xf numFmtId="0" fontId="75" fillId="3" borderId="48" xfId="0" applyFont="1" applyFill="1" applyBorder="1" applyAlignment="1">
      <alignment horizontal="center" vertical="center"/>
    </xf>
    <xf numFmtId="0" fontId="83" fillId="3" borderId="3" xfId="0" applyFont="1" applyFill="1" applyBorder="1" applyAlignment="1">
      <alignment vertical="center"/>
    </xf>
    <xf numFmtId="0" fontId="83" fillId="3" borderId="1" xfId="0" applyFont="1" applyFill="1" applyBorder="1" applyAlignment="1">
      <alignment vertical="center"/>
    </xf>
    <xf numFmtId="0" fontId="83" fillId="3" borderId="15" xfId="0" applyFont="1" applyFill="1" applyBorder="1" applyAlignment="1">
      <alignment vertical="center"/>
    </xf>
    <xf numFmtId="0" fontId="83" fillId="3" borderId="51" xfId="0" applyFont="1" applyFill="1" applyBorder="1" applyAlignment="1">
      <alignment horizontal="left" vertical="center"/>
    </xf>
    <xf numFmtId="0" fontId="0" fillId="3" borderId="0" xfId="0" applyFill="1"/>
    <xf numFmtId="0" fontId="4" fillId="3" borderId="0" xfId="0" applyFont="1" applyFill="1" applyAlignment="1">
      <alignment vertical="center"/>
    </xf>
    <xf numFmtId="0" fontId="4" fillId="3" borderId="0" xfId="0" applyFont="1" applyFill="1" applyBorder="1" applyAlignment="1">
      <alignment vertical="center"/>
    </xf>
    <xf numFmtId="0" fontId="18" fillId="3" borderId="0" xfId="0" applyFont="1" applyFill="1" applyAlignment="1">
      <alignment vertical="center"/>
    </xf>
    <xf numFmtId="0" fontId="4" fillId="3" borderId="0" xfId="0" applyFont="1" applyFill="1"/>
    <xf numFmtId="0" fontId="4" fillId="3" borderId="0" xfId="0" applyFont="1" applyFill="1" applyBorder="1"/>
    <xf numFmtId="0" fontId="18" fillId="3" borderId="52" xfId="0" applyFont="1" applyFill="1" applyBorder="1" applyAlignment="1">
      <alignment horizontal="center" vertical="center" shrinkToFit="1"/>
    </xf>
    <xf numFmtId="0" fontId="18" fillId="3" borderId="53" xfId="0" applyFont="1" applyFill="1" applyBorder="1" applyAlignment="1">
      <alignment horizontal="center" vertical="center" shrinkToFit="1"/>
    </xf>
    <xf numFmtId="0" fontId="18" fillId="3" borderId="54" xfId="0" applyFont="1" applyFill="1" applyBorder="1" applyAlignment="1">
      <alignment horizontal="right" vertical="center"/>
    </xf>
    <xf numFmtId="0" fontId="18" fillId="3" borderId="54" xfId="0" applyFont="1" applyFill="1" applyBorder="1" applyAlignment="1">
      <alignment horizontal="center" vertical="center" shrinkToFit="1"/>
    </xf>
    <xf numFmtId="0" fontId="18" fillId="3" borderId="43" xfId="0" applyFont="1" applyFill="1" applyBorder="1" applyAlignment="1">
      <alignment horizontal="right" vertical="center"/>
    </xf>
    <xf numFmtId="0" fontId="18" fillId="3" borderId="55" xfId="0" applyFont="1" applyFill="1" applyBorder="1" applyAlignment="1">
      <alignment horizontal="center" vertical="center" shrinkToFit="1"/>
    </xf>
    <xf numFmtId="0" fontId="18" fillId="3" borderId="46" xfId="0" applyFont="1" applyFill="1" applyBorder="1" applyAlignment="1">
      <alignment horizontal="right" vertical="center"/>
    </xf>
    <xf numFmtId="0" fontId="18" fillId="3" borderId="46" xfId="0" applyFont="1" applyFill="1" applyBorder="1" applyAlignment="1">
      <alignment horizontal="center" vertical="center" shrinkToFit="1"/>
    </xf>
    <xf numFmtId="0" fontId="18" fillId="3" borderId="47" xfId="0" applyFont="1" applyFill="1" applyBorder="1" applyAlignment="1">
      <alignment horizontal="center" vertical="center" shrinkToFit="1"/>
    </xf>
    <xf numFmtId="0" fontId="18" fillId="3" borderId="44" xfId="0" applyFont="1" applyFill="1" applyBorder="1" applyAlignment="1">
      <alignment horizontal="right" vertical="center"/>
    </xf>
    <xf numFmtId="0" fontId="18" fillId="3" borderId="44" xfId="0" applyFont="1" applyFill="1" applyBorder="1" applyAlignment="1">
      <alignment horizontal="center" vertical="center" shrinkToFit="1"/>
    </xf>
    <xf numFmtId="0" fontId="18" fillId="3" borderId="45" xfId="0" applyFont="1" applyFill="1" applyBorder="1" applyAlignment="1">
      <alignment horizontal="center" vertical="center" shrinkToFit="1"/>
    </xf>
    <xf numFmtId="0" fontId="17" fillId="3" borderId="7" xfId="0" applyFont="1" applyFill="1" applyBorder="1" applyAlignment="1">
      <alignment vertical="center"/>
    </xf>
    <xf numFmtId="0" fontId="17" fillId="3" borderId="1" xfId="0" applyFont="1" applyFill="1" applyBorder="1" applyAlignment="1">
      <alignment vertical="center"/>
    </xf>
    <xf numFmtId="0" fontId="4" fillId="3" borderId="25" xfId="0" applyFont="1" applyFill="1" applyBorder="1"/>
    <xf numFmtId="0" fontId="18" fillId="3" borderId="1" xfId="0" applyFont="1" applyFill="1" applyBorder="1" applyAlignment="1">
      <alignment horizontal="center" vertical="center" shrinkToFit="1"/>
    </xf>
    <xf numFmtId="0" fontId="20" fillId="3" borderId="0" xfId="0" applyFont="1" applyFill="1" applyBorder="1" applyAlignment="1">
      <alignment vertical="center"/>
    </xf>
    <xf numFmtId="0" fontId="20" fillId="3" borderId="0" xfId="0" applyFont="1" applyFill="1" applyBorder="1" applyAlignment="1">
      <alignment horizontal="center" vertical="center"/>
    </xf>
    <xf numFmtId="0" fontId="20" fillId="3" borderId="0" xfId="0" applyFont="1" applyFill="1"/>
    <xf numFmtId="0" fontId="7" fillId="3" borderId="0" xfId="0" applyFont="1" applyFill="1"/>
    <xf numFmtId="0" fontId="18" fillId="3" borderId="0" xfId="0" applyFont="1" applyFill="1" applyBorder="1"/>
    <xf numFmtId="0" fontId="18" fillId="3" borderId="0" xfId="0" applyFont="1" applyFill="1" applyBorder="1" applyAlignment="1">
      <alignment horizontal="left"/>
    </xf>
    <xf numFmtId="0" fontId="18" fillId="3" borderId="7" xfId="0" applyFont="1" applyFill="1" applyBorder="1" applyAlignment="1"/>
    <xf numFmtId="0" fontId="17" fillId="3" borderId="0" xfId="0" applyFont="1" applyFill="1" applyBorder="1"/>
    <xf numFmtId="0" fontId="18" fillId="3" borderId="0" xfId="0" applyFont="1" applyFill="1" applyBorder="1" applyAlignment="1"/>
    <xf numFmtId="0" fontId="18" fillId="3" borderId="1" xfId="0" applyFont="1" applyFill="1" applyBorder="1"/>
    <xf numFmtId="0" fontId="18" fillId="3" borderId="1" xfId="0" applyFont="1" applyFill="1" applyBorder="1" applyAlignment="1"/>
    <xf numFmtId="0" fontId="0" fillId="3" borderId="0" xfId="0" applyFill="1" applyAlignment="1">
      <alignment horizontal="center"/>
    </xf>
    <xf numFmtId="0" fontId="17" fillId="3" borderId="0" xfId="0" applyFont="1" applyFill="1" applyAlignment="1">
      <alignment vertical="center"/>
    </xf>
    <xf numFmtId="0" fontId="17" fillId="3" borderId="0" xfId="0" applyFont="1" applyFill="1" applyAlignment="1">
      <alignment horizontal="center" vertical="center"/>
    </xf>
    <xf numFmtId="0" fontId="17" fillId="3" borderId="0" xfId="0" applyFont="1" applyFill="1"/>
    <xf numFmtId="0" fontId="0" fillId="3" borderId="0" xfId="0" applyFill="1" applyAlignment="1">
      <alignment horizontal="center" vertical="center"/>
    </xf>
    <xf numFmtId="0" fontId="16" fillId="3" borderId="7" xfId="0" applyFont="1" applyFill="1" applyBorder="1" applyAlignment="1">
      <alignment vertical="top"/>
    </xf>
    <xf numFmtId="0" fontId="18" fillId="3" borderId="7" xfId="0" applyFont="1" applyFill="1" applyBorder="1" applyAlignment="1">
      <alignment vertical="top"/>
    </xf>
    <xf numFmtId="0" fontId="16" fillId="3" borderId="0" xfId="0" applyFont="1" applyFill="1" applyBorder="1" applyAlignment="1">
      <alignment vertical="top"/>
    </xf>
    <xf numFmtId="0" fontId="18" fillId="3" borderId="0" xfId="0" applyFont="1" applyFill="1" applyBorder="1" applyAlignment="1">
      <alignment vertical="top"/>
    </xf>
    <xf numFmtId="0" fontId="0" fillId="3" borderId="0" xfId="0" applyFill="1" applyAlignment="1"/>
    <xf numFmtId="0" fontId="18" fillId="3" borderId="10" xfId="0" applyFont="1" applyFill="1" applyBorder="1" applyAlignment="1">
      <alignment vertical="center"/>
    </xf>
    <xf numFmtId="0" fontId="18" fillId="3" borderId="39" xfId="0" applyFont="1" applyFill="1" applyBorder="1" applyAlignment="1">
      <alignment vertical="center"/>
    </xf>
    <xf numFmtId="0" fontId="18" fillId="3" borderId="39" xfId="0" applyFont="1" applyFill="1" applyBorder="1" applyAlignment="1"/>
    <xf numFmtId="0" fontId="18" fillId="3" borderId="1" xfId="0" applyFont="1" applyFill="1" applyBorder="1" applyAlignment="1">
      <alignment vertical="top"/>
    </xf>
    <xf numFmtId="0" fontId="18" fillId="3" borderId="15" xfId="0" applyFont="1" applyFill="1" applyBorder="1" applyAlignment="1"/>
    <xf numFmtId="0" fontId="18" fillId="3" borderId="7" xfId="0" applyFont="1" applyFill="1" applyBorder="1" applyAlignment="1">
      <alignment horizontal="left" vertical="center"/>
    </xf>
    <xf numFmtId="0" fontId="18" fillId="3" borderId="7" xfId="0" applyFont="1" applyFill="1" applyBorder="1"/>
    <xf numFmtId="0" fontId="18" fillId="3" borderId="10" xfId="0" applyFont="1" applyFill="1" applyBorder="1"/>
    <xf numFmtId="0" fontId="18" fillId="3" borderId="1" xfId="0" applyFont="1" applyFill="1" applyBorder="1" applyAlignment="1">
      <alignment horizontal="left" vertical="center"/>
    </xf>
    <xf numFmtId="0" fontId="18" fillId="3" borderId="15" xfId="0" applyFont="1" applyFill="1" applyBorder="1"/>
    <xf numFmtId="0" fontId="18" fillId="3" borderId="0" xfId="0" applyFont="1" applyFill="1" applyBorder="1" applyAlignment="1">
      <alignment horizontal="left" vertical="center"/>
    </xf>
    <xf numFmtId="0" fontId="18" fillId="3" borderId="39" xfId="0" applyFont="1" applyFill="1" applyBorder="1"/>
    <xf numFmtId="0" fontId="18" fillId="3" borderId="39" xfId="0" applyFont="1" applyFill="1" applyBorder="1" applyAlignment="1">
      <alignment horizontal="left" vertical="center"/>
    </xf>
    <xf numFmtId="0" fontId="18" fillId="3" borderId="15"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0" xfId="0" applyFont="1" applyFill="1" applyAlignment="1">
      <alignment horizontal="left"/>
    </xf>
    <xf numFmtId="0" fontId="0" fillId="3" borderId="0" xfId="0" applyFill="1" applyBorder="1"/>
    <xf numFmtId="0" fontId="72" fillId="3" borderId="0" xfId="0" quotePrefix="1" applyFont="1" applyFill="1" applyAlignment="1">
      <alignment vertical="center"/>
    </xf>
    <xf numFmtId="38" fontId="16" fillId="0" borderId="8" xfId="3" quotePrefix="1" applyFont="1" applyFill="1" applyBorder="1" applyAlignment="1">
      <alignment horizontal="right"/>
    </xf>
    <xf numFmtId="38" fontId="16" fillId="0" borderId="9" xfId="3" applyFont="1" applyFill="1" applyBorder="1" applyAlignment="1">
      <alignment horizontal="right"/>
    </xf>
    <xf numFmtId="38" fontId="16" fillId="0" borderId="7" xfId="3" quotePrefix="1" applyFont="1" applyFill="1" applyBorder="1" applyAlignment="1">
      <alignment horizontal="center"/>
    </xf>
    <xf numFmtId="38" fontId="16" fillId="0" borderId="7" xfId="3" applyFont="1" applyFill="1" applyBorder="1" applyAlignment="1">
      <alignment horizontal="center"/>
    </xf>
    <xf numFmtId="38" fontId="16" fillId="0" borderId="10" xfId="3" applyFont="1" applyFill="1" applyBorder="1"/>
    <xf numFmtId="38" fontId="16" fillId="0" borderId="11" xfId="3" quotePrefix="1" applyFont="1" applyFill="1" applyBorder="1" applyAlignment="1">
      <alignment horizontal="left"/>
    </xf>
    <xf numFmtId="38" fontId="16" fillId="0" borderId="12" xfId="3" applyFont="1" applyFill="1" applyBorder="1"/>
    <xf numFmtId="0" fontId="75" fillId="3" borderId="39" xfId="0" applyFont="1" applyFill="1" applyBorder="1" applyAlignment="1">
      <alignment horizontal="left" vertical="center"/>
    </xf>
    <xf numFmtId="0" fontId="75" fillId="3" borderId="49" xfId="0" applyFont="1" applyFill="1" applyBorder="1" applyAlignment="1">
      <alignment vertical="center"/>
    </xf>
    <xf numFmtId="0" fontId="75" fillId="3" borderId="56" xfId="0" applyFont="1" applyFill="1" applyBorder="1" applyAlignment="1">
      <alignment horizontal="left" vertical="center"/>
    </xf>
    <xf numFmtId="0" fontId="75" fillId="3" borderId="50" xfId="0" applyFont="1" applyFill="1" applyBorder="1" applyAlignment="1">
      <alignment vertical="center"/>
    </xf>
    <xf numFmtId="0" fontId="75" fillId="3" borderId="57" xfId="0" applyFont="1" applyFill="1" applyBorder="1" applyAlignment="1">
      <alignment vertical="center"/>
    </xf>
    <xf numFmtId="0" fontId="17" fillId="3" borderId="57" xfId="0" applyFont="1" applyFill="1" applyBorder="1" applyAlignment="1">
      <alignment vertical="center"/>
    </xf>
    <xf numFmtId="0" fontId="75" fillId="3" borderId="51" xfId="0" applyFont="1" applyFill="1" applyBorder="1" applyAlignment="1">
      <alignment vertical="center"/>
    </xf>
    <xf numFmtId="0" fontId="74" fillId="4" borderId="58" xfId="0" applyFont="1" applyFill="1" applyBorder="1" applyAlignment="1">
      <alignment horizontal="right" vertical="center"/>
    </xf>
    <xf numFmtId="0" fontId="74" fillId="4" borderId="34" xfId="0" applyFont="1" applyFill="1" applyBorder="1" applyAlignment="1">
      <alignment horizontal="right" vertical="center"/>
    </xf>
    <xf numFmtId="0" fontId="74" fillId="4" borderId="59" xfId="0" applyFont="1" applyFill="1" applyBorder="1" applyAlignment="1">
      <alignment vertical="center"/>
    </xf>
    <xf numFmtId="0" fontId="74" fillId="4" borderId="35" xfId="0" applyFont="1" applyFill="1" applyBorder="1" applyAlignment="1">
      <alignment vertical="center"/>
    </xf>
    <xf numFmtId="0" fontId="74" fillId="4" borderId="60" xfId="0" applyFont="1" applyFill="1" applyBorder="1" applyAlignment="1">
      <alignment vertical="center"/>
    </xf>
    <xf numFmtId="0" fontId="74" fillId="4" borderId="61" xfId="0" applyFont="1" applyFill="1" applyBorder="1" applyAlignment="1">
      <alignment vertical="center"/>
    </xf>
    <xf numFmtId="0" fontId="74" fillId="4" borderId="62" xfId="0" applyFont="1" applyFill="1" applyBorder="1" applyAlignment="1">
      <alignment horizontal="right" vertical="center"/>
    </xf>
    <xf numFmtId="0" fontId="74" fillId="4" borderId="63" xfId="0" applyFont="1" applyFill="1" applyBorder="1" applyAlignment="1">
      <alignment horizontal="right" vertical="center"/>
    </xf>
    <xf numFmtId="0" fontId="74" fillId="4" borderId="64" xfId="0" applyFont="1" applyFill="1" applyBorder="1" applyAlignment="1">
      <alignment horizontal="right" vertical="center"/>
    </xf>
    <xf numFmtId="0" fontId="83" fillId="4" borderId="65" xfId="0" applyFont="1" applyFill="1" applyBorder="1" applyAlignment="1">
      <alignment vertical="center"/>
    </xf>
    <xf numFmtId="0" fontId="75" fillId="4" borderId="25" xfId="0" applyFont="1" applyFill="1" applyBorder="1" applyAlignment="1">
      <alignment horizontal="right" vertical="center"/>
    </xf>
    <xf numFmtId="0" fontId="83" fillId="3" borderId="66" xfId="0" applyFont="1" applyFill="1" applyBorder="1" applyAlignment="1">
      <alignment vertical="center"/>
    </xf>
    <xf numFmtId="0" fontId="83" fillId="3" borderId="67" xfId="0" applyFont="1" applyFill="1" applyBorder="1" applyAlignment="1">
      <alignment vertical="center"/>
    </xf>
    <xf numFmtId="0" fontId="75" fillId="4" borderId="57" xfId="0" applyFont="1" applyFill="1" applyBorder="1" applyAlignment="1">
      <alignment vertical="center"/>
    </xf>
    <xf numFmtId="0" fontId="83" fillId="4" borderId="50" xfId="0" applyFont="1" applyFill="1" applyBorder="1" applyAlignment="1">
      <alignment vertical="center"/>
    </xf>
    <xf numFmtId="38" fontId="13" fillId="0" borderId="68" xfId="3" quotePrefix="1" applyFont="1" applyFill="1" applyBorder="1" applyAlignment="1"/>
    <xf numFmtId="38" fontId="4" fillId="0" borderId="0" xfId="3" applyFont="1" applyAlignment="1">
      <alignment vertical="center"/>
    </xf>
    <xf numFmtId="0" fontId="84" fillId="3" borderId="0" xfId="0" applyFont="1" applyFill="1" applyAlignment="1">
      <alignment vertical="center"/>
    </xf>
    <xf numFmtId="182" fontId="74" fillId="3" borderId="62" xfId="0" applyNumberFormat="1" applyFont="1" applyFill="1" applyBorder="1" applyAlignment="1">
      <alignment vertical="center"/>
    </xf>
    <xf numFmtId="182" fontId="74" fillId="3" borderId="69" xfId="0" applyNumberFormat="1" applyFont="1" applyFill="1" applyBorder="1" applyAlignment="1">
      <alignment vertical="center"/>
    </xf>
    <xf numFmtId="182" fontId="74" fillId="3" borderId="63" xfId="0" applyNumberFormat="1" applyFont="1" applyFill="1" applyBorder="1" applyAlignment="1">
      <alignment vertical="center"/>
    </xf>
    <xf numFmtId="182" fontId="74" fillId="3" borderId="3" xfId="0" applyNumberFormat="1" applyFont="1" applyFill="1" applyBorder="1" applyAlignment="1">
      <alignment horizontal="right" vertical="center"/>
    </xf>
    <xf numFmtId="182" fontId="74" fillId="3" borderId="32" xfId="0" applyNumberFormat="1" applyFont="1" applyFill="1" applyBorder="1" applyAlignment="1">
      <alignment vertical="center"/>
    </xf>
    <xf numFmtId="0" fontId="74" fillId="4" borderId="0" xfId="0" applyFont="1" applyFill="1" applyAlignment="1">
      <alignment horizontal="right" vertical="center"/>
    </xf>
    <xf numFmtId="0" fontId="0" fillId="3" borderId="0" xfId="0" applyFill="1" applyAlignment="1">
      <alignment horizontal="right"/>
    </xf>
    <xf numFmtId="0" fontId="75" fillId="4" borderId="1" xfId="0" applyFont="1" applyFill="1" applyBorder="1" applyAlignment="1">
      <alignment horizontal="right" vertical="center"/>
    </xf>
    <xf numFmtId="0" fontId="75" fillId="4" borderId="5" xfId="0" applyFont="1" applyFill="1" applyBorder="1" applyAlignment="1">
      <alignment horizontal="right" vertical="center"/>
    </xf>
    <xf numFmtId="182" fontId="75" fillId="3" borderId="5" xfId="0" applyNumberFormat="1" applyFont="1" applyFill="1" applyBorder="1" applyAlignment="1">
      <alignment vertical="center"/>
    </xf>
    <xf numFmtId="181" fontId="17" fillId="3" borderId="1" xfId="0" applyNumberFormat="1" applyFont="1" applyFill="1" applyBorder="1" applyAlignment="1">
      <alignment vertical="center"/>
    </xf>
    <xf numFmtId="181" fontId="17" fillId="3" borderId="5" xfId="0" applyNumberFormat="1" applyFont="1" applyFill="1" applyBorder="1" applyAlignment="1">
      <alignment vertical="center"/>
    </xf>
    <xf numFmtId="0" fontId="16" fillId="3" borderId="0" xfId="0" applyFont="1" applyFill="1" applyBorder="1" applyAlignment="1">
      <alignment vertical="center" wrapText="1" shrinkToFit="1"/>
    </xf>
    <xf numFmtId="0" fontId="16" fillId="3" borderId="37" xfId="0" applyFont="1" applyFill="1" applyBorder="1" applyAlignment="1">
      <alignment vertical="center" wrapText="1" shrinkToFit="1"/>
    </xf>
    <xf numFmtId="0" fontId="16" fillId="3" borderId="39" xfId="0" applyFont="1" applyFill="1" applyBorder="1" applyAlignment="1">
      <alignment vertical="center" wrapText="1" shrinkToFit="1"/>
    </xf>
    <xf numFmtId="176" fontId="18" fillId="0" borderId="5" xfId="0" applyNumberFormat="1" applyFont="1" applyBorder="1" applyAlignment="1">
      <alignment horizontal="left" vertical="center"/>
    </xf>
    <xf numFmtId="176" fontId="18" fillId="0" borderId="4" xfId="0" applyNumberFormat="1" applyFont="1" applyBorder="1" applyAlignment="1">
      <alignment horizontal="right" vertical="center"/>
    </xf>
    <xf numFmtId="0" fontId="17" fillId="0" borderId="0" xfId="0" applyFont="1" applyBorder="1"/>
    <xf numFmtId="0" fontId="17" fillId="0" borderId="0" xfId="0" applyFont="1" applyFill="1" applyBorder="1" applyAlignment="1">
      <alignment horizontal="center" vertical="center"/>
    </xf>
    <xf numFmtId="0" fontId="17" fillId="0" borderId="0" xfId="0" applyFont="1" applyBorder="1" applyAlignment="1">
      <alignment horizontal="center"/>
    </xf>
    <xf numFmtId="0" fontId="17" fillId="0" borderId="32" xfId="0" applyFont="1" applyBorder="1" applyAlignment="1">
      <alignment horizontal="center" vertical="center"/>
    </xf>
    <xf numFmtId="0" fontId="80" fillId="3" borderId="25" xfId="0" applyFont="1" applyFill="1" applyBorder="1" applyAlignment="1">
      <alignment horizontal="center" vertical="center"/>
    </xf>
    <xf numFmtId="0" fontId="80" fillId="3" borderId="39" xfId="0" applyFont="1" applyFill="1" applyBorder="1" applyAlignment="1">
      <alignment horizontal="center" vertical="center"/>
    </xf>
    <xf numFmtId="0" fontId="80" fillId="3" borderId="11" xfId="0" applyFont="1" applyFill="1" applyBorder="1" applyAlignment="1">
      <alignment horizontal="center" vertical="center"/>
    </xf>
    <xf numFmtId="0" fontId="80" fillId="3" borderId="10" xfId="0" applyFont="1" applyFill="1" applyBorder="1" applyAlignment="1">
      <alignment horizontal="center" vertical="center"/>
    </xf>
    <xf numFmtId="0" fontId="16" fillId="3" borderId="0" xfId="0" applyFont="1" applyFill="1" applyAlignment="1">
      <alignment horizontal="left" vertical="center"/>
    </xf>
    <xf numFmtId="0" fontId="18" fillId="3" borderId="52" xfId="0" applyFont="1" applyFill="1" applyBorder="1" applyAlignment="1">
      <alignment horizontal="right" vertical="center"/>
    </xf>
    <xf numFmtId="0" fontId="18" fillId="3" borderId="41" xfId="0" applyFont="1" applyFill="1" applyBorder="1" applyAlignment="1">
      <alignment horizontal="right" vertical="center"/>
    </xf>
    <xf numFmtId="0" fontId="16" fillId="3" borderId="0" xfId="0" applyFont="1" applyFill="1" applyAlignment="1">
      <alignment horizontal="right" vertical="center"/>
    </xf>
    <xf numFmtId="0" fontId="16" fillId="4" borderId="0" xfId="0" applyFont="1" applyFill="1" applyAlignment="1">
      <alignment vertical="center"/>
    </xf>
    <xf numFmtId="38" fontId="3" fillId="0" borderId="0" xfId="3" applyFont="1" applyAlignment="1">
      <alignment horizontal="right" vertical="center"/>
    </xf>
    <xf numFmtId="184" fontId="17" fillId="3" borderId="70" xfId="0" applyNumberFormat="1" applyFont="1" applyFill="1" applyBorder="1" applyAlignment="1">
      <alignment horizontal="right"/>
    </xf>
    <xf numFmtId="0" fontId="76" fillId="3" borderId="0" xfId="0" applyFont="1" applyFill="1" applyBorder="1" applyAlignment="1">
      <alignment vertical="center"/>
    </xf>
    <xf numFmtId="0" fontId="0" fillId="4" borderId="1" xfId="0" applyFill="1" applyBorder="1" applyAlignment="1">
      <alignment vertical="center"/>
    </xf>
    <xf numFmtId="0" fontId="17" fillId="0" borderId="0" xfId="0" applyFont="1" applyAlignment="1">
      <alignment horizontal="left"/>
    </xf>
    <xf numFmtId="0" fontId="16" fillId="0" borderId="0" xfId="0" applyFont="1" applyBorder="1" applyAlignment="1">
      <alignment horizontal="right" vertical="center"/>
    </xf>
    <xf numFmtId="178" fontId="17" fillId="0" borderId="1" xfId="1" applyNumberFormat="1" applyFont="1" applyBorder="1" applyAlignment="1">
      <alignment vertical="center"/>
    </xf>
    <xf numFmtId="0" fontId="20" fillId="0" borderId="38" xfId="0" applyFont="1" applyBorder="1" applyAlignment="1">
      <alignment horizontal="center" vertical="center" wrapText="1" shrinkToFit="1"/>
    </xf>
    <xf numFmtId="0" fontId="10" fillId="0" borderId="0" xfId="0" applyFont="1" applyAlignment="1">
      <alignment horizontal="left" vertical="center"/>
    </xf>
    <xf numFmtId="0" fontId="18" fillId="3" borderId="1" xfId="0" applyFont="1" applyFill="1" applyBorder="1" applyAlignment="1">
      <alignment vertical="center"/>
    </xf>
    <xf numFmtId="0" fontId="18" fillId="3" borderId="7" xfId="0" applyFont="1" applyFill="1" applyBorder="1" applyAlignment="1">
      <alignment vertical="center"/>
    </xf>
    <xf numFmtId="0" fontId="18" fillId="3" borderId="0" xfId="0" applyFont="1" applyFill="1" applyBorder="1" applyAlignment="1">
      <alignment vertical="center"/>
    </xf>
    <xf numFmtId="0" fontId="0" fillId="0" borderId="2" xfId="0" applyBorder="1" applyAlignment="1">
      <alignment horizontal="center" vertical="center"/>
    </xf>
    <xf numFmtId="0" fontId="0" fillId="0" borderId="24" xfId="0" applyBorder="1" applyAlignment="1">
      <alignment vertical="center"/>
    </xf>
    <xf numFmtId="0" fontId="0" fillId="0" borderId="2" xfId="0" applyBorder="1" applyAlignment="1">
      <alignment vertical="center"/>
    </xf>
    <xf numFmtId="0" fontId="0" fillId="0" borderId="65" xfId="0" applyBorder="1" applyAlignment="1">
      <alignment vertical="center"/>
    </xf>
    <xf numFmtId="0" fontId="0" fillId="0" borderId="65" xfId="0" applyBorder="1" applyAlignment="1">
      <alignment horizontal="center" vertical="top"/>
    </xf>
    <xf numFmtId="0" fontId="80" fillId="3" borderId="0" xfId="0" applyFont="1" applyFill="1" applyBorder="1" applyAlignment="1">
      <alignment horizontal="center" vertical="center"/>
    </xf>
    <xf numFmtId="0" fontId="77" fillId="3" borderId="11" xfId="0" applyFont="1" applyFill="1" applyBorder="1" applyAlignment="1">
      <alignment horizontal="center" vertical="center" wrapText="1"/>
    </xf>
    <xf numFmtId="0" fontId="80" fillId="3" borderId="7" xfId="0" applyFont="1" applyFill="1" applyBorder="1" applyAlignment="1">
      <alignment horizontal="center" vertical="center"/>
    </xf>
    <xf numFmtId="0" fontId="80" fillId="3" borderId="1" xfId="0" applyFont="1" applyFill="1" applyBorder="1" applyAlignment="1">
      <alignment horizontal="center" vertical="center"/>
    </xf>
    <xf numFmtId="0" fontId="4" fillId="3" borderId="0" xfId="0" applyFont="1" applyFill="1" applyAlignment="1">
      <alignment horizontal="left" vertical="center"/>
    </xf>
    <xf numFmtId="0" fontId="4" fillId="3" borderId="0" xfId="0" applyFont="1" applyFill="1" applyAlignment="1">
      <alignment shrinkToFit="1"/>
    </xf>
    <xf numFmtId="0" fontId="10" fillId="0" borderId="0" xfId="0" applyFont="1" applyBorder="1" applyAlignment="1">
      <alignment vertical="center"/>
    </xf>
    <xf numFmtId="38" fontId="17" fillId="0" borderId="72" xfId="3" applyFont="1" applyFill="1" applyBorder="1" applyAlignment="1">
      <alignment horizontal="left"/>
    </xf>
    <xf numFmtId="38" fontId="17" fillId="0" borderId="73" xfId="3" applyFont="1" applyFill="1" applyBorder="1"/>
    <xf numFmtId="38" fontId="17" fillId="0" borderId="74" xfId="3" applyFont="1" applyFill="1" applyBorder="1"/>
    <xf numFmtId="0" fontId="17" fillId="0" borderId="0" xfId="0" applyFont="1" applyAlignment="1"/>
    <xf numFmtId="0" fontId="16" fillId="0" borderId="0" xfId="0" applyFont="1" applyAlignment="1"/>
    <xf numFmtId="0" fontId="22" fillId="0" borderId="0" xfId="0" applyFont="1" applyAlignment="1"/>
    <xf numFmtId="0" fontId="18" fillId="3" borderId="0" xfId="0" applyFont="1" applyFill="1" applyBorder="1" applyAlignment="1">
      <alignment horizontal="center" vertical="center"/>
    </xf>
    <xf numFmtId="0" fontId="18" fillId="3" borderId="0" xfId="0" applyFont="1" applyFill="1" applyAlignment="1">
      <alignment horizontal="center" vertical="center"/>
    </xf>
    <xf numFmtId="0" fontId="0" fillId="0" borderId="0" xfId="0" applyAlignment="1">
      <alignment horizontal="center" vertical="center"/>
    </xf>
    <xf numFmtId="0" fontId="17" fillId="4" borderId="1" xfId="0" applyFont="1" applyFill="1" applyBorder="1"/>
    <xf numFmtId="0" fontId="18" fillId="3" borderId="1" xfId="0" quotePrefix="1" applyFont="1" applyFill="1" applyBorder="1" applyAlignment="1">
      <alignment horizontal="left" shrinkToFit="1"/>
    </xf>
    <xf numFmtId="0" fontId="18" fillId="3" borderId="0" xfId="0" applyFont="1" applyFill="1" applyAlignment="1">
      <alignment horizontal="left" vertical="center"/>
    </xf>
    <xf numFmtId="0" fontId="79" fillId="3" borderId="0" xfId="0" applyFont="1" applyFill="1" applyAlignment="1">
      <alignment horizontal="center" vertical="center"/>
    </xf>
    <xf numFmtId="0" fontId="18" fillId="0" borderId="7" xfId="0" applyFont="1" applyBorder="1" applyAlignment="1">
      <alignment horizontal="center" vertical="center"/>
    </xf>
    <xf numFmtId="0" fontId="20" fillId="0" borderId="25" xfId="0" applyFont="1" applyBorder="1" applyAlignment="1">
      <alignment horizontal="center" vertical="center"/>
    </xf>
    <xf numFmtId="0" fontId="17" fillId="0" borderId="0" xfId="0" quotePrefix="1" applyFont="1" applyAlignment="1">
      <alignment horizontal="left"/>
    </xf>
    <xf numFmtId="38" fontId="3" fillId="0" borderId="7" xfId="3" applyFont="1" applyBorder="1" applyAlignment="1">
      <alignment vertical="top" textRotation="255" shrinkToFit="1"/>
    </xf>
    <xf numFmtId="0" fontId="3" fillId="0" borderId="0" xfId="0" applyFont="1" applyBorder="1" applyAlignment="1">
      <alignment vertical="top" textRotation="255" shrinkToFit="1"/>
    </xf>
    <xf numFmtId="0" fontId="3" fillId="0" borderId="75" xfId="0" applyFont="1" applyBorder="1" applyAlignment="1">
      <alignment vertical="top" textRotation="255" shrinkToFit="1"/>
    </xf>
    <xf numFmtId="38" fontId="3" fillId="0" borderId="76" xfId="3" applyFont="1" applyBorder="1" applyAlignment="1">
      <alignment vertical="top" textRotation="255" shrinkToFit="1"/>
    </xf>
    <xf numFmtId="0" fontId="3" fillId="0" borderId="72" xfId="0" applyFont="1" applyBorder="1" applyAlignment="1">
      <alignment vertical="top" textRotation="255" shrinkToFit="1"/>
    </xf>
    <xf numFmtId="0" fontId="3" fillId="0" borderId="77" xfId="0" applyFont="1" applyBorder="1" applyAlignment="1">
      <alignment vertical="top" textRotation="255" shrinkToFit="1"/>
    </xf>
    <xf numFmtId="0" fontId="0" fillId="0" borderId="3" xfId="0" applyBorder="1"/>
    <xf numFmtId="0" fontId="17" fillId="0" borderId="0" xfId="0" applyFont="1" applyAlignment="1">
      <alignment horizontal="right"/>
    </xf>
    <xf numFmtId="185" fontId="3" fillId="2" borderId="7" xfId="3" applyNumberFormat="1" applyFont="1" applyFill="1" applyBorder="1" applyAlignment="1"/>
    <xf numFmtId="49" fontId="3" fillId="0" borderId="7" xfId="3" applyNumberFormat="1" applyFont="1" applyFill="1" applyBorder="1"/>
    <xf numFmtId="38" fontId="3" fillId="2" borderId="0" xfId="3" applyFont="1" applyFill="1" applyBorder="1"/>
    <xf numFmtId="38" fontId="3" fillId="2" borderId="1" xfId="3" applyFont="1" applyFill="1" applyBorder="1" applyAlignment="1"/>
    <xf numFmtId="0" fontId="0" fillId="0" borderId="7" xfId="0" applyFill="1" applyBorder="1" applyAlignment="1"/>
    <xf numFmtId="38" fontId="3" fillId="0" borderId="1" xfId="3" applyFont="1" applyFill="1" applyBorder="1" applyAlignment="1"/>
    <xf numFmtId="38" fontId="3" fillId="0" borderId="0" xfId="3" applyFont="1" applyFill="1" applyBorder="1"/>
    <xf numFmtId="38" fontId="0" fillId="0" borderId="25" xfId="3" applyFont="1" applyBorder="1" applyAlignment="1">
      <alignment horizontal="center" shrinkToFit="1"/>
    </xf>
    <xf numFmtId="38" fontId="0" fillId="0" borderId="0" xfId="3" applyFont="1" applyBorder="1" applyAlignment="1">
      <alignment horizontal="center" shrinkToFit="1"/>
    </xf>
    <xf numFmtId="38" fontId="0" fillId="0" borderId="25" xfId="3" applyFont="1" applyBorder="1" applyAlignment="1">
      <alignment horizontal="center"/>
    </xf>
    <xf numFmtId="38" fontId="0" fillId="0" borderId="0" xfId="3" applyFont="1" applyBorder="1" applyAlignment="1">
      <alignment horizontal="center"/>
    </xf>
    <xf numFmtId="0" fontId="16" fillId="0" borderId="0" xfId="0" applyFont="1" applyAlignment="1">
      <alignment horizontal="left"/>
    </xf>
    <xf numFmtId="0" fontId="75" fillId="0" borderId="0" xfId="0" applyFont="1" applyBorder="1" applyAlignment="1">
      <alignment horizontal="center" vertical="center" shrinkToFit="1"/>
    </xf>
    <xf numFmtId="38" fontId="31" fillId="0" borderId="0" xfId="3" quotePrefix="1" applyFont="1" applyAlignment="1">
      <alignment horizontal="left"/>
    </xf>
    <xf numFmtId="0" fontId="75" fillId="0" borderId="0" xfId="0" applyFont="1" applyBorder="1" applyAlignment="1">
      <alignment vertical="center" shrinkToFit="1"/>
    </xf>
    <xf numFmtId="0" fontId="30" fillId="0" borderId="0" xfId="0" applyFont="1" applyAlignment="1">
      <alignment vertical="center"/>
    </xf>
    <xf numFmtId="38" fontId="12" fillId="0" borderId="0" xfId="3" applyFont="1" applyAlignment="1">
      <alignment horizontal="right" vertical="center"/>
    </xf>
    <xf numFmtId="0" fontId="17" fillId="0" borderId="0" xfId="0" quotePrefix="1" applyFont="1" applyAlignment="1"/>
    <xf numFmtId="0" fontId="74" fillId="3" borderId="0" xfId="0" applyFont="1" applyFill="1" applyAlignment="1">
      <alignment horizontal="left" vertical="center"/>
    </xf>
    <xf numFmtId="0" fontId="86" fillId="3" borderId="0" xfId="0" quotePrefix="1" applyFont="1" applyFill="1" applyAlignment="1">
      <alignment vertical="center"/>
    </xf>
    <xf numFmtId="0" fontId="86" fillId="3" borderId="0" xfId="0" applyFont="1" applyFill="1" applyAlignment="1">
      <alignment vertical="center"/>
    </xf>
    <xf numFmtId="0" fontId="87" fillId="3" borderId="0" xfId="0" applyFont="1" applyFill="1" applyAlignment="1">
      <alignment vertical="center"/>
    </xf>
    <xf numFmtId="0" fontId="86" fillId="0" borderId="0" xfId="0" applyFont="1" applyAlignment="1">
      <alignment vertical="center"/>
    </xf>
    <xf numFmtId="0" fontId="82" fillId="0" borderId="0" xfId="0" applyFont="1" applyAlignment="1">
      <alignment vertical="center"/>
    </xf>
    <xf numFmtId="0" fontId="86" fillId="0" borderId="0" xfId="0" applyFont="1" applyAlignment="1">
      <alignment horizontal="right" vertical="center"/>
    </xf>
    <xf numFmtId="0" fontId="75" fillId="0" borderId="25" xfId="0" applyFont="1" applyBorder="1" applyAlignment="1">
      <alignment horizontal="center" vertical="center" shrinkToFit="1"/>
    </xf>
    <xf numFmtId="0" fontId="75" fillId="0" borderId="39" xfId="0" applyFont="1" applyBorder="1" applyAlignment="1">
      <alignment horizontal="center" vertical="center" shrinkToFit="1"/>
    </xf>
    <xf numFmtId="0" fontId="86" fillId="3" borderId="0" xfId="0" applyFont="1" applyFill="1"/>
    <xf numFmtId="0" fontId="74" fillId="3" borderId="0" xfId="0" applyFont="1" applyFill="1"/>
    <xf numFmtId="0" fontId="74" fillId="3" borderId="0" xfId="0" applyFont="1" applyFill="1" applyAlignment="1">
      <alignment horizontal="center"/>
    </xf>
    <xf numFmtId="0" fontId="86" fillId="3" borderId="0" xfId="0" applyFont="1" applyFill="1" applyAlignment="1">
      <alignment horizontal="center" vertical="center"/>
    </xf>
    <xf numFmtId="0" fontId="76" fillId="3" borderId="0" xfId="0" applyFont="1" applyFill="1"/>
    <xf numFmtId="0" fontId="76" fillId="3" borderId="0" xfId="0" applyFont="1" applyFill="1" applyAlignment="1">
      <alignment horizontal="center"/>
    </xf>
    <xf numFmtId="0" fontId="74" fillId="3" borderId="1" xfId="0" applyFont="1" applyFill="1" applyBorder="1" applyAlignment="1">
      <alignment horizontal="center"/>
    </xf>
    <xf numFmtId="0" fontId="74" fillId="3" borderId="1" xfId="0" applyFont="1" applyFill="1" applyBorder="1"/>
    <xf numFmtId="0" fontId="74" fillId="3" borderId="5" xfId="0" applyFont="1" applyFill="1" applyBorder="1" applyAlignment="1">
      <alignment horizontal="center"/>
    </xf>
    <xf numFmtId="0" fontId="74" fillId="3" borderId="5" xfId="0" applyFont="1" applyFill="1" applyBorder="1"/>
    <xf numFmtId="0" fontId="75" fillId="3" borderId="0" xfId="0" applyFont="1" applyFill="1"/>
    <xf numFmtId="0" fontId="86" fillId="3" borderId="0" xfId="0" applyFont="1" applyFill="1" applyAlignment="1">
      <alignment horizontal="center"/>
    </xf>
    <xf numFmtId="0" fontId="75" fillId="0" borderId="25" xfId="0" applyFont="1" applyBorder="1" applyAlignment="1">
      <alignment horizontal="center" vertical="center"/>
    </xf>
    <xf numFmtId="0" fontId="18" fillId="3" borderId="37" xfId="0" applyFont="1" applyFill="1" applyBorder="1" applyAlignment="1">
      <alignment horizontal="center" vertical="center" wrapText="1"/>
    </xf>
    <xf numFmtId="0" fontId="16" fillId="3" borderId="0" xfId="0" applyFont="1" applyFill="1" applyBorder="1" applyAlignment="1">
      <alignment horizontal="center" vertical="center" wrapText="1" shrinkToFit="1"/>
    </xf>
    <xf numFmtId="0" fontId="16" fillId="3" borderId="0" xfId="0" applyFont="1" applyFill="1" applyBorder="1" applyAlignment="1">
      <alignment horizontal="left" vertical="center" shrinkToFit="1"/>
    </xf>
    <xf numFmtId="0" fontId="16" fillId="3" borderId="1" xfId="0" applyFont="1" applyFill="1" applyBorder="1" applyAlignment="1">
      <alignment horizontal="center" vertical="center" wrapText="1" shrinkToFit="1"/>
    </xf>
    <xf numFmtId="0" fontId="16" fillId="3" borderId="13" xfId="0" applyFont="1" applyFill="1" applyBorder="1" applyAlignment="1">
      <alignment vertical="center" wrapText="1" shrinkToFit="1"/>
    </xf>
    <xf numFmtId="0" fontId="16" fillId="3" borderId="1" xfId="0" applyFont="1" applyFill="1" applyBorder="1" applyAlignment="1">
      <alignment vertical="center" wrapText="1" shrinkToFit="1"/>
    </xf>
    <xf numFmtId="0" fontId="16" fillId="3" borderId="1" xfId="0" applyFont="1" applyFill="1" applyBorder="1" applyAlignment="1">
      <alignment horizontal="left" vertical="center" shrinkToFit="1"/>
    </xf>
    <xf numFmtId="0" fontId="16" fillId="3" borderId="15" xfId="0" applyFont="1" applyFill="1" applyBorder="1" applyAlignment="1">
      <alignment vertical="center" wrapText="1" shrinkToFit="1"/>
    </xf>
    <xf numFmtId="38" fontId="0" fillId="0" borderId="0" xfId="3" applyFont="1" applyAlignment="1">
      <alignment vertical="center"/>
    </xf>
    <xf numFmtId="38" fontId="3" fillId="0" borderId="0" xfId="3" applyFont="1" applyAlignment="1">
      <alignment vertical="center"/>
    </xf>
    <xf numFmtId="38" fontId="17" fillId="0" borderId="0" xfId="3" applyFont="1"/>
    <xf numFmtId="38" fontId="16" fillId="0" borderId="68" xfId="3" applyFont="1" applyFill="1" applyBorder="1" applyAlignment="1">
      <alignment horizontal="center" vertical="center" shrinkToFit="1"/>
    </xf>
    <xf numFmtId="183" fontId="16" fillId="0" borderId="68" xfId="3" applyNumberFormat="1" applyFont="1" applyFill="1" applyBorder="1" applyAlignment="1">
      <alignment vertical="center"/>
    </xf>
    <xf numFmtId="38" fontId="17" fillId="0" borderId="68" xfId="3" applyFont="1" applyFill="1" applyBorder="1" applyAlignment="1">
      <alignment horizontal="center" vertical="center" shrinkToFit="1"/>
    </xf>
    <xf numFmtId="183" fontId="17" fillId="0" borderId="68" xfId="3" applyNumberFormat="1" applyFont="1" applyFill="1" applyBorder="1" applyAlignment="1">
      <alignment horizontal="center" vertical="center" shrinkToFit="1"/>
    </xf>
    <xf numFmtId="38" fontId="17" fillId="0" borderId="68" xfId="3" applyFont="1" applyFill="1" applyBorder="1" applyAlignment="1">
      <alignment horizontal="center"/>
    </xf>
    <xf numFmtId="38" fontId="17" fillId="3" borderId="68" xfId="3" applyFont="1" applyFill="1" applyBorder="1" applyAlignment="1">
      <alignment horizontal="center" vertical="center" shrinkToFit="1"/>
    </xf>
    <xf numFmtId="182" fontId="17" fillId="0" borderId="68" xfId="3" applyNumberFormat="1" applyFont="1" applyBorder="1" applyAlignment="1">
      <alignment horizontal="right" vertical="center" shrinkToFit="1"/>
    </xf>
    <xf numFmtId="38" fontId="17" fillId="0" borderId="68" xfId="3" applyFont="1" applyBorder="1" applyAlignment="1">
      <alignment horizontal="center" vertical="center" shrinkToFit="1"/>
    </xf>
    <xf numFmtId="38" fontId="16" fillId="0" borderId="0" xfId="3" quotePrefix="1" applyFont="1" applyBorder="1" applyAlignment="1">
      <alignment horizontal="center" vertical="top"/>
    </xf>
    <xf numFmtId="38" fontId="16" fillId="0" borderId="0" xfId="3" applyFont="1"/>
    <xf numFmtId="0" fontId="16" fillId="0" borderId="0" xfId="0" applyFont="1" applyAlignment="1">
      <alignment horizontal="center" vertical="top"/>
    </xf>
    <xf numFmtId="38" fontId="3" fillId="0" borderId="0" xfId="3" applyFont="1"/>
    <xf numFmtId="0" fontId="12" fillId="0" borderId="0" xfId="0" applyFont="1" applyAlignment="1">
      <alignment horizontal="center" vertical="top"/>
    </xf>
    <xf numFmtId="0" fontId="16" fillId="0" borderId="0" xfId="0" applyFont="1" applyAlignment="1">
      <alignment vertical="top"/>
    </xf>
    <xf numFmtId="0" fontId="16" fillId="0" borderId="0" xfId="0" applyFont="1" applyAlignment="1">
      <alignment vertical="top" wrapText="1"/>
    </xf>
    <xf numFmtId="0" fontId="16" fillId="0" borderId="0" xfId="0" quotePrefix="1" applyFont="1" applyAlignment="1">
      <alignment vertical="top"/>
    </xf>
    <xf numFmtId="38" fontId="16" fillId="0" borderId="0" xfId="3" applyFont="1" applyAlignment="1">
      <alignment horizontal="center"/>
    </xf>
    <xf numFmtId="38" fontId="17" fillId="0" borderId="0" xfId="3" applyFont="1" applyAlignment="1">
      <alignment horizontal="center"/>
    </xf>
    <xf numFmtId="38" fontId="0" fillId="0" borderId="0" xfId="3" applyFont="1" applyBorder="1" applyAlignment="1">
      <alignment shrinkToFit="1"/>
    </xf>
    <xf numFmtId="38" fontId="0" fillId="0" borderId="38" xfId="3" applyFont="1" applyBorder="1" applyAlignment="1">
      <alignment shrinkToFit="1"/>
    </xf>
    <xf numFmtId="38" fontId="4" fillId="0" borderId="37" xfId="3" applyFont="1" applyBorder="1" applyAlignment="1">
      <alignment horizontal="right" shrinkToFit="1"/>
    </xf>
    <xf numFmtId="38" fontId="4" fillId="0" borderId="0" xfId="3" applyFont="1" applyBorder="1" applyAlignment="1">
      <alignment shrinkToFit="1"/>
    </xf>
    <xf numFmtId="38" fontId="4" fillId="0" borderId="0" xfId="3" applyFont="1" applyBorder="1" applyAlignment="1">
      <alignment horizontal="center" shrinkToFit="1"/>
    </xf>
    <xf numFmtId="38" fontId="4" fillId="0" borderId="0" xfId="3" quotePrefix="1" applyFont="1" applyBorder="1" applyAlignment="1">
      <alignment horizontal="center" shrinkToFit="1"/>
    </xf>
    <xf numFmtId="38" fontId="4" fillId="0" borderId="38" xfId="3" applyFont="1" applyBorder="1" applyAlignment="1">
      <alignment horizontal="center" shrinkToFit="1"/>
    </xf>
    <xf numFmtId="38" fontId="4" fillId="0" borderId="37" xfId="3" applyFont="1" applyBorder="1" applyAlignment="1">
      <alignment shrinkToFit="1"/>
    </xf>
    <xf numFmtId="38" fontId="4" fillId="5" borderId="0" xfId="3" applyFont="1" applyFill="1" applyBorder="1" applyAlignment="1">
      <alignment shrinkToFit="1"/>
    </xf>
    <xf numFmtId="38" fontId="4" fillId="0" borderId="38" xfId="3" applyFont="1" applyBorder="1" applyAlignment="1">
      <alignment shrinkToFit="1"/>
    </xf>
    <xf numFmtId="38" fontId="4" fillId="0" borderId="1" xfId="3" applyFont="1" applyBorder="1" applyAlignment="1">
      <alignment shrinkToFit="1"/>
    </xf>
    <xf numFmtId="12" fontId="4" fillId="0" borderId="0" xfId="3" applyNumberFormat="1" applyFont="1" applyBorder="1" applyAlignment="1">
      <alignment shrinkToFit="1"/>
    </xf>
    <xf numFmtId="38" fontId="4" fillId="0" borderId="0" xfId="3" applyFont="1" applyFill="1" applyBorder="1" applyAlignment="1">
      <alignment horizontal="right" shrinkToFit="1"/>
    </xf>
    <xf numFmtId="38" fontId="4" fillId="5" borderId="0" xfId="3" quotePrefix="1" applyFont="1" applyFill="1" applyBorder="1" applyAlignment="1">
      <alignment horizontal="center" shrinkToFit="1"/>
    </xf>
    <xf numFmtId="38" fontId="4" fillId="0" borderId="38" xfId="3" applyFont="1" applyBorder="1" applyAlignment="1">
      <alignment horizontal="left" shrinkToFit="1"/>
    </xf>
    <xf numFmtId="38" fontId="4" fillId="0" borderId="0" xfId="3" quotePrefix="1" applyFont="1" applyBorder="1" applyAlignment="1">
      <alignment horizontal="right" shrinkToFit="1"/>
    </xf>
    <xf numFmtId="38" fontId="3" fillId="0" borderId="0" xfId="3" applyFont="1" applyBorder="1" applyAlignment="1">
      <alignment shrinkToFit="1"/>
    </xf>
    <xf numFmtId="38" fontId="3" fillId="0" borderId="0" xfId="3" applyFont="1" applyBorder="1" applyAlignment="1">
      <alignment horizontal="center" shrinkToFit="1"/>
    </xf>
    <xf numFmtId="38" fontId="3" fillId="0" borderId="38" xfId="3" applyFont="1" applyBorder="1" applyAlignment="1">
      <alignment shrinkToFit="1"/>
    </xf>
    <xf numFmtId="38" fontId="3" fillId="0" borderId="1" xfId="3" applyFont="1" applyBorder="1" applyAlignment="1">
      <alignment shrinkToFit="1"/>
    </xf>
    <xf numFmtId="38" fontId="3" fillId="0" borderId="16" xfId="3" applyFont="1" applyBorder="1" applyAlignment="1">
      <alignment shrinkToFit="1"/>
    </xf>
    <xf numFmtId="38" fontId="3" fillId="0" borderId="75" xfId="3" applyFont="1" applyBorder="1" applyAlignment="1">
      <alignment shrinkToFit="1"/>
    </xf>
    <xf numFmtId="0" fontId="80" fillId="3" borderId="0" xfId="0" applyFont="1" applyFill="1" applyBorder="1" applyAlignment="1">
      <alignment horizontal="center" vertical="center" shrinkToFit="1"/>
    </xf>
    <xf numFmtId="0" fontId="0" fillId="0" borderId="1" xfId="0" applyBorder="1" applyAlignment="1">
      <alignment horizontal="right"/>
    </xf>
    <xf numFmtId="185" fontId="3" fillId="2" borderId="1" xfId="3" applyNumberFormat="1" applyFont="1" applyFill="1" applyBorder="1" applyAlignment="1">
      <alignment horizontal="left"/>
    </xf>
    <xf numFmtId="38" fontId="4" fillId="5" borderId="0" xfId="3" quotePrefix="1" applyNumberFormat="1" applyFont="1" applyFill="1" applyBorder="1" applyAlignment="1">
      <alignment horizontal="center" shrinkToFit="1"/>
    </xf>
    <xf numFmtId="38" fontId="31" fillId="0" borderId="0" xfId="3" applyFont="1" applyBorder="1" applyAlignment="1">
      <alignment horizontal="right" shrinkToFit="1"/>
    </xf>
    <xf numFmtId="38" fontId="31" fillId="0" borderId="0" xfId="3" applyFont="1" applyBorder="1" applyAlignment="1">
      <alignment horizontal="center" shrinkToFit="1"/>
    </xf>
    <xf numFmtId="38" fontId="31" fillId="0" borderId="38" xfId="3" applyFont="1" applyBorder="1" applyAlignment="1">
      <alignment horizontal="left" shrinkToFit="1"/>
    </xf>
    <xf numFmtId="38" fontId="4" fillId="5" borderId="0" xfId="3" applyFont="1" applyFill="1" applyBorder="1" applyAlignment="1">
      <alignment horizontal="center" shrinkToFit="1"/>
    </xf>
    <xf numFmtId="38" fontId="3" fillId="5" borderId="0" xfId="3" applyFont="1" applyFill="1" applyBorder="1" applyAlignment="1">
      <alignment horizontal="center" shrinkToFit="1"/>
    </xf>
    <xf numFmtId="38" fontId="0" fillId="0" borderId="25" xfId="3" applyFont="1" applyBorder="1" applyAlignment="1">
      <alignment shrinkToFit="1"/>
    </xf>
    <xf numFmtId="38" fontId="0" fillId="0" borderId="25" xfId="3" applyFont="1" applyBorder="1"/>
    <xf numFmtId="38" fontId="4" fillId="0" borderId="3" xfId="3" applyFont="1" applyFill="1" applyBorder="1" applyAlignment="1">
      <alignment horizontal="right" shrinkToFit="1"/>
    </xf>
    <xf numFmtId="38" fontId="4" fillId="0" borderId="1" xfId="3" applyFont="1" applyBorder="1" applyAlignment="1">
      <alignment horizontal="center" shrinkToFit="1"/>
    </xf>
    <xf numFmtId="38" fontId="4" fillId="5" borderId="1" xfId="3" quotePrefix="1" applyNumberFormat="1" applyFont="1" applyFill="1" applyBorder="1" applyAlignment="1">
      <alignment horizontal="center" shrinkToFit="1"/>
    </xf>
    <xf numFmtId="38" fontId="4" fillId="0" borderId="7" xfId="3" applyFont="1" applyBorder="1" applyAlignment="1">
      <alignment shrinkToFit="1"/>
    </xf>
    <xf numFmtId="38" fontId="4" fillId="0" borderId="7" xfId="3" applyFont="1" applyBorder="1" applyAlignment="1">
      <alignment horizontal="center" shrinkToFit="1"/>
    </xf>
    <xf numFmtId="38" fontId="4" fillId="0" borderId="12" xfId="3" applyFont="1" applyBorder="1" applyAlignment="1">
      <alignment shrinkToFit="1"/>
    </xf>
    <xf numFmtId="38" fontId="31" fillId="0" borderId="1" xfId="3" applyFont="1" applyBorder="1" applyAlignment="1">
      <alignment horizontal="center" shrinkToFit="1"/>
    </xf>
    <xf numFmtId="38" fontId="31" fillId="0" borderId="16" xfId="3" applyFont="1" applyBorder="1" applyAlignment="1">
      <alignment horizontal="left" shrinkToFit="1"/>
    </xf>
    <xf numFmtId="38" fontId="4" fillId="0" borderId="80" xfId="3" applyFont="1" applyFill="1" applyBorder="1" applyAlignment="1">
      <alignment horizontal="right" shrinkToFit="1"/>
    </xf>
    <xf numFmtId="38" fontId="31" fillId="0" borderId="8" xfId="3" quotePrefix="1" applyFont="1" applyBorder="1" applyAlignment="1">
      <alignment horizontal="left"/>
    </xf>
    <xf numFmtId="38" fontId="16" fillId="0" borderId="68" xfId="3" applyFont="1" applyFill="1" applyBorder="1"/>
    <xf numFmtId="38" fontId="16" fillId="0" borderId="68" xfId="3" quotePrefix="1" applyFont="1" applyFill="1" applyBorder="1" applyAlignment="1">
      <alignment horizontal="left" vertical="center"/>
    </xf>
    <xf numFmtId="38" fontId="16" fillId="0" borderId="68" xfId="3" applyFont="1" applyFill="1" applyBorder="1" applyAlignment="1">
      <alignment vertical="center"/>
    </xf>
    <xf numFmtId="0" fontId="41" fillId="0" borderId="0" xfId="0" applyFont="1" applyAlignment="1">
      <alignment horizontal="left" vertical="center"/>
    </xf>
    <xf numFmtId="0" fontId="0" fillId="0" borderId="0" xfId="0" applyFont="1" applyBorder="1" applyAlignment="1">
      <alignment vertical="center"/>
    </xf>
    <xf numFmtId="0" fontId="18" fillId="0" borderId="15" xfId="0" applyFont="1" applyBorder="1" applyAlignment="1">
      <alignment vertical="top"/>
    </xf>
    <xf numFmtId="0" fontId="18" fillId="0" borderId="1" xfId="0" applyFont="1" applyBorder="1" applyAlignment="1">
      <alignment vertical="top"/>
    </xf>
    <xf numFmtId="0" fontId="18" fillId="0" borderId="3" xfId="0" applyFont="1" applyBorder="1" applyAlignment="1">
      <alignment vertical="top"/>
    </xf>
    <xf numFmtId="0" fontId="18" fillId="0" borderId="39" xfId="0" applyFont="1" applyBorder="1" applyAlignment="1">
      <alignment vertical="top"/>
    </xf>
    <xf numFmtId="0" fontId="18" fillId="0" borderId="0" xfId="0" applyFont="1" applyBorder="1" applyAlignment="1">
      <alignment vertical="top"/>
    </xf>
    <xf numFmtId="0" fontId="18" fillId="0" borderId="25" xfId="0" applyFont="1" applyBorder="1" applyAlignment="1">
      <alignment vertical="top"/>
    </xf>
    <xf numFmtId="0" fontId="4" fillId="0" borderId="0" xfId="0" applyFont="1" applyBorder="1" applyAlignment="1">
      <alignment horizontal="left" vertical="center" wrapText="1"/>
    </xf>
    <xf numFmtId="0" fontId="42" fillId="0" borderId="0" xfId="0" applyFont="1" applyBorder="1" applyAlignment="1">
      <alignment horizontal="left" vertical="center" wrapText="1"/>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25" xfId="0" applyFont="1" applyBorder="1" applyAlignment="1">
      <alignment horizontal="left" vertical="center"/>
    </xf>
    <xf numFmtId="0" fontId="18" fillId="0" borderId="10" xfId="0" applyFont="1" applyBorder="1" applyAlignment="1">
      <alignment vertical="top"/>
    </xf>
    <xf numFmtId="0" fontId="18" fillId="0" borderId="7" xfId="0" applyFont="1" applyBorder="1" applyAlignment="1">
      <alignment vertical="top"/>
    </xf>
    <xf numFmtId="0" fontId="18" fillId="0" borderId="11" xfId="0" applyFont="1" applyBorder="1" applyAlignment="1">
      <alignment vertical="top"/>
    </xf>
    <xf numFmtId="0" fontId="4" fillId="0" borderId="0" xfId="0" applyFont="1" applyAlignment="1">
      <alignment vertical="center"/>
    </xf>
    <xf numFmtId="0" fontId="18" fillId="0" borderId="7" xfId="0" applyFont="1" applyBorder="1" applyAlignment="1">
      <alignment vertical="center"/>
    </xf>
    <xf numFmtId="0" fontId="18" fillId="0" borderId="11" xfId="0" applyFont="1" applyBorder="1" applyAlignment="1">
      <alignment horizontal="left" vertical="center"/>
    </xf>
    <xf numFmtId="0" fontId="17" fillId="0" borderId="0" xfId="0" applyFont="1" applyBorder="1" applyAlignment="1">
      <alignment vertical="center"/>
    </xf>
    <xf numFmtId="0" fontId="42" fillId="0" borderId="0" xfId="0" applyFont="1" applyAlignment="1">
      <alignment horizontal="left" vertical="center"/>
    </xf>
    <xf numFmtId="0" fontId="18" fillId="0" borderId="0" xfId="0" applyFont="1" applyAlignment="1">
      <alignment horizontal="center" vertical="center"/>
    </xf>
    <xf numFmtId="0" fontId="76" fillId="0" borderId="0" xfId="0" applyFont="1" applyAlignment="1">
      <alignment vertical="center"/>
    </xf>
    <xf numFmtId="0" fontId="16" fillId="0" borderId="0" xfId="0" applyFont="1" applyAlignment="1">
      <alignment vertical="center"/>
    </xf>
    <xf numFmtId="0" fontId="5" fillId="0" borderId="0" xfId="0" applyFont="1" applyAlignment="1">
      <alignment horizontal="left" vertical="center"/>
    </xf>
    <xf numFmtId="38" fontId="0" fillId="0" borderId="0" xfId="4" applyFont="1"/>
    <xf numFmtId="38" fontId="17" fillId="0" borderId="0" xfId="4" applyFont="1" applyBorder="1"/>
    <xf numFmtId="38" fontId="16" fillId="0" borderId="0" xfId="4" quotePrefix="1" applyFont="1" applyBorder="1" applyAlignment="1">
      <alignment horizontal="center" shrinkToFit="1"/>
    </xf>
    <xf numFmtId="38" fontId="16" fillId="0" borderId="0" xfId="4" quotePrefix="1" applyFont="1" applyBorder="1" applyAlignment="1">
      <alignment horizontal="right"/>
    </xf>
    <xf numFmtId="38" fontId="18" fillId="0" borderId="0" xfId="4" applyFont="1" applyBorder="1"/>
    <xf numFmtId="38" fontId="16" fillId="0" borderId="0" xfId="4" applyFont="1"/>
    <xf numFmtId="38" fontId="17" fillId="0" borderId="0" xfId="4" applyFont="1" applyBorder="1" applyAlignment="1">
      <alignment horizontal="center" vertical="center"/>
    </xf>
    <xf numFmtId="38" fontId="16" fillId="0" borderId="0" xfId="4" quotePrefix="1" applyFont="1" applyFill="1" applyBorder="1" applyAlignment="1">
      <alignment horizontal="left"/>
    </xf>
    <xf numFmtId="38" fontId="0" fillId="0" borderId="0" xfId="4" applyFont="1" applyBorder="1"/>
    <xf numFmtId="38" fontId="0" fillId="0" borderId="0" xfId="4" applyFont="1" applyBorder="1" applyAlignment="1">
      <alignment vertical="center"/>
    </xf>
    <xf numFmtId="38" fontId="16" fillId="0" borderId="0" xfId="4" quotePrefix="1" applyFont="1" applyAlignment="1">
      <alignment horizontal="left"/>
    </xf>
    <xf numFmtId="38" fontId="16" fillId="0" borderId="0" xfId="4" quotePrefix="1" applyFont="1" applyAlignment="1">
      <alignment horizontal="left" shrinkToFit="1"/>
    </xf>
    <xf numFmtId="38" fontId="17" fillId="0" borderId="0" xfId="4" applyFont="1"/>
    <xf numFmtId="38" fontId="16" fillId="0" borderId="2" xfId="4" applyFont="1" applyBorder="1" applyAlignment="1">
      <alignment horizontal="left"/>
    </xf>
    <xf numFmtId="38" fontId="16" fillId="0" borderId="65" xfId="4" applyFont="1" applyBorder="1" applyAlignment="1">
      <alignment horizontal="left"/>
    </xf>
    <xf numFmtId="38" fontId="16" fillId="0" borderId="65" xfId="4" quotePrefix="1" applyFont="1" applyBorder="1" applyAlignment="1">
      <alignment horizontal="left" shrinkToFit="1"/>
    </xf>
    <xf numFmtId="38" fontId="16" fillId="0" borderId="65" xfId="4" quotePrefix="1" applyFont="1" applyBorder="1" applyAlignment="1">
      <alignment horizontal="left"/>
    </xf>
    <xf numFmtId="38" fontId="16" fillId="0" borderId="65" xfId="4" quotePrefix="1" applyFont="1" applyBorder="1" applyAlignment="1">
      <alignment horizontal="center" shrinkToFit="1"/>
    </xf>
    <xf numFmtId="38" fontId="17" fillId="0" borderId="65" xfId="4" applyFont="1" applyBorder="1"/>
    <xf numFmtId="38" fontId="16" fillId="0" borderId="65" xfId="4" applyFont="1" applyBorder="1" applyAlignment="1">
      <alignment horizontal="right"/>
    </xf>
    <xf numFmtId="38" fontId="0" fillId="0" borderId="0" xfId="4" applyFont="1" applyAlignment="1">
      <alignment vertical="center"/>
    </xf>
    <xf numFmtId="38" fontId="16" fillId="0" borderId="2" xfId="4" applyFont="1" applyBorder="1" applyAlignment="1">
      <alignment horizontal="left" vertical="center"/>
    </xf>
    <xf numFmtId="38" fontId="16" fillId="0" borderId="65" xfId="4" applyFont="1" applyBorder="1" applyAlignment="1">
      <alignment horizontal="left" vertical="center"/>
    </xf>
    <xf numFmtId="38" fontId="16" fillId="0" borderId="65" xfId="4" quotePrefix="1" applyFont="1" applyBorder="1" applyAlignment="1">
      <alignment horizontal="left" vertical="center" shrinkToFit="1"/>
    </xf>
    <xf numFmtId="38" fontId="16" fillId="0" borderId="65" xfId="4" quotePrefix="1" applyFont="1" applyBorder="1" applyAlignment="1">
      <alignment horizontal="left" vertical="center"/>
    </xf>
    <xf numFmtId="38" fontId="0" fillId="0" borderId="0" xfId="4" quotePrefix="1" applyFont="1" applyAlignment="1">
      <alignment vertical="center"/>
    </xf>
    <xf numFmtId="38" fontId="16" fillId="0" borderId="2" xfId="4" applyFont="1" applyBorder="1"/>
    <xf numFmtId="38" fontId="16" fillId="0" borderId="65" xfId="4" applyFont="1" applyBorder="1"/>
    <xf numFmtId="38" fontId="16" fillId="0" borderId="65" xfId="4" quotePrefix="1" applyFont="1" applyBorder="1" applyAlignment="1">
      <alignment horizontal="center"/>
    </xf>
    <xf numFmtId="38" fontId="3" fillId="0" borderId="0" xfId="4" applyFont="1" applyProtection="1">
      <protection locked="0"/>
    </xf>
    <xf numFmtId="38" fontId="3" fillId="0" borderId="0" xfId="4" applyFont="1" applyAlignment="1" applyProtection="1">
      <alignment vertical="center"/>
      <protection locked="0"/>
    </xf>
    <xf numFmtId="38" fontId="3" fillId="0" borderId="0" xfId="4" applyFont="1" applyFill="1" applyAlignment="1" applyProtection="1">
      <alignment vertical="center"/>
      <protection locked="0"/>
    </xf>
    <xf numFmtId="38" fontId="43" fillId="0" borderId="0" xfId="4" applyFont="1" applyFill="1" applyAlignment="1" applyProtection="1">
      <alignment vertical="center"/>
      <protection locked="0"/>
    </xf>
    <xf numFmtId="38" fontId="3" fillId="0" borderId="0" xfId="4" applyFont="1" applyFill="1" applyBorder="1" applyAlignment="1" applyProtection="1">
      <protection locked="0"/>
    </xf>
    <xf numFmtId="38" fontId="3" fillId="0" borderId="0" xfId="4" applyFont="1" applyFill="1" applyBorder="1" applyAlignment="1" applyProtection="1">
      <alignment vertical="center"/>
      <protection locked="0"/>
    </xf>
    <xf numFmtId="38" fontId="3" fillId="0" borderId="0" xfId="4" applyFont="1" applyFill="1" applyBorder="1" applyProtection="1">
      <protection locked="0"/>
    </xf>
    <xf numFmtId="38" fontId="3" fillId="0" borderId="0" xfId="4" applyFont="1" applyFill="1" applyBorder="1" applyAlignment="1" applyProtection="1">
      <alignment horizontal="distributed" vertical="center"/>
      <protection locked="0"/>
    </xf>
    <xf numFmtId="38" fontId="3" fillId="0" borderId="81" xfId="4" applyFont="1" applyFill="1" applyBorder="1" applyProtection="1">
      <protection locked="0"/>
    </xf>
    <xf numFmtId="38" fontId="3" fillId="0" borderId="82" xfId="4" applyFont="1" applyFill="1" applyBorder="1" applyAlignment="1" applyProtection="1">
      <alignment horizontal="distributed" vertical="center"/>
      <protection locked="0"/>
    </xf>
    <xf numFmtId="38" fontId="3" fillId="6" borderId="24" xfId="4" applyFont="1" applyFill="1" applyBorder="1" applyProtection="1">
      <protection locked="0"/>
    </xf>
    <xf numFmtId="38" fontId="3" fillId="0" borderId="83" xfId="4" applyFont="1" applyFill="1" applyBorder="1" applyAlignment="1" applyProtection="1">
      <alignment horizontal="distributed" vertical="center"/>
      <protection locked="0"/>
    </xf>
    <xf numFmtId="38" fontId="3" fillId="6" borderId="32" xfId="4" applyFont="1" applyFill="1" applyBorder="1" applyProtection="1">
      <protection locked="0"/>
    </xf>
    <xf numFmtId="38" fontId="3" fillId="0" borderId="84" xfId="4" applyFont="1" applyFill="1" applyBorder="1" applyAlignment="1" applyProtection="1">
      <alignment horizontal="distributed" vertical="center"/>
      <protection locked="0"/>
    </xf>
    <xf numFmtId="38" fontId="3" fillId="6" borderId="2" xfId="4" applyFont="1" applyFill="1" applyBorder="1" applyProtection="1">
      <protection locked="0"/>
    </xf>
    <xf numFmtId="38" fontId="7" fillId="0" borderId="10" xfId="4" applyFont="1" applyFill="1" applyBorder="1" applyAlignment="1" applyProtection="1">
      <alignment horizontal="center"/>
      <protection locked="0"/>
    </xf>
    <xf numFmtId="38" fontId="7" fillId="0" borderId="10" xfId="4" applyFont="1" applyFill="1" applyBorder="1" applyProtection="1">
      <protection locked="0"/>
    </xf>
    <xf numFmtId="38" fontId="7" fillId="0" borderId="11" xfId="4" applyFont="1" applyFill="1" applyBorder="1" applyProtection="1">
      <protection locked="0"/>
    </xf>
    <xf numFmtId="38" fontId="7" fillId="0" borderId="11" xfId="4" applyFont="1" applyFill="1" applyBorder="1" applyAlignment="1" applyProtection="1">
      <alignment horizontal="right"/>
      <protection locked="0"/>
    </xf>
    <xf numFmtId="38" fontId="7" fillId="0" borderId="24" xfId="4" applyFont="1" applyFill="1" applyBorder="1" applyAlignment="1" applyProtection="1">
      <alignment horizontal="right"/>
      <protection locked="0"/>
    </xf>
    <xf numFmtId="38" fontId="3" fillId="0" borderId="65" xfId="4" quotePrefix="1" applyFont="1" applyFill="1" applyBorder="1" applyAlignment="1" applyProtection="1">
      <alignment horizontal="distributed"/>
      <protection locked="0"/>
    </xf>
    <xf numFmtId="38" fontId="3" fillId="0" borderId="85" xfId="4" applyFont="1" applyFill="1" applyBorder="1" applyProtection="1">
      <protection locked="0"/>
    </xf>
    <xf numFmtId="38" fontId="3" fillId="0" borderId="86" xfId="4" applyFont="1" applyFill="1" applyBorder="1" applyProtection="1">
      <protection locked="0"/>
    </xf>
    <xf numFmtId="38" fontId="3" fillId="0" borderId="87" xfId="4" applyFont="1" applyFill="1" applyBorder="1" applyProtection="1">
      <protection locked="0"/>
    </xf>
    <xf numFmtId="38" fontId="3" fillId="0" borderId="11" xfId="4" applyFont="1" applyFill="1" applyBorder="1" applyProtection="1">
      <protection locked="0"/>
    </xf>
    <xf numFmtId="38" fontId="3" fillId="0" borderId="88" xfId="4" applyFont="1" applyFill="1" applyBorder="1" applyAlignment="1" applyProtection="1">
      <alignment horizontal="distributed" vertical="center"/>
      <protection locked="0"/>
    </xf>
    <xf numFmtId="38" fontId="3" fillId="0" borderId="38" xfId="4" applyFont="1" applyFill="1" applyBorder="1" applyProtection="1">
      <protection locked="0"/>
    </xf>
    <xf numFmtId="38" fontId="3" fillId="0" borderId="4" xfId="4" applyFont="1" applyFill="1" applyBorder="1" applyProtection="1">
      <protection locked="0"/>
    </xf>
    <xf numFmtId="38" fontId="3" fillId="0" borderId="32" xfId="4" applyFont="1" applyFill="1" applyBorder="1" applyAlignment="1" applyProtection="1">
      <alignment horizontal="distributed" vertical="center"/>
      <protection locked="0"/>
    </xf>
    <xf numFmtId="38" fontId="3" fillId="6" borderId="24" xfId="4" applyFont="1" applyFill="1" applyBorder="1" applyAlignment="1" applyProtection="1">
      <protection locked="0"/>
    </xf>
    <xf numFmtId="38" fontId="3" fillId="0" borderId="3" xfId="4" applyFont="1" applyFill="1" applyBorder="1" applyProtection="1">
      <protection locked="0"/>
    </xf>
    <xf numFmtId="38" fontId="3" fillId="0" borderId="16" xfId="4" applyFont="1" applyFill="1" applyBorder="1" applyProtection="1">
      <protection locked="0"/>
    </xf>
    <xf numFmtId="38" fontId="3" fillId="0" borderId="1" xfId="4" applyFont="1" applyFill="1" applyBorder="1" applyProtection="1">
      <protection locked="0"/>
    </xf>
    <xf numFmtId="38" fontId="3" fillId="0" borderId="1" xfId="4" applyFont="1" applyFill="1" applyBorder="1" applyAlignment="1" applyProtection="1">
      <alignment horizontal="right"/>
      <protection locked="0"/>
    </xf>
    <xf numFmtId="38" fontId="3" fillId="0" borderId="3" xfId="4" applyFont="1" applyFill="1" applyBorder="1" applyAlignment="1" applyProtection="1">
      <alignment horizontal="right"/>
      <protection locked="0"/>
    </xf>
    <xf numFmtId="38" fontId="3" fillId="0" borderId="32" xfId="4" applyFont="1" applyFill="1" applyBorder="1" applyProtection="1">
      <protection locked="0"/>
    </xf>
    <xf numFmtId="38" fontId="3" fillId="0" borderId="0" xfId="4" applyFont="1" applyFill="1" applyBorder="1" applyAlignment="1" applyProtection="1">
      <alignment horizontal="right"/>
      <protection locked="0"/>
    </xf>
    <xf numFmtId="38" fontId="3" fillId="0" borderId="25" xfId="4" applyFont="1" applyFill="1" applyBorder="1" applyAlignment="1" applyProtection="1">
      <alignment horizontal="right"/>
      <protection locked="0"/>
    </xf>
    <xf numFmtId="38" fontId="3" fillId="0" borderId="12" xfId="4" applyFont="1" applyFill="1" applyBorder="1" applyProtection="1">
      <protection locked="0"/>
    </xf>
    <xf numFmtId="38" fontId="3" fillId="0" borderId="7" xfId="4" applyFont="1" applyFill="1" applyBorder="1" applyProtection="1">
      <protection locked="0"/>
    </xf>
    <xf numFmtId="38" fontId="3" fillId="0" borderId="7" xfId="4" applyFont="1" applyFill="1" applyBorder="1" applyAlignment="1" applyProtection="1">
      <alignment horizontal="right"/>
      <protection locked="0"/>
    </xf>
    <xf numFmtId="38" fontId="3" fillId="0" borderId="11" xfId="4" applyFont="1" applyFill="1" applyBorder="1" applyAlignment="1" applyProtection="1">
      <alignment horizontal="right"/>
      <protection locked="0"/>
    </xf>
    <xf numFmtId="38" fontId="3" fillId="0" borderId="24" xfId="4" applyFont="1" applyFill="1" applyBorder="1" applyAlignment="1" applyProtection="1">
      <alignment horizontal="distributed" vertical="center" wrapText="1" shrinkToFit="1"/>
      <protection locked="0"/>
    </xf>
    <xf numFmtId="38" fontId="88" fillId="3" borderId="1" xfId="4" applyFont="1" applyFill="1" applyBorder="1" applyProtection="1">
      <protection locked="0"/>
    </xf>
    <xf numFmtId="38" fontId="88" fillId="3" borderId="1" xfId="4" applyFont="1" applyFill="1" applyBorder="1" applyAlignment="1" applyProtection="1">
      <alignment horizontal="right"/>
      <protection locked="0"/>
    </xf>
    <xf numFmtId="38" fontId="3" fillId="0" borderId="32" xfId="4" quotePrefix="1" applyFont="1" applyFill="1" applyBorder="1" applyAlignment="1" applyProtection="1">
      <alignment horizontal="center" vertical="center"/>
      <protection locked="0"/>
    </xf>
    <xf numFmtId="38" fontId="88" fillId="3" borderId="0" xfId="4" applyFont="1" applyFill="1" applyBorder="1" applyProtection="1">
      <protection locked="0"/>
    </xf>
    <xf numFmtId="38" fontId="88" fillId="3" borderId="0" xfId="4" applyFont="1" applyFill="1" applyBorder="1" applyAlignment="1" applyProtection="1">
      <alignment horizontal="right"/>
      <protection locked="0"/>
    </xf>
    <xf numFmtId="38" fontId="3" fillId="6" borderId="4" xfId="4" applyFont="1" applyFill="1" applyBorder="1" applyProtection="1">
      <protection locked="0"/>
    </xf>
    <xf numFmtId="38" fontId="3" fillId="0" borderId="25" xfId="4" applyFont="1" applyFill="1" applyBorder="1" applyProtection="1">
      <protection locked="0"/>
    </xf>
    <xf numFmtId="38" fontId="88" fillId="3" borderId="7" xfId="4" applyFont="1" applyFill="1" applyBorder="1" applyProtection="1">
      <protection locked="0"/>
    </xf>
    <xf numFmtId="38" fontId="3" fillId="3" borderId="1" xfId="4" applyFont="1" applyFill="1" applyBorder="1" applyProtection="1">
      <protection locked="0"/>
    </xf>
    <xf numFmtId="38" fontId="3" fillId="3" borderId="0" xfId="4" applyFont="1" applyFill="1" applyBorder="1" applyProtection="1">
      <protection locked="0"/>
    </xf>
    <xf numFmtId="38" fontId="3" fillId="0" borderId="3" xfId="4" applyFont="1" applyFill="1" applyBorder="1" applyAlignment="1" applyProtection="1">
      <alignment horizontal="distributed" vertical="center"/>
      <protection locked="0"/>
    </xf>
    <xf numFmtId="38" fontId="3" fillId="0" borderId="7" xfId="4" applyFont="1" applyFill="1" applyBorder="1" applyAlignment="1" applyProtection="1">
      <alignment horizontal="center" vertical="center"/>
      <protection locked="0"/>
    </xf>
    <xf numFmtId="38" fontId="7" fillId="0" borderId="10" xfId="4" applyFont="1" applyFill="1" applyBorder="1" applyAlignment="1" applyProtection="1">
      <alignment horizontal="right" shrinkToFit="1"/>
      <protection locked="0"/>
    </xf>
    <xf numFmtId="38" fontId="7" fillId="0" borderId="11" xfId="4" applyFont="1" applyFill="1" applyBorder="1" applyAlignment="1" applyProtection="1">
      <alignment horizontal="right" vertical="center" shrinkToFit="1"/>
      <protection locked="0"/>
    </xf>
    <xf numFmtId="38" fontId="7" fillId="0" borderId="24" xfId="4" applyFont="1" applyFill="1" applyBorder="1" applyAlignment="1" applyProtection="1">
      <alignment horizontal="right" vertical="center" shrinkToFit="1"/>
      <protection locked="0"/>
    </xf>
    <xf numFmtId="38" fontId="3" fillId="0" borderId="11" xfId="4" applyFont="1" applyFill="1" applyBorder="1" applyAlignment="1" applyProtection="1">
      <alignment horizontal="center" vertical="center"/>
      <protection locked="0"/>
    </xf>
    <xf numFmtId="38" fontId="3" fillId="0" borderId="0" xfId="4" applyFont="1" applyFill="1" applyProtection="1">
      <protection locked="0"/>
    </xf>
    <xf numFmtId="38" fontId="4" fillId="0" borderId="0" xfId="4" applyFont="1"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38" fontId="5" fillId="0" borderId="0" xfId="4" quotePrefix="1" applyFont="1" applyFill="1" applyAlignment="1" applyProtection="1">
      <alignment vertical="center"/>
      <protection locked="0"/>
    </xf>
    <xf numFmtId="38" fontId="0" fillId="0" borderId="0" xfId="4" quotePrefix="1" applyFont="1" applyAlignment="1" applyProtection="1">
      <alignment vertical="center"/>
      <protection locked="0"/>
    </xf>
    <xf numFmtId="0" fontId="44" fillId="0" borderId="0" xfId="0" applyFont="1" applyFill="1" applyAlignment="1">
      <alignment vertical="center"/>
    </xf>
    <xf numFmtId="0" fontId="45" fillId="0" borderId="0" xfId="0" applyFont="1" applyFill="1" applyAlignment="1">
      <alignment vertical="center"/>
    </xf>
    <xf numFmtId="0" fontId="4" fillId="0" borderId="0" xfId="0" applyFont="1" applyFill="1" applyAlignment="1">
      <alignment vertical="center"/>
    </xf>
    <xf numFmtId="0" fontId="46" fillId="0" borderId="48" xfId="0" applyFont="1" applyFill="1" applyBorder="1" applyAlignment="1">
      <alignment horizontal="left" vertical="center"/>
    </xf>
    <xf numFmtId="0" fontId="46" fillId="0" borderId="5" xfId="0" applyFont="1" applyFill="1" applyBorder="1" applyAlignment="1">
      <alignment horizontal="left" vertical="center"/>
    </xf>
    <xf numFmtId="0" fontId="46" fillId="0" borderId="4" xfId="0" applyFont="1" applyFill="1" applyBorder="1" applyAlignment="1">
      <alignment horizontal="left" vertical="center"/>
    </xf>
    <xf numFmtId="0" fontId="46" fillId="7" borderId="32" xfId="0" applyFont="1" applyFill="1" applyBorder="1" applyAlignment="1">
      <alignment horizontal="center" vertical="center"/>
    </xf>
    <xf numFmtId="0" fontId="47" fillId="8" borderId="32" xfId="0" applyFont="1" applyFill="1" applyBorder="1" applyAlignment="1">
      <alignment horizontal="centerContinuous" vertical="center"/>
    </xf>
    <xf numFmtId="0" fontId="47" fillId="8" borderId="48" xfId="0" applyFont="1" applyFill="1" applyBorder="1" applyAlignment="1">
      <alignment horizontal="centerContinuous" vertical="center"/>
    </xf>
    <xf numFmtId="0" fontId="47" fillId="8" borderId="4" xfId="0" applyFont="1" applyFill="1" applyBorder="1" applyAlignment="1">
      <alignment horizontal="centerContinuous" vertical="center"/>
    </xf>
    <xf numFmtId="0" fontId="48" fillId="0"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right" vertical="center"/>
    </xf>
    <xf numFmtId="0" fontId="46" fillId="0" borderId="0" xfId="0" applyFont="1" applyFill="1" applyBorder="1" applyAlignment="1">
      <alignment horizontal="left" vertical="center"/>
    </xf>
    <xf numFmtId="0" fontId="46" fillId="3" borderId="0" xfId="0" applyFont="1" applyFill="1" applyBorder="1" applyAlignment="1">
      <alignment horizontal="center" vertical="center"/>
    </xf>
    <xf numFmtId="0" fontId="45" fillId="9" borderId="0" xfId="0" applyFont="1" applyFill="1" applyBorder="1" applyAlignment="1">
      <alignment horizontal="left" vertical="center" wrapText="1"/>
    </xf>
    <xf numFmtId="0" fontId="48" fillId="0" borderId="0" xfId="0" applyFont="1" applyFill="1" applyAlignment="1">
      <alignment horizontal="left" vertical="center"/>
    </xf>
    <xf numFmtId="0" fontId="49" fillId="0" borderId="4"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12" fillId="0" borderId="0" xfId="0" applyFont="1" applyFill="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Continuous" vertical="center"/>
    </xf>
    <xf numFmtId="0" fontId="51"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6" fillId="0" borderId="0" xfId="0" applyFont="1" applyFill="1" applyAlignment="1">
      <alignment horizontal="center" vertical="center" wrapText="1"/>
    </xf>
    <xf numFmtId="38" fontId="46" fillId="0" borderId="0" xfId="4" applyFont="1" applyFill="1" applyBorder="1" applyAlignment="1">
      <alignment horizontal="right" vertical="center"/>
    </xf>
    <xf numFmtId="0" fontId="45" fillId="0" borderId="0" xfId="0" applyFont="1" applyFill="1" applyBorder="1" applyAlignment="1">
      <alignment vertical="center"/>
    </xf>
    <xf numFmtId="0" fontId="7" fillId="0" borderId="0" xfId="0" applyFont="1" applyFill="1" applyBorder="1" applyAlignment="1">
      <alignment vertical="center"/>
    </xf>
    <xf numFmtId="38" fontId="7" fillId="0" borderId="0" xfId="4" applyFont="1" applyFill="1" applyBorder="1" applyAlignment="1">
      <alignment horizontal="right" vertical="center"/>
    </xf>
    <xf numFmtId="0" fontId="4" fillId="0" borderId="0" xfId="0" applyFont="1" applyFill="1" applyBorder="1" applyAlignment="1">
      <alignment vertical="center"/>
    </xf>
    <xf numFmtId="38" fontId="46" fillId="0" borderId="48" xfId="4" applyFont="1" applyFill="1" applyBorder="1" applyAlignment="1">
      <alignment horizontal="center" vertical="center"/>
    </xf>
    <xf numFmtId="0" fontId="4" fillId="0" borderId="0" xfId="0" applyFont="1" applyFill="1" applyAlignment="1">
      <alignment horizontal="center" vertical="center"/>
    </xf>
    <xf numFmtId="38" fontId="46" fillId="0" borderId="5" xfId="4" applyFont="1" applyFill="1" applyBorder="1" applyAlignment="1">
      <alignment vertical="center"/>
    </xf>
    <xf numFmtId="38" fontId="46" fillId="0" borderId="1" xfId="4" applyFont="1" applyFill="1" applyBorder="1" applyAlignment="1">
      <alignment vertical="center"/>
    </xf>
    <xf numFmtId="38" fontId="46" fillId="0" borderId="7" xfId="4" applyFont="1" applyFill="1" applyBorder="1" applyAlignment="1">
      <alignment vertical="center"/>
    </xf>
    <xf numFmtId="0" fontId="52" fillId="0" borderId="0" xfId="0" applyFont="1" applyFill="1" applyAlignment="1">
      <alignment vertical="center"/>
    </xf>
    <xf numFmtId="0" fontId="52" fillId="0" borderId="0" xfId="0" applyFont="1" applyFill="1" applyBorder="1" applyAlignment="1">
      <alignment vertical="center"/>
    </xf>
    <xf numFmtId="0" fontId="47" fillId="8" borderId="5" xfId="0" applyFont="1" applyFill="1" applyBorder="1" applyAlignment="1">
      <alignment horizontal="centerContinuous" vertical="center"/>
    </xf>
    <xf numFmtId="0" fontId="53" fillId="8" borderId="48" xfId="0" applyFont="1" applyFill="1" applyBorder="1" applyAlignment="1">
      <alignment horizontal="centerContinuous" vertical="center"/>
    </xf>
    <xf numFmtId="0" fontId="54" fillId="0" borderId="0" xfId="0" applyFont="1" applyFill="1" applyAlignment="1">
      <alignment vertical="center"/>
    </xf>
    <xf numFmtId="0" fontId="46" fillId="0" borderId="0" xfId="0" applyFont="1" applyFill="1" applyAlignment="1">
      <alignment horizontal="center" vertical="center"/>
    </xf>
    <xf numFmtId="0" fontId="46" fillId="0" borderId="0" xfId="0" applyFont="1" applyFill="1" applyBorder="1" applyAlignment="1">
      <alignment horizontal="center" vertical="center" textRotation="255"/>
    </xf>
    <xf numFmtId="0" fontId="46" fillId="0" borderId="0" xfId="0" applyFont="1" applyFill="1" applyBorder="1" applyAlignment="1">
      <alignment horizontal="left" vertical="center" wrapText="1"/>
    </xf>
    <xf numFmtId="0" fontId="46" fillId="7" borderId="90" xfId="0" applyFont="1" applyFill="1" applyBorder="1" applyAlignment="1">
      <alignment horizontal="center" vertical="center"/>
    </xf>
    <xf numFmtId="0" fontId="46" fillId="0" borderId="7" xfId="0" applyFont="1" applyFill="1" applyBorder="1" applyAlignment="1">
      <alignment horizontal="left" vertical="center"/>
    </xf>
    <xf numFmtId="38" fontId="45" fillId="5" borderId="32" xfId="4" applyFont="1" applyFill="1" applyBorder="1" applyAlignment="1">
      <alignment vertical="center"/>
    </xf>
    <xf numFmtId="0" fontId="47" fillId="8" borderId="7" xfId="0" applyFont="1" applyFill="1" applyBorder="1" applyAlignment="1">
      <alignment horizontal="centerContinuous" vertical="center"/>
    </xf>
    <xf numFmtId="0" fontId="45" fillId="0" borderId="0" xfId="0" applyFont="1" applyFill="1" applyAlignment="1">
      <alignment horizontal="left" vertical="center" wrapText="1"/>
    </xf>
    <xf numFmtId="0" fontId="57" fillId="0" borderId="0" xfId="0" applyFont="1" applyFill="1" applyAlignment="1">
      <alignment vertical="center"/>
    </xf>
    <xf numFmtId="0" fontId="44" fillId="0" borderId="0" xfId="0" applyFont="1" applyAlignment="1"/>
    <xf numFmtId="0" fontId="44" fillId="9" borderId="90" xfId="0" applyFont="1" applyFill="1" applyBorder="1" applyAlignment="1">
      <alignment vertical="center"/>
    </xf>
    <xf numFmtId="0" fontId="0" fillId="0" borderId="48" xfId="0" applyFont="1" applyFill="1" applyBorder="1" applyAlignment="1"/>
    <xf numFmtId="0" fontId="0" fillId="0" borderId="5" xfId="0" applyFont="1" applyFill="1" applyBorder="1" applyAlignment="1"/>
    <xf numFmtId="0" fontId="44" fillId="0" borderId="81" xfId="0" applyFont="1" applyFill="1" applyBorder="1" applyAlignment="1">
      <alignment vertical="center"/>
    </xf>
    <xf numFmtId="0" fontId="47" fillId="8" borderId="24" xfId="0" applyFont="1" applyFill="1" applyBorder="1" applyAlignment="1">
      <alignment horizontal="centerContinuous" vertical="center"/>
    </xf>
    <xf numFmtId="0" fontId="47" fillId="8" borderId="10" xfId="0" applyFont="1" applyFill="1" applyBorder="1" applyAlignment="1">
      <alignment horizontal="centerContinuous" vertical="center"/>
    </xf>
    <xf numFmtId="0" fontId="47" fillId="8" borderId="11" xfId="0" applyFont="1" applyFill="1" applyBorder="1" applyAlignment="1">
      <alignment horizontal="centerContinuous" vertical="center"/>
    </xf>
    <xf numFmtId="38" fontId="46" fillId="5" borderId="2" xfId="4" applyFont="1" applyFill="1" applyBorder="1" applyAlignment="1">
      <alignment vertical="center"/>
    </xf>
    <xf numFmtId="0" fontId="4" fillId="9" borderId="90" xfId="0" applyFont="1" applyFill="1" applyBorder="1" applyAlignment="1">
      <alignment vertical="center"/>
    </xf>
    <xf numFmtId="0" fontId="4" fillId="7" borderId="90" xfId="0" applyFont="1" applyFill="1" applyBorder="1" applyAlignment="1">
      <alignment vertical="center"/>
    </xf>
    <xf numFmtId="0" fontId="45" fillId="9" borderId="90" xfId="0" applyFont="1" applyFill="1" applyBorder="1" applyAlignment="1">
      <alignment vertical="center"/>
    </xf>
    <xf numFmtId="38" fontId="45" fillId="9" borderId="90" xfId="4" applyFont="1" applyFill="1" applyBorder="1" applyAlignment="1">
      <alignment vertical="center"/>
    </xf>
    <xf numFmtId="0" fontId="47" fillId="8" borderId="1" xfId="0" applyFont="1" applyFill="1" applyBorder="1" applyAlignment="1">
      <alignment horizontal="centerContinuous" vertical="center"/>
    </xf>
    <xf numFmtId="0" fontId="3" fillId="0" borderId="1" xfId="0" applyFont="1" applyFill="1" applyBorder="1" applyAlignment="1">
      <alignment vertical="center"/>
    </xf>
    <xf numFmtId="0" fontId="24" fillId="0" borderId="0" xfId="0" applyFont="1" applyFill="1" applyAlignment="1">
      <alignment vertical="center"/>
    </xf>
    <xf numFmtId="0" fontId="44" fillId="0" borderId="0" xfId="0" applyFont="1"/>
    <xf numFmtId="0" fontId="1" fillId="0" borderId="48" xfId="0" applyFont="1" applyFill="1" applyBorder="1" applyAlignment="1"/>
    <xf numFmtId="0" fontId="1" fillId="0" borderId="5" xfId="0" applyFont="1" applyFill="1" applyBorder="1" applyAlignment="1"/>
    <xf numFmtId="0" fontId="44" fillId="0" borderId="24" xfId="0" applyFont="1" applyFill="1" applyBorder="1" applyAlignment="1">
      <alignment vertical="center"/>
    </xf>
    <xf numFmtId="0" fontId="58" fillId="0" borderId="0" xfId="0" applyFont="1" applyFill="1" applyAlignment="1">
      <alignment vertical="center"/>
    </xf>
    <xf numFmtId="0" fontId="59" fillId="0" borderId="0" xfId="0" applyFont="1" applyFill="1" applyAlignment="1">
      <alignment vertical="center"/>
    </xf>
    <xf numFmtId="0" fontId="45" fillId="0" borderId="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0" fillId="8" borderId="48" xfId="0" applyFont="1" applyFill="1" applyBorder="1" applyAlignment="1">
      <alignment horizontal="centerContinuous" vertical="center"/>
    </xf>
    <xf numFmtId="0" fontId="40" fillId="8" borderId="5" xfId="0" applyFont="1" applyFill="1" applyBorder="1" applyAlignment="1">
      <alignment horizontal="centerContinuous" vertical="center"/>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left" vertical="center"/>
    </xf>
    <xf numFmtId="0" fontId="46" fillId="0" borderId="0" xfId="0" applyFont="1" applyFill="1" applyBorder="1" applyAlignment="1" applyProtection="1">
      <alignment horizontal="center" vertical="center"/>
      <protection locked="0"/>
    </xf>
    <xf numFmtId="38" fontId="46" fillId="0" borderId="0" xfId="4" applyFont="1" applyFill="1" applyBorder="1" applyAlignment="1">
      <alignment vertical="center"/>
    </xf>
    <xf numFmtId="0" fontId="46" fillId="0" borderId="0" xfId="0" applyFont="1" applyFill="1" applyBorder="1" applyAlignment="1">
      <alignment horizontal="left" vertical="center" shrinkToFit="1"/>
    </xf>
    <xf numFmtId="0" fontId="4" fillId="0" borderId="10" xfId="0" applyFont="1" applyFill="1" applyBorder="1" applyAlignment="1">
      <alignment horizontal="left" vertical="center"/>
    </xf>
    <xf numFmtId="0" fontId="4" fillId="0" borderId="7" xfId="0" applyFont="1" applyFill="1" applyBorder="1" applyAlignment="1">
      <alignment horizontal="left" vertical="center"/>
    </xf>
    <xf numFmtId="0" fontId="46" fillId="0" borderId="91" xfId="0" applyFont="1" applyFill="1" applyBorder="1" applyAlignment="1">
      <alignment vertical="center"/>
    </xf>
    <xf numFmtId="0" fontId="46" fillId="0" borderId="10" xfId="0" applyFont="1" applyFill="1" applyBorder="1" applyAlignment="1">
      <alignment horizontal="left" vertical="center"/>
    </xf>
    <xf numFmtId="0" fontId="87" fillId="0" borderId="0" xfId="0" applyFont="1" applyFill="1" applyAlignment="1">
      <alignment vertical="center"/>
    </xf>
    <xf numFmtId="0" fontId="45" fillId="9" borderId="92" xfId="0" applyFont="1" applyFill="1" applyBorder="1" applyAlignment="1">
      <alignment vertical="center" wrapText="1"/>
    </xf>
    <xf numFmtId="0" fontId="45" fillId="9" borderId="93" xfId="0" applyFont="1" applyFill="1" applyBorder="1" applyAlignment="1">
      <alignment vertical="center" wrapText="1"/>
    </xf>
    <xf numFmtId="0" fontId="45" fillId="9" borderId="94" xfId="0" applyFont="1" applyFill="1" applyBorder="1" applyAlignment="1">
      <alignment vertical="center" wrapText="1"/>
    </xf>
    <xf numFmtId="0" fontId="45" fillId="9" borderId="95" xfId="0" applyFont="1" applyFill="1" applyBorder="1" applyAlignment="1">
      <alignment vertical="center" wrapText="1"/>
    </xf>
    <xf numFmtId="0" fontId="45" fillId="9" borderId="0" xfId="0" applyFont="1" applyFill="1" applyBorder="1" applyAlignment="1">
      <alignment vertical="center" wrapText="1"/>
    </xf>
    <xf numFmtId="0" fontId="45" fillId="9" borderId="96" xfId="0" applyFont="1" applyFill="1" applyBorder="1" applyAlignment="1">
      <alignment vertical="center" wrapText="1"/>
    </xf>
    <xf numFmtId="0" fontId="4" fillId="0" borderId="0" xfId="0" applyFont="1" applyFill="1" applyBorder="1" applyAlignment="1">
      <alignment horizontal="left" vertical="center" wrapText="1"/>
    </xf>
    <xf numFmtId="0" fontId="46" fillId="0" borderId="48" xfId="0" applyFont="1" applyFill="1" applyBorder="1" applyAlignment="1">
      <alignment horizontal="centerContinuous" vertical="center"/>
    </xf>
    <xf numFmtId="0" fontId="46" fillId="0" borderId="5" xfId="0" applyFont="1" applyFill="1" applyBorder="1" applyAlignment="1">
      <alignment horizontal="centerContinuous" vertical="center"/>
    </xf>
    <xf numFmtId="0" fontId="46" fillId="0" borderId="4" xfId="0" applyFont="1" applyFill="1" applyBorder="1" applyAlignment="1">
      <alignment horizontal="centerContinuous" vertical="center"/>
    </xf>
    <xf numFmtId="0" fontId="58" fillId="3" borderId="0" xfId="0" applyFont="1" applyFill="1" applyAlignment="1">
      <alignment vertical="center"/>
    </xf>
    <xf numFmtId="0" fontId="58" fillId="3" borderId="0" xfId="0" applyFont="1" applyFill="1"/>
    <xf numFmtId="0" fontId="0" fillId="3" borderId="0" xfId="0" applyFont="1" applyFill="1"/>
    <xf numFmtId="0" fontId="18" fillId="3" borderId="5" xfId="0" applyFont="1" applyFill="1" applyBorder="1" applyAlignment="1">
      <alignment vertical="center"/>
    </xf>
    <xf numFmtId="0" fontId="1" fillId="3" borderId="0" xfId="0" applyFont="1" applyFill="1" applyBorder="1" applyAlignment="1">
      <alignment vertical="center"/>
    </xf>
    <xf numFmtId="0" fontId="18" fillId="3" borderId="48" xfId="0" applyFont="1" applyFill="1" applyBorder="1" applyAlignment="1">
      <alignment vertical="center"/>
    </xf>
    <xf numFmtId="0" fontId="18" fillId="3" borderId="0" xfId="0" applyFont="1" applyFill="1" applyBorder="1" applyAlignment="1">
      <alignment vertical="center" wrapText="1"/>
    </xf>
    <xf numFmtId="0" fontId="0" fillId="3" borderId="0" xfId="0" applyFont="1" applyFill="1" applyBorder="1" applyAlignment="1">
      <alignment vertical="center"/>
    </xf>
    <xf numFmtId="0" fontId="0" fillId="3" borderId="0" xfId="0" applyFont="1" applyFill="1" applyAlignment="1">
      <alignment vertical="center"/>
    </xf>
    <xf numFmtId="0" fontId="18" fillId="3" borderId="11" xfId="0" applyFont="1" applyFill="1" applyBorder="1" applyAlignment="1">
      <alignment vertical="top"/>
    </xf>
    <xf numFmtId="0" fontId="18" fillId="3" borderId="10" xfId="0" applyFont="1" applyFill="1" applyBorder="1" applyAlignment="1">
      <alignment vertical="top"/>
    </xf>
    <xf numFmtId="0" fontId="18" fillId="3" borderId="25" xfId="0" applyFont="1" applyFill="1" applyBorder="1" applyAlignment="1">
      <alignment vertical="top"/>
    </xf>
    <xf numFmtId="0" fontId="18" fillId="3" borderId="39" xfId="0" applyFont="1" applyFill="1" applyBorder="1" applyAlignment="1">
      <alignment vertical="top"/>
    </xf>
    <xf numFmtId="0" fontId="18" fillId="0" borderId="25" xfId="0" applyFont="1" applyBorder="1" applyAlignment="1">
      <alignment vertical="center"/>
    </xf>
    <xf numFmtId="0" fontId="18" fillId="0" borderId="0" xfId="0" applyFont="1" applyBorder="1" applyAlignment="1">
      <alignment horizontal="right" vertical="center"/>
    </xf>
    <xf numFmtId="0" fontId="18" fillId="3" borderId="25" xfId="0" applyFont="1" applyFill="1" applyBorder="1" applyAlignment="1">
      <alignment vertical="center"/>
    </xf>
    <xf numFmtId="0" fontId="18" fillId="3" borderId="50" xfId="0" applyFont="1" applyFill="1" applyBorder="1" applyAlignment="1">
      <alignment vertical="center"/>
    </xf>
    <xf numFmtId="0" fontId="18" fillId="3" borderId="57" xfId="0" applyFont="1" applyFill="1" applyBorder="1" applyAlignment="1">
      <alignment vertical="center"/>
    </xf>
    <xf numFmtId="0" fontId="18" fillId="3" borderId="51" xfId="0" applyFont="1" applyFill="1" applyBorder="1" applyAlignment="1">
      <alignment vertical="center"/>
    </xf>
    <xf numFmtId="0" fontId="18" fillId="0" borderId="39" xfId="0" applyFont="1" applyBorder="1" applyAlignment="1">
      <alignment horizontal="right" vertical="center"/>
    </xf>
    <xf numFmtId="0" fontId="18" fillId="0" borderId="50" xfId="0" applyFont="1" applyBorder="1" applyAlignment="1">
      <alignment vertical="center"/>
    </xf>
    <xf numFmtId="0" fontId="18" fillId="0" borderId="57" xfId="0" applyFont="1" applyBorder="1" applyAlignment="1">
      <alignment horizontal="right" vertical="center"/>
    </xf>
    <xf numFmtId="0" fontId="18" fillId="0" borderId="57" xfId="0" applyFont="1" applyBorder="1" applyAlignment="1">
      <alignment vertical="center"/>
    </xf>
    <xf numFmtId="0" fontId="18" fillId="0" borderId="51" xfId="0" applyFont="1" applyBorder="1" applyAlignment="1">
      <alignment vertical="center"/>
    </xf>
    <xf numFmtId="0" fontId="18" fillId="0" borderId="1" xfId="0" applyFont="1" applyBorder="1" applyAlignment="1">
      <alignment horizontal="right" vertical="center"/>
    </xf>
    <xf numFmtId="0" fontId="18" fillId="0" borderId="15" xfId="0" applyFont="1" applyBorder="1" applyAlignment="1">
      <alignment horizontal="right" vertical="center"/>
    </xf>
    <xf numFmtId="0" fontId="18" fillId="0" borderId="11" xfId="0" applyFont="1" applyBorder="1" applyAlignment="1">
      <alignment vertical="center"/>
    </xf>
    <xf numFmtId="0" fontId="18" fillId="0" borderId="7" xfId="0" applyFont="1" applyBorder="1" applyAlignment="1">
      <alignment horizontal="right" vertical="center"/>
    </xf>
    <xf numFmtId="0" fontId="18" fillId="3" borderId="11" xfId="0" applyFont="1" applyFill="1" applyBorder="1" applyAlignment="1">
      <alignment vertical="center"/>
    </xf>
    <xf numFmtId="0" fontId="18" fillId="0" borderId="10" xfId="0" applyFont="1" applyBorder="1" applyAlignment="1">
      <alignment horizontal="right" vertical="center"/>
    </xf>
    <xf numFmtId="0" fontId="18" fillId="0" borderId="10" xfId="0" applyFont="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horizontal="right" vertical="center"/>
    </xf>
    <xf numFmtId="0" fontId="18" fillId="0" borderId="48" xfId="0" applyFont="1" applyBorder="1" applyAlignment="1">
      <alignment horizontal="right" vertical="center"/>
    </xf>
    <xf numFmtId="0" fontId="18" fillId="0" borderId="5" xfId="0" applyFont="1" applyBorder="1" applyAlignment="1">
      <alignment vertical="center"/>
    </xf>
    <xf numFmtId="0" fontId="18" fillId="0" borderId="5" xfId="0" applyFont="1" applyBorder="1" applyAlignment="1">
      <alignment horizontal="right" vertical="center"/>
    </xf>
    <xf numFmtId="0" fontId="18" fillId="0" borderId="48" xfId="0" applyFont="1" applyBorder="1" applyAlignment="1">
      <alignment vertical="center"/>
    </xf>
    <xf numFmtId="0" fontId="18" fillId="0" borderId="4" xfId="0" applyFont="1" applyBorder="1" applyAlignment="1">
      <alignment vertical="center"/>
    </xf>
    <xf numFmtId="0" fontId="18" fillId="3" borderId="3" xfId="0" applyFont="1" applyFill="1" applyBorder="1" applyAlignment="1">
      <alignment vertical="center"/>
    </xf>
    <xf numFmtId="0" fontId="18" fillId="3" borderId="15" xfId="0" applyFont="1" applyFill="1" applyBorder="1" applyAlignment="1">
      <alignment vertical="center"/>
    </xf>
    <xf numFmtId="0" fontId="18" fillId="0" borderId="15" xfId="0" applyFont="1" applyBorder="1" applyAlignment="1">
      <alignment vertical="center"/>
    </xf>
    <xf numFmtId="0" fontId="18" fillId="0" borderId="3" xfId="0" applyFont="1" applyBorder="1" applyAlignment="1">
      <alignment vertical="center"/>
    </xf>
    <xf numFmtId="0" fontId="17" fillId="3" borderId="10" xfId="0" applyFont="1" applyFill="1" applyBorder="1" applyAlignment="1">
      <alignment vertical="center"/>
    </xf>
    <xf numFmtId="0" fontId="17" fillId="3" borderId="15" xfId="0" applyFont="1" applyFill="1" applyBorder="1" applyAlignment="1">
      <alignment vertical="center"/>
    </xf>
    <xf numFmtId="0" fontId="18" fillId="10" borderId="25" xfId="0" applyFont="1" applyFill="1" applyBorder="1" applyAlignment="1">
      <alignment vertical="center"/>
    </xf>
    <xf numFmtId="0" fontId="17" fillId="10" borderId="0" xfId="0" applyFont="1" applyFill="1" applyAlignment="1">
      <alignment vertical="center"/>
    </xf>
    <xf numFmtId="0" fontId="18" fillId="10" borderId="39" xfId="0" applyFont="1" applyFill="1" applyBorder="1" applyAlignment="1">
      <alignment vertical="center"/>
    </xf>
    <xf numFmtId="0" fontId="18" fillId="10" borderId="1" xfId="0" applyFont="1" applyFill="1" applyBorder="1" applyAlignment="1">
      <alignment vertical="center"/>
    </xf>
    <xf numFmtId="0" fontId="0" fillId="3" borderId="0" xfId="0" quotePrefix="1" applyFill="1" applyBorder="1" applyAlignment="1">
      <alignment horizontal="left" vertical="center"/>
    </xf>
    <xf numFmtId="0" fontId="17" fillId="3" borderId="0" xfId="0" applyFont="1" applyFill="1" applyBorder="1" applyAlignment="1">
      <alignment shrinkToFit="1"/>
    </xf>
    <xf numFmtId="0" fontId="18" fillId="3" borderId="0" xfId="0" quotePrefix="1" applyFont="1" applyFill="1" applyBorder="1" applyAlignment="1">
      <alignment vertical="center"/>
    </xf>
    <xf numFmtId="0" fontId="4" fillId="3" borderId="0" xfId="0" quotePrefix="1" applyFont="1" applyFill="1" applyBorder="1" applyAlignment="1">
      <alignment vertical="center"/>
    </xf>
    <xf numFmtId="0" fontId="0" fillId="3" borderId="0" xfId="0" applyFill="1" applyBorder="1" applyAlignment="1">
      <alignment horizontal="left" vertical="center" shrinkToFit="1"/>
    </xf>
    <xf numFmtId="0" fontId="20" fillId="3" borderId="97" xfId="0" applyFont="1" applyFill="1" applyBorder="1" applyAlignment="1">
      <alignment horizontal="right" vertical="top"/>
    </xf>
    <xf numFmtId="0" fontId="4" fillId="3" borderId="7" xfId="0" applyFont="1" applyFill="1" applyBorder="1" applyAlignment="1">
      <alignment vertical="top" wrapText="1"/>
    </xf>
    <xf numFmtId="0" fontId="4" fillId="3" borderId="0" xfId="0" applyFont="1" applyFill="1" applyBorder="1" applyAlignment="1">
      <alignment vertical="top" wrapText="1"/>
    </xf>
    <xf numFmtId="0" fontId="18" fillId="3" borderId="10" xfId="0" applyFont="1" applyFill="1" applyBorder="1" applyAlignment="1">
      <alignment horizontal="right"/>
    </xf>
    <xf numFmtId="0" fontId="17" fillId="3" borderId="0" xfId="0" applyFont="1" applyFill="1" applyBorder="1" applyAlignment="1">
      <alignment vertical="top"/>
    </xf>
    <xf numFmtId="0" fontId="0" fillId="3" borderId="0" xfId="0" applyFill="1" applyBorder="1" applyAlignment="1">
      <alignment vertical="top"/>
    </xf>
    <xf numFmtId="1" fontId="18" fillId="3" borderId="0" xfId="0" quotePrefix="1" applyNumberFormat="1" applyFont="1" applyFill="1" applyBorder="1" applyAlignment="1">
      <alignment vertical="center"/>
    </xf>
    <xf numFmtId="0" fontId="0" fillId="3" borderId="7" xfId="0" applyFill="1" applyBorder="1" applyAlignment="1">
      <alignment vertical="top"/>
    </xf>
    <xf numFmtId="0" fontId="0" fillId="3" borderId="10" xfId="0" applyFill="1" applyBorder="1" applyAlignment="1">
      <alignment vertical="top"/>
    </xf>
    <xf numFmtId="0" fontId="0" fillId="3" borderId="25" xfId="0" applyFill="1" applyBorder="1" applyAlignment="1">
      <alignment vertical="top"/>
    </xf>
    <xf numFmtId="0" fontId="0" fillId="3" borderId="39" xfId="0" applyFill="1" applyBorder="1" applyAlignment="1">
      <alignment vertical="top"/>
    </xf>
    <xf numFmtId="0" fontId="17" fillId="3" borderId="0" xfId="0" quotePrefix="1" applyFont="1" applyFill="1" applyBorder="1" applyAlignment="1">
      <alignment horizontal="center" vertical="center"/>
    </xf>
    <xf numFmtId="0" fontId="0" fillId="3" borderId="3" xfId="0" applyFill="1" applyBorder="1" applyAlignment="1">
      <alignment vertical="top"/>
    </xf>
    <xf numFmtId="0" fontId="0" fillId="3" borderId="1" xfId="0" applyFill="1" applyBorder="1" applyAlignment="1">
      <alignment vertical="top"/>
    </xf>
    <xf numFmtId="0" fontId="0" fillId="3" borderId="15" xfId="0" applyFill="1" applyBorder="1" applyAlignment="1">
      <alignment vertical="top"/>
    </xf>
    <xf numFmtId="0" fontId="18" fillId="3" borderId="0" xfId="0" applyFont="1" applyFill="1" applyBorder="1" applyAlignment="1">
      <alignment horizontal="left" vertical="center" shrinkToFit="1"/>
    </xf>
    <xf numFmtId="0" fontId="0" fillId="3" borderId="0" xfId="0" quotePrefix="1" applyFill="1" applyBorder="1" applyAlignment="1">
      <alignment horizontal="center" vertical="center"/>
    </xf>
    <xf numFmtId="0" fontId="0" fillId="3" borderId="0" xfId="0" quotePrefix="1" applyFont="1" applyFill="1" applyBorder="1" applyAlignment="1">
      <alignment horizontal="left" vertical="center"/>
    </xf>
    <xf numFmtId="0" fontId="66" fillId="0" borderId="0" xfId="0" applyFont="1" applyAlignment="1">
      <alignment horizontal="center"/>
    </xf>
    <xf numFmtId="0" fontId="66" fillId="0" borderId="0" xfId="0" applyFont="1"/>
    <xf numFmtId="0" fontId="66" fillId="0" borderId="0" xfId="0" applyFont="1" applyAlignment="1"/>
    <xf numFmtId="0" fontId="67" fillId="0" borderId="0" xfId="0" applyFont="1" applyBorder="1"/>
    <xf numFmtId="0" fontId="67" fillId="0" borderId="0" xfId="0" applyFont="1" applyBorder="1" applyAlignment="1"/>
    <xf numFmtId="49" fontId="0" fillId="3" borderId="0" xfId="0" applyNumberFormat="1" applyFill="1" applyAlignment="1">
      <alignment horizontal="left" vertical="center" shrinkToFit="1"/>
    </xf>
    <xf numFmtId="49" fontId="0" fillId="3" borderId="0" xfId="0" applyNumberFormat="1" applyFill="1" applyAlignment="1">
      <alignment shrinkToFit="1"/>
    </xf>
    <xf numFmtId="49" fontId="0" fillId="3" borderId="0" xfId="0" applyNumberFormat="1" applyFill="1" applyAlignment="1">
      <alignment vertical="center" shrinkToFit="1"/>
    </xf>
    <xf numFmtId="0" fontId="16" fillId="0" borderId="0" xfId="0" applyFont="1" applyBorder="1" applyAlignment="1">
      <alignment horizontal="center" vertical="center" shrinkToFit="1"/>
    </xf>
    <xf numFmtId="0" fontId="18" fillId="0" borderId="0" xfId="0" applyFont="1" applyAlignment="1">
      <alignment vertical="center" shrinkToFit="1"/>
    </xf>
    <xf numFmtId="0" fontId="24" fillId="0" borderId="0" xfId="0" applyFont="1" applyAlignment="1">
      <alignment horizontal="left" vertical="center"/>
    </xf>
    <xf numFmtId="0" fontId="5" fillId="0" borderId="0" xfId="0" applyFont="1" applyFill="1" applyAlignment="1">
      <alignment vertical="center"/>
    </xf>
    <xf numFmtId="0" fontId="75" fillId="0" borderId="25" xfId="0" applyFont="1" applyBorder="1" applyAlignment="1">
      <alignment horizontal="left" vertical="center"/>
    </xf>
    <xf numFmtId="0" fontId="75" fillId="0" borderId="0" xfId="0" applyFont="1" applyBorder="1" applyAlignment="1">
      <alignment horizontal="left" vertical="center"/>
    </xf>
    <xf numFmtId="0" fontId="75" fillId="0" borderId="39" xfId="0" applyFont="1" applyBorder="1" applyAlignment="1">
      <alignment horizontal="left" vertical="center"/>
    </xf>
    <xf numFmtId="0" fontId="18" fillId="3" borderId="0" xfId="0" quotePrefix="1" applyFont="1" applyFill="1" applyBorder="1" applyAlignment="1">
      <alignment horizontal="center" vertical="center"/>
    </xf>
    <xf numFmtId="0" fontId="18" fillId="3" borderId="0" xfId="0" quotePrefix="1" applyFont="1" applyFill="1" applyBorder="1" applyAlignment="1">
      <alignment horizontal="right" vertical="center"/>
    </xf>
    <xf numFmtId="0" fontId="18" fillId="3" borderId="0" xfId="0" applyFont="1" applyFill="1" applyBorder="1" applyAlignment="1">
      <alignment horizontal="right" vertical="center"/>
    </xf>
    <xf numFmtId="0" fontId="18" fillId="3" borderId="0" xfId="0" applyFont="1" applyFill="1" applyBorder="1" applyAlignment="1">
      <alignment horizontal="left" vertical="top"/>
    </xf>
    <xf numFmtId="0" fontId="17" fillId="3" borderId="0" xfId="0" applyFont="1" applyFill="1" applyBorder="1" applyAlignment="1">
      <alignment horizontal="center" vertical="center"/>
    </xf>
    <xf numFmtId="0" fontId="4" fillId="3" borderId="0" xfId="0" quotePrefix="1" applyFont="1" applyFill="1" applyBorder="1" applyAlignment="1">
      <alignment horizontal="left" vertical="center"/>
    </xf>
    <xf numFmtId="0" fontId="0" fillId="3" borderId="0" xfId="0" applyFill="1" applyBorder="1" applyAlignment="1">
      <alignment horizontal="center" vertical="center"/>
    </xf>
    <xf numFmtId="0" fontId="18" fillId="3" borderId="0" xfId="0" quotePrefix="1" applyFont="1" applyFill="1" applyBorder="1" applyAlignment="1">
      <alignment horizontal="left" vertical="center"/>
    </xf>
    <xf numFmtId="0" fontId="18" fillId="10" borderId="0" xfId="0" applyFont="1" applyFill="1" applyBorder="1" applyAlignment="1">
      <alignment vertical="center"/>
    </xf>
    <xf numFmtId="0" fontId="0" fillId="3" borderId="25" xfId="0" applyFill="1" applyBorder="1" applyAlignment="1">
      <alignment horizontal="center" vertical="center"/>
    </xf>
    <xf numFmtId="0" fontId="0" fillId="3" borderId="39" xfId="0" applyFill="1" applyBorder="1" applyAlignment="1">
      <alignment horizontal="center" vertical="center"/>
    </xf>
    <xf numFmtId="0" fontId="89" fillId="0" borderId="26" xfId="0" applyFont="1" applyBorder="1"/>
    <xf numFmtId="0" fontId="89" fillId="0" borderId="0" xfId="0" applyFont="1"/>
    <xf numFmtId="0" fontId="0" fillId="0" borderId="0" xfId="0" applyBorder="1" applyAlignment="1">
      <alignment horizontal="left" vertical="top"/>
    </xf>
    <xf numFmtId="0" fontId="0" fillId="3" borderId="0" xfId="0" quotePrefix="1" applyFill="1" applyAlignment="1">
      <alignment vertical="center"/>
    </xf>
    <xf numFmtId="0" fontId="90" fillId="0" borderId="0" xfId="0" applyFont="1" applyAlignment="1">
      <alignment vertical="center"/>
    </xf>
    <xf numFmtId="0" fontId="90" fillId="0" borderId="0" xfId="0" applyFont="1" applyBorder="1" applyAlignment="1">
      <alignment horizontal="left" vertical="center"/>
    </xf>
    <xf numFmtId="0" fontId="91" fillId="0" borderId="0" xfId="0" applyFont="1" applyAlignment="1">
      <alignment horizontal="center" vertical="center"/>
    </xf>
    <xf numFmtId="0" fontId="90" fillId="0" borderId="0" xfId="0" applyFont="1" applyBorder="1" applyAlignment="1">
      <alignment horizontal="center" vertical="center"/>
    </xf>
    <xf numFmtId="0" fontId="91" fillId="0" borderId="0" xfId="0" applyFont="1" applyAlignment="1">
      <alignment vertical="center"/>
    </xf>
    <xf numFmtId="0" fontId="4" fillId="3" borderId="0" xfId="0" applyFont="1" applyFill="1" applyAlignment="1"/>
    <xf numFmtId="0" fontId="68" fillId="3" borderId="0" xfId="0" applyFont="1" applyFill="1" applyBorder="1" applyAlignment="1">
      <alignment vertical="center"/>
    </xf>
    <xf numFmtId="0" fontId="92" fillId="3" borderId="0" xfId="0" applyFont="1" applyFill="1" applyBorder="1" applyAlignment="1">
      <alignment vertical="center"/>
    </xf>
    <xf numFmtId="0" fontId="93" fillId="3" borderId="1" xfId="0" applyFont="1" applyFill="1" applyBorder="1" applyAlignment="1">
      <alignment horizontal="center" vertical="center"/>
    </xf>
    <xf numFmtId="0" fontId="18" fillId="3" borderId="11" xfId="0" applyFont="1" applyFill="1" applyBorder="1" applyAlignment="1">
      <alignment horizontal="left" vertical="center"/>
    </xf>
    <xf numFmtId="0" fontId="18" fillId="3" borderId="3" xfId="0" applyFont="1" applyFill="1" applyBorder="1" applyAlignment="1">
      <alignment horizontal="left" vertical="center"/>
    </xf>
    <xf numFmtId="0" fontId="74" fillId="0" borderId="0" xfId="0" applyFont="1" applyAlignment="1">
      <alignment horizontal="left" vertical="center"/>
    </xf>
    <xf numFmtId="0" fontId="18" fillId="3" borderId="15" xfId="0" applyFont="1" applyFill="1" applyBorder="1" applyAlignment="1">
      <alignment horizontal="center" vertical="center" shrinkToFit="1"/>
    </xf>
    <xf numFmtId="0" fontId="18" fillId="3" borderId="10"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0" xfId="0" applyFont="1" applyFill="1" applyBorder="1" applyAlignment="1">
      <alignment horizontal="center"/>
    </xf>
    <xf numFmtId="0" fontId="18" fillId="3" borderId="39" xfId="0" applyFont="1" applyFill="1" applyBorder="1" applyAlignment="1">
      <alignment horizontal="center" vertical="center"/>
    </xf>
    <xf numFmtId="0" fontId="18" fillId="3" borderId="1" xfId="0" applyFont="1" applyFill="1" applyBorder="1" applyAlignment="1">
      <alignment horizontal="right" vertical="center"/>
    </xf>
    <xf numFmtId="0" fontId="18" fillId="3" borderId="0" xfId="0" applyFont="1" applyFill="1" applyBorder="1" applyAlignment="1">
      <alignment horizontal="center" vertical="center" wrapText="1"/>
    </xf>
    <xf numFmtId="38" fontId="0" fillId="0" borderId="0" xfId="4" applyFont="1" applyFill="1" applyAlignment="1" applyProtection="1">
      <alignment horizontal="right" vertical="center"/>
      <protection locked="0"/>
    </xf>
    <xf numFmtId="0" fontId="20" fillId="0" borderId="7" xfId="0" applyFont="1" applyBorder="1" applyAlignment="1">
      <alignment horizontal="center" vertical="center" wrapText="1"/>
    </xf>
    <xf numFmtId="0" fontId="0" fillId="0" borderId="39" xfId="0" applyBorder="1"/>
    <xf numFmtId="0" fontId="18" fillId="3" borderId="3" xfId="0" applyFont="1" applyFill="1" applyBorder="1" applyAlignment="1">
      <alignment horizontal="center" vertical="center"/>
    </xf>
    <xf numFmtId="0" fontId="18" fillId="3" borderId="25" xfId="0" applyFont="1" applyFill="1" applyBorder="1" applyAlignment="1">
      <alignment horizontal="center" vertical="center"/>
    </xf>
    <xf numFmtId="0" fontId="17" fillId="3" borderId="0" xfId="0" applyFont="1" applyFill="1" applyBorder="1" applyAlignment="1">
      <alignment horizontal="left" vertical="center" shrinkToFit="1"/>
    </xf>
    <xf numFmtId="0" fontId="18" fillId="3" borderId="32" xfId="0" applyFont="1" applyFill="1" applyBorder="1" applyAlignment="1">
      <alignment horizontal="center" vertical="center"/>
    </xf>
    <xf numFmtId="0" fontId="18" fillId="3" borderId="7" xfId="0" applyFont="1" applyFill="1" applyBorder="1" applyAlignment="1">
      <alignment horizontal="right" vertical="center"/>
    </xf>
    <xf numFmtId="0" fontId="18" fillId="3" borderId="25" xfId="0" applyFont="1" applyFill="1" applyBorder="1" applyAlignment="1">
      <alignment horizontal="right" vertical="center"/>
    </xf>
    <xf numFmtId="0" fontId="0" fillId="3" borderId="0" xfId="0" applyFont="1" applyFill="1" applyAlignment="1">
      <alignment horizontal="left" vertical="center"/>
    </xf>
    <xf numFmtId="0" fontId="0" fillId="3" borderId="0" xfId="0" applyFont="1" applyFill="1" applyBorder="1" applyAlignment="1">
      <alignment horizontal="left" vertical="center"/>
    </xf>
    <xf numFmtId="0" fontId="0" fillId="3" borderId="0" xfId="0" applyFill="1" applyBorder="1" applyAlignment="1">
      <alignment shrinkToFit="1"/>
    </xf>
    <xf numFmtId="0" fontId="18" fillId="3" borderId="0" xfId="0" applyFont="1" applyFill="1" applyBorder="1" applyAlignment="1">
      <alignment vertical="center" shrinkToFit="1"/>
    </xf>
    <xf numFmtId="0" fontId="18" fillId="3" borderId="2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0" xfId="0" applyFont="1" applyFill="1" applyBorder="1" applyAlignment="1">
      <alignment horizontal="center" vertical="center" shrinkToFit="1"/>
    </xf>
    <xf numFmtId="0" fontId="18" fillId="3" borderId="0" xfId="0" applyFont="1" applyFill="1" applyBorder="1" applyAlignment="1">
      <alignment horizontal="center" vertical="center" wrapText="1" shrinkToFit="1"/>
    </xf>
    <xf numFmtId="0" fontId="18" fillId="3" borderId="0" xfId="0" applyFont="1" applyFill="1" applyAlignment="1">
      <alignment horizontal="right" vertical="center"/>
    </xf>
    <xf numFmtId="0" fontId="18" fillId="3" borderId="1" xfId="0" applyFont="1" applyFill="1" applyBorder="1" applyAlignment="1">
      <alignment horizontal="left" vertical="top"/>
    </xf>
    <xf numFmtId="0" fontId="95" fillId="3" borderId="0" xfId="0" applyFont="1" applyFill="1" applyAlignment="1">
      <alignment vertical="center"/>
    </xf>
    <xf numFmtId="0" fontId="71" fillId="3" borderId="0" xfId="0" applyFont="1" applyFill="1" applyAlignment="1">
      <alignment vertical="center"/>
    </xf>
    <xf numFmtId="0" fontId="95" fillId="3" borderId="0" xfId="0" applyFont="1" applyFill="1" applyBorder="1" applyAlignment="1">
      <alignment vertical="center"/>
    </xf>
    <xf numFmtId="0" fontId="71" fillId="3" borderId="0" xfId="0" applyFont="1" applyFill="1" applyBorder="1" applyAlignment="1">
      <alignment vertical="center"/>
    </xf>
    <xf numFmtId="0" fontId="68" fillId="3" borderId="0" xfId="0" applyFont="1" applyFill="1" applyAlignment="1">
      <alignment vertical="center"/>
    </xf>
    <xf numFmtId="0" fontId="16" fillId="0" borderId="0" xfId="0" quotePrefix="1" applyFont="1" applyFill="1" applyBorder="1" applyAlignment="1">
      <alignment horizontal="left" vertical="center" wrapText="1"/>
    </xf>
    <xf numFmtId="0" fontId="17" fillId="0" borderId="0" xfId="0" applyFont="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horizontal="center" vertical="center"/>
    </xf>
    <xf numFmtId="0" fontId="0" fillId="3" borderId="3" xfId="0" applyFill="1" applyBorder="1" applyAlignment="1">
      <alignment vertical="center"/>
    </xf>
    <xf numFmtId="0" fontId="0" fillId="0" borderId="0" xfId="0" applyAlignment="1">
      <alignment vertical="center" shrinkToFit="1"/>
    </xf>
    <xf numFmtId="49" fontId="18" fillId="3" borderId="0" xfId="0" applyNumberFormat="1" applyFont="1" applyFill="1" applyAlignment="1">
      <alignment horizontal="center" vertical="center" shrinkToFit="1"/>
    </xf>
    <xf numFmtId="49" fontId="18" fillId="3" borderId="0" xfId="0" applyNumberFormat="1" applyFont="1" applyFill="1" applyAlignment="1">
      <alignment horizontal="center" shrinkToFit="1"/>
    </xf>
    <xf numFmtId="0" fontId="0" fillId="0" borderId="0" xfId="0" applyBorder="1" applyAlignment="1">
      <alignment horizontal="center" vertical="center" shrinkToFit="1"/>
    </xf>
    <xf numFmtId="0" fontId="16" fillId="2" borderId="0" xfId="0" applyFont="1" applyFill="1" applyBorder="1" applyAlignment="1">
      <alignment vertical="center"/>
    </xf>
    <xf numFmtId="0" fontId="18" fillId="2" borderId="0" xfId="0" applyFont="1" applyFill="1" applyBorder="1" applyAlignment="1">
      <alignment vertical="center"/>
    </xf>
    <xf numFmtId="0" fontId="96" fillId="0" borderId="0" xfId="0" applyFont="1" applyBorder="1" applyAlignment="1">
      <alignment horizontal="center" vertical="center" shrinkToFit="1"/>
    </xf>
    <xf numFmtId="38" fontId="17" fillId="0" borderId="7" xfId="3" applyFont="1" applyFill="1" applyBorder="1"/>
    <xf numFmtId="38" fontId="17" fillId="0" borderId="12" xfId="3" applyFont="1" applyFill="1" applyBorder="1"/>
    <xf numFmtId="38" fontId="18" fillId="0" borderId="37" xfId="3" applyFont="1" applyBorder="1"/>
    <xf numFmtId="38" fontId="17" fillId="0" borderId="0" xfId="3" applyFont="1" applyBorder="1" applyAlignment="1">
      <alignment shrinkToFit="1"/>
    </xf>
    <xf numFmtId="38" fontId="18" fillId="0" borderId="0" xfId="3" applyFont="1" applyFill="1" applyBorder="1" applyAlignment="1">
      <alignment horizontal="right" shrinkToFit="1"/>
    </xf>
    <xf numFmtId="38" fontId="18" fillId="0" borderId="0" xfId="3" applyFont="1" applyBorder="1" applyAlignment="1">
      <alignment horizontal="center" shrinkToFit="1"/>
    </xf>
    <xf numFmtId="38" fontId="18" fillId="0" borderId="0" xfId="3" applyFont="1" applyBorder="1" applyAlignment="1">
      <alignment shrinkToFit="1"/>
    </xf>
    <xf numFmtId="12" fontId="18" fillId="0" borderId="0" xfId="3" applyNumberFormat="1" applyFont="1" applyBorder="1" applyAlignment="1">
      <alignment shrinkToFit="1"/>
    </xf>
    <xf numFmtId="38" fontId="17" fillId="0" borderId="0" xfId="3" applyFont="1" applyBorder="1"/>
    <xf numFmtId="38" fontId="18" fillId="0" borderId="0" xfId="3" quotePrefix="1" applyFont="1" applyFill="1" applyBorder="1" applyAlignment="1">
      <alignment horizontal="center" shrinkToFit="1"/>
    </xf>
    <xf numFmtId="38" fontId="18" fillId="0" borderId="38" xfId="3" applyFont="1" applyBorder="1" applyAlignment="1">
      <alignment horizontal="left" shrinkToFit="1"/>
    </xf>
    <xf numFmtId="38" fontId="18" fillId="0" borderId="0" xfId="3" applyFont="1" applyBorder="1"/>
    <xf numFmtId="38" fontId="18" fillId="0" borderId="38" xfId="3" applyFont="1" applyBorder="1"/>
    <xf numFmtId="38" fontId="18" fillId="0" borderId="37" xfId="3" quotePrefix="1" applyFont="1" applyFill="1" applyBorder="1" applyAlignment="1">
      <alignment horizontal="right"/>
    </xf>
    <xf numFmtId="38" fontId="18" fillId="0" borderId="0" xfId="3" quotePrefix="1" applyFont="1" applyFill="1" applyBorder="1" applyAlignment="1">
      <alignment horizontal="left" vertical="center"/>
    </xf>
    <xf numFmtId="38" fontId="17" fillId="0" borderId="99" xfId="3" applyFont="1" applyBorder="1"/>
    <xf numFmtId="38" fontId="17" fillId="0" borderId="75" xfId="3" applyFont="1" applyBorder="1"/>
    <xf numFmtId="38" fontId="18" fillId="0" borderId="75" xfId="3" applyFont="1" applyBorder="1" applyAlignment="1">
      <alignment horizontal="center" shrinkToFit="1"/>
    </xf>
    <xf numFmtId="38" fontId="18" fillId="0" borderId="75" xfId="3" quotePrefix="1" applyFont="1" applyFill="1" applyBorder="1" applyAlignment="1">
      <alignment horizontal="center" shrinkToFit="1"/>
    </xf>
    <xf numFmtId="38" fontId="18" fillId="0" borderId="70" xfId="3" applyFont="1" applyBorder="1" applyAlignment="1">
      <alignment horizontal="left" shrinkToFit="1"/>
    </xf>
    <xf numFmtId="0" fontId="78" fillId="3" borderId="0" xfId="0" applyNumberFormat="1" applyFont="1" applyFill="1" applyAlignment="1">
      <alignment vertical="center"/>
    </xf>
    <xf numFmtId="0" fontId="31" fillId="3" borderId="0" xfId="0" applyFont="1" applyFill="1" applyAlignment="1">
      <alignment vertical="center"/>
    </xf>
    <xf numFmtId="38" fontId="108" fillId="0" borderId="0" xfId="3" applyFont="1" applyFill="1"/>
    <xf numFmtId="14" fontId="21" fillId="0" borderId="0" xfId="0" quotePrefix="1" applyNumberFormat="1" applyFont="1" applyAlignment="1">
      <alignment horizontal="center" vertical="center"/>
    </xf>
    <xf numFmtId="14" fontId="21" fillId="0" borderId="0" xfId="0" quotePrefix="1" applyNumberFormat="1" applyFont="1" applyAlignment="1">
      <alignment horizontal="left" vertical="center"/>
    </xf>
    <xf numFmtId="187" fontId="17" fillId="0" borderId="0" xfId="0" applyNumberFormat="1" applyFont="1"/>
    <xf numFmtId="0" fontId="17" fillId="0" borderId="0" xfId="0" applyNumberFormat="1" applyFont="1" applyBorder="1" applyAlignment="1">
      <alignment horizontal="center" vertical="center"/>
    </xf>
    <xf numFmtId="0" fontId="17" fillId="11" borderId="32" xfId="0" applyFont="1" applyFill="1" applyBorder="1" applyAlignment="1">
      <alignment horizontal="center" vertical="center"/>
    </xf>
    <xf numFmtId="0" fontId="17" fillId="11" borderId="4" xfId="0" applyFont="1" applyFill="1" applyBorder="1" applyAlignment="1">
      <alignment horizontal="center" vertical="center"/>
    </xf>
    <xf numFmtId="176" fontId="18" fillId="11" borderId="4" xfId="0" applyNumberFormat="1" applyFont="1" applyFill="1" applyBorder="1" applyAlignment="1">
      <alignment horizontal="right" vertical="center"/>
    </xf>
    <xf numFmtId="0" fontId="17" fillId="11" borderId="5" xfId="0" applyNumberFormat="1" applyFont="1" applyFill="1" applyBorder="1" applyAlignment="1">
      <alignment horizontal="center" vertical="center"/>
    </xf>
    <xf numFmtId="176" fontId="18" fillId="11" borderId="5" xfId="0" applyNumberFormat="1" applyFont="1" applyFill="1" applyBorder="1" applyAlignment="1">
      <alignment horizontal="left" vertical="center"/>
    </xf>
    <xf numFmtId="0" fontId="18" fillId="2" borderId="41" xfId="0" applyFont="1" applyFill="1" applyBorder="1" applyAlignment="1">
      <alignment horizontal="right" vertical="center"/>
    </xf>
    <xf numFmtId="0" fontId="18" fillId="2" borderId="43" xfId="0" applyFont="1" applyFill="1" applyBorder="1" applyAlignment="1">
      <alignment horizontal="right" vertical="center"/>
    </xf>
    <xf numFmtId="0" fontId="74" fillId="2" borderId="100" xfId="0" applyFont="1" applyFill="1" applyBorder="1" applyAlignment="1">
      <alignment vertical="center"/>
    </xf>
    <xf numFmtId="0" fontId="17" fillId="2" borderId="5" xfId="0" applyNumberFormat="1" applyFont="1" applyFill="1" applyBorder="1" applyAlignment="1">
      <alignment horizontal="center" vertical="center"/>
    </xf>
    <xf numFmtId="0" fontId="18" fillId="3" borderId="7" xfId="0" applyFont="1" applyFill="1" applyBorder="1" applyAlignment="1">
      <alignment horizontal="center" vertical="center"/>
    </xf>
    <xf numFmtId="0" fontId="0" fillId="0" borderId="39" xfId="0" applyBorder="1" applyAlignment="1"/>
    <xf numFmtId="0" fontId="0" fillId="0" borderId="7" xfId="0" applyBorder="1" applyAlignment="1"/>
    <xf numFmtId="0" fontId="0" fillId="0" borderId="10" xfId="0" applyBorder="1" applyAlignment="1"/>
    <xf numFmtId="0" fontId="18" fillId="3" borderId="65" xfId="0" applyFont="1" applyFill="1" applyBorder="1" applyAlignment="1"/>
    <xf numFmtId="0" fontId="73" fillId="3" borderId="0" xfId="0" applyFont="1" applyFill="1" applyAlignment="1">
      <alignment horizontal="left" vertical="center"/>
    </xf>
    <xf numFmtId="0" fontId="18" fillId="0" borderId="0" xfId="0" applyFont="1" applyFill="1" applyBorder="1" applyAlignment="1">
      <alignment horizontal="center" vertical="center"/>
    </xf>
    <xf numFmtId="0" fontId="0" fillId="0" borderId="0" xfId="0" applyAlignment="1">
      <alignment shrinkToFit="1"/>
    </xf>
    <xf numFmtId="0" fontId="74" fillId="0" borderId="0" xfId="0" applyFont="1" applyAlignment="1">
      <alignment vertical="center" shrinkToFit="1"/>
    </xf>
    <xf numFmtId="0" fontId="0" fillId="0" borderId="0" xfId="0" applyBorder="1" applyAlignment="1">
      <alignment vertical="center"/>
    </xf>
    <xf numFmtId="0" fontId="0" fillId="0" borderId="25" xfId="0" applyFont="1" applyBorder="1" applyAlignment="1"/>
    <xf numFmtId="0" fontId="0" fillId="0" borderId="7" xfId="0" applyFont="1" applyBorder="1" applyAlignment="1"/>
    <xf numFmtId="0" fontId="0" fillId="0" borderId="0" xfId="0" applyFont="1" applyBorder="1" applyAlignment="1"/>
    <xf numFmtId="0" fontId="74" fillId="10" borderId="0" xfId="0" applyFont="1" applyFill="1" applyAlignment="1">
      <alignment horizontal="center" vertical="center"/>
    </xf>
    <xf numFmtId="0" fontId="110" fillId="0" borderId="7" xfId="16" applyFont="1" applyBorder="1" applyAlignment="1">
      <alignment horizontal="center" vertical="center"/>
    </xf>
    <xf numFmtId="0" fontId="110" fillId="0" borderId="36" xfId="16" applyFont="1" applyBorder="1" applyAlignment="1">
      <alignment horizontal="center" vertical="distributed" textRotation="255" justifyLastLine="1"/>
    </xf>
    <xf numFmtId="0" fontId="110" fillId="0" borderId="0" xfId="16" applyFont="1" applyBorder="1" applyAlignment="1">
      <alignment horizontal="center" vertical="center"/>
    </xf>
    <xf numFmtId="0" fontId="110" fillId="0" borderId="44" xfId="16" applyFont="1" applyBorder="1" applyAlignment="1">
      <alignment horizontal="center" vertical="center"/>
    </xf>
    <xf numFmtId="0" fontId="110" fillId="0" borderId="45" xfId="16" applyFont="1" applyBorder="1" applyAlignment="1">
      <alignment horizontal="center" vertical="center"/>
    </xf>
    <xf numFmtId="0" fontId="110" fillId="0" borderId="101" xfId="16" applyFont="1" applyBorder="1" applyAlignment="1">
      <alignment horizontal="center" vertical="distributed" textRotation="255" justifyLastLine="1"/>
    </xf>
    <xf numFmtId="0" fontId="10" fillId="0" borderId="46" xfId="16" applyBorder="1" applyAlignment="1">
      <alignment vertical="center"/>
    </xf>
    <xf numFmtId="0" fontId="10" fillId="0" borderId="0" xfId="16" applyBorder="1" applyAlignment="1">
      <alignment vertical="center"/>
    </xf>
    <xf numFmtId="0" fontId="10" fillId="0" borderId="1" xfId="16" applyBorder="1" applyAlignment="1">
      <alignment vertical="center"/>
    </xf>
    <xf numFmtId="0" fontId="110" fillId="0" borderId="58" xfId="16" applyFont="1" applyBorder="1" applyAlignment="1">
      <alignment horizontal="center" vertical="distributed" textRotation="255" justifyLastLine="1"/>
    </xf>
    <xf numFmtId="0" fontId="110" fillId="0" borderId="102" xfId="16" applyFont="1" applyBorder="1" applyAlignment="1">
      <alignment vertical="center"/>
    </xf>
    <xf numFmtId="0" fontId="110" fillId="0" borderId="52" xfId="16" applyFont="1" applyBorder="1" applyAlignment="1">
      <alignment horizontal="center" vertical="center"/>
    </xf>
    <xf numFmtId="0" fontId="110" fillId="0" borderId="53" xfId="16" applyFont="1" applyBorder="1" applyAlignment="1">
      <alignment horizontal="left" vertical="center" wrapText="1" indent="1"/>
    </xf>
    <xf numFmtId="0" fontId="110" fillId="0" borderId="103" xfId="16" applyFont="1" applyBorder="1" applyAlignment="1">
      <alignment vertical="center"/>
    </xf>
    <xf numFmtId="0" fontId="110" fillId="0" borderId="104" xfId="16" applyFont="1" applyBorder="1" applyAlignment="1">
      <alignment vertical="center"/>
    </xf>
    <xf numFmtId="0" fontId="10" fillId="0" borderId="54" xfId="16" applyBorder="1" applyAlignment="1">
      <alignment vertical="center"/>
    </xf>
    <xf numFmtId="0" fontId="0" fillId="0" borderId="0" xfId="0" applyFont="1" applyAlignment="1">
      <alignment horizontal="right" vertical="center"/>
    </xf>
    <xf numFmtId="0" fontId="110" fillId="0" borderId="7" xfId="16" applyFont="1" applyBorder="1" applyAlignment="1">
      <alignment vertical="center" wrapText="1"/>
    </xf>
    <xf numFmtId="0" fontId="110" fillId="12" borderId="32" xfId="16" applyFont="1" applyFill="1" applyBorder="1" applyAlignment="1">
      <alignment horizontal="center" vertical="center" justifyLastLine="1"/>
    </xf>
    <xf numFmtId="0" fontId="110" fillId="0" borderId="46" xfId="16" applyFont="1" applyBorder="1" applyAlignment="1">
      <alignment vertical="center"/>
    </xf>
    <xf numFmtId="0" fontId="110" fillId="0" borderId="7" xfId="16" applyFont="1" applyBorder="1" applyAlignment="1">
      <alignment horizontal="center" vertical="center" wrapText="1"/>
    </xf>
    <xf numFmtId="0" fontId="110" fillId="0" borderId="0" xfId="16" applyFont="1" applyBorder="1" applyAlignment="1">
      <alignment vertical="center"/>
    </xf>
    <xf numFmtId="0" fontId="110" fillId="0" borderId="7" xfId="16" applyFont="1" applyBorder="1" applyAlignment="1">
      <alignment vertical="center"/>
    </xf>
    <xf numFmtId="0" fontId="110" fillId="0" borderId="91" xfId="16" applyFont="1" applyBorder="1" applyAlignment="1">
      <alignment horizontal="center" vertical="center"/>
    </xf>
    <xf numFmtId="0" fontId="110" fillId="0" borderId="105" xfId="16" applyFont="1" applyBorder="1" applyAlignment="1">
      <alignment vertical="center"/>
    </xf>
    <xf numFmtId="0" fontId="110" fillId="0" borderId="47" xfId="16" applyFont="1" applyBorder="1" applyAlignment="1">
      <alignment vertical="center"/>
    </xf>
    <xf numFmtId="0" fontId="110" fillId="0" borderId="42" xfId="16" applyFont="1" applyBorder="1" applyAlignment="1">
      <alignment horizontal="left" vertical="center"/>
    </xf>
    <xf numFmtId="0" fontId="110" fillId="0" borderId="106" xfId="16" applyFont="1" applyBorder="1" applyAlignment="1">
      <alignment horizontal="left" vertical="center"/>
    </xf>
    <xf numFmtId="0" fontId="110" fillId="0" borderId="107" xfId="16" applyFont="1" applyBorder="1" applyAlignment="1">
      <alignment horizontal="left" vertical="center"/>
    </xf>
    <xf numFmtId="0" fontId="75" fillId="0" borderId="42" xfId="0" applyFont="1" applyBorder="1" applyAlignment="1">
      <alignment horizontal="center" vertical="center" shrinkToFit="1"/>
    </xf>
    <xf numFmtId="0" fontId="16" fillId="0" borderId="106" xfId="0" applyFont="1" applyBorder="1" applyAlignment="1">
      <alignment horizontal="center" vertical="center" shrinkToFit="1"/>
    </xf>
    <xf numFmtId="0" fontId="75" fillId="0" borderId="106" xfId="0" applyFont="1" applyBorder="1" applyAlignment="1">
      <alignment horizontal="center" vertical="center" shrinkToFit="1"/>
    </xf>
    <xf numFmtId="0" fontId="75" fillId="0" borderId="106" xfId="0" applyFont="1" applyBorder="1" applyAlignment="1">
      <alignment vertical="center" shrinkToFit="1"/>
    </xf>
    <xf numFmtId="0" fontId="75" fillId="0" borderId="107" xfId="0" applyFont="1" applyBorder="1" applyAlignment="1">
      <alignment horizontal="center" vertical="center" shrinkToFit="1"/>
    </xf>
    <xf numFmtId="0" fontId="1" fillId="0" borderId="43" xfId="0" applyFont="1" applyBorder="1" applyAlignment="1">
      <alignment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10" fillId="0" borderId="24" xfId="16" applyFont="1" applyBorder="1" applyAlignment="1">
      <alignment vertical="center"/>
    </xf>
    <xf numFmtId="0" fontId="110" fillId="0" borderId="65" xfId="16" applyFont="1" applyBorder="1" applyAlignment="1">
      <alignment vertical="center"/>
    </xf>
    <xf numFmtId="0" fontId="10" fillId="0" borderId="65" xfId="16" applyBorder="1" applyAlignment="1">
      <alignment vertical="center"/>
    </xf>
    <xf numFmtId="0" fontId="10" fillId="0" borderId="69" xfId="16" applyBorder="1" applyAlignment="1">
      <alignment vertical="center"/>
    </xf>
    <xf numFmtId="0" fontId="110" fillId="0" borderId="65" xfId="16" applyFont="1" applyBorder="1" applyAlignment="1">
      <alignment horizontal="left" vertical="center" wrapText="1"/>
    </xf>
    <xf numFmtId="0" fontId="110" fillId="0" borderId="108" xfId="16" applyFont="1" applyBorder="1" applyAlignment="1">
      <alignment horizontal="left" vertical="center"/>
    </xf>
    <xf numFmtId="0" fontId="110" fillId="0" borderId="65" xfId="16" applyFont="1" applyBorder="1" applyAlignment="1">
      <alignment horizontal="left" vertical="center"/>
    </xf>
    <xf numFmtId="0" fontId="110" fillId="0" borderId="65" xfId="16" applyFont="1" applyBorder="1" applyAlignment="1">
      <alignment horizontal="center" vertical="center"/>
    </xf>
    <xf numFmtId="0" fontId="110" fillId="0" borderId="2" xfId="16" applyFont="1" applyBorder="1" applyAlignment="1">
      <alignment horizontal="center" vertical="center"/>
    </xf>
    <xf numFmtId="0" fontId="110" fillId="0" borderId="24" xfId="16" applyFont="1" applyBorder="1" applyAlignment="1">
      <alignment horizontal="center" vertical="center"/>
    </xf>
    <xf numFmtId="0" fontId="10" fillId="0" borderId="108" xfId="16" applyBorder="1" applyAlignment="1">
      <alignment vertical="center"/>
    </xf>
    <xf numFmtId="0" fontId="110" fillId="0" borderId="69" xfId="16" applyFont="1" applyBorder="1" applyAlignment="1">
      <alignment vertical="center"/>
    </xf>
    <xf numFmtId="0" fontId="110" fillId="0" borderId="2" xfId="16" applyFont="1" applyBorder="1" applyAlignment="1">
      <alignment vertical="center"/>
    </xf>
    <xf numFmtId="0" fontId="110" fillId="0" borderId="62" xfId="16" applyFont="1" applyBorder="1" applyAlignment="1">
      <alignment vertical="center"/>
    </xf>
    <xf numFmtId="0" fontId="110" fillId="0" borderId="64" xfId="16" applyFont="1" applyBorder="1" applyAlignment="1">
      <alignment vertical="center"/>
    </xf>
    <xf numFmtId="0" fontId="36" fillId="3" borderId="0" xfId="0" applyFont="1" applyFill="1" applyAlignment="1">
      <alignment horizontal="center" vertical="center"/>
    </xf>
    <xf numFmtId="0" fontId="69" fillId="3" borderId="0" xfId="0" applyFont="1" applyFill="1" applyAlignment="1">
      <alignment horizontal="right"/>
    </xf>
    <xf numFmtId="0" fontId="74" fillId="3" borderId="0" xfId="0" applyFont="1" applyFill="1" applyAlignment="1">
      <alignment horizontal="center" shrinkToFit="1"/>
    </xf>
    <xf numFmtId="0" fontId="36" fillId="3" borderId="0" xfId="0" applyFont="1" applyFill="1" applyAlignment="1">
      <alignment horizontal="right"/>
    </xf>
    <xf numFmtId="0" fontId="36" fillId="3" borderId="0" xfId="0" applyFont="1" applyFill="1"/>
    <xf numFmtId="0" fontId="18" fillId="10" borderId="0" xfId="0" applyFont="1" applyFill="1" applyAlignment="1">
      <alignment horizontal="center" vertical="center"/>
    </xf>
    <xf numFmtId="0" fontId="18" fillId="10" borderId="0" xfId="0" applyFont="1" applyFill="1" applyBorder="1" applyAlignment="1">
      <alignment horizontal="center" vertical="center"/>
    </xf>
    <xf numFmtId="0" fontId="17" fillId="3" borderId="0" xfId="0" applyFont="1" applyFill="1" applyAlignment="1">
      <alignment horizontal="right" vertical="center"/>
    </xf>
    <xf numFmtId="0" fontId="18" fillId="0" borderId="0" xfId="0" applyFont="1" applyFill="1" applyBorder="1" applyAlignment="1">
      <alignment vertical="top"/>
    </xf>
    <xf numFmtId="0" fontId="18" fillId="0" borderId="0" xfId="0" applyFont="1" applyFill="1" applyBorder="1" applyAlignment="1">
      <alignment horizontal="center" vertical="top"/>
    </xf>
    <xf numFmtId="0" fontId="16" fillId="0" borderId="0" xfId="0" quotePrefix="1" applyFont="1" applyFill="1" applyBorder="1" applyAlignment="1">
      <alignment horizontal="right" vertical="center" wrapText="1"/>
    </xf>
    <xf numFmtId="0" fontId="18" fillId="0" borderId="0" xfId="0" applyFont="1" applyFill="1" applyBorder="1" applyAlignment="1">
      <alignment vertical="center"/>
    </xf>
    <xf numFmtId="0" fontId="16" fillId="10" borderId="0" xfId="0" applyFont="1" applyFill="1" applyBorder="1" applyAlignment="1">
      <alignment horizontal="center" vertical="center"/>
    </xf>
    <xf numFmtId="0" fontId="18" fillId="0" borderId="0" xfId="0" applyFont="1" applyFill="1"/>
    <xf numFmtId="0" fontId="4" fillId="0" borderId="0" xfId="0" applyFont="1" applyFill="1"/>
    <xf numFmtId="0" fontId="75" fillId="13" borderId="11" xfId="0" applyFont="1" applyFill="1" applyBorder="1" applyAlignment="1">
      <alignment horizontal="center" vertical="center" wrapText="1"/>
    </xf>
    <xf numFmtId="0" fontId="75" fillId="13" borderId="24" xfId="0" applyFont="1" applyFill="1" applyBorder="1" applyAlignment="1">
      <alignment horizontal="center" vertical="center" wrapText="1"/>
    </xf>
    <xf numFmtId="188" fontId="75" fillId="13" borderId="60" xfId="0" applyNumberFormat="1" applyFont="1" applyFill="1" applyBorder="1" applyAlignment="1">
      <alignment horizontal="center" vertical="center"/>
    </xf>
    <xf numFmtId="0" fontId="75" fillId="13" borderId="32" xfId="0" applyFont="1" applyFill="1" applyBorder="1" applyAlignment="1">
      <alignment horizontal="center" vertical="center" wrapText="1"/>
    </xf>
    <xf numFmtId="0" fontId="75" fillId="13" borderId="3" xfId="0" applyFont="1" applyFill="1" applyBorder="1" applyAlignment="1">
      <alignment horizontal="center" vertical="center" wrapText="1"/>
    </xf>
    <xf numFmtId="0" fontId="75" fillId="13" borderId="2" xfId="0" applyFont="1" applyFill="1" applyBorder="1" applyAlignment="1">
      <alignment horizontal="center" vertical="center" wrapText="1"/>
    </xf>
    <xf numFmtId="0" fontId="75" fillId="13" borderId="4" xfId="0" applyFont="1" applyFill="1" applyBorder="1" applyAlignment="1">
      <alignment horizontal="center" vertical="center"/>
    </xf>
    <xf numFmtId="0" fontId="75" fillId="13" borderId="32" xfId="0" applyFont="1" applyFill="1" applyBorder="1" applyAlignment="1">
      <alignment horizontal="center" vertical="center"/>
    </xf>
    <xf numFmtId="0" fontId="75" fillId="13" borderId="25" xfId="0" applyFont="1" applyFill="1" applyBorder="1" applyAlignment="1">
      <alignment horizontal="center" vertical="center"/>
    </xf>
    <xf numFmtId="0" fontId="75" fillId="13" borderId="49" xfId="0" applyFont="1" applyFill="1" applyBorder="1" applyAlignment="1">
      <alignment horizontal="center" vertical="center"/>
    </xf>
    <xf numFmtId="0" fontId="75" fillId="13" borderId="50" xfId="0" applyFont="1" applyFill="1" applyBorder="1" applyAlignment="1">
      <alignment horizontal="center" vertical="center"/>
    </xf>
    <xf numFmtId="38" fontId="18" fillId="13" borderId="78" xfId="3" applyFont="1" applyFill="1" applyBorder="1" applyAlignment="1">
      <alignment horizontal="center"/>
    </xf>
    <xf numFmtId="38" fontId="18" fillId="13" borderId="65" xfId="3" applyFont="1" applyFill="1" applyBorder="1" applyAlignment="1">
      <alignment horizontal="center" wrapText="1"/>
    </xf>
    <xf numFmtId="38" fontId="18" fillId="13" borderId="65" xfId="3" applyFont="1" applyFill="1" applyBorder="1" applyAlignment="1">
      <alignment horizontal="center" vertical="top"/>
    </xf>
    <xf numFmtId="38" fontId="18" fillId="13" borderId="79" xfId="3" applyFont="1" applyFill="1" applyBorder="1"/>
    <xf numFmtId="38" fontId="18" fillId="13" borderId="88" xfId="3" quotePrefix="1" applyFont="1" applyFill="1" applyBorder="1" applyAlignment="1">
      <alignment horizontal="center" shrinkToFit="1"/>
    </xf>
    <xf numFmtId="38" fontId="18" fillId="13" borderId="4" xfId="3" applyFont="1" applyFill="1" applyBorder="1" applyAlignment="1">
      <alignment horizontal="left"/>
    </xf>
    <xf numFmtId="38" fontId="18" fillId="13" borderId="5" xfId="3" applyFont="1" applyFill="1" applyBorder="1"/>
    <xf numFmtId="38" fontId="18" fillId="13" borderId="6" xfId="3" applyFont="1" applyFill="1" applyBorder="1"/>
    <xf numFmtId="38" fontId="18" fillId="13" borderId="24" xfId="3" applyFont="1" applyFill="1" applyBorder="1" applyAlignment="1">
      <alignment vertical="center" wrapText="1"/>
    </xf>
    <xf numFmtId="38" fontId="18" fillId="13" borderId="65" xfId="3" applyFont="1" applyFill="1" applyBorder="1" applyAlignment="1">
      <alignment vertical="center" wrapText="1"/>
    </xf>
    <xf numFmtId="38" fontId="16" fillId="13" borderId="65" xfId="3" applyFont="1" applyFill="1" applyBorder="1" applyAlignment="1">
      <alignment horizontal="center" vertical="center" wrapText="1"/>
    </xf>
    <xf numFmtId="38" fontId="18" fillId="13" borderId="2" xfId="3" applyFont="1" applyFill="1" applyBorder="1" applyAlignment="1">
      <alignment vertical="center" wrapText="1"/>
    </xf>
    <xf numFmtId="38" fontId="0" fillId="13" borderId="4" xfId="3" applyFont="1" applyFill="1" applyBorder="1" applyAlignment="1">
      <alignment horizontal="left"/>
    </xf>
    <xf numFmtId="38" fontId="0" fillId="13" borderId="5" xfId="3" applyFont="1" applyFill="1" applyBorder="1"/>
    <xf numFmtId="38" fontId="0" fillId="13" borderId="6" xfId="3" applyFont="1" applyFill="1" applyBorder="1"/>
    <xf numFmtId="38" fontId="3" fillId="13" borderId="24" xfId="3" applyFont="1" applyFill="1" applyBorder="1" applyAlignment="1">
      <alignment horizontal="center" vertical="center" wrapText="1"/>
    </xf>
    <xf numFmtId="38" fontId="3" fillId="13" borderId="65" xfId="3" applyFont="1" applyFill="1" applyBorder="1" applyAlignment="1">
      <alignment horizontal="center" vertical="center" wrapText="1"/>
    </xf>
    <xf numFmtId="38" fontId="3" fillId="13" borderId="2" xfId="3" applyFont="1" applyFill="1" applyBorder="1" applyAlignment="1">
      <alignment horizontal="center" vertical="center" wrapText="1"/>
    </xf>
    <xf numFmtId="38" fontId="17" fillId="13" borderId="32" xfId="4" applyFont="1" applyFill="1" applyBorder="1" applyAlignment="1">
      <alignment horizontal="center" vertical="center"/>
    </xf>
    <xf numFmtId="38" fontId="17" fillId="13" borderId="32" xfId="4" applyFont="1" applyFill="1" applyBorder="1" applyAlignment="1">
      <alignment horizontal="center" vertical="center" shrinkToFit="1"/>
    </xf>
    <xf numFmtId="38" fontId="17" fillId="13" borderId="32" xfId="4" quotePrefix="1" applyFont="1" applyFill="1" applyBorder="1" applyAlignment="1">
      <alignment horizontal="center" vertical="center"/>
    </xf>
    <xf numFmtId="0" fontId="18" fillId="13" borderId="97" xfId="0" quotePrefix="1" applyFont="1" applyFill="1" applyBorder="1" applyAlignment="1">
      <alignment horizontal="left" vertical="center"/>
    </xf>
    <xf numFmtId="0" fontId="18" fillId="13" borderId="4" xfId="0" applyFont="1" applyFill="1" applyBorder="1" applyAlignment="1">
      <alignment horizontal="center" vertical="center"/>
    </xf>
    <xf numFmtId="0" fontId="23" fillId="13" borderId="5" xfId="0" applyFont="1" applyFill="1" applyBorder="1" applyAlignment="1">
      <alignment horizontal="center" vertical="center" shrinkToFit="1"/>
    </xf>
    <xf numFmtId="0" fontId="23" fillId="13" borderId="71" xfId="0" applyFont="1" applyFill="1" applyBorder="1" applyAlignment="1">
      <alignment horizontal="center" vertical="center" shrinkToFit="1"/>
    </xf>
    <xf numFmtId="0" fontId="23" fillId="13" borderId="40" xfId="0" quotePrefix="1" applyFont="1" applyFill="1" applyBorder="1" applyAlignment="1">
      <alignment horizontal="center" vertical="center"/>
    </xf>
    <xf numFmtId="0" fontId="23" fillId="13" borderId="5" xfId="0" quotePrefix="1" applyFont="1" applyFill="1" applyBorder="1" applyAlignment="1">
      <alignment horizontal="center" vertical="center" shrinkToFit="1"/>
    </xf>
    <xf numFmtId="0" fontId="23" fillId="13" borderId="32" xfId="0" applyFont="1" applyFill="1" applyBorder="1" applyAlignment="1">
      <alignment horizontal="center" vertical="center" wrapText="1"/>
    </xf>
    <xf numFmtId="0" fontId="23" fillId="13" borderId="4" xfId="0" applyFont="1" applyFill="1" applyBorder="1" applyAlignment="1">
      <alignment horizontal="center" vertical="center" shrinkToFit="1"/>
    </xf>
    <xf numFmtId="0" fontId="17" fillId="13" borderId="32" xfId="0" applyFont="1" applyFill="1" applyBorder="1" applyAlignment="1">
      <alignment horizontal="center" vertical="center"/>
    </xf>
    <xf numFmtId="38" fontId="3" fillId="13" borderId="89" xfId="4" applyFont="1" applyFill="1" applyBorder="1" applyAlignment="1" applyProtection="1">
      <alignment vertical="center"/>
      <protection locked="0"/>
    </xf>
    <xf numFmtId="38" fontId="3" fillId="13" borderId="39" xfId="4" applyFont="1" applyFill="1" applyBorder="1" applyAlignment="1" applyProtection="1">
      <protection locked="0"/>
    </xf>
    <xf numFmtId="0" fontId="20" fillId="3" borderId="98" xfId="0" applyFont="1" applyFill="1" applyBorder="1" applyAlignment="1">
      <alignment horizontal="right" vertical="top"/>
    </xf>
    <xf numFmtId="0" fontId="112" fillId="3" borderId="0" xfId="0" applyFont="1" applyFill="1" applyAlignment="1">
      <alignment vertical="center"/>
    </xf>
    <xf numFmtId="0" fontId="18"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17" fillId="13" borderId="32" xfId="0" applyFont="1" applyFill="1" applyBorder="1" applyAlignment="1">
      <alignment horizontal="center" vertical="center"/>
    </xf>
    <xf numFmtId="0" fontId="17" fillId="0" borderId="0" xfId="0" applyFont="1" applyAlignment="1"/>
    <xf numFmtId="0" fontId="114" fillId="3" borderId="0" xfId="0" applyFont="1" applyFill="1" applyAlignment="1">
      <alignment vertical="center"/>
    </xf>
    <xf numFmtId="0" fontId="4" fillId="0" borderId="0" xfId="16" applyFont="1" applyAlignment="1">
      <alignment vertical="center"/>
    </xf>
    <xf numFmtId="0" fontId="110" fillId="0" borderId="0" xfId="16" applyFont="1" applyAlignment="1">
      <alignment vertical="center"/>
    </xf>
    <xf numFmtId="0" fontId="1" fillId="3" borderId="0" xfId="0" applyFont="1" applyFill="1"/>
    <xf numFmtId="0" fontId="17" fillId="0" borderId="0" xfId="0" applyFont="1" applyAlignment="1">
      <alignment horizontal="center"/>
    </xf>
    <xf numFmtId="0" fontId="18" fillId="3" borderId="0" xfId="0" applyFont="1" applyFill="1" applyAlignment="1">
      <alignment shrinkToFit="1"/>
    </xf>
    <xf numFmtId="0" fontId="18" fillId="0" borderId="0" xfId="0" applyFont="1" applyAlignment="1">
      <alignment shrinkToFit="1"/>
    </xf>
    <xf numFmtId="0" fontId="10" fillId="0" borderId="25" xfId="0" applyFont="1" applyBorder="1" applyAlignment="1"/>
    <xf numFmtId="0" fontId="10" fillId="0" borderId="0" xfId="0" applyFont="1" applyBorder="1" applyAlignment="1"/>
    <xf numFmtId="0" fontId="10" fillId="0" borderId="39" xfId="0" applyFont="1" applyBorder="1" applyAlignment="1"/>
    <xf numFmtId="0" fontId="10" fillId="0" borderId="3" xfId="0" applyFont="1" applyBorder="1" applyAlignment="1"/>
    <xf numFmtId="0" fontId="4" fillId="3" borderId="0" xfId="0" quotePrefix="1" applyFont="1" applyFill="1" applyBorder="1" applyAlignment="1">
      <alignment horizontal="left" vertical="center"/>
    </xf>
    <xf numFmtId="0" fontId="116" fillId="0" borderId="0" xfId="0" applyFont="1"/>
    <xf numFmtId="0" fontId="115" fillId="0" borderId="0" xfId="0" applyFont="1"/>
    <xf numFmtId="0" fontId="117" fillId="0" borderId="0" xfId="0" applyFont="1" applyAlignment="1">
      <alignment vertical="center"/>
    </xf>
    <xf numFmtId="0" fontId="0" fillId="3" borderId="46" xfId="0" quotePrefix="1" applyFont="1" applyFill="1" applyBorder="1" applyAlignment="1">
      <alignment horizontal="center" vertical="center"/>
    </xf>
    <xf numFmtId="0" fontId="80" fillId="3" borderId="46" xfId="0" applyFont="1" applyFill="1" applyBorder="1" applyAlignment="1">
      <alignment horizontal="right" vertical="center"/>
    </xf>
    <xf numFmtId="0" fontId="80" fillId="3" borderId="46" xfId="0" applyFont="1" applyFill="1" applyBorder="1" applyAlignment="1">
      <alignment horizontal="left" vertical="center"/>
    </xf>
    <xf numFmtId="0" fontId="80" fillId="3" borderId="106" xfId="0" applyFont="1" applyFill="1" applyBorder="1" applyAlignment="1">
      <alignment horizontal="right" vertical="center"/>
    </xf>
    <xf numFmtId="0" fontId="80" fillId="3" borderId="106" xfId="0" applyFont="1" applyFill="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15" fillId="3" borderId="0" xfId="0" applyFont="1" applyFill="1"/>
    <xf numFmtId="0" fontId="18" fillId="0" borderId="0" xfId="0" applyFont="1" applyAlignment="1">
      <alignment vertical="center"/>
    </xf>
    <xf numFmtId="0" fontId="18" fillId="0" borderId="0" xfId="0" applyFont="1" applyAlignment="1">
      <alignment vertical="center"/>
    </xf>
    <xf numFmtId="0" fontId="46" fillId="0" borderId="5" xfId="0" applyFont="1" applyFill="1" applyBorder="1" applyAlignment="1">
      <alignment horizontal="left" vertical="center"/>
    </xf>
    <xf numFmtId="0" fontId="46" fillId="0" borderId="0" xfId="0" applyFont="1" applyFill="1" applyBorder="1" applyAlignment="1">
      <alignment horizontal="left" vertical="center" wrapText="1"/>
    </xf>
    <xf numFmtId="0" fontId="18" fillId="0" borderId="0" xfId="0" quotePrefix="1" applyFont="1" applyFill="1" applyBorder="1" applyAlignment="1">
      <alignment horizontal="right" vertical="center" wrapText="1"/>
    </xf>
    <xf numFmtId="0" fontId="46" fillId="0" borderId="5" xfId="0" applyFont="1" applyFill="1" applyBorder="1" applyAlignment="1">
      <alignment horizontal="left" vertical="center"/>
    </xf>
    <xf numFmtId="0" fontId="25" fillId="0" borderId="0" xfId="0" applyFont="1" applyFill="1" applyBorder="1" applyAlignment="1">
      <alignment horizontal="center" vertical="center"/>
    </xf>
    <xf numFmtId="0" fontId="25" fillId="0" borderId="25" xfId="0" applyFont="1" applyFill="1" applyBorder="1" applyAlignment="1">
      <alignment vertical="center"/>
    </xf>
    <xf numFmtId="0" fontId="25" fillId="0" borderId="39" xfId="0" applyFont="1" applyFill="1" applyBorder="1" applyAlignment="1">
      <alignment vertical="center"/>
    </xf>
    <xf numFmtId="0" fontId="0" fillId="3" borderId="0" xfId="0" applyFont="1" applyFill="1" applyBorder="1" applyAlignment="1">
      <alignment vertical="top"/>
    </xf>
    <xf numFmtId="0" fontId="4" fillId="3" borderId="0" xfId="0" applyFont="1" applyFill="1" applyBorder="1" applyAlignment="1">
      <alignment vertical="top"/>
    </xf>
    <xf numFmtId="187" fontId="80" fillId="13" borderId="11" xfId="0" applyNumberFormat="1" applyFont="1" applyFill="1" applyBorder="1" applyAlignment="1">
      <alignment horizontal="center" vertical="center" shrinkToFit="1"/>
    </xf>
    <xf numFmtId="187" fontId="80" fillId="13" borderId="7" xfId="0" applyNumberFormat="1" applyFont="1" applyFill="1" applyBorder="1" applyAlignment="1">
      <alignment horizontal="center" vertical="center" shrinkToFit="1"/>
    </xf>
    <xf numFmtId="187" fontId="80" fillId="13" borderId="10" xfId="0" applyNumberFormat="1" applyFont="1" applyFill="1" applyBorder="1" applyAlignment="1">
      <alignment horizontal="center" vertical="center" shrinkToFit="1"/>
    </xf>
    <xf numFmtId="187" fontId="80" fillId="13" borderId="25" xfId="0" applyNumberFormat="1" applyFont="1" applyFill="1" applyBorder="1" applyAlignment="1">
      <alignment horizontal="center" vertical="center" shrinkToFit="1"/>
    </xf>
    <xf numFmtId="187" fontId="80" fillId="13" borderId="0" xfId="0" applyNumberFormat="1" applyFont="1" applyFill="1" applyBorder="1" applyAlignment="1">
      <alignment horizontal="center" vertical="center" shrinkToFit="1"/>
    </xf>
    <xf numFmtId="187" fontId="80" fillId="13" borderId="39" xfId="0" applyNumberFormat="1" applyFont="1" applyFill="1" applyBorder="1" applyAlignment="1">
      <alignment horizontal="center" vertical="center" shrinkToFit="1"/>
    </xf>
    <xf numFmtId="187" fontId="80" fillId="13" borderId="3" xfId="0" applyNumberFormat="1" applyFont="1" applyFill="1" applyBorder="1" applyAlignment="1">
      <alignment horizontal="center" vertical="center" shrinkToFit="1"/>
    </xf>
    <xf numFmtId="187" fontId="80" fillId="13" borderId="1" xfId="0" applyNumberFormat="1" applyFont="1" applyFill="1" applyBorder="1" applyAlignment="1">
      <alignment horizontal="center" vertical="center" shrinkToFit="1"/>
    </xf>
    <xf numFmtId="187" fontId="80" fillId="13" borderId="15" xfId="0" applyNumberFormat="1" applyFont="1" applyFill="1" applyBorder="1" applyAlignment="1">
      <alignment horizontal="center" vertical="center" shrinkToFit="1"/>
    </xf>
    <xf numFmtId="187" fontId="80" fillId="3" borderId="11" xfId="0" applyNumberFormat="1" applyFont="1" applyFill="1" applyBorder="1" applyAlignment="1">
      <alignment horizontal="center" vertical="center"/>
    </xf>
    <xf numFmtId="187" fontId="80" fillId="3" borderId="7" xfId="0" applyNumberFormat="1" applyFont="1" applyFill="1" applyBorder="1" applyAlignment="1">
      <alignment horizontal="center" vertical="center"/>
    </xf>
    <xf numFmtId="187" fontId="80" fillId="3" borderId="10" xfId="0" applyNumberFormat="1" applyFont="1" applyFill="1" applyBorder="1" applyAlignment="1">
      <alignment horizontal="center" vertical="center"/>
    </xf>
    <xf numFmtId="187" fontId="80" fillId="3" borderId="25" xfId="0" applyNumberFormat="1" applyFont="1" applyFill="1" applyBorder="1" applyAlignment="1">
      <alignment horizontal="center" vertical="center"/>
    </xf>
    <xf numFmtId="187" fontId="80" fillId="3" borderId="0" xfId="0" applyNumberFormat="1" applyFont="1" applyFill="1" applyBorder="1" applyAlignment="1">
      <alignment horizontal="center" vertical="center"/>
    </xf>
    <xf numFmtId="187" fontId="80" fillId="3" borderId="39" xfId="0" applyNumberFormat="1" applyFont="1" applyFill="1" applyBorder="1" applyAlignment="1">
      <alignment horizontal="center" vertical="center"/>
    </xf>
    <xf numFmtId="187" fontId="80" fillId="3" borderId="3" xfId="0" applyNumberFormat="1" applyFont="1" applyFill="1" applyBorder="1" applyAlignment="1">
      <alignment horizontal="center" vertical="center"/>
    </xf>
    <xf numFmtId="187" fontId="80" fillId="3" borderId="1" xfId="0" applyNumberFormat="1" applyFont="1" applyFill="1" applyBorder="1" applyAlignment="1">
      <alignment horizontal="center" vertical="center"/>
    </xf>
    <xf numFmtId="187" fontId="80" fillId="3" borderId="15" xfId="0" applyNumberFormat="1" applyFont="1" applyFill="1" applyBorder="1" applyAlignment="1">
      <alignment horizontal="center" vertical="center"/>
    </xf>
    <xf numFmtId="0" fontId="107" fillId="0" borderId="0" xfId="0" applyFont="1" applyFill="1" applyAlignment="1">
      <alignment horizontal="center" vertical="center"/>
    </xf>
    <xf numFmtId="0" fontId="77" fillId="3" borderId="25" xfId="0" applyFont="1" applyFill="1" applyBorder="1" applyAlignment="1">
      <alignment horizontal="center" vertical="center"/>
    </xf>
    <xf numFmtId="0" fontId="77" fillId="3" borderId="0" xfId="0" applyFont="1" applyFill="1" applyBorder="1" applyAlignment="1">
      <alignment horizontal="center" vertical="center"/>
    </xf>
    <xf numFmtId="0" fontId="77" fillId="3" borderId="39" xfId="0" applyFont="1" applyFill="1" applyBorder="1" applyAlignment="1">
      <alignment horizontal="center" vertical="center"/>
    </xf>
    <xf numFmtId="0" fontId="77" fillId="4" borderId="0" xfId="0" applyFont="1" applyFill="1" applyBorder="1" applyAlignment="1">
      <alignment horizontal="center" vertical="center"/>
    </xf>
    <xf numFmtId="0" fontId="70" fillId="3" borderId="0" xfId="0" applyFont="1" applyFill="1" applyAlignment="1">
      <alignment horizontal="center" vertical="center"/>
    </xf>
    <xf numFmtId="0" fontId="80" fillId="3" borderId="25" xfId="0" applyFont="1" applyFill="1" applyBorder="1" applyAlignment="1">
      <alignment horizontal="center" vertical="center" shrinkToFit="1"/>
    </xf>
    <xf numFmtId="0" fontId="0" fillId="0" borderId="0" xfId="0" applyAlignment="1">
      <alignment vertical="center" shrinkToFit="1"/>
    </xf>
    <xf numFmtId="0" fontId="0" fillId="0" borderId="39" xfId="0" applyBorder="1" applyAlignment="1">
      <alignment vertical="center" shrinkToFit="1"/>
    </xf>
    <xf numFmtId="0" fontId="79" fillId="3" borderId="1" xfId="0" applyFont="1" applyFill="1" applyBorder="1" applyAlignment="1">
      <alignment horizontal="center" vertical="center"/>
    </xf>
    <xf numFmtId="0" fontId="77" fillId="3" borderId="65" xfId="0" applyFont="1" applyFill="1" applyBorder="1" applyAlignment="1">
      <alignment horizontal="center" vertical="center"/>
    </xf>
    <xf numFmtId="0" fontId="80" fillId="3" borderId="25" xfId="0" applyFont="1" applyFill="1" applyBorder="1" applyAlignment="1">
      <alignment horizontal="center" vertical="center"/>
    </xf>
    <xf numFmtId="0" fontId="80" fillId="3" borderId="39" xfId="0" applyFont="1" applyFill="1" applyBorder="1" applyAlignment="1">
      <alignment horizontal="center" vertical="center"/>
    </xf>
    <xf numFmtId="0" fontId="77" fillId="3" borderId="7" xfId="0" applyFont="1" applyFill="1" applyBorder="1" applyAlignment="1">
      <alignment horizontal="left" vertical="center"/>
    </xf>
    <xf numFmtId="0" fontId="77" fillId="3" borderId="10" xfId="0" applyFont="1" applyFill="1" applyBorder="1" applyAlignment="1">
      <alignment horizontal="left" vertical="center"/>
    </xf>
    <xf numFmtId="0" fontId="80" fillId="3" borderId="11" xfId="0" applyFont="1" applyFill="1" applyBorder="1" applyAlignment="1">
      <alignment horizontal="center" vertical="center"/>
    </xf>
    <xf numFmtId="0" fontId="80" fillId="3" borderId="10" xfId="0" applyFont="1" applyFill="1" applyBorder="1" applyAlignment="1">
      <alignment horizontal="center" vertical="center"/>
    </xf>
    <xf numFmtId="0" fontId="80" fillId="3" borderId="3" xfId="0" applyFont="1" applyFill="1" applyBorder="1" applyAlignment="1">
      <alignment horizontal="center" vertical="center"/>
    </xf>
    <xf numFmtId="0" fontId="80" fillId="3" borderId="15" xfId="0" applyFont="1" applyFill="1" applyBorder="1" applyAlignment="1">
      <alignment horizontal="center" vertical="center"/>
    </xf>
    <xf numFmtId="0" fontId="77" fillId="3" borderId="11" xfId="0" applyFont="1" applyFill="1" applyBorder="1" applyAlignment="1">
      <alignment horizontal="center" vertical="center" wrapText="1"/>
    </xf>
    <xf numFmtId="0" fontId="77" fillId="3" borderId="7" xfId="0" applyFont="1" applyFill="1" applyBorder="1" applyAlignment="1">
      <alignment horizontal="center" vertical="center" wrapText="1"/>
    </xf>
    <xf numFmtId="0" fontId="77" fillId="3" borderId="10"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77" fillId="3" borderId="0" xfId="0" applyFont="1" applyFill="1" applyBorder="1" applyAlignment="1">
      <alignment horizontal="center" vertical="center" wrapText="1"/>
    </xf>
    <xf numFmtId="0" fontId="77" fillId="3" borderId="39" xfId="0" applyFont="1" applyFill="1" applyBorder="1" applyAlignment="1">
      <alignment horizontal="center" vertical="center" wrapText="1"/>
    </xf>
    <xf numFmtId="0" fontId="77" fillId="3" borderId="3" xfId="0" applyFont="1" applyFill="1" applyBorder="1" applyAlignment="1">
      <alignment horizontal="center" vertical="center" wrapText="1"/>
    </xf>
    <xf numFmtId="0" fontId="77" fillId="3" borderId="1" xfId="0" applyFont="1" applyFill="1" applyBorder="1" applyAlignment="1">
      <alignment horizontal="center" vertical="center" wrapText="1"/>
    </xf>
    <xf numFmtId="0" fontId="77" fillId="3" borderId="15"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39" xfId="0" applyFont="1" applyFill="1" applyBorder="1" applyAlignment="1">
      <alignment horizontal="center" vertical="center"/>
    </xf>
    <xf numFmtId="0" fontId="80" fillId="3" borderId="46" xfId="0" applyFont="1" applyFill="1" applyBorder="1" applyAlignment="1">
      <alignment vertical="center"/>
    </xf>
    <xf numFmtId="0" fontId="0" fillId="0" borderId="46" xfId="0" applyBorder="1" applyAlignment="1">
      <alignment vertical="center"/>
    </xf>
    <xf numFmtId="0" fontId="0" fillId="0" borderId="106" xfId="0" applyBorder="1" applyAlignment="1">
      <alignment vertical="center"/>
    </xf>
    <xf numFmtId="0" fontId="25" fillId="3" borderId="0" xfId="0" applyFont="1" applyFill="1" applyBorder="1" applyAlignment="1">
      <alignment horizontal="right" vertical="center"/>
    </xf>
    <xf numFmtId="0" fontId="0" fillId="0" borderId="0" xfId="0" applyAlignment="1">
      <alignment horizontal="right" vertical="center"/>
    </xf>
    <xf numFmtId="0" fontId="80" fillId="3" borderId="0" xfId="0" applyFont="1" applyFill="1" applyBorder="1" applyAlignment="1">
      <alignment horizontal="center" vertical="center"/>
    </xf>
    <xf numFmtId="0" fontId="0" fillId="0" borderId="46" xfId="0" applyBorder="1" applyAlignment="1">
      <alignment horizontal="right" vertical="center"/>
    </xf>
    <xf numFmtId="0" fontId="0" fillId="0" borderId="47" xfId="0" applyBorder="1" applyAlignment="1">
      <alignment vertical="center"/>
    </xf>
    <xf numFmtId="0" fontId="0" fillId="0" borderId="0" xfId="0" applyAlignment="1">
      <alignment vertical="center"/>
    </xf>
    <xf numFmtId="0" fontId="0" fillId="0" borderId="39" xfId="0" applyBorder="1" applyAlignment="1">
      <alignment vertical="center"/>
    </xf>
    <xf numFmtId="187" fontId="80" fillId="14" borderId="11" xfId="0" applyNumberFormat="1" applyFont="1" applyFill="1" applyBorder="1" applyAlignment="1">
      <alignment horizontal="center" vertical="center"/>
    </xf>
    <xf numFmtId="187" fontId="80" fillId="14" borderId="7" xfId="0" applyNumberFormat="1" applyFont="1" applyFill="1" applyBorder="1" applyAlignment="1">
      <alignment horizontal="center" vertical="center"/>
    </xf>
    <xf numFmtId="187" fontId="80" fillId="14" borderId="10" xfId="0" applyNumberFormat="1" applyFont="1" applyFill="1" applyBorder="1" applyAlignment="1">
      <alignment horizontal="center" vertical="center"/>
    </xf>
    <xf numFmtId="187" fontId="80" fillId="14" borderId="25" xfId="0" applyNumberFormat="1" applyFont="1" applyFill="1" applyBorder="1" applyAlignment="1">
      <alignment horizontal="center" vertical="center"/>
    </xf>
    <xf numFmtId="187" fontId="80" fillId="14" borderId="0" xfId="0" applyNumberFormat="1" applyFont="1" applyFill="1" applyBorder="1" applyAlignment="1">
      <alignment horizontal="center" vertical="center"/>
    </xf>
    <xf numFmtId="187" fontId="80" fillId="14" borderId="39" xfId="0" applyNumberFormat="1" applyFont="1" applyFill="1" applyBorder="1" applyAlignment="1">
      <alignment horizontal="center" vertical="center"/>
    </xf>
    <xf numFmtId="187" fontId="80" fillId="14" borderId="3" xfId="0" applyNumberFormat="1" applyFont="1" applyFill="1" applyBorder="1" applyAlignment="1">
      <alignment horizontal="center" vertical="center"/>
    </xf>
    <xf numFmtId="187" fontId="80" fillId="14" borderId="1" xfId="0" applyNumberFormat="1" applyFont="1" applyFill="1" applyBorder="1" applyAlignment="1">
      <alignment horizontal="center" vertical="center"/>
    </xf>
    <xf numFmtId="187" fontId="80" fillId="14" borderId="15" xfId="0" applyNumberFormat="1" applyFont="1" applyFill="1" applyBorder="1" applyAlignment="1">
      <alignment horizontal="center" vertical="center"/>
    </xf>
    <xf numFmtId="0" fontId="80" fillId="3" borderId="0" xfId="0" applyFont="1" applyFill="1" applyBorder="1" applyAlignment="1">
      <alignment vertical="center"/>
    </xf>
    <xf numFmtId="0" fontId="0" fillId="0" borderId="0" xfId="0" applyBorder="1" applyAlignment="1">
      <alignment horizontal="center" vertical="center" shrinkToFit="1"/>
    </xf>
    <xf numFmtId="0" fontId="0" fillId="0" borderId="0" xfId="0" applyAlignment="1">
      <alignment horizontal="center" vertical="center"/>
    </xf>
    <xf numFmtId="0" fontId="80" fillId="3" borderId="0" xfId="0" applyFont="1" applyFill="1" applyBorder="1" applyAlignment="1">
      <alignment horizontal="center" vertical="center" shrinkToFit="1"/>
    </xf>
    <xf numFmtId="0" fontId="0" fillId="0" borderId="0" xfId="0" applyAlignment="1">
      <alignment horizontal="center" vertical="center" shrinkToFit="1"/>
    </xf>
    <xf numFmtId="0" fontId="80" fillId="3" borderId="46" xfId="0" applyFont="1" applyFill="1" applyBorder="1" applyAlignment="1">
      <alignment horizontal="center" vertical="center"/>
    </xf>
    <xf numFmtId="0" fontId="0" fillId="0" borderId="46" xfId="0" applyBorder="1" applyAlignment="1">
      <alignment horizontal="center" vertical="center"/>
    </xf>
    <xf numFmtId="0" fontId="80" fillId="3" borderId="106" xfId="0" applyFont="1" applyFill="1" applyBorder="1" applyAlignment="1">
      <alignment horizontal="center" vertical="center"/>
    </xf>
    <xf numFmtId="0" fontId="0" fillId="0" borderId="106" xfId="0" applyBorder="1" applyAlignment="1">
      <alignment horizontal="center" vertical="center"/>
    </xf>
    <xf numFmtId="0" fontId="80" fillId="3" borderId="106" xfId="0" applyFont="1" applyFill="1" applyBorder="1" applyAlignment="1">
      <alignment vertical="center"/>
    </xf>
    <xf numFmtId="0" fontId="114" fillId="3" borderId="0" xfId="0" applyFont="1" applyFill="1" applyAlignment="1">
      <alignment vertical="top" wrapText="1"/>
    </xf>
    <xf numFmtId="0" fontId="114" fillId="0" borderId="0" xfId="0" applyFont="1" applyAlignment="1">
      <alignment wrapText="1"/>
    </xf>
    <xf numFmtId="0" fontId="80" fillId="3" borderId="0" xfId="0" applyFont="1" applyFill="1" applyBorder="1" applyAlignment="1">
      <alignment horizontal="left" vertical="center"/>
    </xf>
    <xf numFmtId="0" fontId="80" fillId="3" borderId="39" xfId="0" applyFont="1" applyFill="1" applyBorder="1" applyAlignment="1">
      <alignment horizontal="left" vertical="center"/>
    </xf>
    <xf numFmtId="0" fontId="80" fillId="3" borderId="46" xfId="0" applyFont="1" applyFill="1" applyBorder="1" applyAlignment="1">
      <alignment horizontal="left" vertical="center"/>
    </xf>
    <xf numFmtId="0" fontId="80" fillId="3" borderId="47" xfId="0" applyFont="1" applyFill="1" applyBorder="1" applyAlignment="1">
      <alignment horizontal="left" vertical="center"/>
    </xf>
    <xf numFmtId="0" fontId="25" fillId="0" borderId="0" xfId="0" applyFont="1" applyFill="1" applyBorder="1" applyAlignment="1">
      <alignment horizontal="center" vertical="center"/>
    </xf>
    <xf numFmtId="0" fontId="11"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0" fillId="0" borderId="0" xfId="0" applyFont="1" applyAlignment="1"/>
    <xf numFmtId="0" fontId="0" fillId="0" borderId="0" xfId="0" applyAlignment="1"/>
    <xf numFmtId="0" fontId="0" fillId="0" borderId="0" xfId="0"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5" fillId="13" borderId="24" xfId="0" applyFont="1" applyFill="1" applyBorder="1" applyAlignment="1">
      <alignment horizontal="center" vertical="center" wrapText="1"/>
    </xf>
    <xf numFmtId="0" fontId="75" fillId="13" borderId="2" xfId="0" applyFont="1" applyFill="1" applyBorder="1" applyAlignment="1">
      <alignment horizontal="center" vertical="center" wrapText="1"/>
    </xf>
    <xf numFmtId="189" fontId="75" fillId="13" borderId="4" xfId="0" applyNumberFormat="1" applyFont="1" applyFill="1" applyBorder="1" applyAlignment="1">
      <alignment horizontal="center" vertical="center"/>
    </xf>
    <xf numFmtId="189" fontId="75" fillId="13" borderId="48" xfId="0" applyNumberFormat="1" applyFont="1" applyFill="1" applyBorder="1" applyAlignment="1">
      <alignment horizontal="center" vertical="center"/>
    </xf>
    <xf numFmtId="0" fontId="75" fillId="13" borderId="11" xfId="0" applyFont="1" applyFill="1" applyBorder="1" applyAlignment="1">
      <alignment horizontal="center" vertical="center"/>
    </xf>
    <xf numFmtId="0" fontId="75" fillId="13" borderId="7" xfId="0" applyFont="1" applyFill="1" applyBorder="1" applyAlignment="1">
      <alignment horizontal="center" vertical="center"/>
    </xf>
    <xf numFmtId="0" fontId="75" fillId="13" borderId="25" xfId="0" applyFont="1" applyFill="1" applyBorder="1" applyAlignment="1">
      <alignment horizontal="center" vertical="center"/>
    </xf>
    <xf numFmtId="0" fontId="75" fillId="13" borderId="0" xfId="0" applyFont="1" applyFill="1" applyBorder="1" applyAlignment="1">
      <alignment horizontal="center" vertical="center"/>
    </xf>
    <xf numFmtId="0" fontId="75" fillId="13" borderId="3" xfId="0" applyFont="1" applyFill="1" applyBorder="1" applyAlignment="1">
      <alignment horizontal="center" vertical="center"/>
    </xf>
    <xf numFmtId="0" fontId="75" fillId="13" borderId="1" xfId="0" applyFont="1" applyFill="1" applyBorder="1" applyAlignment="1">
      <alignment horizontal="center" vertical="center"/>
    </xf>
    <xf numFmtId="0" fontId="75" fillId="13" borderId="102" xfId="0" applyFont="1" applyFill="1" applyBorder="1" applyAlignment="1">
      <alignment horizontal="left" vertical="center"/>
    </xf>
    <xf numFmtId="0" fontId="75" fillId="13" borderId="53" xfId="0" applyFont="1" applyFill="1" applyBorder="1" applyAlignment="1">
      <alignment horizontal="left" vertical="center"/>
    </xf>
    <xf numFmtId="0" fontId="74" fillId="3" borderId="102" xfId="0" applyFont="1" applyFill="1" applyBorder="1" applyAlignment="1">
      <alignment horizontal="center" vertical="center"/>
    </xf>
    <xf numFmtId="0" fontId="74" fillId="3" borderId="53" xfId="0" applyFont="1" applyFill="1" applyBorder="1" applyAlignment="1">
      <alignment horizontal="center" vertical="center"/>
    </xf>
    <xf numFmtId="0" fontId="75" fillId="13" borderId="109" xfId="0" applyFont="1" applyFill="1" applyBorder="1" applyAlignment="1">
      <alignment horizontal="left" vertical="center"/>
    </xf>
    <xf numFmtId="0" fontId="75" fillId="13" borderId="107" xfId="0" applyFont="1" applyFill="1" applyBorder="1" applyAlignment="1">
      <alignment horizontal="left" vertical="center"/>
    </xf>
    <xf numFmtId="0" fontId="74" fillId="4" borderId="109" xfId="0" applyFont="1" applyFill="1" applyBorder="1" applyAlignment="1">
      <alignment horizontal="right" vertical="center"/>
    </xf>
    <xf numFmtId="0" fontId="74" fillId="4" borderId="107" xfId="0" applyFont="1" applyFill="1" applyBorder="1" applyAlignment="1">
      <alignment horizontal="right" vertical="center"/>
    </xf>
    <xf numFmtId="0" fontId="75" fillId="13" borderId="15" xfId="0" applyFont="1" applyFill="1" applyBorder="1" applyAlignment="1">
      <alignment horizontal="center" vertical="center"/>
    </xf>
    <xf numFmtId="0" fontId="95" fillId="13" borderId="4" xfId="0" applyFont="1" applyFill="1" applyBorder="1" applyAlignment="1">
      <alignment horizontal="center" vertical="center"/>
    </xf>
    <xf numFmtId="0" fontId="0" fillId="13" borderId="5" xfId="0" applyFont="1" applyFill="1" applyBorder="1" applyAlignment="1">
      <alignment horizontal="center" vertical="center"/>
    </xf>
    <xf numFmtId="0" fontId="0" fillId="13" borderId="48" xfId="0" applyFont="1" applyFill="1" applyBorder="1" applyAlignment="1">
      <alignment horizontal="center" vertical="center"/>
    </xf>
    <xf numFmtId="0" fontId="95" fillId="3" borderId="11" xfId="0" applyFont="1" applyFill="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vertical="center"/>
    </xf>
    <xf numFmtId="0" fontId="0" fillId="0" borderId="15" xfId="0" applyFont="1" applyBorder="1" applyAlignment="1">
      <alignment vertical="center"/>
    </xf>
    <xf numFmtId="0" fontId="74" fillId="2" borderId="110" xfId="0" applyFont="1" applyFill="1" applyBorder="1" applyAlignment="1">
      <alignment vertical="center"/>
    </xf>
    <xf numFmtId="0" fontId="74" fillId="2" borderId="55" xfId="0" applyFont="1" applyFill="1" applyBorder="1" applyAlignment="1">
      <alignment vertical="center"/>
    </xf>
    <xf numFmtId="182" fontId="74" fillId="2" borderId="65" xfId="0" applyNumberFormat="1" applyFont="1" applyFill="1" applyBorder="1" applyAlignment="1">
      <alignment horizontal="right" vertical="center"/>
    </xf>
    <xf numFmtId="182" fontId="74" fillId="2" borderId="2" xfId="0" applyNumberFormat="1" applyFont="1" applyFill="1" applyBorder="1" applyAlignment="1">
      <alignment horizontal="right" vertical="center"/>
    </xf>
    <xf numFmtId="0" fontId="75" fillId="13" borderId="4" xfId="0" applyFont="1" applyFill="1" applyBorder="1" applyAlignment="1">
      <alignment horizontal="center" vertical="center"/>
    </xf>
    <xf numFmtId="0" fontId="75" fillId="13" borderId="5" xfId="0" applyFont="1" applyFill="1" applyBorder="1" applyAlignment="1">
      <alignment horizontal="center" vertical="center"/>
    </xf>
    <xf numFmtId="0" fontId="75" fillId="13" borderId="48" xfId="0" applyFont="1" applyFill="1" applyBorder="1" applyAlignment="1">
      <alignment horizontal="center" vertical="center"/>
    </xf>
    <xf numFmtId="0" fontId="74" fillId="2" borderId="111" xfId="0" applyFont="1" applyFill="1" applyBorder="1" applyAlignment="1">
      <alignment vertical="center"/>
    </xf>
    <xf numFmtId="0" fontId="74" fillId="2" borderId="48" xfId="0" applyFont="1" applyFill="1" applyBorder="1" applyAlignment="1">
      <alignment vertical="center"/>
    </xf>
    <xf numFmtId="0" fontId="74" fillId="13" borderId="11" xfId="0" applyFont="1" applyFill="1" applyBorder="1" applyAlignment="1">
      <alignment horizontal="center" vertical="center"/>
    </xf>
    <xf numFmtId="0" fontId="74" fillId="13" borderId="7" xfId="0" applyFont="1" applyFill="1" applyBorder="1" applyAlignment="1">
      <alignment horizontal="center" vertical="center"/>
    </xf>
    <xf numFmtId="0" fontId="74" fillId="13" borderId="3" xfId="0" applyFont="1" applyFill="1" applyBorder="1" applyAlignment="1">
      <alignment horizontal="center" vertical="center"/>
    </xf>
    <xf numFmtId="0" fontId="74" fillId="13" borderId="1" xfId="0" applyFont="1" applyFill="1" applyBorder="1" applyAlignment="1">
      <alignment horizontal="center" vertical="center"/>
    </xf>
    <xf numFmtId="0" fontId="75" fillId="13" borderId="11" xfId="0" applyNumberFormat="1" applyFont="1" applyFill="1" applyBorder="1" applyAlignment="1">
      <alignment horizontal="center" vertical="center"/>
    </xf>
    <xf numFmtId="0" fontId="75" fillId="13" borderId="7" xfId="0" applyNumberFormat="1" applyFont="1" applyFill="1" applyBorder="1" applyAlignment="1">
      <alignment horizontal="center" vertical="center"/>
    </xf>
    <xf numFmtId="0" fontId="74" fillId="3" borderId="112" xfId="0" applyFont="1" applyFill="1" applyBorder="1" applyAlignment="1">
      <alignment horizontal="center" vertical="center"/>
    </xf>
    <xf numFmtId="0" fontId="74" fillId="3" borderId="113" xfId="0" applyFont="1" applyFill="1" applyBorder="1" applyAlignment="1">
      <alignment horizontal="center" vertical="center"/>
    </xf>
    <xf numFmtId="0" fontId="74" fillId="13" borderId="4" xfId="0" applyFont="1" applyFill="1" applyBorder="1" applyAlignment="1">
      <alignment horizontal="center" vertical="center"/>
    </xf>
    <xf numFmtId="0" fontId="74" fillId="13" borderId="5" xfId="0" applyFont="1" applyFill="1" applyBorder="1" applyAlignment="1">
      <alignment horizontal="center" vertical="center"/>
    </xf>
    <xf numFmtId="0" fontId="74" fillId="13" borderId="48" xfId="0" applyFont="1" applyFill="1" applyBorder="1" applyAlignment="1">
      <alignment horizontal="center" vertical="center"/>
    </xf>
    <xf numFmtId="0" fontId="74" fillId="4" borderId="111" xfId="0" applyFont="1" applyFill="1" applyBorder="1" applyAlignment="1">
      <alignment horizontal="right" vertical="center"/>
    </xf>
    <xf numFmtId="0" fontId="74" fillId="4" borderId="48" xfId="0" applyFont="1" applyFill="1" applyBorder="1" applyAlignment="1">
      <alignment horizontal="right" vertical="center"/>
    </xf>
    <xf numFmtId="178" fontId="74" fillId="3" borderId="24" xfId="1" applyNumberFormat="1" applyFont="1" applyFill="1" applyBorder="1" applyAlignment="1">
      <alignment horizontal="center" vertical="center"/>
    </xf>
    <xf numFmtId="178" fontId="74" fillId="3" borderId="65" xfId="1" applyNumberFormat="1" applyFont="1" applyFill="1" applyBorder="1" applyAlignment="1">
      <alignment horizontal="center" vertical="center"/>
    </xf>
    <xf numFmtId="178" fontId="74" fillId="3" borderId="2" xfId="1" applyNumberFormat="1" applyFont="1" applyFill="1" applyBorder="1" applyAlignment="1">
      <alignment horizontal="center" vertical="center"/>
    </xf>
    <xf numFmtId="0" fontId="16" fillId="13" borderId="3" xfId="0" applyFont="1" applyFill="1" applyBorder="1" applyAlignment="1">
      <alignment horizontal="center" vertical="center"/>
    </xf>
    <xf numFmtId="0" fontId="16" fillId="13" borderId="73" xfId="0" applyFont="1" applyFill="1" applyBorder="1" applyAlignment="1">
      <alignment horizontal="center" vertical="center"/>
    </xf>
    <xf numFmtId="0" fontId="97" fillId="3" borderId="114" xfId="0" applyFont="1" applyFill="1" applyBorder="1" applyAlignment="1">
      <alignment vertical="center"/>
    </xf>
    <xf numFmtId="0" fontId="3" fillId="0" borderId="5" xfId="0" applyFont="1" applyBorder="1" applyAlignment="1">
      <alignment vertical="center"/>
    </xf>
    <xf numFmtId="0" fontId="3" fillId="0" borderId="48" xfId="0" applyFont="1" applyBorder="1" applyAlignment="1">
      <alignment vertical="center"/>
    </xf>
    <xf numFmtId="0" fontId="97" fillId="3" borderId="75" xfId="0" applyFont="1" applyFill="1" applyBorder="1" applyAlignment="1">
      <alignment vertical="center"/>
    </xf>
    <xf numFmtId="0" fontId="3" fillId="0" borderId="75" xfId="0" applyFont="1" applyBorder="1" applyAlignment="1">
      <alignment vertical="center"/>
    </xf>
    <xf numFmtId="0" fontId="3" fillId="0" borderId="115" xfId="0" applyFont="1" applyBorder="1" applyAlignment="1">
      <alignment vertical="center"/>
    </xf>
    <xf numFmtId="0" fontId="97" fillId="3" borderId="116" xfId="0" applyFont="1" applyFill="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18" fillId="13" borderId="49" xfId="0" applyFont="1" applyFill="1" applyBorder="1" applyAlignment="1">
      <alignment horizontal="center" vertical="center"/>
    </xf>
    <xf numFmtId="0" fontId="0" fillId="13" borderId="119" xfId="0" applyFont="1" applyFill="1" applyBorder="1" applyAlignment="1">
      <alignment horizontal="center" vertical="center"/>
    </xf>
    <xf numFmtId="0" fontId="0" fillId="13" borderId="56" xfId="0" applyFont="1" applyFill="1" applyBorder="1" applyAlignment="1">
      <alignment horizontal="center" vertical="center"/>
    </xf>
    <xf numFmtId="0" fontId="18" fillId="3" borderId="25" xfId="0" applyFont="1" applyFill="1" applyBorder="1" applyAlignment="1">
      <alignment horizontal="right" vertical="center"/>
    </xf>
    <xf numFmtId="0" fontId="0" fillId="0" borderId="0" xfId="0" applyFont="1" applyBorder="1" applyAlignment="1">
      <alignment vertical="center"/>
    </xf>
    <xf numFmtId="0" fontId="0" fillId="0" borderId="39" xfId="0" applyFont="1" applyBorder="1" applyAlignment="1">
      <alignment vertical="center"/>
    </xf>
    <xf numFmtId="0" fontId="95" fillId="13" borderId="49" xfId="0" applyFont="1" applyFill="1" applyBorder="1" applyAlignment="1">
      <alignment horizontal="center" vertical="center"/>
    </xf>
    <xf numFmtId="0" fontId="95" fillId="3" borderId="25" xfId="0" applyFont="1" applyFill="1" applyBorder="1" applyAlignment="1">
      <alignment vertical="center"/>
    </xf>
    <xf numFmtId="0" fontId="16" fillId="13" borderId="11" xfId="0" applyFont="1" applyFill="1" applyBorder="1" applyAlignment="1">
      <alignment horizontal="center" vertical="center"/>
    </xf>
    <xf numFmtId="0" fontId="16" fillId="13" borderId="76" xfId="0" applyFont="1" applyFill="1" applyBorder="1" applyAlignment="1">
      <alignment horizontal="center" vertical="center"/>
    </xf>
    <xf numFmtId="0" fontId="16" fillId="13" borderId="4" xfId="0" applyFont="1" applyFill="1" applyBorder="1" applyAlignment="1">
      <alignment horizontal="center" vertical="center"/>
    </xf>
    <xf numFmtId="0" fontId="16" fillId="13" borderId="120" xfId="0" applyFont="1" applyFill="1" applyBorder="1" applyAlignment="1">
      <alignment horizontal="center" vertical="center"/>
    </xf>
    <xf numFmtId="0" fontId="74" fillId="10" borderId="0" xfId="0" applyFont="1" applyFill="1" applyAlignment="1">
      <alignment horizontal="center" vertical="center"/>
    </xf>
    <xf numFmtId="0" fontId="87" fillId="0" borderId="7" xfId="0" applyFont="1" applyFill="1" applyBorder="1" applyAlignment="1">
      <alignment horizontal="left" vertical="center" shrinkToFit="1"/>
    </xf>
    <xf numFmtId="0" fontId="0" fillId="0" borderId="7" xfId="0" applyFont="1" applyBorder="1" applyAlignment="1">
      <alignment horizontal="left" vertical="center" shrinkToFit="1"/>
    </xf>
    <xf numFmtId="0" fontId="87" fillId="0" borderId="0" xfId="0" applyFont="1" applyFill="1" applyBorder="1" applyAlignment="1">
      <alignment horizontal="left" vertical="center" shrinkToFit="1"/>
    </xf>
    <xf numFmtId="0" fontId="0" fillId="0" borderId="0" xfId="0" applyFont="1" applyBorder="1" applyAlignment="1">
      <alignment horizontal="left" vertical="center" shrinkToFit="1"/>
    </xf>
    <xf numFmtId="0" fontId="75" fillId="13" borderId="62" xfId="0" applyFont="1" applyFill="1" applyBorder="1" applyAlignment="1">
      <alignment horizontal="center" vertical="center"/>
    </xf>
    <xf numFmtId="0" fontId="75" fillId="13" borderId="63" xfId="0" applyFont="1" applyFill="1" applyBorder="1" applyAlignment="1">
      <alignment horizontal="center" vertical="center"/>
    </xf>
    <xf numFmtId="0" fontId="100" fillId="4" borderId="1" xfId="0" applyFont="1" applyFill="1" applyBorder="1" applyAlignment="1">
      <alignment horizontal="center" vertical="center"/>
    </xf>
    <xf numFmtId="0" fontId="83" fillId="4" borderId="63" xfId="0" applyFont="1" applyFill="1" applyBorder="1" applyAlignment="1">
      <alignment horizontal="center" vertical="center"/>
    </xf>
    <xf numFmtId="0" fontId="83" fillId="4" borderId="42" xfId="0" applyFont="1" applyFill="1" applyBorder="1" applyAlignment="1">
      <alignment horizontal="right" vertical="center"/>
    </xf>
    <xf numFmtId="0" fontId="75" fillId="3" borderId="107" xfId="0" applyFont="1" applyFill="1" applyBorder="1" applyAlignment="1">
      <alignment horizontal="left" vertical="center"/>
    </xf>
    <xf numFmtId="0" fontId="75" fillId="3" borderId="53" xfId="0" applyFont="1" applyFill="1" applyBorder="1" applyAlignment="1">
      <alignment horizontal="left" vertical="center"/>
    </xf>
    <xf numFmtId="0" fontId="75" fillId="3" borderId="25" xfId="0" applyFont="1" applyFill="1" applyBorder="1" applyAlignment="1">
      <alignment horizontal="left" vertical="center" shrinkToFit="1"/>
    </xf>
    <xf numFmtId="0" fontId="75" fillId="3" borderId="0" xfId="0" applyFont="1" applyFill="1" applyBorder="1" applyAlignment="1">
      <alignment horizontal="left" vertical="center" shrinkToFit="1"/>
    </xf>
    <xf numFmtId="0" fontId="83" fillId="4" borderId="62" xfId="0" applyFont="1" applyFill="1" applyBorder="1" applyAlignment="1">
      <alignment horizontal="center" vertical="center"/>
    </xf>
    <xf numFmtId="0" fontId="83" fillId="4" borderId="41" xfId="0" applyFont="1" applyFill="1" applyBorder="1" applyAlignment="1">
      <alignment horizontal="right" vertical="center"/>
    </xf>
    <xf numFmtId="0" fontId="98" fillId="3" borderId="105" xfId="0" applyFont="1" applyFill="1" applyBorder="1" applyAlignment="1">
      <alignment vertical="center" shrinkToFit="1"/>
    </xf>
    <xf numFmtId="0" fontId="99" fillId="0" borderId="46" xfId="0" applyFont="1" applyBorder="1" applyAlignment="1">
      <alignment vertical="center" shrinkToFit="1"/>
    </xf>
    <xf numFmtId="0" fontId="99" fillId="0" borderId="47" xfId="0" applyFont="1" applyBorder="1" applyAlignment="1">
      <alignment vertical="center" shrinkToFit="1"/>
    </xf>
    <xf numFmtId="0" fontId="73" fillId="3" borderId="0" xfId="0" applyFont="1" applyFill="1" applyAlignment="1">
      <alignment horizontal="left" vertical="center"/>
    </xf>
    <xf numFmtId="0" fontId="74" fillId="3" borderId="0" xfId="0" applyFont="1" applyFill="1" applyAlignment="1">
      <alignment horizontal="left" vertical="center"/>
    </xf>
    <xf numFmtId="0" fontId="75" fillId="3" borderId="0" xfId="0" applyFont="1" applyFill="1" applyBorder="1" applyAlignment="1">
      <alignment horizontal="right" vertical="center"/>
    </xf>
    <xf numFmtId="0" fontId="75" fillId="3" borderId="1" xfId="0" applyFont="1" applyFill="1" applyBorder="1" applyAlignment="1">
      <alignment horizontal="right" vertical="center"/>
    </xf>
    <xf numFmtId="0" fontId="75" fillId="3" borderId="39" xfId="0" applyFont="1" applyFill="1" applyBorder="1" applyAlignment="1">
      <alignment horizontal="left" vertical="center"/>
    </xf>
    <xf numFmtId="0" fontId="75" fillId="13" borderId="65" xfId="0" applyFont="1" applyFill="1" applyBorder="1" applyAlignment="1">
      <alignment horizontal="center" vertical="center"/>
    </xf>
    <xf numFmtId="0" fontId="83" fillId="4" borderId="65" xfId="0" applyFont="1" applyFill="1" applyBorder="1" applyAlignment="1">
      <alignment horizontal="center" vertical="center"/>
    </xf>
    <xf numFmtId="0" fontId="75" fillId="4" borderId="25" xfId="0" applyFont="1" applyFill="1" applyBorder="1" applyAlignment="1">
      <alignment horizontal="right" vertical="center"/>
    </xf>
    <xf numFmtId="0" fontId="75" fillId="4" borderId="11" xfId="0" applyFont="1" applyFill="1" applyBorder="1" applyAlignment="1">
      <alignment horizontal="center" vertical="center"/>
    </xf>
    <xf numFmtId="0" fontId="75" fillId="4" borderId="7" xfId="0" applyFont="1" applyFill="1" applyBorder="1" applyAlignment="1">
      <alignment horizontal="center" vertical="center"/>
    </xf>
    <xf numFmtId="0" fontId="75" fillId="4" borderId="121" xfId="0" applyFont="1" applyFill="1" applyBorder="1" applyAlignment="1">
      <alignment horizontal="center" vertical="center"/>
    </xf>
    <xf numFmtId="0" fontId="75" fillId="4" borderId="3" xfId="0" applyFont="1" applyFill="1" applyBorder="1" applyAlignment="1">
      <alignment horizontal="center" vertical="center"/>
    </xf>
    <xf numFmtId="0" fontId="75" fillId="4" borderId="1" xfId="0" applyFont="1" applyFill="1" applyBorder="1" applyAlignment="1">
      <alignment horizontal="center" vertical="center"/>
    </xf>
    <xf numFmtId="0" fontId="75" fillId="4" borderId="100" xfId="0" applyFont="1" applyFill="1" applyBorder="1" applyAlignment="1">
      <alignment horizontal="center" vertical="center"/>
    </xf>
    <xf numFmtId="0" fontId="75" fillId="3" borderId="122" xfId="0" applyFont="1" applyFill="1" applyBorder="1" applyAlignment="1">
      <alignment horizontal="center" vertical="center"/>
    </xf>
    <xf numFmtId="0" fontId="75" fillId="3" borderId="123" xfId="0" applyFont="1" applyFill="1" applyBorder="1" applyAlignment="1">
      <alignment horizontal="center" vertical="center"/>
    </xf>
    <xf numFmtId="0" fontId="75" fillId="3" borderId="91" xfId="0" applyFont="1" applyFill="1" applyBorder="1" applyAlignment="1">
      <alignment horizontal="center" vertical="center"/>
    </xf>
    <xf numFmtId="0" fontId="75" fillId="3" borderId="44" xfId="0" applyFont="1" applyFill="1" applyBorder="1" applyAlignment="1">
      <alignment horizontal="center" vertical="center"/>
    </xf>
    <xf numFmtId="0" fontId="75" fillId="3" borderId="25" xfId="0" applyFont="1" applyFill="1" applyBorder="1" applyAlignment="1">
      <alignment horizontal="center" vertical="center"/>
    </xf>
    <xf numFmtId="0" fontId="75" fillId="3" borderId="0" xfId="0" applyFont="1" applyFill="1" applyBorder="1" applyAlignment="1">
      <alignment horizontal="center" vertical="center"/>
    </xf>
    <xf numFmtId="0" fontId="75" fillId="3" borderId="105" xfId="0" applyFont="1" applyFill="1" applyBorder="1" applyAlignment="1">
      <alignment horizontal="center" vertical="center"/>
    </xf>
    <xf numFmtId="0" fontId="75" fillId="3" borderId="46" xfId="0" applyFont="1" applyFill="1" applyBorder="1" applyAlignment="1">
      <alignment horizontal="center" vertical="center"/>
    </xf>
    <xf numFmtId="0" fontId="75" fillId="4" borderId="0" xfId="0" applyFont="1" applyFill="1" applyBorder="1" applyAlignment="1">
      <alignment horizontal="right" vertical="center"/>
    </xf>
    <xf numFmtId="0" fontId="75" fillId="4" borderId="1" xfId="0" applyFont="1" applyFill="1" applyBorder="1" applyAlignment="1">
      <alignment horizontal="right" vertical="center"/>
    </xf>
    <xf numFmtId="0" fontId="75" fillId="3" borderId="0" xfId="0" applyFont="1" applyFill="1" applyBorder="1" applyAlignment="1">
      <alignment horizontal="left" vertical="center"/>
    </xf>
    <xf numFmtId="0" fontId="75" fillId="4" borderId="124" xfId="0" applyFont="1" applyFill="1" applyBorder="1" applyAlignment="1">
      <alignment horizontal="center" vertical="center"/>
    </xf>
    <xf numFmtId="0" fontId="75" fillId="4" borderId="60" xfId="0" applyFont="1" applyFill="1" applyBorder="1" applyAlignment="1">
      <alignment horizontal="center" vertical="center"/>
    </xf>
    <xf numFmtId="0" fontId="74" fillId="4" borderId="1" xfId="0" applyFont="1" applyFill="1" applyBorder="1" applyAlignment="1">
      <alignment horizontal="center" vertical="center"/>
    </xf>
    <xf numFmtId="0" fontId="76" fillId="3" borderId="32" xfId="0" applyFont="1" applyFill="1" applyBorder="1" applyAlignment="1">
      <alignment horizontal="left" vertical="center"/>
    </xf>
    <xf numFmtId="0" fontId="83" fillId="3" borderId="25" xfId="0" applyFont="1" applyFill="1" applyBorder="1" applyAlignment="1">
      <alignment horizontal="center" vertical="center"/>
    </xf>
    <xf numFmtId="0" fontId="83" fillId="3" borderId="0" xfId="0" applyFont="1" applyFill="1" applyBorder="1" applyAlignment="1">
      <alignment horizontal="center" vertical="center"/>
    </xf>
    <xf numFmtId="0" fontId="83" fillId="3" borderId="39" xfId="0" applyFont="1" applyFill="1" applyBorder="1" applyAlignment="1">
      <alignment horizontal="center" vertical="center"/>
    </xf>
    <xf numFmtId="0" fontId="75" fillId="13" borderId="32" xfId="0" applyFont="1" applyFill="1" applyBorder="1" applyAlignment="1">
      <alignment horizontal="center" vertical="center"/>
    </xf>
    <xf numFmtId="0" fontId="110" fillId="0" borderId="103" xfId="16" applyFont="1" applyBorder="1" applyAlignment="1">
      <alignment vertical="center" wrapText="1"/>
    </xf>
    <xf numFmtId="0" fontId="110" fillId="0" borderId="104" xfId="16" applyFont="1" applyBorder="1" applyAlignment="1">
      <alignment vertical="center" wrapText="1"/>
    </xf>
    <xf numFmtId="0" fontId="110" fillId="0" borderId="35" xfId="16" applyFont="1" applyBorder="1" applyAlignment="1">
      <alignment vertical="center" wrapText="1"/>
    </xf>
    <xf numFmtId="0" fontId="110" fillId="0" borderId="125" xfId="16" applyFont="1" applyBorder="1" applyAlignment="1">
      <alignment vertical="center" wrapText="1"/>
    </xf>
    <xf numFmtId="0" fontId="71" fillId="12" borderId="32" xfId="16" applyFont="1" applyFill="1" applyBorder="1" applyAlignment="1">
      <alignment vertical="center" textRotation="255"/>
    </xf>
    <xf numFmtId="0" fontId="0" fillId="12" borderId="32" xfId="0" applyFill="1" applyBorder="1" applyAlignment="1">
      <alignment vertical="center" textRotation="255"/>
    </xf>
    <xf numFmtId="0" fontId="110" fillId="12" borderId="4" xfId="16" applyFont="1" applyFill="1" applyBorder="1" applyAlignment="1">
      <alignment horizontal="center" vertical="center"/>
    </xf>
    <xf numFmtId="0" fontId="110" fillId="12" borderId="5" xfId="16" applyFont="1" applyFill="1" applyBorder="1" applyAlignment="1">
      <alignment horizontal="center" vertical="center"/>
    </xf>
    <xf numFmtId="0" fontId="110" fillId="12" borderId="48" xfId="16" applyFont="1" applyFill="1" applyBorder="1" applyAlignment="1">
      <alignment horizontal="center" vertical="center"/>
    </xf>
    <xf numFmtId="0" fontId="110" fillId="12" borderId="32" xfId="16" applyFont="1" applyFill="1" applyBorder="1" applyAlignment="1">
      <alignment horizontal="center" vertical="distributed" textRotation="255" wrapText="1" justifyLastLine="1"/>
    </xf>
    <xf numFmtId="0" fontId="110" fillId="12" borderId="32" xfId="16" applyFont="1" applyFill="1" applyBorder="1" applyAlignment="1">
      <alignment horizontal="center" vertical="distributed" textRotation="255" justifyLastLine="1"/>
    </xf>
    <xf numFmtId="0" fontId="0" fillId="12" borderId="32" xfId="0" applyFill="1" applyBorder="1" applyAlignment="1">
      <alignment horizontal="center" vertical="distributed" textRotation="255" justifyLastLine="1"/>
    </xf>
    <xf numFmtId="0" fontId="110" fillId="0" borderId="58" xfId="16" applyFont="1" applyBorder="1" applyAlignment="1">
      <alignment vertical="center" wrapText="1"/>
    </xf>
    <xf numFmtId="0" fontId="110" fillId="0" borderId="34" xfId="16" applyFont="1" applyBorder="1" applyAlignment="1">
      <alignment vertical="center" wrapText="1"/>
    </xf>
    <xf numFmtId="0" fontId="110" fillId="0" borderId="126" xfId="16" applyFont="1" applyBorder="1" applyAlignment="1">
      <alignment vertical="center" wrapText="1"/>
    </xf>
    <xf numFmtId="0" fontId="110" fillId="12" borderId="32" xfId="16" applyFont="1" applyFill="1" applyBorder="1" applyAlignment="1">
      <alignment horizontal="center" vertical="center" wrapText="1"/>
    </xf>
    <xf numFmtId="0" fontId="10" fillId="12" borderId="32" xfId="16" applyFill="1" applyBorder="1" applyAlignment="1">
      <alignment horizontal="center" vertical="center" wrapText="1"/>
    </xf>
    <xf numFmtId="0" fontId="10" fillId="12" borderId="4" xfId="16" applyFill="1" applyBorder="1" applyAlignment="1">
      <alignment horizontal="center" vertical="center" wrapText="1"/>
    </xf>
    <xf numFmtId="0" fontId="110" fillId="0" borderId="36" xfId="16" applyFont="1" applyBorder="1" applyAlignment="1">
      <alignment vertical="center" wrapText="1"/>
    </xf>
    <xf numFmtId="0" fontId="16" fillId="3" borderId="10"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15"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1" xfId="0" applyFont="1" applyFill="1" applyBorder="1" applyAlignment="1">
      <alignment horizontal="center" vertical="center"/>
    </xf>
    <xf numFmtId="0" fontId="36" fillId="3" borderId="0" xfId="0" applyFont="1" applyFill="1" applyBorder="1" applyAlignment="1">
      <alignment horizontal="left"/>
    </xf>
    <xf numFmtId="0" fontId="69" fillId="0" borderId="0" xfId="0" applyFont="1" applyAlignment="1"/>
    <xf numFmtId="0" fontId="18" fillId="3" borderId="25" xfId="0" quotePrefix="1" applyFont="1" applyFill="1" applyBorder="1" applyAlignment="1">
      <alignment horizontal="center" vertical="center"/>
    </xf>
    <xf numFmtId="0" fontId="18" fillId="3" borderId="0" xfId="0" quotePrefix="1" applyFont="1" applyFill="1" applyBorder="1" applyAlignment="1">
      <alignment horizontal="center" vertical="center"/>
    </xf>
    <xf numFmtId="0" fontId="18" fillId="3" borderId="39" xfId="0" quotePrefix="1" applyFont="1" applyFill="1" applyBorder="1" applyAlignment="1">
      <alignment horizontal="center" vertical="center"/>
    </xf>
    <xf numFmtId="0" fontId="18" fillId="3" borderId="3" xfId="0" quotePrefix="1" applyFont="1" applyFill="1" applyBorder="1" applyAlignment="1">
      <alignment horizontal="center" vertical="center"/>
    </xf>
    <xf numFmtId="0" fontId="18" fillId="3" borderId="1" xfId="0" quotePrefix="1" applyFont="1" applyFill="1" applyBorder="1" applyAlignment="1">
      <alignment horizontal="center" vertical="center"/>
    </xf>
    <xf numFmtId="0" fontId="18" fillId="3" borderId="15" xfId="0" quotePrefix="1" applyFont="1" applyFill="1" applyBorder="1" applyAlignment="1">
      <alignment horizontal="center" vertical="center"/>
    </xf>
    <xf numFmtId="0" fontId="73" fillId="3" borderId="0" xfId="0" applyFont="1" applyFill="1" applyAlignment="1"/>
    <xf numFmtId="0" fontId="18" fillId="3" borderId="11" xfId="0" quotePrefix="1" applyFont="1" applyFill="1" applyBorder="1" applyAlignment="1">
      <alignment horizontal="center" vertical="center"/>
    </xf>
    <xf numFmtId="0" fontId="18" fillId="3" borderId="7" xfId="0" quotePrefix="1" applyFont="1" applyFill="1" applyBorder="1" applyAlignment="1">
      <alignment horizontal="center" vertical="center"/>
    </xf>
    <xf numFmtId="0" fontId="18" fillId="3" borderId="10" xfId="0" quotePrefix="1" applyFont="1" applyFill="1" applyBorder="1" applyAlignment="1">
      <alignment horizontal="center" vertical="center"/>
    </xf>
    <xf numFmtId="0" fontId="73" fillId="3" borderId="0" xfId="0" applyFont="1" applyFill="1" applyAlignment="1">
      <alignment shrinkToFit="1"/>
    </xf>
    <xf numFmtId="0" fontId="69" fillId="0" borderId="0" xfId="0" applyFont="1" applyAlignment="1">
      <alignment shrinkToFit="1"/>
    </xf>
    <xf numFmtId="0" fontId="18" fillId="3" borderId="11" xfId="0" quotePrefix="1" applyFont="1" applyFill="1" applyBorder="1" applyAlignment="1">
      <alignment horizontal="center" vertical="center" wrapText="1"/>
    </xf>
    <xf numFmtId="0" fontId="18" fillId="3" borderId="7" xfId="0" quotePrefix="1" applyFont="1" applyFill="1" applyBorder="1" applyAlignment="1">
      <alignment horizontal="center" vertical="center" wrapText="1"/>
    </xf>
    <xf numFmtId="0" fontId="18" fillId="3" borderId="10" xfId="0" quotePrefix="1" applyFont="1" applyFill="1" applyBorder="1" applyAlignment="1">
      <alignment horizontal="center" vertical="center" wrapText="1"/>
    </xf>
    <xf numFmtId="0" fontId="18" fillId="3" borderId="25" xfId="0" quotePrefix="1"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8" fillId="3" borderId="39" xfId="0" quotePrefix="1"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2" xfId="0" applyFont="1" applyFill="1" applyBorder="1" applyAlignment="1">
      <alignment horizontal="left" vertical="center"/>
    </xf>
    <xf numFmtId="0" fontId="18" fillId="3" borderId="25" xfId="0" applyNumberFormat="1" applyFont="1" applyFill="1" applyBorder="1" applyAlignment="1">
      <alignment horizontal="right" vertical="center"/>
    </xf>
    <xf numFmtId="0" fontId="18" fillId="3" borderId="3" xfId="0" applyNumberFormat="1" applyFont="1" applyFill="1" applyBorder="1" applyAlignment="1">
      <alignment horizontal="right" vertical="center"/>
    </xf>
    <xf numFmtId="0" fontId="18" fillId="3" borderId="10" xfId="0" applyFont="1" applyFill="1" applyBorder="1" applyAlignment="1">
      <alignment horizontal="center" vertical="center" shrinkToFit="1"/>
    </xf>
    <xf numFmtId="0" fontId="18" fillId="3" borderId="15" xfId="0" applyFont="1" applyFill="1" applyBorder="1" applyAlignment="1">
      <alignment horizontal="center" vertical="center" shrinkToFit="1"/>
    </xf>
    <xf numFmtId="0" fontId="18" fillId="3" borderId="11" xfId="0" applyFont="1" applyFill="1" applyBorder="1" applyAlignment="1">
      <alignment horizontal="right" vertical="center"/>
    </xf>
    <xf numFmtId="0" fontId="18" fillId="3" borderId="3" xfId="0" applyFont="1" applyFill="1" applyBorder="1" applyAlignment="1">
      <alignment horizontal="right" vertical="center"/>
    </xf>
    <xf numFmtId="0" fontId="18" fillId="13" borderId="11" xfId="0" applyFont="1" applyFill="1" applyBorder="1" applyAlignment="1">
      <alignment horizontal="center"/>
    </xf>
    <xf numFmtId="0" fontId="18" fillId="13" borderId="7" xfId="0" applyFont="1" applyFill="1" applyBorder="1" applyAlignment="1">
      <alignment horizontal="center"/>
    </xf>
    <xf numFmtId="0" fontId="18" fillId="13" borderId="10" xfId="0" applyFont="1" applyFill="1" applyBorder="1" applyAlignment="1">
      <alignment horizontal="center"/>
    </xf>
    <xf numFmtId="0" fontId="18" fillId="13" borderId="25" xfId="0" applyFont="1" applyFill="1" applyBorder="1" applyAlignment="1">
      <alignment horizontal="center"/>
    </xf>
    <xf numFmtId="0" fontId="18" fillId="13" borderId="0" xfId="0" applyFont="1" applyFill="1" applyBorder="1" applyAlignment="1">
      <alignment horizontal="center"/>
    </xf>
    <xf numFmtId="0" fontId="18" fillId="13" borderId="39" xfId="0" applyFont="1" applyFill="1" applyBorder="1" applyAlignment="1">
      <alignment horizontal="center"/>
    </xf>
    <xf numFmtId="0" fontId="18" fillId="13" borderId="11" xfId="0" applyFont="1" applyFill="1" applyBorder="1" applyAlignment="1">
      <alignment horizontal="center" vertical="center"/>
    </xf>
    <xf numFmtId="0" fontId="18" fillId="13" borderId="7" xfId="0" applyFont="1" applyFill="1" applyBorder="1" applyAlignment="1">
      <alignment horizontal="center" vertical="center"/>
    </xf>
    <xf numFmtId="0" fontId="18" fillId="13" borderId="25" xfId="0" applyFont="1" applyFill="1" applyBorder="1" applyAlignment="1">
      <alignment horizontal="center" vertical="center"/>
    </xf>
    <xf numFmtId="0" fontId="18" fillId="13" borderId="0" xfId="0" applyFont="1" applyFill="1" applyBorder="1" applyAlignment="1">
      <alignment horizontal="center" vertical="center"/>
    </xf>
    <xf numFmtId="0" fontId="18" fillId="13" borderId="3" xfId="0" applyFont="1" applyFill="1" applyBorder="1" applyAlignment="1">
      <alignment horizontal="center" vertical="center"/>
    </xf>
    <xf numFmtId="0" fontId="18" fillId="13" borderId="1" xfId="0" applyFont="1" applyFill="1" applyBorder="1" applyAlignment="1">
      <alignment horizontal="center" vertical="center"/>
    </xf>
    <xf numFmtId="0" fontId="18" fillId="13" borderId="10" xfId="0" applyFont="1" applyFill="1" applyBorder="1" applyAlignment="1">
      <alignment horizontal="center" vertical="center"/>
    </xf>
    <xf numFmtId="0" fontId="18" fillId="13" borderId="39" xfId="0" applyFont="1" applyFill="1" applyBorder="1" applyAlignment="1">
      <alignment horizontal="center" vertical="center"/>
    </xf>
    <xf numFmtId="0" fontId="18" fillId="13" borderId="15"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0" xfId="0" applyFont="1" applyFill="1" applyBorder="1" applyAlignment="1"/>
    <xf numFmtId="0" fontId="37" fillId="3" borderId="0" xfId="0" applyFont="1" applyFill="1" applyBorder="1" applyAlignment="1">
      <alignment vertical="center" shrinkToFit="1"/>
    </xf>
    <xf numFmtId="0" fontId="9" fillId="0" borderId="0" xfId="0" applyFont="1" applyAlignment="1">
      <alignment shrinkToFit="1"/>
    </xf>
    <xf numFmtId="0" fontId="101" fillId="3" borderId="11" xfId="0" applyFont="1" applyFill="1" applyBorder="1" applyAlignment="1">
      <alignment horizontal="center" vertical="center"/>
    </xf>
    <xf numFmtId="0" fontId="101" fillId="3" borderId="7" xfId="0" applyFont="1" applyFill="1" applyBorder="1" applyAlignment="1">
      <alignment horizontal="center" vertical="center"/>
    </xf>
    <xf numFmtId="0" fontId="101" fillId="3" borderId="127" xfId="0" applyFont="1" applyFill="1" applyBorder="1" applyAlignment="1">
      <alignment horizontal="center" vertical="center"/>
    </xf>
    <xf numFmtId="0" fontId="101" fillId="3" borderId="87" xfId="0" applyFont="1" applyFill="1" applyBorder="1" applyAlignment="1">
      <alignment horizontal="center" vertical="center"/>
    </xf>
    <xf numFmtId="1" fontId="76" fillId="2" borderId="7" xfId="0" applyNumberFormat="1" applyFont="1" applyFill="1" applyBorder="1" applyAlignment="1">
      <alignment horizontal="right" vertical="center"/>
    </xf>
    <xf numFmtId="1" fontId="76" fillId="2" borderId="87" xfId="0" applyNumberFormat="1" applyFont="1" applyFill="1" applyBorder="1" applyAlignment="1">
      <alignment horizontal="right" vertical="center"/>
    </xf>
    <xf numFmtId="0" fontId="74" fillId="3" borderId="76" xfId="0" applyFont="1" applyFill="1" applyBorder="1" applyAlignment="1">
      <alignment horizontal="center" vertical="center"/>
    </xf>
    <xf numFmtId="0" fontId="74" fillId="3" borderId="128" xfId="0" applyFont="1" applyFill="1" applyBorder="1" applyAlignment="1">
      <alignment horizontal="center" vertical="center"/>
    </xf>
    <xf numFmtId="0" fontId="21" fillId="3" borderId="8"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129" xfId="0" applyFont="1" applyFill="1" applyBorder="1" applyAlignment="1">
      <alignment horizontal="center" vertical="center" wrapText="1" shrinkToFit="1"/>
    </xf>
    <xf numFmtId="0" fontId="5" fillId="3" borderId="87" xfId="0" applyFont="1" applyFill="1" applyBorder="1" applyAlignment="1">
      <alignment horizontal="center" vertical="center" wrapText="1" shrinkToFit="1"/>
    </xf>
    <xf numFmtId="0" fontId="17" fillId="2" borderId="7" xfId="0" applyFont="1" applyFill="1" applyBorder="1" applyAlignment="1">
      <alignment horizontal="right" vertical="center" shrinkToFit="1"/>
    </xf>
    <xf numFmtId="0" fontId="17" fillId="2" borderId="87" xfId="0" applyFont="1" applyFill="1" applyBorder="1" applyAlignment="1">
      <alignment horizontal="right" vertical="center" shrinkToFit="1"/>
    </xf>
    <xf numFmtId="0" fontId="18" fillId="3" borderId="10" xfId="0" applyFont="1" applyFill="1" applyBorder="1" applyAlignment="1">
      <alignment horizontal="center" vertical="center"/>
    </xf>
    <xf numFmtId="0" fontId="17" fillId="3" borderId="130" xfId="0" applyFont="1" applyFill="1" applyBorder="1" applyAlignment="1">
      <alignment horizontal="center" vertical="center"/>
    </xf>
    <xf numFmtId="0" fontId="18" fillId="3" borderId="11" xfId="0" applyNumberFormat="1" applyFont="1" applyFill="1" applyBorder="1" applyAlignment="1">
      <alignment horizontal="right" vertical="center"/>
    </xf>
    <xf numFmtId="0" fontId="74" fillId="3" borderId="11" xfId="0" applyFont="1" applyFill="1" applyBorder="1" applyAlignment="1">
      <alignment horizontal="left" vertical="center" wrapText="1"/>
    </xf>
    <xf numFmtId="0" fontId="74" fillId="3" borderId="7" xfId="0" applyFont="1" applyFill="1" applyBorder="1" applyAlignment="1">
      <alignment horizontal="left" vertical="center" wrapText="1"/>
    </xf>
    <xf numFmtId="0" fontId="4" fillId="0" borderId="7" xfId="0" applyFont="1" applyBorder="1" applyAlignment="1">
      <alignment vertical="center"/>
    </xf>
    <xf numFmtId="0" fontId="74" fillId="3" borderId="3" xfId="0" applyFont="1" applyFill="1" applyBorder="1" applyAlignment="1">
      <alignment horizontal="left" vertical="center" wrapText="1"/>
    </xf>
    <xf numFmtId="0" fontId="74" fillId="3" borderId="1" xfId="0" applyFont="1" applyFill="1" applyBorder="1" applyAlignment="1">
      <alignment horizontal="left" vertical="center" wrapText="1"/>
    </xf>
    <xf numFmtId="0" fontId="4" fillId="0" borderId="1" xfId="0" applyFont="1" applyBorder="1" applyAlignment="1">
      <alignment vertical="center"/>
    </xf>
    <xf numFmtId="0" fontId="76" fillId="4" borderId="7" xfId="0" applyFont="1" applyFill="1" applyBorder="1" applyAlignment="1">
      <alignment horizontal="right" vertical="center"/>
    </xf>
    <xf numFmtId="0" fontId="76" fillId="4" borderId="1" xfId="0" applyFont="1" applyFill="1" applyBorder="1" applyAlignment="1">
      <alignment horizontal="right" vertical="center"/>
    </xf>
    <xf numFmtId="0" fontId="76" fillId="3" borderId="76" xfId="0" applyFont="1" applyFill="1" applyBorder="1" applyAlignment="1">
      <alignment horizontal="center" vertical="center"/>
    </xf>
    <xf numFmtId="0" fontId="76" fillId="3" borderId="73" xfId="0" applyFont="1" applyFill="1" applyBorder="1" applyAlignment="1">
      <alignment horizontal="center" vertical="center"/>
    </xf>
    <xf numFmtId="0" fontId="4" fillId="3" borderId="11" xfId="0" applyFont="1" applyFill="1" applyBorder="1" applyAlignment="1">
      <alignment wrapText="1"/>
    </xf>
    <xf numFmtId="0" fontId="0" fillId="3" borderId="7" xfId="0" applyFill="1" applyBorder="1" applyAlignment="1">
      <alignment wrapText="1"/>
    </xf>
    <xf numFmtId="0" fontId="0" fillId="3" borderId="3" xfId="0" applyFill="1" applyBorder="1" applyAlignment="1">
      <alignment wrapText="1"/>
    </xf>
    <xf numFmtId="0" fontId="0" fillId="3" borderId="1" xfId="0" applyFill="1" applyBorder="1" applyAlignment="1">
      <alignment wrapText="1"/>
    </xf>
    <xf numFmtId="0" fontId="17" fillId="4" borderId="7" xfId="0" applyFont="1" applyFill="1" applyBorder="1" applyAlignment="1">
      <alignment horizontal="right" vertical="center" shrinkToFit="1"/>
    </xf>
    <xf numFmtId="0" fontId="0" fillId="4" borderId="7" xfId="0" applyFill="1" applyBorder="1" applyAlignment="1">
      <alignment vertical="center"/>
    </xf>
    <xf numFmtId="0" fontId="0" fillId="4" borderId="1" xfId="0" applyFill="1" applyBorder="1" applyAlignment="1">
      <alignment vertical="center"/>
    </xf>
    <xf numFmtId="0" fontId="17" fillId="3" borderId="15" xfId="0" applyFont="1" applyFill="1" applyBorder="1" applyAlignment="1">
      <alignment horizontal="center" vertical="center"/>
    </xf>
    <xf numFmtId="0" fontId="76" fillId="3" borderId="131" xfId="0" applyFont="1" applyFill="1" applyBorder="1" applyAlignment="1">
      <alignment horizontal="center" vertical="center" wrapText="1"/>
    </xf>
    <xf numFmtId="0" fontId="86" fillId="0" borderId="132" xfId="0" applyFont="1" applyBorder="1" applyAlignment="1">
      <alignment horizontal="center" vertical="center"/>
    </xf>
    <xf numFmtId="0" fontId="86" fillId="0" borderId="133" xfId="0" applyFont="1" applyBorder="1" applyAlignment="1">
      <alignment horizontal="center" vertical="center"/>
    </xf>
    <xf numFmtId="0" fontId="86" fillId="0" borderId="25" xfId="0" applyFont="1" applyBorder="1" applyAlignment="1">
      <alignment horizontal="center" vertical="center"/>
    </xf>
    <xf numFmtId="0" fontId="86" fillId="0" borderId="0" xfId="0" applyFont="1" applyBorder="1" applyAlignment="1">
      <alignment horizontal="center" vertical="center"/>
    </xf>
    <xf numFmtId="0" fontId="86" fillId="0" borderId="39" xfId="0" applyFont="1" applyBorder="1" applyAlignment="1">
      <alignment horizontal="center" vertical="center"/>
    </xf>
    <xf numFmtId="0" fontId="86" fillId="0" borderId="3" xfId="0" applyFont="1" applyBorder="1" applyAlignment="1">
      <alignment horizontal="center" vertical="center"/>
    </xf>
    <xf numFmtId="0" fontId="86" fillId="0" borderId="1" xfId="0" applyFont="1" applyBorder="1" applyAlignment="1">
      <alignment horizontal="center" vertical="center"/>
    </xf>
    <xf numFmtId="0" fontId="86" fillId="0" borderId="15" xfId="0" applyFont="1" applyBorder="1" applyAlignment="1">
      <alignment horizontal="center" vertical="center"/>
    </xf>
    <xf numFmtId="0" fontId="74" fillId="3" borderId="131" xfId="0" applyFont="1" applyFill="1" applyBorder="1" applyAlignment="1">
      <alignment horizontal="left" vertical="center" shrinkToFit="1"/>
    </xf>
    <xf numFmtId="0" fontId="74" fillId="3" borderId="132" xfId="0" applyFont="1" applyFill="1" applyBorder="1" applyAlignment="1">
      <alignment horizontal="left" vertical="center" shrinkToFit="1"/>
    </xf>
    <xf numFmtId="0" fontId="4" fillId="0" borderId="132" xfId="0" applyFont="1" applyBorder="1" applyAlignment="1">
      <alignment vertical="center" shrinkToFit="1"/>
    </xf>
    <xf numFmtId="0" fontId="74" fillId="3" borderId="3" xfId="0" applyFont="1" applyFill="1" applyBorder="1" applyAlignment="1">
      <alignment horizontal="left" vertical="center" shrinkToFit="1"/>
    </xf>
    <xf numFmtId="0" fontId="74" fillId="3" borderId="1" xfId="0" applyFont="1" applyFill="1" applyBorder="1" applyAlignment="1">
      <alignment horizontal="left" vertical="center" shrinkToFit="1"/>
    </xf>
    <xf numFmtId="0" fontId="4" fillId="0" borderId="1" xfId="0" applyFont="1" applyBorder="1" applyAlignment="1">
      <alignment vertical="center" shrinkToFit="1"/>
    </xf>
    <xf numFmtId="0" fontId="76" fillId="4" borderId="132" xfId="0" applyFont="1" applyFill="1" applyBorder="1" applyAlignment="1">
      <alignment horizontal="right" vertical="center"/>
    </xf>
    <xf numFmtId="0" fontId="76" fillId="3" borderId="134" xfId="0" applyFont="1" applyFill="1" applyBorder="1" applyAlignment="1">
      <alignment horizontal="center" vertical="center"/>
    </xf>
    <xf numFmtId="0" fontId="17" fillId="3" borderId="135" xfId="0" applyFont="1" applyFill="1" applyBorder="1" applyAlignment="1">
      <alignment vertical="center" wrapText="1"/>
    </xf>
    <xf numFmtId="0" fontId="0" fillId="3" borderId="132" xfId="0" applyFill="1" applyBorder="1" applyAlignment="1">
      <alignment wrapText="1"/>
    </xf>
    <xf numFmtId="0" fontId="0" fillId="3" borderId="37" xfId="0" applyFill="1" applyBorder="1" applyAlignment="1">
      <alignment wrapText="1"/>
    </xf>
    <xf numFmtId="0" fontId="0" fillId="3" borderId="0" xfId="0" applyFill="1" applyBorder="1" applyAlignment="1">
      <alignment wrapText="1"/>
    </xf>
    <xf numFmtId="0" fontId="0" fillId="3" borderId="13" xfId="0" applyFill="1" applyBorder="1" applyAlignment="1">
      <alignment wrapText="1"/>
    </xf>
    <xf numFmtId="0" fontId="17" fillId="3" borderId="131" xfId="0" applyFont="1" applyFill="1" applyBorder="1" applyAlignment="1">
      <alignment vertical="center" shrinkToFit="1"/>
    </xf>
    <xf numFmtId="0" fontId="0" fillId="3" borderId="132" xfId="0" applyFill="1" applyBorder="1" applyAlignment="1">
      <alignment vertical="center" shrinkToFit="1"/>
    </xf>
    <xf numFmtId="0" fontId="0" fillId="3" borderId="3" xfId="0" applyFill="1" applyBorder="1" applyAlignment="1">
      <alignment vertical="center" shrinkToFit="1"/>
    </xf>
    <xf numFmtId="0" fontId="0" fillId="3" borderId="1" xfId="0" applyFill="1" applyBorder="1" applyAlignment="1">
      <alignment vertical="center" shrinkToFit="1"/>
    </xf>
    <xf numFmtId="0" fontId="17" fillId="4" borderId="132" xfId="0" applyFont="1" applyFill="1" applyBorder="1" applyAlignment="1">
      <alignment horizontal="right" vertical="center" shrinkToFit="1"/>
    </xf>
    <xf numFmtId="0" fontId="0" fillId="4" borderId="132" xfId="0" applyFill="1" applyBorder="1" applyAlignment="1">
      <alignment vertical="center"/>
    </xf>
    <xf numFmtId="0" fontId="18" fillId="3" borderId="133" xfId="0" applyFont="1" applyFill="1" applyBorder="1" applyAlignment="1">
      <alignment horizontal="center" vertical="center"/>
    </xf>
    <xf numFmtId="0" fontId="82" fillId="3" borderId="11" xfId="0" applyFont="1" applyFill="1" applyBorder="1" applyAlignment="1">
      <alignment horizontal="center" vertical="center"/>
    </xf>
    <xf numFmtId="0" fontId="82" fillId="3" borderId="7" xfId="0" applyFont="1" applyFill="1" applyBorder="1" applyAlignment="1">
      <alignment horizontal="center" vertical="center"/>
    </xf>
    <xf numFmtId="0" fontId="82" fillId="3" borderId="25" xfId="0" applyFont="1" applyFill="1" applyBorder="1" applyAlignment="1">
      <alignment horizontal="center" vertical="center"/>
    </xf>
    <xf numFmtId="0" fontId="82" fillId="3" borderId="0" xfId="0" applyFont="1" applyFill="1" applyBorder="1" applyAlignment="1">
      <alignment horizontal="center" vertical="center"/>
    </xf>
    <xf numFmtId="180" fontId="86" fillId="2" borderId="7" xfId="0" applyNumberFormat="1" applyFont="1" applyFill="1" applyBorder="1" applyAlignment="1">
      <alignment horizontal="right" vertical="center"/>
    </xf>
    <xf numFmtId="180" fontId="86" fillId="2" borderId="0" xfId="0" applyNumberFormat="1" applyFont="1" applyFill="1" applyBorder="1" applyAlignment="1">
      <alignment horizontal="right" vertical="center"/>
    </xf>
    <xf numFmtId="0" fontId="82" fillId="3" borderId="76" xfId="0" applyFont="1" applyFill="1" applyBorder="1" applyAlignment="1">
      <alignment horizontal="center" vertical="center"/>
    </xf>
    <xf numFmtId="0" fontId="82" fillId="3" borderId="72" xfId="0" applyFont="1" applyFill="1" applyBorder="1" applyAlignment="1">
      <alignment horizontal="center" vertical="center"/>
    </xf>
    <xf numFmtId="0" fontId="4" fillId="3" borderId="8" xfId="0" applyFont="1" applyFill="1" applyBorder="1" applyAlignment="1">
      <alignment horizontal="center" vertical="center"/>
    </xf>
    <xf numFmtId="0" fontId="0" fillId="0" borderId="7"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82" fillId="3" borderId="11" xfId="0" applyFont="1" applyFill="1" applyBorder="1" applyAlignment="1">
      <alignment vertical="center"/>
    </xf>
    <xf numFmtId="0" fontId="85" fillId="0" borderId="7" xfId="0" applyFont="1" applyBorder="1" applyAlignment="1">
      <alignment vertical="center"/>
    </xf>
    <xf numFmtId="0" fontId="85" fillId="0" borderId="3" xfId="0" applyFont="1" applyBorder="1" applyAlignment="1">
      <alignment vertical="center"/>
    </xf>
    <xf numFmtId="0" fontId="85" fillId="0" borderId="1" xfId="0" applyFont="1" applyBorder="1" applyAlignment="1">
      <alignment vertical="center"/>
    </xf>
    <xf numFmtId="0" fontId="84" fillId="3" borderId="11" xfId="0" applyFont="1" applyFill="1" applyBorder="1" applyAlignment="1">
      <alignment horizontal="left" vertical="center"/>
    </xf>
    <xf numFmtId="0" fontId="84" fillId="3" borderId="7" xfId="0" applyFont="1" applyFill="1" applyBorder="1" applyAlignment="1">
      <alignment horizontal="left" vertical="center"/>
    </xf>
    <xf numFmtId="0" fontId="84" fillId="3" borderId="3" xfId="0" applyFont="1" applyFill="1" applyBorder="1" applyAlignment="1">
      <alignment horizontal="left" vertical="center"/>
    </xf>
    <xf numFmtId="0" fontId="84" fillId="3" borderId="1" xfId="0" applyFont="1" applyFill="1" applyBorder="1" applyAlignment="1">
      <alignment horizontal="left" vertical="center"/>
    </xf>
    <xf numFmtId="0" fontId="76" fillId="2" borderId="7" xfId="0" applyFont="1" applyFill="1" applyBorder="1" applyAlignment="1">
      <alignment horizontal="right" vertical="center"/>
    </xf>
    <xf numFmtId="0" fontId="76" fillId="2" borderId="1" xfId="0" applyFont="1" applyFill="1" applyBorder="1" applyAlignment="1">
      <alignment horizontal="right" vertical="center"/>
    </xf>
    <xf numFmtId="0" fontId="84" fillId="3" borderId="7" xfId="0" applyFont="1" applyFill="1" applyBorder="1" applyAlignment="1">
      <alignment horizontal="center" vertical="center"/>
    </xf>
    <xf numFmtId="0" fontId="84" fillId="3" borderId="1" xfId="0" applyFont="1" applyFill="1" applyBorder="1" applyAlignment="1">
      <alignment horizontal="center" vertical="center"/>
    </xf>
    <xf numFmtId="0" fontId="18" fillId="4" borderId="0"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1" xfId="0" applyBorder="1" applyAlignment="1">
      <alignment horizontal="right" vertical="center" shrinkToFit="1"/>
    </xf>
    <xf numFmtId="0" fontId="17" fillId="3" borderId="0" xfId="0" applyFont="1" applyFill="1" applyBorder="1" applyAlignment="1">
      <alignment horizontal="left" vertical="center" shrinkToFit="1"/>
    </xf>
    <xf numFmtId="0" fontId="0" fillId="0" borderId="1" xfId="0" applyBorder="1" applyAlignment="1">
      <alignment vertical="center" shrinkToFit="1"/>
    </xf>
    <xf numFmtId="0" fontId="18" fillId="3" borderId="11" xfId="0" applyFont="1" applyFill="1" applyBorder="1" applyAlignment="1">
      <alignment horizontal="left" vertical="center"/>
    </xf>
    <xf numFmtId="0" fontId="18" fillId="3" borderId="7" xfId="0" applyFont="1" applyFill="1" applyBorder="1" applyAlignment="1">
      <alignment horizontal="left" vertical="center"/>
    </xf>
    <xf numFmtId="0" fontId="18" fillId="3" borderId="3" xfId="0" applyFont="1" applyFill="1" applyBorder="1" applyAlignment="1">
      <alignment horizontal="left" vertical="center"/>
    </xf>
    <xf numFmtId="0" fontId="18" fillId="3" borderId="1" xfId="0" applyFont="1" applyFill="1" applyBorder="1" applyAlignment="1">
      <alignment horizontal="left" vertical="center"/>
    </xf>
    <xf numFmtId="0" fontId="17" fillId="2" borderId="1" xfId="0" applyFont="1" applyFill="1" applyBorder="1" applyAlignment="1">
      <alignment horizontal="right" vertical="center" shrinkToFit="1"/>
    </xf>
    <xf numFmtId="0" fontId="18" fillId="3" borderId="15" xfId="0" applyFont="1" applyFill="1" applyBorder="1" applyAlignment="1">
      <alignment horizontal="center" vertical="center"/>
    </xf>
    <xf numFmtId="0" fontId="17" fillId="3" borderId="11" xfId="0" applyFont="1" applyFill="1" applyBorder="1" applyAlignment="1">
      <alignment horizontal="left" vertical="center"/>
    </xf>
    <xf numFmtId="0" fontId="17" fillId="3" borderId="7" xfId="0" applyFont="1" applyFill="1" applyBorder="1" applyAlignment="1">
      <alignment horizontal="left" vertical="center"/>
    </xf>
    <xf numFmtId="0" fontId="17" fillId="3" borderId="3" xfId="0" applyFont="1" applyFill="1" applyBorder="1" applyAlignment="1">
      <alignment horizontal="left" vertical="center"/>
    </xf>
    <xf numFmtId="0" fontId="17" fillId="3" borderId="1" xfId="0" applyFont="1" applyFill="1" applyBorder="1" applyAlignment="1">
      <alignment horizontal="left" vertical="center"/>
    </xf>
    <xf numFmtId="190" fontId="17" fillId="2" borderId="7" xfId="0" applyNumberFormat="1" applyFont="1" applyFill="1" applyBorder="1" applyAlignment="1">
      <alignment horizontal="right" vertical="center"/>
    </xf>
    <xf numFmtId="190" fontId="17" fillId="2" borderId="1" xfId="0" applyNumberFormat="1" applyFont="1" applyFill="1" applyBorder="1" applyAlignment="1">
      <alignment horizontal="right" vertical="center"/>
    </xf>
    <xf numFmtId="0" fontId="17" fillId="3" borderId="76" xfId="0" applyFont="1" applyFill="1" applyBorder="1" applyAlignment="1">
      <alignment horizontal="center" vertical="center"/>
    </xf>
    <xf numFmtId="0" fontId="17" fillId="3" borderId="73" xfId="0" applyFont="1" applyFill="1" applyBorder="1" applyAlignment="1">
      <alignment horizontal="center" vertical="center"/>
    </xf>
    <xf numFmtId="0" fontId="0" fillId="2" borderId="7" xfId="0" applyFont="1" applyFill="1" applyBorder="1" applyAlignment="1">
      <alignment horizontal="right" vertical="center"/>
    </xf>
    <xf numFmtId="0" fontId="0" fillId="2" borderId="7" xfId="0" applyFill="1" applyBorder="1" applyAlignment="1">
      <alignment horizontal="right" vertical="center"/>
    </xf>
    <xf numFmtId="0" fontId="0" fillId="2" borderId="0" xfId="0" applyFill="1" applyBorder="1" applyAlignment="1">
      <alignment horizontal="right" vertical="center"/>
    </xf>
    <xf numFmtId="0" fontId="4" fillId="3" borderId="10" xfId="0" applyFont="1" applyFill="1" applyBorder="1" applyAlignment="1">
      <alignment horizontal="center" vertical="center"/>
    </xf>
    <xf numFmtId="0" fontId="0" fillId="0" borderId="39" xfId="0" applyBorder="1" applyAlignment="1">
      <alignment horizontal="center" vertical="center"/>
    </xf>
    <xf numFmtId="0" fontId="4" fillId="3" borderId="0" xfId="0" applyFont="1" applyFill="1" applyAlignment="1">
      <alignment horizontal="left" vertical="center"/>
    </xf>
    <xf numFmtId="0" fontId="16" fillId="3" borderId="7" xfId="0" applyFont="1" applyFill="1" applyBorder="1" applyAlignment="1">
      <alignment horizontal="left" vertical="center" wrapText="1" shrinkToFit="1"/>
    </xf>
    <xf numFmtId="0" fontId="0" fillId="0" borderId="7" xfId="0" applyBorder="1" applyAlignment="1"/>
    <xf numFmtId="0" fontId="17" fillId="2" borderId="7" xfId="0" applyFont="1" applyFill="1" applyBorder="1" applyAlignment="1">
      <alignment horizontal="right" vertical="center"/>
    </xf>
    <xf numFmtId="0" fontId="17" fillId="2" borderId="1" xfId="0" applyFont="1" applyFill="1" applyBorder="1" applyAlignment="1">
      <alignment horizontal="right" vertical="center"/>
    </xf>
    <xf numFmtId="0" fontId="18" fillId="3" borderId="8" xfId="0" applyFont="1" applyFill="1" applyBorder="1" applyAlignment="1">
      <alignment horizontal="center" vertical="center" textRotation="255" wrapText="1" shrinkToFit="1"/>
    </xf>
    <xf numFmtId="0" fontId="0" fillId="0" borderId="10" xfId="0" applyBorder="1" applyAlignment="1">
      <alignment vertical="center" textRotation="255" shrinkToFit="1"/>
    </xf>
    <xf numFmtId="0" fontId="0" fillId="0" borderId="37" xfId="0" applyBorder="1" applyAlignment="1">
      <alignment vertical="center" textRotation="255" shrinkToFit="1"/>
    </xf>
    <xf numFmtId="0" fontId="0" fillId="0" borderId="39" xfId="0" applyBorder="1" applyAlignment="1">
      <alignment vertical="center" textRotation="255" shrinkToFit="1"/>
    </xf>
    <xf numFmtId="0" fontId="0" fillId="0" borderId="13" xfId="0" applyBorder="1" applyAlignment="1">
      <alignment vertical="center" textRotation="255" shrinkToFit="1"/>
    </xf>
    <xf numFmtId="0" fontId="0" fillId="0" borderId="15" xfId="0" applyBorder="1" applyAlignment="1">
      <alignment vertical="center" textRotation="255" shrinkToFit="1"/>
    </xf>
    <xf numFmtId="0" fontId="16" fillId="3" borderId="7" xfId="0"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0" fillId="0" borderId="0" xfId="0" applyBorder="1" applyAlignment="1"/>
    <xf numFmtId="186" fontId="17" fillId="2" borderId="7" xfId="0" applyNumberFormat="1" applyFont="1" applyFill="1" applyBorder="1" applyAlignment="1">
      <alignment horizontal="right" vertical="center" shrinkToFit="1"/>
    </xf>
    <xf numFmtId="186" fontId="0" fillId="2" borderId="7" xfId="0" applyNumberFormat="1" applyFont="1" applyFill="1" applyBorder="1" applyAlignment="1"/>
    <xf numFmtId="186" fontId="0" fillId="2" borderId="0" xfId="0" applyNumberFormat="1" applyFont="1" applyFill="1" applyAlignment="1"/>
    <xf numFmtId="186" fontId="0" fillId="2" borderId="1" xfId="0" applyNumberFormat="1" applyFont="1" applyFill="1" applyBorder="1" applyAlignment="1"/>
    <xf numFmtId="0" fontId="0" fillId="0" borderId="39" xfId="0" applyBorder="1" applyAlignment="1"/>
    <xf numFmtId="0" fontId="0" fillId="0" borderId="15" xfId="0" applyBorder="1" applyAlignment="1"/>
    <xf numFmtId="0" fontId="17" fillId="3" borderId="11"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0"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190" fontId="17" fillId="2" borderId="0" xfId="0" applyNumberFormat="1" applyFont="1" applyFill="1" applyBorder="1" applyAlignment="1">
      <alignment horizontal="right" vertical="center"/>
    </xf>
    <xf numFmtId="0" fontId="17" fillId="3" borderId="72" xfId="0" applyFont="1" applyFill="1" applyBorder="1" applyAlignment="1">
      <alignment horizontal="center" vertical="center"/>
    </xf>
    <xf numFmtId="0" fontId="18" fillId="3" borderId="0" xfId="0" quotePrefix="1" applyFont="1" applyFill="1" applyBorder="1" applyAlignment="1">
      <alignment horizontal="right" vertical="center"/>
    </xf>
    <xf numFmtId="0" fontId="18" fillId="3" borderId="0" xfId="0" applyFont="1" applyFill="1" applyBorder="1" applyAlignment="1">
      <alignment horizontal="center" vertical="center"/>
    </xf>
    <xf numFmtId="177" fontId="18" fillId="4" borderId="0" xfId="0" applyNumberFormat="1" applyFont="1" applyFill="1" applyBorder="1" applyAlignment="1">
      <alignment horizontal="center"/>
    </xf>
    <xf numFmtId="0" fontId="18" fillId="3" borderId="0" xfId="0" applyFont="1" applyFill="1" applyBorder="1" applyAlignment="1">
      <alignment horizontal="left" shrinkToFit="1"/>
    </xf>
    <xf numFmtId="0" fontId="0" fillId="0" borderId="0" xfId="0" applyAlignment="1">
      <alignment horizontal="left" shrinkToFit="1"/>
    </xf>
    <xf numFmtId="0" fontId="26" fillId="0" borderId="0" xfId="0" applyFont="1" applyFill="1" applyBorder="1" applyAlignment="1">
      <alignment horizontal="center" vertical="center"/>
    </xf>
    <xf numFmtId="0" fontId="9" fillId="0" borderId="0" xfId="0" applyFont="1" applyFill="1" applyBorder="1" applyAlignment="1">
      <alignment vertical="center"/>
    </xf>
    <xf numFmtId="0" fontId="18" fillId="13" borderId="76" xfId="0" applyFont="1" applyFill="1" applyBorder="1" applyAlignment="1">
      <alignment horizontal="center" vertical="center"/>
    </xf>
    <xf numFmtId="0" fontId="18" fillId="13" borderId="73" xfId="0" applyFont="1" applyFill="1" applyBorder="1" applyAlignment="1">
      <alignment horizontal="center" vertical="center"/>
    </xf>
    <xf numFmtId="0" fontId="18" fillId="13" borderId="8" xfId="0" applyFont="1" applyFill="1" applyBorder="1" applyAlignment="1">
      <alignment horizontal="center" vertical="center" wrapText="1"/>
    </xf>
    <xf numFmtId="0" fontId="18" fillId="13" borderId="13"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applyBorder="1" applyAlignment="1">
      <alignment vertical="center"/>
    </xf>
    <xf numFmtId="0" fontId="4" fillId="3" borderId="0" xfId="0" applyFont="1" applyFill="1" applyAlignment="1">
      <alignment vertical="center" shrinkToFit="1"/>
    </xf>
    <xf numFmtId="0" fontId="18" fillId="10" borderId="0" xfId="0" applyFont="1" applyFill="1" applyBorder="1" applyAlignment="1">
      <alignment horizontal="center" vertical="center"/>
    </xf>
    <xf numFmtId="0" fontId="16" fillId="13" borderId="11" xfId="0" applyFont="1" applyFill="1" applyBorder="1" applyAlignment="1">
      <alignment horizontal="center" vertical="center" wrapText="1" shrinkToFit="1"/>
    </xf>
    <xf numFmtId="0" fontId="16" fillId="13" borderId="10" xfId="0" applyFont="1" applyFill="1" applyBorder="1" applyAlignment="1">
      <alignment horizontal="center" vertical="center" wrapText="1" shrinkToFit="1"/>
    </xf>
    <xf numFmtId="0" fontId="16" fillId="13" borderId="3" xfId="0" applyFont="1" applyFill="1" applyBorder="1" applyAlignment="1">
      <alignment horizontal="center" vertical="center" wrapText="1" shrinkToFit="1"/>
    </xf>
    <xf numFmtId="0" fontId="16" fillId="13" borderId="15" xfId="0" applyFont="1" applyFill="1" applyBorder="1" applyAlignment="1">
      <alignment horizontal="center" vertical="center" wrapText="1" shrinkToFit="1"/>
    </xf>
    <xf numFmtId="0" fontId="16" fillId="13" borderId="11" xfId="0" applyFont="1" applyFill="1" applyBorder="1" applyAlignment="1">
      <alignment horizontal="center" vertical="center" shrinkToFit="1"/>
    </xf>
    <xf numFmtId="0" fontId="16" fillId="13" borderId="10" xfId="0" applyFont="1" applyFill="1" applyBorder="1" applyAlignment="1">
      <alignment horizontal="center" vertical="center" shrinkToFit="1"/>
    </xf>
    <xf numFmtId="0" fontId="16" fillId="13" borderId="3" xfId="0" applyFont="1" applyFill="1" applyBorder="1" applyAlignment="1">
      <alignment horizontal="center" vertical="center" shrinkToFit="1"/>
    </xf>
    <xf numFmtId="0" fontId="16" fillId="13" borderId="15" xfId="0" applyFont="1" applyFill="1" applyBorder="1" applyAlignment="1">
      <alignment horizontal="center" vertical="center" shrinkToFit="1"/>
    </xf>
    <xf numFmtId="0" fontId="18" fillId="13" borderId="8" xfId="0" applyFont="1" applyFill="1" applyBorder="1" applyAlignment="1">
      <alignment horizontal="center" vertical="center" shrinkToFit="1"/>
    </xf>
    <xf numFmtId="0" fontId="18" fillId="13" borderId="10" xfId="0" applyFont="1" applyFill="1" applyBorder="1" applyAlignment="1">
      <alignment vertical="center" shrinkToFit="1"/>
    </xf>
    <xf numFmtId="0" fontId="18" fillId="13" borderId="13" xfId="0" applyFont="1" applyFill="1" applyBorder="1" applyAlignment="1">
      <alignment vertical="center" shrinkToFit="1"/>
    </xf>
    <xf numFmtId="0" fontId="18" fillId="13" borderId="15" xfId="0" applyFont="1" applyFill="1" applyBorder="1" applyAlignment="1">
      <alignment vertical="center" shrinkToFit="1"/>
    </xf>
    <xf numFmtId="0" fontId="16" fillId="13" borderId="24" xfId="0" applyFont="1" applyFill="1" applyBorder="1" applyAlignment="1">
      <alignment horizontal="center" vertical="center" shrinkToFit="1"/>
    </xf>
    <xf numFmtId="0" fontId="16" fillId="13" borderId="2" xfId="0" applyFont="1" applyFill="1" applyBorder="1" applyAlignment="1">
      <alignment horizontal="center" vertical="center" shrinkToFit="1"/>
    </xf>
    <xf numFmtId="0" fontId="0" fillId="0" borderId="10"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5" xfId="0" applyBorder="1" applyAlignment="1">
      <alignment horizontal="center" vertical="center" textRotation="255" shrinkToFit="1"/>
    </xf>
    <xf numFmtId="0" fontId="18" fillId="3" borderId="11" xfId="0" applyFont="1" applyFill="1" applyBorder="1" applyAlignment="1">
      <alignment horizontal="left" vertical="center" wrapText="1" shrinkToFit="1"/>
    </xf>
    <xf numFmtId="0" fontId="0" fillId="0" borderId="7" xfId="0" applyBorder="1" applyAlignment="1">
      <alignment horizontal="left" vertical="center" wrapText="1" shrinkToFit="1"/>
    </xf>
    <xf numFmtId="0" fontId="0" fillId="0" borderId="25" xfId="0" applyBorder="1" applyAlignment="1">
      <alignment horizontal="left" vertical="center" wrapText="1" shrinkToFit="1"/>
    </xf>
    <xf numFmtId="0" fontId="0" fillId="0" borderId="0" xfId="0" applyBorder="1" applyAlignment="1">
      <alignment horizontal="left" vertical="center" wrapText="1" shrinkToFit="1"/>
    </xf>
    <xf numFmtId="0" fontId="0" fillId="0" borderId="3" xfId="0" applyBorder="1" applyAlignment="1">
      <alignment horizontal="left" vertical="center" wrapText="1" shrinkToFit="1"/>
    </xf>
    <xf numFmtId="0" fontId="0" fillId="0" borderId="1" xfId="0" applyBorder="1" applyAlignment="1">
      <alignment horizontal="left" vertical="center" wrapText="1" shrinkToFit="1"/>
    </xf>
    <xf numFmtId="0" fontId="0" fillId="0" borderId="7" xfId="0" applyBorder="1" applyAlignment="1">
      <alignment horizontal="right" vertical="center" shrinkToFit="1"/>
    </xf>
    <xf numFmtId="38" fontId="30" fillId="0" borderId="75" xfId="3" applyFont="1" applyBorder="1" applyAlignment="1">
      <alignment horizontal="right"/>
    </xf>
    <xf numFmtId="38" fontId="18" fillId="13" borderId="136" xfId="3" applyFont="1" applyFill="1" applyBorder="1" applyAlignment="1">
      <alignment horizontal="center" vertical="center"/>
    </xf>
    <xf numFmtId="38" fontId="18" fillId="13" borderId="137" xfId="3" applyFont="1" applyFill="1" applyBorder="1" applyAlignment="1">
      <alignment horizontal="center" vertical="center"/>
    </xf>
    <xf numFmtId="38" fontId="18" fillId="13" borderId="138" xfId="3" applyFont="1" applyFill="1" applyBorder="1" applyAlignment="1">
      <alignment horizontal="center" vertical="center"/>
    </xf>
    <xf numFmtId="38" fontId="18" fillId="13" borderId="139" xfId="3" applyFont="1" applyFill="1" applyBorder="1" applyAlignment="1">
      <alignment horizontal="center" vertical="center"/>
    </xf>
    <xf numFmtId="38" fontId="18" fillId="13" borderId="32" xfId="3" applyFont="1" applyFill="1" applyBorder="1" applyAlignment="1">
      <alignment horizontal="center" vertical="center"/>
    </xf>
    <xf numFmtId="38" fontId="18" fillId="13" borderId="88" xfId="3" applyFont="1" applyFill="1" applyBorder="1" applyAlignment="1">
      <alignment horizontal="center" vertical="center"/>
    </xf>
    <xf numFmtId="38" fontId="18" fillId="13" borderId="78" xfId="3" quotePrefix="1" applyFont="1" applyFill="1" applyBorder="1" applyAlignment="1">
      <alignment horizontal="center" wrapText="1"/>
    </xf>
    <xf numFmtId="38" fontId="18" fillId="13" borderId="65" xfId="3" applyFont="1" applyFill="1" applyBorder="1" applyAlignment="1">
      <alignment horizontal="center" wrapText="1"/>
    </xf>
    <xf numFmtId="38" fontId="18" fillId="13" borderId="78" xfId="3" applyFont="1" applyFill="1" applyBorder="1" applyAlignment="1">
      <alignment horizontal="center" vertical="center" wrapText="1"/>
    </xf>
    <xf numFmtId="0" fontId="18" fillId="13" borderId="65" xfId="0" applyFont="1" applyFill="1" applyBorder="1" applyAlignment="1">
      <alignment horizontal="center" vertical="center" wrapText="1"/>
    </xf>
    <xf numFmtId="0" fontId="18" fillId="13" borderId="79" xfId="0" applyFont="1" applyFill="1" applyBorder="1" applyAlignment="1">
      <alignment horizontal="center" vertical="center" wrapText="1"/>
    </xf>
    <xf numFmtId="38" fontId="18" fillId="13" borderId="140" xfId="3" applyFont="1" applyFill="1" applyBorder="1" applyAlignment="1">
      <alignment horizontal="center" vertical="center"/>
    </xf>
    <xf numFmtId="38" fontId="18" fillId="13" borderId="117" xfId="3" applyFont="1" applyFill="1" applyBorder="1" applyAlignment="1">
      <alignment horizontal="center" vertical="center"/>
    </xf>
    <xf numFmtId="38" fontId="18" fillId="13" borderId="118" xfId="3" applyFont="1" applyFill="1" applyBorder="1" applyAlignment="1">
      <alignment horizontal="center" vertical="center"/>
    </xf>
    <xf numFmtId="38" fontId="18" fillId="13" borderId="141" xfId="3" applyFont="1" applyFill="1" applyBorder="1" applyAlignment="1">
      <alignment horizontal="center" vertical="center" wrapText="1"/>
    </xf>
    <xf numFmtId="38" fontId="18" fillId="13" borderId="89" xfId="3" applyFont="1" applyFill="1" applyBorder="1" applyAlignment="1">
      <alignment horizontal="center" vertical="center" wrapText="1"/>
    </xf>
    <xf numFmtId="38" fontId="18" fillId="13" borderId="25" xfId="3" applyFont="1" applyFill="1" applyBorder="1" applyAlignment="1">
      <alignment horizontal="center" vertical="center" wrapText="1"/>
    </xf>
    <xf numFmtId="38" fontId="18" fillId="13" borderId="39" xfId="3" applyFont="1" applyFill="1" applyBorder="1" applyAlignment="1">
      <alignment horizontal="center" vertical="center" wrapText="1"/>
    </xf>
    <xf numFmtId="38" fontId="18" fillId="13" borderId="127" xfId="3" applyFont="1" applyFill="1" applyBorder="1" applyAlignment="1">
      <alignment horizontal="center" vertical="center" wrapText="1"/>
    </xf>
    <xf numFmtId="38" fontId="18" fillId="13" borderId="130" xfId="3" applyFont="1" applyFill="1" applyBorder="1" applyAlignment="1">
      <alignment horizontal="center" vertical="center" wrapText="1"/>
    </xf>
    <xf numFmtId="38" fontId="16" fillId="13" borderId="78" xfId="3" applyFont="1" applyFill="1" applyBorder="1" applyAlignment="1">
      <alignment horizontal="center" vertical="center" wrapText="1"/>
    </xf>
    <xf numFmtId="0" fontId="3" fillId="13" borderId="65" xfId="0" applyFont="1" applyFill="1" applyBorder="1" applyAlignment="1">
      <alignment horizontal="center" vertical="center" wrapText="1"/>
    </xf>
    <xf numFmtId="0" fontId="3" fillId="13" borderId="79" xfId="0" applyFont="1" applyFill="1" applyBorder="1" applyAlignment="1">
      <alignment horizontal="center" vertical="center" wrapText="1"/>
    </xf>
    <xf numFmtId="38" fontId="18" fillId="13" borderId="142" xfId="3" applyFont="1" applyFill="1" applyBorder="1" applyAlignment="1">
      <alignment horizontal="center" vertical="center" wrapText="1"/>
    </xf>
    <xf numFmtId="38" fontId="18" fillId="13" borderId="143" xfId="3" applyFont="1" applyFill="1" applyBorder="1" applyAlignment="1">
      <alignment horizontal="center" vertical="center" wrapText="1"/>
    </xf>
    <xf numFmtId="38" fontId="18" fillId="13" borderId="144" xfId="3" applyFont="1" applyFill="1" applyBorder="1" applyAlignment="1">
      <alignment horizontal="center" vertical="center" wrapText="1"/>
    </xf>
    <xf numFmtId="38" fontId="18" fillId="13" borderId="65" xfId="3" applyFont="1" applyFill="1" applyBorder="1" applyAlignment="1">
      <alignment horizontal="center" vertical="center"/>
    </xf>
    <xf numFmtId="6" fontId="18" fillId="13" borderId="11" xfId="6" quotePrefix="1" applyFont="1" applyFill="1" applyBorder="1" applyAlignment="1">
      <alignment horizontal="center" vertical="center"/>
    </xf>
    <xf numFmtId="6" fontId="18" fillId="13" borderId="10" xfId="6" quotePrefix="1" applyFont="1" applyFill="1" applyBorder="1" applyAlignment="1">
      <alignment horizontal="center" vertical="center"/>
    </xf>
    <xf numFmtId="6" fontId="18" fillId="13" borderId="3" xfId="6" quotePrefix="1" applyFont="1" applyFill="1" applyBorder="1" applyAlignment="1">
      <alignment horizontal="center" vertical="center"/>
    </xf>
    <xf numFmtId="6" fontId="18" fillId="13" borderId="15" xfId="6" quotePrefix="1" applyFont="1" applyFill="1" applyBorder="1" applyAlignment="1">
      <alignment horizontal="center" vertical="center"/>
    </xf>
    <xf numFmtId="38" fontId="18" fillId="13" borderId="32" xfId="3" applyFont="1" applyFill="1" applyBorder="1" applyAlignment="1">
      <alignment horizontal="center" vertical="center" wrapText="1"/>
    </xf>
    <xf numFmtId="38" fontId="18" fillId="13" borderId="88" xfId="3" applyFont="1" applyFill="1" applyBorder="1" applyAlignment="1">
      <alignment horizontal="center" vertical="center" wrapText="1"/>
    </xf>
    <xf numFmtId="38" fontId="18" fillId="13" borderId="32" xfId="3" quotePrefix="1" applyFont="1" applyFill="1" applyBorder="1" applyAlignment="1">
      <alignment horizontal="center" vertical="center" wrapText="1"/>
    </xf>
    <xf numFmtId="38" fontId="18" fillId="13" borderId="24" xfId="3" applyFont="1" applyFill="1" applyBorder="1" applyAlignment="1">
      <alignment horizontal="distributed" vertical="center" wrapText="1"/>
    </xf>
    <xf numFmtId="38" fontId="18" fillId="13" borderId="65" xfId="3" applyFont="1" applyFill="1" applyBorder="1" applyAlignment="1">
      <alignment horizontal="distributed" vertical="center" wrapText="1"/>
    </xf>
    <xf numFmtId="38" fontId="18" fillId="13" borderId="79" xfId="3" applyFont="1" applyFill="1" applyBorder="1" applyAlignment="1">
      <alignment horizontal="distributed" vertical="center" wrapText="1"/>
    </xf>
    <xf numFmtId="38" fontId="18" fillId="13" borderId="11" xfId="3" applyFont="1" applyFill="1" applyBorder="1" applyAlignment="1">
      <alignment horizontal="center" vertical="center" wrapText="1"/>
    </xf>
    <xf numFmtId="38" fontId="18" fillId="13" borderId="10" xfId="3" applyFont="1" applyFill="1" applyBorder="1" applyAlignment="1">
      <alignment horizontal="center" vertical="center" wrapText="1"/>
    </xf>
    <xf numFmtId="38" fontId="17" fillId="0" borderId="145" xfId="3" applyFont="1" applyBorder="1" applyAlignment="1">
      <alignment horizontal="center" vertical="center" shrinkToFit="1"/>
    </xf>
    <xf numFmtId="38" fontId="17" fillId="0" borderId="137" xfId="3" applyFont="1" applyBorder="1" applyAlignment="1">
      <alignment horizontal="center" vertical="center" shrinkToFit="1"/>
    </xf>
    <xf numFmtId="38" fontId="17" fillId="0" borderId="2" xfId="3" applyFont="1" applyBorder="1" applyAlignment="1">
      <alignment horizontal="center" vertical="center" shrinkToFit="1"/>
    </xf>
    <xf numFmtId="38" fontId="17" fillId="0" borderId="32" xfId="3" applyFont="1" applyBorder="1" applyAlignment="1">
      <alignment horizontal="center" vertical="center" shrinkToFit="1"/>
    </xf>
    <xf numFmtId="183" fontId="17" fillId="0" borderId="2" xfId="3" applyNumberFormat="1" applyFont="1" applyBorder="1" applyAlignment="1">
      <alignment horizontal="center" vertical="center" shrinkToFit="1"/>
    </xf>
    <xf numFmtId="183" fontId="17" fillId="0" borderId="32" xfId="3" applyNumberFormat="1" applyFont="1" applyBorder="1" applyAlignment="1">
      <alignment horizontal="center" vertical="center" shrinkToFit="1"/>
    </xf>
    <xf numFmtId="38" fontId="17" fillId="0" borderId="65" xfId="3" applyFont="1" applyBorder="1" applyAlignment="1">
      <alignment horizontal="center" vertical="center" shrinkToFit="1"/>
    </xf>
    <xf numFmtId="38" fontId="17" fillId="3" borderId="146" xfId="3" applyFont="1" applyFill="1" applyBorder="1" applyAlignment="1">
      <alignment horizontal="center"/>
    </xf>
    <xf numFmtId="38" fontId="17" fillId="3" borderId="32" xfId="3" applyFont="1" applyFill="1" applyBorder="1" applyAlignment="1">
      <alignment horizontal="center"/>
    </xf>
    <xf numFmtId="38" fontId="17" fillId="3" borderId="2" xfId="3" applyFont="1" applyFill="1" applyBorder="1" applyAlignment="1">
      <alignment horizontal="center" vertical="center" shrinkToFit="1"/>
    </xf>
    <xf numFmtId="38" fontId="17" fillId="3" borderId="32" xfId="3" applyFont="1" applyFill="1" applyBorder="1" applyAlignment="1">
      <alignment horizontal="center" vertical="center" shrinkToFit="1"/>
    </xf>
    <xf numFmtId="38" fontId="17" fillId="3" borderId="98" xfId="3" applyFont="1" applyFill="1" applyBorder="1" applyAlignment="1">
      <alignment horizontal="center" vertical="center" shrinkToFit="1"/>
    </xf>
    <xf numFmtId="38" fontId="17" fillId="3" borderId="147" xfId="3" applyFont="1" applyFill="1" applyBorder="1" applyAlignment="1">
      <alignment horizontal="center" vertical="center" shrinkToFit="1"/>
    </xf>
    <xf numFmtId="38" fontId="17" fillId="3" borderId="3" xfId="3" applyFont="1" applyFill="1" applyBorder="1" applyAlignment="1">
      <alignment horizontal="center" vertical="center" shrinkToFit="1"/>
    </xf>
    <xf numFmtId="38" fontId="17" fillId="3" borderId="15" xfId="3" applyFont="1" applyFill="1" applyBorder="1" applyAlignment="1">
      <alignment horizontal="center" vertical="center" shrinkToFit="1"/>
    </xf>
    <xf numFmtId="182" fontId="17" fillId="0" borderId="98" xfId="3" applyNumberFormat="1" applyFont="1" applyBorder="1" applyAlignment="1">
      <alignment horizontal="right" vertical="center" shrinkToFit="1"/>
    </xf>
    <xf numFmtId="182" fontId="17" fillId="0" borderId="147" xfId="3" applyNumberFormat="1" applyFont="1" applyBorder="1" applyAlignment="1">
      <alignment horizontal="right" vertical="center" shrinkToFit="1"/>
    </xf>
    <xf numFmtId="182" fontId="17" fillId="0" borderId="25" xfId="3" applyNumberFormat="1" applyFont="1" applyBorder="1" applyAlignment="1">
      <alignment horizontal="right" vertical="center" shrinkToFit="1"/>
    </xf>
    <xf numFmtId="182" fontId="17" fillId="0" borderId="39" xfId="3" applyNumberFormat="1" applyFont="1" applyBorder="1" applyAlignment="1">
      <alignment horizontal="right" vertical="center" shrinkToFit="1"/>
    </xf>
    <xf numFmtId="38" fontId="17" fillId="0" borderId="98" xfId="3" applyFont="1" applyBorder="1" applyAlignment="1">
      <alignment horizontal="center" vertical="center" shrinkToFit="1"/>
    </xf>
    <xf numFmtId="38" fontId="17" fillId="0" borderId="147" xfId="3" applyFont="1" applyBorder="1" applyAlignment="1">
      <alignment horizontal="center" vertical="center" shrinkToFit="1"/>
    </xf>
    <xf numFmtId="38" fontId="17" fillId="0" borderId="3" xfId="3" applyFont="1" applyBorder="1" applyAlignment="1">
      <alignment horizontal="center" vertical="center" shrinkToFit="1"/>
    </xf>
    <xf numFmtId="38" fontId="17" fillId="0" borderId="15" xfId="3" applyFont="1" applyBorder="1" applyAlignment="1">
      <alignment horizontal="center" vertical="center" shrinkToFit="1"/>
    </xf>
    <xf numFmtId="38" fontId="102" fillId="3" borderId="2" xfId="3" applyFont="1" applyFill="1" applyBorder="1" applyAlignment="1">
      <alignment horizontal="right" vertical="center" shrinkToFit="1"/>
    </xf>
    <xf numFmtId="38" fontId="102" fillId="3" borderId="32" xfId="3" applyFont="1" applyFill="1" applyBorder="1" applyAlignment="1">
      <alignment horizontal="right" vertical="center" shrinkToFit="1"/>
    </xf>
    <xf numFmtId="38" fontId="17" fillId="0" borderId="148" xfId="3" applyFont="1" applyBorder="1" applyAlignment="1">
      <alignment horizontal="center" vertical="center" shrinkToFit="1"/>
    </xf>
    <xf numFmtId="38" fontId="17" fillId="0" borderId="149" xfId="3" applyFont="1" applyBorder="1" applyAlignment="1">
      <alignment horizontal="center" vertical="center" shrinkToFit="1"/>
    </xf>
    <xf numFmtId="38" fontId="17" fillId="0" borderId="24" xfId="3" applyFont="1" applyBorder="1" applyAlignment="1">
      <alignment horizontal="center" vertical="center" shrinkToFit="1"/>
    </xf>
    <xf numFmtId="38" fontId="17" fillId="3" borderId="11" xfId="3" applyFont="1" applyFill="1" applyBorder="1" applyAlignment="1">
      <alignment horizontal="center" vertical="center" shrinkToFit="1"/>
    </xf>
    <xf numFmtId="38" fontId="17" fillId="3" borderId="10" xfId="3" applyFont="1" applyFill="1" applyBorder="1" applyAlignment="1">
      <alignment horizontal="center" vertical="center" shrinkToFit="1"/>
    </xf>
    <xf numFmtId="182" fontId="17" fillId="0" borderId="32" xfId="3" applyNumberFormat="1" applyFont="1" applyBorder="1" applyAlignment="1">
      <alignment horizontal="right" vertical="center" shrinkToFit="1"/>
    </xf>
    <xf numFmtId="38" fontId="17" fillId="0" borderId="11" xfId="3" applyFont="1" applyBorder="1" applyAlignment="1">
      <alignment horizontal="center" vertical="center" shrinkToFit="1"/>
    </xf>
    <xf numFmtId="38" fontId="17" fillId="0" borderId="10" xfId="3" applyFont="1" applyBorder="1" applyAlignment="1">
      <alignment horizontal="center" vertical="center" shrinkToFit="1"/>
    </xf>
    <xf numFmtId="38" fontId="18" fillId="0" borderId="32" xfId="3" applyFont="1" applyBorder="1" applyAlignment="1">
      <alignment horizontal="right" vertical="center" shrinkToFit="1"/>
    </xf>
    <xf numFmtId="38" fontId="18" fillId="0" borderId="24" xfId="3" applyFont="1" applyBorder="1" applyAlignment="1">
      <alignment horizontal="center" vertical="center" shrinkToFit="1"/>
    </xf>
    <xf numFmtId="38" fontId="18" fillId="0" borderId="151" xfId="3" applyFont="1" applyBorder="1" applyAlignment="1">
      <alignment horizontal="center" vertical="center" shrinkToFit="1"/>
    </xf>
    <xf numFmtId="38" fontId="16" fillId="0" borderId="0" xfId="3" applyFont="1" applyBorder="1" applyAlignment="1">
      <alignment horizontal="right" vertical="center"/>
    </xf>
    <xf numFmtId="0" fontId="16" fillId="0" borderId="0" xfId="0" applyFont="1" applyBorder="1" applyAlignment="1">
      <alignment horizontal="right" vertical="center"/>
    </xf>
    <xf numFmtId="38" fontId="38" fillId="0" borderId="0" xfId="3" quotePrefix="1" applyFont="1" applyBorder="1" applyAlignment="1">
      <alignment horizontal="left" vertical="top" wrapText="1"/>
    </xf>
    <xf numFmtId="0" fontId="16" fillId="0" borderId="0" xfId="0" applyFont="1" applyAlignment="1">
      <alignment horizontal="left" vertical="top" wrapText="1"/>
    </xf>
    <xf numFmtId="0" fontId="12" fillId="0" borderId="0" xfId="0" applyFont="1" applyAlignment="1">
      <alignment horizontal="left" vertical="top" wrapText="1"/>
    </xf>
    <xf numFmtId="38" fontId="17" fillId="3" borderId="24" xfId="3" applyFont="1" applyFill="1" applyBorder="1" applyAlignment="1">
      <alignment horizontal="center" vertical="center" shrinkToFit="1"/>
    </xf>
    <xf numFmtId="38" fontId="17" fillId="3" borderId="25" xfId="3" applyFont="1" applyFill="1" applyBorder="1" applyAlignment="1">
      <alignment horizontal="center" vertical="center" shrinkToFit="1"/>
    </xf>
    <xf numFmtId="38" fontId="17" fillId="3" borderId="39" xfId="3" applyFont="1" applyFill="1" applyBorder="1" applyAlignment="1">
      <alignment horizontal="center" vertical="center" shrinkToFit="1"/>
    </xf>
    <xf numFmtId="182" fontId="17" fillId="0" borderId="3" xfId="3" applyNumberFormat="1" applyFont="1" applyBorder="1" applyAlignment="1">
      <alignment horizontal="right" vertical="center" shrinkToFit="1"/>
    </xf>
    <xf numFmtId="182" fontId="17" fillId="0" borderId="15" xfId="3" applyNumberFormat="1" applyFont="1" applyBorder="1" applyAlignment="1">
      <alignment horizontal="right" vertical="center" shrinkToFit="1"/>
    </xf>
    <xf numFmtId="38" fontId="17" fillId="0" borderId="25" xfId="3" applyFont="1" applyBorder="1" applyAlignment="1">
      <alignment horizontal="center" vertical="center" shrinkToFit="1"/>
    </xf>
    <xf numFmtId="38" fontId="17" fillId="0" borderId="39" xfId="3" applyFont="1" applyBorder="1" applyAlignment="1">
      <alignment horizontal="center" vertical="center" shrinkToFit="1"/>
    </xf>
    <xf numFmtId="38" fontId="17" fillId="0" borderId="152" xfId="3" applyFont="1" applyBorder="1" applyAlignment="1">
      <alignment horizontal="center" vertical="center" shrinkToFit="1"/>
    </xf>
    <xf numFmtId="38" fontId="17" fillId="0" borderId="150" xfId="3" applyFont="1" applyBorder="1" applyAlignment="1">
      <alignment horizontal="center" vertical="center" shrinkToFit="1"/>
    </xf>
    <xf numFmtId="183" fontId="17" fillId="0" borderId="24" xfId="3" applyNumberFormat="1" applyFont="1" applyBorder="1" applyAlignment="1">
      <alignment horizontal="center" vertical="center" shrinkToFit="1"/>
    </xf>
    <xf numFmtId="38" fontId="16" fillId="0" borderId="68" xfId="3" applyFont="1" applyBorder="1" applyAlignment="1">
      <alignment horizontal="right" vertical="center"/>
    </xf>
    <xf numFmtId="0" fontId="16" fillId="0" borderId="68" xfId="0" applyFont="1" applyBorder="1" applyAlignment="1">
      <alignment horizontal="right" vertical="center"/>
    </xf>
    <xf numFmtId="38" fontId="17" fillId="3" borderId="24" xfId="3" applyFont="1" applyFill="1" applyBorder="1" applyAlignment="1">
      <alignment horizontal="center"/>
    </xf>
    <xf numFmtId="38" fontId="18" fillId="0" borderId="7" xfId="3" applyFont="1" applyFill="1" applyBorder="1" applyAlignment="1">
      <alignment horizontal="center" vertical="center"/>
    </xf>
    <xf numFmtId="38" fontId="18" fillId="0" borderId="76" xfId="3" applyFont="1" applyFill="1" applyBorder="1" applyAlignment="1">
      <alignment horizontal="center" vertical="center"/>
    </xf>
    <xf numFmtId="38" fontId="82" fillId="0" borderId="68" xfId="3" quotePrefix="1" applyFont="1" applyFill="1" applyBorder="1" applyAlignment="1">
      <alignment horizontal="left"/>
    </xf>
    <xf numFmtId="38" fontId="18" fillId="0" borderId="68" xfId="3" applyFont="1" applyFill="1" applyBorder="1" applyAlignment="1">
      <alignment horizontal="center" vertical="center"/>
    </xf>
    <xf numFmtId="38" fontId="16" fillId="13" borderId="153" xfId="3" applyFont="1" applyFill="1" applyBorder="1" applyAlignment="1">
      <alignment horizontal="center" vertical="center" wrapText="1"/>
    </xf>
    <xf numFmtId="38" fontId="16" fillId="13" borderId="145" xfId="3" applyFont="1" applyFill="1" applyBorder="1" applyAlignment="1">
      <alignment horizontal="center" vertical="center" wrapText="1"/>
    </xf>
    <xf numFmtId="38" fontId="18" fillId="13" borderId="141" xfId="3" applyFont="1" applyFill="1" applyBorder="1" applyAlignment="1">
      <alignment horizontal="center" vertical="center" shrinkToFit="1"/>
    </xf>
    <xf numFmtId="38" fontId="17" fillId="13" borderId="89" xfId="3" applyFont="1" applyFill="1" applyBorder="1" applyAlignment="1">
      <alignment horizontal="center" vertical="center" shrinkToFit="1"/>
    </xf>
    <xf numFmtId="38" fontId="18" fillId="13" borderId="3" xfId="3" applyFont="1" applyFill="1" applyBorder="1" applyAlignment="1">
      <alignment horizontal="center" vertical="center" shrinkToFit="1"/>
    </xf>
    <xf numFmtId="38" fontId="17" fillId="13" borderId="15" xfId="3" applyFont="1" applyFill="1" applyBorder="1" applyAlignment="1">
      <alignment horizontal="center" vertical="center" shrinkToFit="1"/>
    </xf>
    <xf numFmtId="38" fontId="19" fillId="0" borderId="141" xfId="3" quotePrefix="1" applyFont="1" applyFill="1" applyBorder="1" applyAlignment="1">
      <alignment horizontal="left"/>
    </xf>
    <xf numFmtId="38" fontId="18" fillId="0" borderId="68" xfId="3" applyFont="1" applyFill="1" applyBorder="1" applyAlignment="1"/>
    <xf numFmtId="38" fontId="18" fillId="0" borderId="83" xfId="3" applyFont="1" applyFill="1" applyBorder="1" applyAlignment="1">
      <alignment horizontal="distributed" vertical="center"/>
    </xf>
    <xf numFmtId="38" fontId="18" fillId="0" borderId="7" xfId="3" applyFont="1" applyFill="1" applyBorder="1" applyAlignment="1">
      <alignment horizontal="distributed" vertical="center"/>
    </xf>
    <xf numFmtId="38" fontId="18" fillId="0" borderId="10" xfId="3" applyFont="1" applyFill="1" applyBorder="1" applyAlignment="1"/>
    <xf numFmtId="38" fontId="18" fillId="0" borderId="158" xfId="3" applyFont="1" applyFill="1" applyBorder="1" applyAlignment="1"/>
    <xf numFmtId="38" fontId="18" fillId="0" borderId="1" xfId="3" applyFont="1" applyFill="1" applyBorder="1" applyAlignment="1"/>
    <xf numFmtId="38" fontId="18" fillId="0" borderId="15" xfId="3" applyFont="1" applyFill="1" applyBorder="1" applyAlignment="1"/>
    <xf numFmtId="38" fontId="18" fillId="0" borderId="11" xfId="3" applyFont="1" applyFill="1" applyBorder="1" applyAlignment="1">
      <alignment horizontal="center" vertical="center"/>
    </xf>
    <xf numFmtId="38" fontId="18" fillId="0" borderId="3" xfId="3" applyFont="1" applyFill="1" applyBorder="1" applyAlignment="1">
      <alignment horizontal="center" vertical="center"/>
    </xf>
    <xf numFmtId="38" fontId="18" fillId="0" borderId="10" xfId="3" applyFont="1" applyFill="1" applyBorder="1" applyAlignment="1">
      <alignment horizontal="center" vertical="center" shrinkToFit="1"/>
    </xf>
    <xf numFmtId="38" fontId="18" fillId="0" borderId="15" xfId="3" applyFont="1" applyFill="1" applyBorder="1" applyAlignment="1">
      <alignment horizontal="center" vertical="center" shrinkToFit="1"/>
    </xf>
    <xf numFmtId="38" fontId="18" fillId="0" borderId="83" xfId="3" applyFont="1" applyFill="1" applyBorder="1" applyAlignment="1">
      <alignment horizontal="center" vertical="center"/>
    </xf>
    <xf numFmtId="38" fontId="18" fillId="0" borderId="158" xfId="3" applyFont="1" applyFill="1" applyBorder="1" applyAlignment="1">
      <alignment horizontal="center" vertical="center"/>
    </xf>
    <xf numFmtId="38" fontId="18" fillId="0" borderId="10" xfId="3" applyFont="1" applyFill="1" applyBorder="1" applyAlignment="1">
      <alignment horizontal="center" vertical="center"/>
    </xf>
    <xf numFmtId="38" fontId="18" fillId="0" borderId="1" xfId="3" applyFont="1" applyFill="1" applyBorder="1" applyAlignment="1">
      <alignment horizontal="center" vertical="center"/>
    </xf>
    <xf numFmtId="38" fontId="18" fillId="0" borderId="15" xfId="3" applyFont="1" applyFill="1" applyBorder="1" applyAlignment="1">
      <alignment horizontal="center" vertical="center"/>
    </xf>
    <xf numFmtId="38" fontId="17" fillId="0" borderId="7" xfId="3" applyFont="1" applyFill="1" applyBorder="1" applyAlignment="1">
      <alignment horizontal="left" vertical="center" shrinkToFit="1"/>
    </xf>
    <xf numFmtId="38" fontId="17" fillId="0" borderId="1" xfId="3" applyFont="1" applyFill="1" applyBorder="1" applyAlignment="1">
      <alignment horizontal="left" vertical="center" shrinkToFit="1"/>
    </xf>
    <xf numFmtId="38" fontId="18" fillId="13" borderId="159" xfId="3" applyFont="1" applyFill="1" applyBorder="1" applyAlignment="1">
      <alignment horizontal="center" vertical="center" shrinkToFit="1"/>
    </xf>
    <xf numFmtId="0" fontId="0" fillId="13" borderId="0" xfId="0" applyFill="1" applyAlignment="1">
      <alignment horizontal="center" vertical="center" shrinkToFit="1"/>
    </xf>
    <xf numFmtId="0" fontId="0" fillId="13" borderId="39" xfId="0" applyFill="1" applyBorder="1" applyAlignment="1">
      <alignment horizontal="center" vertical="center" shrinkToFit="1"/>
    </xf>
    <xf numFmtId="0" fontId="0" fillId="13" borderId="159" xfId="0" applyFill="1" applyBorder="1" applyAlignment="1">
      <alignment horizontal="center" vertical="center" shrinkToFit="1"/>
    </xf>
    <xf numFmtId="0" fontId="0" fillId="13" borderId="163" xfId="0" applyFill="1" applyBorder="1" applyAlignment="1">
      <alignment horizontal="center" vertical="center" shrinkToFit="1"/>
    </xf>
    <xf numFmtId="0" fontId="0" fillId="13" borderId="75" xfId="0" applyFill="1" applyBorder="1" applyAlignment="1">
      <alignment horizontal="center" vertical="center" shrinkToFit="1"/>
    </xf>
    <xf numFmtId="0" fontId="0" fillId="13" borderId="115" xfId="0" applyFill="1" applyBorder="1" applyAlignment="1">
      <alignment horizontal="center" vertical="center" shrinkToFit="1"/>
    </xf>
    <xf numFmtId="38" fontId="18" fillId="13" borderId="83" xfId="3" quotePrefix="1" applyFont="1" applyFill="1" applyBorder="1" applyAlignment="1">
      <alignment horizontal="center" vertical="center" shrinkToFit="1"/>
    </xf>
    <xf numFmtId="0" fontId="0" fillId="13" borderId="7" xfId="0" applyFill="1" applyBorder="1" applyAlignment="1"/>
    <xf numFmtId="0" fontId="0" fillId="13" borderId="10" xfId="0" applyFill="1" applyBorder="1" applyAlignment="1"/>
    <xf numFmtId="0" fontId="0" fillId="13" borderId="159" xfId="0" applyFill="1" applyBorder="1" applyAlignment="1"/>
    <xf numFmtId="0" fontId="0" fillId="13" borderId="0" xfId="0" applyFill="1" applyBorder="1" applyAlignment="1"/>
    <xf numFmtId="0" fontId="0" fillId="13" borderId="39" xfId="0" applyFill="1" applyBorder="1" applyAlignment="1"/>
    <xf numFmtId="0" fontId="0" fillId="13" borderId="158" xfId="0" applyFill="1" applyBorder="1" applyAlignment="1"/>
    <xf numFmtId="0" fontId="0" fillId="13" borderId="1" xfId="0" applyFill="1" applyBorder="1" applyAlignment="1"/>
    <xf numFmtId="0" fontId="0" fillId="13" borderId="15" xfId="0" applyFill="1" applyBorder="1" applyAlignment="1"/>
    <xf numFmtId="38" fontId="18" fillId="13" borderId="83" xfId="3" applyFont="1" applyFill="1" applyBorder="1" applyAlignment="1">
      <alignment horizontal="center" vertical="center" shrinkToFit="1"/>
    </xf>
    <xf numFmtId="0" fontId="0" fillId="13" borderId="24" xfId="0" applyFill="1" applyBorder="1" applyAlignment="1">
      <alignment horizontal="center" vertical="center"/>
    </xf>
    <xf numFmtId="0" fontId="0" fillId="13" borderId="2" xfId="0" applyFill="1" applyBorder="1" applyAlignment="1">
      <alignment horizontal="center" vertical="center"/>
    </xf>
    <xf numFmtId="0" fontId="86" fillId="13" borderId="32" xfId="0" applyFont="1" applyFill="1" applyBorder="1" applyAlignment="1">
      <alignment horizontal="center" vertical="center" shrinkToFit="1"/>
    </xf>
    <xf numFmtId="38" fontId="17" fillId="0" borderId="11" xfId="3" applyFont="1" applyFill="1" applyBorder="1" applyAlignment="1">
      <alignment horizontal="left" vertical="center" shrinkToFit="1"/>
    </xf>
    <xf numFmtId="38" fontId="17" fillId="0" borderId="3" xfId="3" applyFont="1" applyFill="1" applyBorder="1" applyAlignment="1">
      <alignment horizontal="left" vertical="center" shrinkToFit="1"/>
    </xf>
    <xf numFmtId="0" fontId="16" fillId="0" borderId="11" xfId="0" applyFont="1" applyFill="1" applyBorder="1" applyAlignment="1">
      <alignment vertical="top" textRotation="255" wrapText="1" shrinkToFit="1"/>
    </xf>
    <xf numFmtId="0" fontId="0" fillId="0" borderId="25" xfId="0" applyBorder="1" applyAlignment="1">
      <alignment vertical="top" textRotation="255" wrapText="1" shrinkToFit="1"/>
    </xf>
    <xf numFmtId="0" fontId="0" fillId="0" borderId="80" xfId="0" applyBorder="1" applyAlignment="1">
      <alignment vertical="top" textRotation="255" wrapText="1" shrinkToFit="1"/>
    </xf>
    <xf numFmtId="0" fontId="16" fillId="0" borderId="7" xfId="0" applyFont="1" applyFill="1" applyBorder="1" applyAlignment="1">
      <alignment vertical="top" textRotation="255" wrapText="1" shrinkToFit="1"/>
    </xf>
    <xf numFmtId="0" fontId="0" fillId="0" borderId="0" xfId="0" applyAlignment="1">
      <alignment vertical="top" textRotation="255" wrapText="1" shrinkToFit="1"/>
    </xf>
    <xf numFmtId="0" fontId="0" fillId="0" borderId="75" xfId="0" applyBorder="1" applyAlignment="1">
      <alignment vertical="top" textRotation="255" wrapText="1" shrinkToFit="1"/>
    </xf>
    <xf numFmtId="38" fontId="18" fillId="13" borderId="154" xfId="3" quotePrefix="1" applyFont="1" applyFill="1" applyBorder="1" applyAlignment="1">
      <alignment horizontal="center" vertical="center"/>
    </xf>
    <xf numFmtId="38" fontId="18" fillId="13" borderId="37" xfId="3" applyFont="1" applyFill="1" applyBorder="1" applyAlignment="1">
      <alignment horizontal="center" vertical="center"/>
    </xf>
    <xf numFmtId="38" fontId="18" fillId="13" borderId="155" xfId="3" quotePrefix="1" applyFont="1" applyFill="1" applyBorder="1" applyAlignment="1">
      <alignment horizontal="distributed" vertical="center" wrapText="1"/>
    </xf>
    <xf numFmtId="38" fontId="18" fillId="13" borderId="156" xfId="3" applyFont="1" applyFill="1" applyBorder="1" applyAlignment="1">
      <alignment horizontal="distributed" vertical="center" wrapText="1"/>
    </xf>
    <xf numFmtId="38" fontId="18" fillId="13" borderId="68" xfId="3" applyFont="1" applyFill="1" applyBorder="1" applyAlignment="1">
      <alignment horizontal="center" vertical="center"/>
    </xf>
    <xf numFmtId="38" fontId="18" fillId="13" borderId="157" xfId="3" applyFont="1" applyFill="1" applyBorder="1" applyAlignment="1">
      <alignment horizontal="center" vertical="center"/>
    </xf>
    <xf numFmtId="38" fontId="18" fillId="13" borderId="5" xfId="3" applyFont="1" applyFill="1" applyBorder="1" applyAlignment="1">
      <alignment horizontal="center" vertical="center"/>
    </xf>
    <xf numFmtId="38" fontId="18" fillId="13" borderId="48" xfId="3" applyFont="1" applyFill="1" applyBorder="1" applyAlignment="1">
      <alignment horizontal="center" vertical="center"/>
    </xf>
    <xf numFmtId="38" fontId="18" fillId="13" borderId="4" xfId="3" applyFont="1" applyFill="1" applyBorder="1" applyAlignment="1">
      <alignment horizontal="center" vertical="center"/>
    </xf>
    <xf numFmtId="38" fontId="17" fillId="0" borderId="1" xfId="3" applyFont="1" applyFill="1" applyBorder="1" applyAlignment="1">
      <alignment horizontal="center"/>
    </xf>
    <xf numFmtId="38" fontId="17" fillId="0" borderId="15" xfId="3" applyFont="1" applyFill="1" applyBorder="1" applyAlignment="1">
      <alignment horizontal="center"/>
    </xf>
    <xf numFmtId="38" fontId="17" fillId="0" borderId="3" xfId="3" applyFont="1" applyFill="1" applyBorder="1" applyAlignment="1">
      <alignment horizontal="center"/>
    </xf>
    <xf numFmtId="38" fontId="17" fillId="0" borderId="3" xfId="3" applyFont="1" applyFill="1" applyBorder="1" applyAlignment="1">
      <alignment horizontal="right"/>
    </xf>
    <xf numFmtId="38" fontId="17" fillId="0" borderId="1" xfId="3" applyFont="1" applyFill="1" applyBorder="1" applyAlignment="1">
      <alignment horizontal="right"/>
    </xf>
    <xf numFmtId="38" fontId="18" fillId="0" borderId="159" xfId="3" applyFont="1" applyFill="1" applyBorder="1" applyAlignment="1">
      <alignment horizontal="center" vertical="center" textRotation="255"/>
    </xf>
    <xf numFmtId="38" fontId="18" fillId="0" borderId="158" xfId="3" applyFont="1" applyFill="1" applyBorder="1" applyAlignment="1">
      <alignment horizontal="center" vertical="center" textRotation="255"/>
    </xf>
    <xf numFmtId="38" fontId="17" fillId="0" borderId="19" xfId="3" applyFont="1" applyFill="1" applyBorder="1" applyAlignment="1">
      <alignment horizontal="center" vertical="center"/>
    </xf>
    <xf numFmtId="38" fontId="17" fillId="0" borderId="20" xfId="3" applyFont="1" applyFill="1" applyBorder="1" applyAlignment="1">
      <alignment horizontal="center" vertical="center"/>
    </xf>
    <xf numFmtId="38" fontId="17" fillId="0" borderId="160" xfId="3" applyFont="1" applyFill="1" applyBorder="1" applyAlignment="1">
      <alignment horizontal="center" vertical="center"/>
    </xf>
    <xf numFmtId="38" fontId="17" fillId="0" borderId="160" xfId="3" applyFont="1" applyFill="1" applyBorder="1" applyAlignment="1">
      <alignment horizontal="right" vertical="center"/>
    </xf>
    <xf numFmtId="38" fontId="17" fillId="0" borderId="19" xfId="3" applyFont="1" applyFill="1" applyBorder="1" applyAlignment="1">
      <alignment horizontal="right" vertical="center"/>
    </xf>
    <xf numFmtId="38" fontId="17" fillId="0" borderId="1" xfId="3" applyFont="1" applyFill="1" applyBorder="1" applyAlignment="1">
      <alignment horizontal="center" vertical="center"/>
    </xf>
    <xf numFmtId="38" fontId="17" fillId="0" borderId="15" xfId="3" applyFont="1" applyFill="1" applyBorder="1" applyAlignment="1">
      <alignment horizontal="center" vertical="center"/>
    </xf>
    <xf numFmtId="38" fontId="17" fillId="0" borderId="3" xfId="3" applyFont="1" applyFill="1" applyBorder="1" applyAlignment="1">
      <alignment horizontal="center" vertical="center"/>
    </xf>
    <xf numFmtId="38" fontId="17" fillId="0" borderId="29" xfId="3" applyFont="1" applyFill="1" applyBorder="1" applyAlignment="1">
      <alignment horizontal="right" vertical="center"/>
    </xf>
    <xf numFmtId="38" fontId="17" fillId="0" borderId="26" xfId="3" applyFont="1" applyFill="1" applyBorder="1" applyAlignment="1">
      <alignment horizontal="right" vertical="center"/>
    </xf>
    <xf numFmtId="38" fontId="17" fillId="0" borderId="161" xfId="3" applyFont="1" applyFill="1" applyBorder="1" applyAlignment="1">
      <alignment horizontal="right" vertical="center"/>
    </xf>
    <xf numFmtId="38" fontId="17" fillId="0" borderId="162" xfId="3" applyFont="1" applyFill="1" applyBorder="1" applyAlignment="1">
      <alignment horizontal="right" vertical="center"/>
    </xf>
    <xf numFmtId="38" fontId="16" fillId="13" borderId="83" xfId="3" quotePrefix="1" applyFont="1" applyFill="1" applyBorder="1" applyAlignment="1">
      <alignment horizontal="center" vertical="center" wrapText="1"/>
    </xf>
    <xf numFmtId="38" fontId="16" fillId="13" borderId="7" xfId="3" quotePrefix="1" applyFont="1" applyFill="1" applyBorder="1" applyAlignment="1">
      <alignment horizontal="center" vertical="center" wrapText="1"/>
    </xf>
    <xf numFmtId="38" fontId="16" fillId="13" borderId="159" xfId="3" quotePrefix="1" applyFont="1" applyFill="1" applyBorder="1" applyAlignment="1">
      <alignment horizontal="center" vertical="center" wrapText="1"/>
    </xf>
    <xf numFmtId="38" fontId="16" fillId="13" borderId="0" xfId="3" quotePrefix="1" applyFont="1" applyFill="1" applyBorder="1" applyAlignment="1">
      <alignment horizontal="center" vertical="center" wrapText="1"/>
    </xf>
    <xf numFmtId="38" fontId="16" fillId="13" borderId="158" xfId="3" quotePrefix="1" applyFont="1" applyFill="1" applyBorder="1" applyAlignment="1">
      <alignment horizontal="center" vertical="center" wrapText="1"/>
    </xf>
    <xf numFmtId="38" fontId="16" fillId="13" borderId="1" xfId="3" quotePrefix="1" applyFont="1" applyFill="1" applyBorder="1" applyAlignment="1">
      <alignment horizontal="center" vertical="center" wrapText="1"/>
    </xf>
    <xf numFmtId="38" fontId="19" fillId="0" borderId="11" xfId="3" quotePrefix="1" applyFont="1" applyFill="1" applyBorder="1" applyAlignment="1">
      <alignment horizontal="center"/>
    </xf>
    <xf numFmtId="38" fontId="18" fillId="0" borderId="7" xfId="3" applyFont="1" applyFill="1" applyBorder="1" applyAlignment="1">
      <alignment horizontal="center"/>
    </xf>
    <xf numFmtId="38" fontId="18" fillId="0" borderId="7" xfId="3" applyFont="1" applyFill="1" applyBorder="1" applyAlignment="1">
      <alignment horizontal="center" vertical="center" shrinkToFit="1"/>
    </xf>
    <xf numFmtId="38" fontId="18" fillId="0" borderId="1" xfId="3" applyFont="1" applyFill="1" applyBorder="1" applyAlignment="1">
      <alignment horizontal="center" vertical="center" shrinkToFit="1"/>
    </xf>
    <xf numFmtId="38" fontId="17" fillId="0" borderId="76" xfId="3" applyFont="1" applyFill="1" applyBorder="1" applyAlignment="1">
      <alignment horizontal="left" vertical="center" shrinkToFit="1"/>
    </xf>
    <xf numFmtId="0" fontId="17" fillId="0" borderId="73" xfId="0" applyFont="1" applyFill="1" applyBorder="1" applyAlignment="1">
      <alignment horizontal="left" vertical="center" shrinkToFit="1"/>
    </xf>
    <xf numFmtId="38" fontId="16" fillId="0" borderId="7" xfId="3" applyFont="1" applyFill="1" applyBorder="1" applyAlignment="1">
      <alignment vertical="top" textRotation="255" wrapText="1" shrinkToFit="1"/>
    </xf>
    <xf numFmtId="0" fontId="0" fillId="0" borderId="1" xfId="0" applyBorder="1" applyAlignment="1">
      <alignment vertical="top" textRotation="255" wrapText="1" shrinkToFit="1"/>
    </xf>
    <xf numFmtId="38" fontId="16" fillId="0" borderId="11" xfId="3" applyFont="1" applyFill="1" applyBorder="1" applyAlignment="1">
      <alignment vertical="top" textRotation="255" wrapText="1" shrinkToFit="1"/>
    </xf>
    <xf numFmtId="0" fontId="0" fillId="0" borderId="3" xfId="0" applyBorder="1" applyAlignment="1">
      <alignment vertical="top" textRotation="255" wrapText="1" shrinkToFit="1"/>
    </xf>
    <xf numFmtId="0" fontId="16" fillId="0" borderId="76" xfId="0" applyFont="1" applyFill="1" applyBorder="1" applyAlignment="1">
      <alignment vertical="top" textRotation="255" wrapText="1" shrinkToFit="1"/>
    </xf>
    <xf numFmtId="0" fontId="0" fillId="0" borderId="72" xfId="0" applyBorder="1" applyAlignment="1">
      <alignment vertical="top" textRotation="255" wrapText="1" shrinkToFit="1"/>
    </xf>
    <xf numFmtId="0" fontId="0" fillId="0" borderId="77" xfId="0" applyBorder="1" applyAlignment="1">
      <alignment vertical="top" textRotation="255" wrapText="1" shrinkToFit="1"/>
    </xf>
    <xf numFmtId="38" fontId="16" fillId="0" borderId="76" xfId="3" applyFont="1" applyFill="1" applyBorder="1" applyAlignment="1">
      <alignment vertical="top" textRotation="255" wrapText="1" shrinkToFit="1"/>
    </xf>
    <xf numFmtId="0" fontId="0" fillId="0" borderId="73" xfId="0" applyBorder="1" applyAlignment="1">
      <alignment vertical="top" textRotation="255" wrapText="1" shrinkToFit="1"/>
    </xf>
    <xf numFmtId="38" fontId="103" fillId="0" borderId="7" xfId="3" applyFont="1" applyFill="1" applyBorder="1" applyAlignment="1">
      <alignment horizontal="left" vertical="center" shrinkToFit="1"/>
    </xf>
    <xf numFmtId="0" fontId="103" fillId="0" borderId="1" xfId="0" applyFont="1" applyFill="1" applyBorder="1" applyAlignment="1">
      <alignment horizontal="left" vertical="center" shrinkToFit="1"/>
    </xf>
    <xf numFmtId="38" fontId="3" fillId="0" borderId="7" xfId="3" applyFont="1" applyBorder="1" applyAlignment="1">
      <alignment vertical="top" textRotation="255" shrinkToFit="1"/>
    </xf>
    <xf numFmtId="0" fontId="0" fillId="0" borderId="0" xfId="0" applyAlignment="1">
      <alignment shrinkToFit="1"/>
    </xf>
    <xf numFmtId="0" fontId="0" fillId="0" borderId="1" xfId="0" applyBorder="1" applyAlignment="1">
      <alignment shrinkToFit="1"/>
    </xf>
    <xf numFmtId="38" fontId="0" fillId="0" borderId="7" xfId="3" applyFont="1" applyBorder="1" applyAlignment="1">
      <alignment horizontal="left" vertical="center" shrinkToFit="1"/>
    </xf>
    <xf numFmtId="0" fontId="0" fillId="0" borderId="1" xfId="0" applyBorder="1" applyAlignment="1"/>
    <xf numFmtId="38" fontId="103" fillId="0" borderId="7" xfId="3" applyFont="1" applyBorder="1" applyAlignment="1">
      <alignment horizontal="left" vertical="center" shrinkToFit="1"/>
    </xf>
    <xf numFmtId="0" fontId="103" fillId="0" borderId="1" xfId="0" applyFont="1" applyBorder="1" applyAlignment="1">
      <alignment shrinkToFit="1"/>
    </xf>
    <xf numFmtId="0" fontId="17" fillId="0" borderId="1" xfId="0" applyFont="1" applyFill="1" applyBorder="1" applyAlignment="1">
      <alignment horizontal="left" vertical="center" shrinkToFit="1"/>
    </xf>
    <xf numFmtId="38" fontId="6" fillId="0" borderId="11" xfId="3" quotePrefix="1" applyFont="1" applyBorder="1" applyAlignment="1">
      <alignment horizontal="center"/>
    </xf>
    <xf numFmtId="38" fontId="4" fillId="0" borderId="7" xfId="3" applyFont="1" applyBorder="1" applyAlignment="1">
      <alignment horizontal="center"/>
    </xf>
    <xf numFmtId="38" fontId="4" fillId="0" borderId="7" xfId="3" applyFont="1" applyBorder="1" applyAlignment="1">
      <alignment horizontal="center" vertical="center"/>
    </xf>
    <xf numFmtId="185" fontId="3" fillId="2" borderId="7" xfId="3" applyNumberFormat="1" applyFont="1" applyFill="1" applyBorder="1" applyAlignment="1"/>
    <xf numFmtId="49" fontId="3" fillId="2" borderId="7" xfId="3" applyNumberFormat="1" applyFont="1" applyFill="1" applyBorder="1" applyAlignment="1"/>
    <xf numFmtId="49" fontId="0" fillId="0" borderId="7" xfId="0" applyNumberFormat="1" applyBorder="1" applyAlignment="1"/>
    <xf numFmtId="185" fontId="3" fillId="2" borderId="1" xfId="3" applyNumberFormat="1" applyFont="1" applyFill="1" applyBorder="1" applyAlignment="1"/>
    <xf numFmtId="185" fontId="3" fillId="2" borderId="7" xfId="3" applyNumberFormat="1" applyFont="1" applyFill="1" applyBorder="1" applyAlignment="1">
      <alignment horizontal="left"/>
    </xf>
    <xf numFmtId="0" fontId="0" fillId="0" borderId="7" xfId="0" applyBorder="1" applyAlignment="1">
      <alignment horizontal="left"/>
    </xf>
    <xf numFmtId="38" fontId="4" fillId="0" borderId="68" xfId="3" applyFont="1" applyBorder="1" applyAlignment="1">
      <alignment horizontal="center" vertical="center"/>
    </xf>
    <xf numFmtId="49" fontId="3" fillId="2" borderId="1" xfId="3" applyNumberFormat="1" applyFont="1" applyFill="1" applyBorder="1" applyAlignment="1"/>
    <xf numFmtId="49" fontId="0" fillId="0" borderId="1" xfId="0" applyNumberFormat="1" applyBorder="1" applyAlignment="1"/>
    <xf numFmtId="38" fontId="0" fillId="0" borderId="11" xfId="3" applyFont="1" applyBorder="1" applyAlignment="1">
      <alignment horizontal="center" vertical="center"/>
    </xf>
    <xf numFmtId="38" fontId="0" fillId="0" borderId="3" xfId="3" applyFont="1" applyBorder="1" applyAlignment="1">
      <alignment horizontal="center" vertical="center"/>
    </xf>
    <xf numFmtId="38" fontId="0" fillId="0" borderId="10" xfId="3" applyFont="1" applyBorder="1" applyAlignment="1">
      <alignment horizontal="center" vertical="center" shrinkToFit="1"/>
    </xf>
    <xf numFmtId="38" fontId="0" fillId="0" borderId="15" xfId="3" applyFont="1" applyBorder="1" applyAlignment="1">
      <alignment horizontal="center" vertical="center" shrinkToFit="1"/>
    </xf>
    <xf numFmtId="38" fontId="3" fillId="13" borderId="153" xfId="3" applyFont="1" applyFill="1" applyBorder="1" applyAlignment="1">
      <alignment horizontal="center" vertical="center" wrapText="1"/>
    </xf>
    <xf numFmtId="38" fontId="3" fillId="13" borderId="145" xfId="3" applyFont="1" applyFill="1" applyBorder="1" applyAlignment="1">
      <alignment horizontal="center" vertical="center" wrapText="1"/>
    </xf>
    <xf numFmtId="38" fontId="4" fillId="13" borderId="141" xfId="3" applyFont="1" applyFill="1" applyBorder="1" applyAlignment="1">
      <alignment horizontal="center" vertical="center" shrinkToFit="1"/>
    </xf>
    <xf numFmtId="38" fontId="0" fillId="13" borderId="89" xfId="3" applyFont="1" applyFill="1" applyBorder="1" applyAlignment="1">
      <alignment horizontal="center" vertical="center" shrinkToFit="1"/>
    </xf>
    <xf numFmtId="38" fontId="4" fillId="13" borderId="3" xfId="3" applyFont="1" applyFill="1" applyBorder="1" applyAlignment="1">
      <alignment horizontal="center" vertical="center" shrinkToFit="1"/>
    </xf>
    <xf numFmtId="38" fontId="0" fillId="13" borderId="15" xfId="3" applyFont="1" applyFill="1" applyBorder="1" applyAlignment="1">
      <alignment horizontal="center" vertical="center" shrinkToFit="1"/>
    </xf>
    <xf numFmtId="38" fontId="6" fillId="0" borderId="141" xfId="3" quotePrefix="1" applyFont="1" applyBorder="1" applyAlignment="1">
      <alignment horizontal="left"/>
    </xf>
    <xf numFmtId="38" fontId="4" fillId="0" borderId="68" xfId="3" applyFont="1" applyBorder="1" applyAlignment="1"/>
    <xf numFmtId="38" fontId="0" fillId="0" borderId="159" xfId="3" applyFont="1" applyBorder="1" applyAlignment="1">
      <alignment horizontal="center" vertical="center" textRotation="255"/>
    </xf>
    <xf numFmtId="38" fontId="0" fillId="0" borderId="158" xfId="3" applyFont="1" applyBorder="1" applyAlignment="1">
      <alignment horizontal="center" vertical="center" textRotation="255"/>
    </xf>
    <xf numFmtId="38" fontId="4" fillId="13" borderId="154" xfId="3" quotePrefix="1" applyFont="1" applyFill="1" applyBorder="1" applyAlignment="1">
      <alignment horizontal="center" vertical="center"/>
    </xf>
    <xf numFmtId="38" fontId="4" fillId="13" borderId="37" xfId="3" applyFont="1" applyFill="1" applyBorder="1" applyAlignment="1">
      <alignment horizontal="center" vertical="center"/>
    </xf>
    <xf numFmtId="38" fontId="4" fillId="13" borderId="155" xfId="3" quotePrefix="1" applyFont="1" applyFill="1" applyBorder="1" applyAlignment="1">
      <alignment horizontal="distributed" vertical="center" wrapText="1"/>
    </xf>
    <xf numFmtId="38" fontId="4" fillId="13" borderId="156" xfId="3" applyFont="1" applyFill="1" applyBorder="1" applyAlignment="1">
      <alignment horizontal="distributed" vertical="center" wrapText="1"/>
    </xf>
    <xf numFmtId="38" fontId="0" fillId="13" borderId="68" xfId="3" applyFont="1" applyFill="1" applyBorder="1" applyAlignment="1">
      <alignment horizontal="center" vertical="center"/>
    </xf>
    <xf numFmtId="38" fontId="0" fillId="13" borderId="157" xfId="3" applyFont="1" applyFill="1" applyBorder="1" applyAlignment="1">
      <alignment horizontal="center" vertical="center"/>
    </xf>
    <xf numFmtId="38" fontId="0" fillId="13" borderId="5" xfId="3" applyFont="1" applyFill="1" applyBorder="1" applyAlignment="1">
      <alignment horizontal="center" vertical="center"/>
    </xf>
    <xf numFmtId="38" fontId="0" fillId="13" borderId="48" xfId="3" applyFont="1" applyFill="1" applyBorder="1" applyAlignment="1">
      <alignment horizontal="center" vertical="center"/>
    </xf>
    <xf numFmtId="38" fontId="0" fillId="13" borderId="4" xfId="3" applyFont="1" applyFill="1" applyBorder="1" applyAlignment="1">
      <alignment horizontal="center" vertical="center"/>
    </xf>
    <xf numFmtId="38" fontId="0" fillId="0" borderId="83" xfId="3" applyFont="1" applyBorder="1" applyAlignment="1">
      <alignment horizontal="distributed" vertical="center"/>
    </xf>
    <xf numFmtId="38" fontId="0" fillId="0" borderId="7" xfId="3" applyFont="1" applyBorder="1" applyAlignment="1">
      <alignment horizontal="distributed" vertical="center"/>
    </xf>
    <xf numFmtId="38" fontId="0" fillId="0" borderId="10" xfId="3" applyFont="1" applyBorder="1" applyAlignment="1"/>
    <xf numFmtId="38" fontId="0" fillId="0" borderId="158" xfId="3" applyFont="1" applyBorder="1" applyAlignment="1"/>
    <xf numFmtId="38" fontId="0" fillId="0" borderId="1" xfId="3" applyFont="1" applyBorder="1" applyAlignment="1"/>
    <xf numFmtId="38" fontId="0" fillId="0" borderId="15" xfId="3" applyFont="1" applyBorder="1" applyAlignment="1"/>
    <xf numFmtId="38" fontId="0" fillId="0" borderId="1" xfId="3" applyFont="1" applyBorder="1" applyAlignment="1">
      <alignment horizontal="center"/>
    </xf>
    <xf numFmtId="38" fontId="0" fillId="0" borderId="15" xfId="3" applyFont="1" applyBorder="1" applyAlignment="1">
      <alignment horizontal="center"/>
    </xf>
    <xf numFmtId="38" fontId="0" fillId="0" borderId="3" xfId="3" applyFont="1" applyBorder="1" applyAlignment="1">
      <alignment horizontal="center"/>
    </xf>
    <xf numFmtId="38" fontId="0" fillId="0" borderId="3" xfId="3" applyFont="1" applyBorder="1" applyAlignment="1">
      <alignment horizontal="right"/>
    </xf>
    <xf numFmtId="38" fontId="0" fillId="0" borderId="1" xfId="3" applyFont="1" applyBorder="1" applyAlignment="1">
      <alignment horizontal="right"/>
    </xf>
    <xf numFmtId="38" fontId="0" fillId="0" borderId="19" xfId="3" applyFont="1" applyBorder="1" applyAlignment="1">
      <alignment horizontal="center" vertical="center"/>
    </xf>
    <xf numFmtId="38" fontId="0" fillId="0" borderId="20" xfId="3" applyFont="1" applyBorder="1" applyAlignment="1">
      <alignment horizontal="center" vertical="center"/>
    </xf>
    <xf numFmtId="38" fontId="0" fillId="0" borderId="160" xfId="3" applyFont="1" applyBorder="1" applyAlignment="1">
      <alignment horizontal="center" vertical="center"/>
    </xf>
    <xf numFmtId="38" fontId="0" fillId="0" borderId="160" xfId="3" applyFont="1" applyBorder="1" applyAlignment="1">
      <alignment horizontal="right" vertical="center"/>
    </xf>
    <xf numFmtId="38" fontId="0" fillId="0" borderId="19" xfId="3" applyFont="1" applyBorder="1" applyAlignment="1">
      <alignment horizontal="right" vertical="center"/>
    </xf>
    <xf numFmtId="38" fontId="0" fillId="0" borderId="1" xfId="3" applyFont="1" applyBorder="1" applyAlignment="1">
      <alignment horizontal="center" vertical="center"/>
    </xf>
    <xf numFmtId="38" fontId="0" fillId="0" borderId="15" xfId="3" applyFont="1" applyBorder="1" applyAlignment="1">
      <alignment horizontal="center" vertical="center"/>
    </xf>
    <xf numFmtId="38" fontId="0" fillId="0" borderId="29" xfId="3" applyFont="1" applyBorder="1" applyAlignment="1">
      <alignment horizontal="right" vertical="center"/>
    </xf>
    <xf numFmtId="38" fontId="0" fillId="0" borderId="26" xfId="3" applyFont="1" applyBorder="1" applyAlignment="1">
      <alignment horizontal="right" vertical="center"/>
    </xf>
    <xf numFmtId="185" fontId="3" fillId="2" borderId="1" xfId="3" applyNumberFormat="1" applyFont="1" applyFill="1" applyBorder="1" applyAlignment="1">
      <alignment horizontal="left"/>
    </xf>
    <xf numFmtId="0" fontId="0" fillId="0" borderId="1" xfId="0" applyBorder="1" applyAlignment="1">
      <alignment horizontal="left"/>
    </xf>
    <xf numFmtId="185" fontId="3" fillId="2" borderId="1" xfId="3" applyNumberFormat="1" applyFont="1" applyFill="1" applyBorder="1" applyAlignment="1">
      <alignment horizontal="right"/>
    </xf>
    <xf numFmtId="0" fontId="0" fillId="0" borderId="1" xfId="0" applyBorder="1" applyAlignment="1">
      <alignment horizontal="right"/>
    </xf>
    <xf numFmtId="38" fontId="0" fillId="0" borderId="83" xfId="3" applyFont="1" applyBorder="1" applyAlignment="1">
      <alignment horizontal="center" vertical="center"/>
    </xf>
    <xf numFmtId="38" fontId="0" fillId="0" borderId="158" xfId="3" applyFont="1" applyBorder="1" applyAlignment="1">
      <alignment horizontal="center" vertical="center"/>
    </xf>
    <xf numFmtId="38" fontId="0" fillId="0" borderId="7" xfId="3" applyFont="1" applyBorder="1" applyAlignment="1">
      <alignment horizontal="center" vertical="center"/>
    </xf>
    <xf numFmtId="38" fontId="0" fillId="0" borderId="10" xfId="3" applyFont="1" applyBorder="1" applyAlignment="1">
      <alignment horizontal="center" vertical="center"/>
    </xf>
    <xf numFmtId="185" fontId="3" fillId="0" borderId="7" xfId="3" applyNumberFormat="1" applyFont="1" applyFill="1" applyBorder="1" applyAlignment="1"/>
    <xf numFmtId="0" fontId="0" fillId="0" borderId="7" xfId="0" applyFill="1" applyBorder="1" applyAlignment="1"/>
    <xf numFmtId="38" fontId="0" fillId="0" borderId="7" xfId="3" applyFont="1" applyBorder="1" applyAlignment="1">
      <alignment horizontal="center" vertical="center" shrinkToFit="1"/>
    </xf>
    <xf numFmtId="38" fontId="0" fillId="0" borderId="1" xfId="3" applyFont="1" applyBorder="1" applyAlignment="1">
      <alignment horizontal="center" vertical="center" shrinkToFit="1"/>
    </xf>
    <xf numFmtId="38" fontId="0" fillId="0" borderId="161" xfId="3" applyFont="1" applyBorder="1" applyAlignment="1">
      <alignment horizontal="right" vertical="center"/>
    </xf>
    <xf numFmtId="38" fontId="0" fillId="0" borderId="162" xfId="3" applyFont="1" applyBorder="1" applyAlignment="1">
      <alignment horizontal="right" vertical="center"/>
    </xf>
    <xf numFmtId="38" fontId="3" fillId="13" borderId="83" xfId="3" quotePrefix="1"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159" xfId="0" applyFill="1" applyBorder="1" applyAlignment="1">
      <alignment horizontal="center" vertical="center" wrapText="1"/>
    </xf>
    <xf numFmtId="0" fontId="0" fillId="13" borderId="39" xfId="0" applyFill="1" applyBorder="1" applyAlignment="1">
      <alignment horizontal="center" vertical="center" wrapText="1"/>
    </xf>
    <xf numFmtId="0" fontId="0" fillId="0" borderId="0" xfId="0" applyAlignment="1">
      <alignment vertical="top" textRotation="255" shrinkToFit="1"/>
    </xf>
    <xf numFmtId="0" fontId="0" fillId="0" borderId="75" xfId="0" applyBorder="1" applyAlignment="1">
      <alignment vertical="top" textRotation="255" shrinkToFit="1"/>
    </xf>
    <xf numFmtId="38" fontId="3" fillId="0" borderId="7" xfId="3" quotePrefix="1" applyFont="1" applyBorder="1" applyAlignment="1">
      <alignment horizontal="center" vertical="top" textRotation="255" shrinkToFit="1"/>
    </xf>
    <xf numFmtId="0" fontId="0" fillId="0" borderId="7" xfId="0" applyBorder="1" applyAlignment="1">
      <alignment vertical="top" textRotation="255" shrinkToFit="1"/>
    </xf>
    <xf numFmtId="0" fontId="0" fillId="0" borderId="0" xfId="0" applyBorder="1" applyAlignment="1">
      <alignment vertical="top" textRotation="255" shrinkToFit="1"/>
    </xf>
    <xf numFmtId="38" fontId="0" fillId="13" borderId="83" xfId="3" applyFont="1" applyFill="1" applyBorder="1" applyAlignment="1">
      <alignment horizontal="center" vertical="center" shrinkToFit="1"/>
    </xf>
    <xf numFmtId="0" fontId="0" fillId="13" borderId="7" xfId="0" applyFill="1" applyBorder="1" applyAlignment="1">
      <alignment horizontal="center" vertical="center" shrinkToFit="1"/>
    </xf>
    <xf numFmtId="0" fontId="0" fillId="13" borderId="10" xfId="0" applyFill="1" applyBorder="1" applyAlignment="1">
      <alignment horizontal="center" vertical="center" shrinkToFit="1"/>
    </xf>
    <xf numFmtId="38" fontId="3" fillId="0" borderId="11" xfId="3" applyFont="1" applyBorder="1" applyAlignment="1">
      <alignment vertical="top" textRotation="255" shrinkToFit="1"/>
    </xf>
    <xf numFmtId="0" fontId="0" fillId="0" borderId="25" xfId="0" applyBorder="1" applyAlignment="1">
      <alignment vertical="top" textRotation="255" shrinkToFit="1"/>
    </xf>
    <xf numFmtId="0" fontId="0" fillId="0" borderId="80" xfId="0" applyBorder="1" applyAlignment="1">
      <alignment vertical="top" textRotation="255" shrinkToFit="1"/>
    </xf>
    <xf numFmtId="38" fontId="0" fillId="13" borderId="83" xfId="3" quotePrefix="1" applyFont="1" applyFill="1" applyBorder="1" applyAlignment="1">
      <alignment horizontal="center" vertical="center" shrinkToFit="1"/>
    </xf>
    <xf numFmtId="0" fontId="0" fillId="13" borderId="7" xfId="0" applyFill="1" applyBorder="1" applyAlignment="1">
      <alignment shrinkToFit="1"/>
    </xf>
    <xf numFmtId="0" fontId="0" fillId="13" borderId="10" xfId="0" applyFill="1" applyBorder="1" applyAlignment="1">
      <alignment shrinkToFit="1"/>
    </xf>
    <xf numFmtId="0" fontId="0" fillId="13" borderId="159" xfId="0" applyFill="1" applyBorder="1" applyAlignment="1">
      <alignment shrinkToFit="1"/>
    </xf>
    <xf numFmtId="0" fontId="0" fillId="13" borderId="0" xfId="0" applyFill="1" applyBorder="1" applyAlignment="1">
      <alignment shrinkToFit="1"/>
    </xf>
    <xf numFmtId="0" fontId="0" fillId="13" borderId="39" xfId="0" applyFill="1" applyBorder="1" applyAlignment="1">
      <alignment shrinkToFit="1"/>
    </xf>
    <xf numFmtId="0" fontId="0" fillId="13" borderId="158" xfId="0" applyFill="1" applyBorder="1" applyAlignment="1">
      <alignment shrinkToFit="1"/>
    </xf>
    <xf numFmtId="0" fontId="0" fillId="13" borderId="1" xfId="0" applyFill="1" applyBorder="1" applyAlignment="1">
      <alignment shrinkToFit="1"/>
    </xf>
    <xf numFmtId="0" fontId="0" fillId="13" borderId="15" xfId="0" applyFill="1" applyBorder="1" applyAlignment="1">
      <alignment shrinkToFit="1"/>
    </xf>
    <xf numFmtId="0" fontId="0" fillId="0" borderId="25" xfId="0" applyBorder="1" applyAlignment="1">
      <alignment shrinkToFit="1"/>
    </xf>
    <xf numFmtId="0" fontId="0" fillId="0" borderId="3" xfId="0" applyBorder="1" applyAlignment="1">
      <alignment shrinkToFit="1"/>
    </xf>
    <xf numFmtId="38" fontId="3" fillId="0" borderId="7" xfId="3" applyFont="1" applyBorder="1" applyAlignment="1">
      <alignment horizontal="center" vertical="top" textRotation="255" shrinkToFit="1"/>
    </xf>
    <xf numFmtId="38" fontId="3" fillId="0" borderId="68" xfId="3" quotePrefix="1" applyFont="1" applyBorder="1" applyAlignment="1">
      <alignment horizontal="left" vertical="center" wrapText="1"/>
    </xf>
    <xf numFmtId="0" fontId="0" fillId="0" borderId="68" xfId="0" applyBorder="1" applyAlignment="1">
      <alignment vertical="center" wrapText="1"/>
    </xf>
    <xf numFmtId="0" fontId="0" fillId="0" borderId="0" xfId="0" applyAlignment="1">
      <alignment vertical="center" wrapText="1"/>
    </xf>
    <xf numFmtId="0" fontId="0" fillId="0" borderId="0" xfId="0" applyAlignment="1">
      <alignment wrapText="1"/>
    </xf>
    <xf numFmtId="0" fontId="4" fillId="0" borderId="11" xfId="0" applyFont="1" applyBorder="1" applyAlignment="1">
      <alignment shrinkToFit="1"/>
    </xf>
    <xf numFmtId="0" fontId="0" fillId="0" borderId="7" xfId="0" applyBorder="1" applyAlignment="1">
      <alignment shrinkToFit="1"/>
    </xf>
    <xf numFmtId="0" fontId="0" fillId="0" borderId="10" xfId="0" applyBorder="1" applyAlignment="1">
      <alignment shrinkToFit="1"/>
    </xf>
    <xf numFmtId="185" fontId="3" fillId="2" borderId="7" xfId="3" applyNumberFormat="1" applyFont="1" applyFill="1" applyBorder="1" applyAlignment="1">
      <alignment horizontal="right"/>
    </xf>
    <xf numFmtId="0" fontId="0" fillId="0" borderId="7" xfId="0" applyBorder="1" applyAlignment="1">
      <alignment horizontal="right"/>
    </xf>
    <xf numFmtId="38" fontId="103" fillId="0" borderId="76" xfId="3" applyFont="1" applyBorder="1" applyAlignment="1">
      <alignment horizontal="left" vertical="center" shrinkToFit="1"/>
    </xf>
    <xf numFmtId="0" fontId="103" fillId="0" borderId="73" xfId="0" applyFont="1" applyBorder="1" applyAlignment="1">
      <alignment horizontal="left" vertical="center" shrinkToFit="1"/>
    </xf>
    <xf numFmtId="38" fontId="3" fillId="0" borderId="76" xfId="3" applyFont="1" applyBorder="1" applyAlignment="1">
      <alignment vertical="top" textRotation="255" shrinkToFit="1"/>
    </xf>
    <xf numFmtId="0" fontId="0" fillId="0" borderId="72" xfId="0" applyBorder="1" applyAlignment="1">
      <alignment shrinkToFit="1"/>
    </xf>
    <xf numFmtId="0" fontId="0" fillId="0" borderId="73" xfId="0" applyBorder="1" applyAlignment="1">
      <alignment shrinkToFit="1"/>
    </xf>
    <xf numFmtId="38" fontId="0" fillId="0" borderId="76" xfId="3" applyFont="1" applyBorder="1" applyAlignment="1">
      <alignment horizontal="left" vertical="center" shrinkToFit="1"/>
    </xf>
    <xf numFmtId="0" fontId="0" fillId="0" borderId="73" xfId="0" applyBorder="1" applyAlignment="1">
      <alignment horizontal="left" vertical="center" shrinkToFit="1"/>
    </xf>
    <xf numFmtId="0" fontId="18" fillId="10" borderId="0" xfId="0" applyFont="1" applyFill="1" applyAlignment="1">
      <alignment horizontal="center"/>
    </xf>
    <xf numFmtId="0" fontId="74" fillId="10" borderId="0" xfId="0" applyFont="1" applyFill="1" applyAlignment="1">
      <alignment horizontal="center" vertical="center" shrinkToFit="1"/>
    </xf>
    <xf numFmtId="0" fontId="86" fillId="10" borderId="0" xfId="0" applyFont="1" applyFill="1" applyAlignment="1">
      <alignment horizontal="center"/>
    </xf>
    <xf numFmtId="0" fontId="86" fillId="10" borderId="0" xfId="0" applyFont="1" applyFill="1" applyAlignment="1">
      <alignment horizontal="center" shrinkToFit="1"/>
    </xf>
    <xf numFmtId="0" fontId="74" fillId="10" borderId="0" xfId="0" applyFont="1" applyFill="1" applyAlignment="1">
      <alignment horizontal="center" shrinkToFit="1"/>
    </xf>
    <xf numFmtId="0" fontId="74" fillId="10" borderId="0" xfId="0" applyFont="1" applyFill="1" applyAlignment="1">
      <alignment horizontal="center"/>
    </xf>
    <xf numFmtId="0" fontId="74" fillId="3" borderId="0" xfId="0" applyFont="1" applyFill="1" applyAlignment="1">
      <alignment horizontal="left"/>
    </xf>
    <xf numFmtId="0" fontId="36" fillId="3" borderId="0" xfId="0" applyFont="1" applyFill="1" applyAlignment="1"/>
    <xf numFmtId="0" fontId="74" fillId="3" borderId="0" xfId="0" applyFont="1" applyFill="1" applyAlignment="1"/>
    <xf numFmtId="0" fontId="74" fillId="3" borderId="0" xfId="0" applyFont="1" applyFill="1" applyAlignment="1">
      <alignment horizontal="right"/>
    </xf>
    <xf numFmtId="0" fontId="17" fillId="10" borderId="0" xfId="0" applyFont="1" applyFill="1" applyAlignment="1">
      <alignment horizontal="center"/>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0" fontId="18" fillId="3" borderId="48" xfId="0" applyFont="1" applyFill="1" applyBorder="1" applyAlignment="1">
      <alignment horizontal="left" vertical="center"/>
    </xf>
    <xf numFmtId="0" fontId="18" fillId="3" borderId="0" xfId="0" applyFont="1" applyFill="1" applyAlignment="1">
      <alignment horizontal="center" vertical="center" shrinkToFit="1"/>
    </xf>
    <xf numFmtId="0" fontId="0" fillId="0" borderId="0" xfId="0" applyAlignment="1">
      <alignment horizontal="center" shrinkToFit="1"/>
    </xf>
    <xf numFmtId="0" fontId="18" fillId="3" borderId="4"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48" xfId="0" applyFont="1" applyFill="1" applyBorder="1" applyAlignment="1">
      <alignment horizontal="center" vertical="center"/>
    </xf>
    <xf numFmtId="0" fontId="18" fillId="13" borderId="32" xfId="0" applyFont="1" applyFill="1" applyBorder="1" applyAlignment="1">
      <alignment horizontal="center" vertical="center"/>
    </xf>
    <xf numFmtId="0" fontId="110" fillId="10" borderId="111" xfId="16" applyFont="1" applyFill="1" applyBorder="1" applyAlignment="1">
      <alignment horizontal="center" vertical="center" wrapText="1"/>
    </xf>
    <xf numFmtId="0" fontId="110" fillId="10" borderId="164" xfId="16" applyFont="1" applyFill="1" applyBorder="1" applyAlignment="1">
      <alignment horizontal="center" vertical="center" wrapText="1"/>
    </xf>
    <xf numFmtId="58" fontId="110" fillId="10" borderId="111" xfId="16" applyNumberFormat="1" applyFont="1" applyFill="1" applyBorder="1" applyAlignment="1">
      <alignment horizontal="center" vertical="center"/>
    </xf>
    <xf numFmtId="58" fontId="110" fillId="10" borderId="5" xfId="16" applyNumberFormat="1" applyFont="1" applyFill="1" applyBorder="1" applyAlignment="1">
      <alignment horizontal="center" vertical="center"/>
    </xf>
    <xf numFmtId="58" fontId="110" fillId="10" borderId="48" xfId="16" applyNumberFormat="1" applyFont="1" applyFill="1" applyBorder="1" applyAlignment="1">
      <alignment horizontal="center" vertical="center"/>
    </xf>
    <xf numFmtId="0" fontId="110" fillId="0" borderId="4" xfId="16" applyFont="1" applyFill="1" applyBorder="1" applyAlignment="1">
      <alignment horizontal="center" vertical="center" wrapText="1" justifyLastLine="1"/>
    </xf>
    <xf numFmtId="0" fontId="110" fillId="0" borderId="5" xfId="16" applyFont="1" applyFill="1" applyBorder="1" applyAlignment="1">
      <alignment horizontal="center" vertical="center" wrapText="1" justifyLastLine="1"/>
    </xf>
    <xf numFmtId="58" fontId="110" fillId="13" borderId="165" xfId="16" applyNumberFormat="1" applyFont="1" applyFill="1" applyBorder="1" applyAlignment="1">
      <alignment horizontal="center" vertical="center"/>
    </xf>
    <xf numFmtId="58" fontId="110" fillId="13" borderId="7" xfId="16" applyNumberFormat="1" applyFont="1" applyFill="1" applyBorder="1" applyAlignment="1">
      <alignment horizontal="center" vertical="center"/>
    </xf>
    <xf numFmtId="58" fontId="110" fillId="13" borderId="165" xfId="16" applyNumberFormat="1" applyFont="1" applyFill="1" applyBorder="1" applyAlignment="1">
      <alignment horizontal="center" vertical="center" wrapText="1"/>
    </xf>
    <xf numFmtId="58" fontId="110" fillId="13" borderId="7" xfId="16" applyNumberFormat="1" applyFont="1" applyFill="1" applyBorder="1" applyAlignment="1">
      <alignment horizontal="center" vertical="center" wrapText="1"/>
    </xf>
    <xf numFmtId="58" fontId="110" fillId="13" borderId="10" xfId="16" applyNumberFormat="1" applyFont="1" applyFill="1" applyBorder="1" applyAlignment="1">
      <alignment horizontal="center" vertical="center" wrapText="1"/>
    </xf>
    <xf numFmtId="58" fontId="110" fillId="13" borderId="166" xfId="16" applyNumberFormat="1" applyFont="1" applyFill="1" applyBorder="1" applyAlignment="1">
      <alignment horizontal="center" vertical="center" wrapText="1"/>
    </xf>
    <xf numFmtId="58" fontId="110" fillId="13" borderId="1" xfId="16" applyNumberFormat="1" applyFont="1" applyFill="1" applyBorder="1" applyAlignment="1">
      <alignment horizontal="center" vertical="center" wrapText="1"/>
    </xf>
    <xf numFmtId="58" fontId="110" fillId="13" borderId="15" xfId="16" applyNumberFormat="1" applyFont="1" applyFill="1" applyBorder="1" applyAlignment="1">
      <alignment horizontal="center" vertical="center" wrapText="1"/>
    </xf>
    <xf numFmtId="0" fontId="110" fillId="13" borderId="110" xfId="16" applyFont="1" applyFill="1" applyBorder="1" applyAlignment="1">
      <alignment horizontal="center" vertical="center" wrapText="1"/>
    </xf>
    <xf numFmtId="0" fontId="1" fillId="13" borderId="167" xfId="0" applyFont="1" applyFill="1" applyBorder="1" applyAlignment="1">
      <alignment horizontal="center" vertical="center"/>
    </xf>
    <xf numFmtId="0" fontId="110" fillId="13" borderId="110" xfId="16" applyFont="1" applyFill="1" applyBorder="1" applyAlignment="1">
      <alignment horizontal="center" vertical="center" shrinkToFit="1"/>
    </xf>
    <xf numFmtId="0" fontId="3" fillId="13" borderId="167" xfId="0" applyFont="1" applyFill="1" applyBorder="1" applyAlignment="1">
      <alignment horizontal="center" vertical="center" shrinkToFit="1"/>
    </xf>
    <xf numFmtId="0" fontId="3" fillId="13" borderId="110" xfId="0" applyFont="1" applyFill="1" applyBorder="1" applyAlignment="1">
      <alignment horizontal="center" vertical="center" shrinkToFit="1"/>
    </xf>
    <xf numFmtId="0" fontId="18" fillId="10" borderId="0" xfId="0" applyFont="1" applyFill="1" applyAlignment="1">
      <alignment horizontal="center" vertical="center"/>
    </xf>
    <xf numFmtId="0" fontId="17" fillId="3" borderId="0" xfId="0" applyFont="1" applyFill="1" applyAlignment="1">
      <alignment horizontal="center" vertical="center"/>
    </xf>
    <xf numFmtId="0" fontId="18" fillId="3" borderId="0" xfId="0" applyFont="1" applyFill="1" applyAlignment="1">
      <alignment horizontal="center" vertical="center"/>
    </xf>
    <xf numFmtId="49" fontId="18" fillId="3" borderId="0" xfId="0" applyNumberFormat="1" applyFont="1" applyFill="1" applyAlignment="1">
      <alignment horizontal="center" vertical="center" shrinkToFit="1"/>
    </xf>
    <xf numFmtId="0" fontId="82" fillId="3" borderId="0" xfId="0" applyFont="1" applyFill="1" applyAlignment="1">
      <alignment horizontal="left" vertical="center"/>
    </xf>
    <xf numFmtId="0" fontId="86" fillId="0" borderId="0" xfId="0" applyFont="1" applyAlignment="1">
      <alignment horizontal="left" vertical="center"/>
    </xf>
    <xf numFmtId="0" fontId="18" fillId="3" borderId="0" xfId="0" applyFont="1" applyFill="1" applyAlignment="1">
      <alignment horizontal="left" vertical="center"/>
    </xf>
    <xf numFmtId="0" fontId="36" fillId="3" borderId="0" xfId="0" applyFont="1" applyFill="1" applyAlignment="1">
      <alignment horizontal="left" vertical="center" shrinkToFit="1"/>
    </xf>
    <xf numFmtId="0" fontId="74" fillId="0" borderId="0" xfId="0" applyFont="1" applyAlignment="1">
      <alignment vertical="center" shrinkToFit="1"/>
    </xf>
    <xf numFmtId="0" fontId="74" fillId="3" borderId="0" xfId="0" applyFont="1" applyFill="1" applyAlignment="1">
      <alignment horizontal="center" vertical="center" shrinkToFit="1"/>
    </xf>
    <xf numFmtId="0" fontId="74" fillId="0" borderId="0" xfId="0" applyFont="1" applyAlignment="1">
      <alignment horizontal="center" vertical="center" shrinkToFit="1"/>
    </xf>
    <xf numFmtId="0" fontId="110" fillId="13" borderId="165" xfId="16" applyFont="1" applyFill="1" applyBorder="1" applyAlignment="1">
      <alignment horizontal="center" vertical="center" wrapText="1"/>
    </xf>
    <xf numFmtId="0" fontId="1" fillId="13" borderId="121" xfId="0" applyFont="1" applyFill="1" applyBorder="1" applyAlignment="1">
      <alignment horizontal="center" vertical="center"/>
    </xf>
    <xf numFmtId="0" fontId="1" fillId="13" borderId="166" xfId="0" applyFont="1" applyFill="1" applyBorder="1" applyAlignment="1">
      <alignment vertical="center"/>
    </xf>
    <xf numFmtId="0" fontId="1" fillId="13" borderId="100" xfId="0" applyFont="1" applyFill="1" applyBorder="1" applyAlignment="1">
      <alignment vertical="center"/>
    </xf>
    <xf numFmtId="0" fontId="18" fillId="13" borderId="11"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18" fillId="13" borderId="10"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0" xfId="0" applyFont="1" applyFill="1" applyBorder="1" applyAlignment="1">
      <alignment horizontal="center" vertical="center" wrapText="1"/>
    </xf>
    <xf numFmtId="0" fontId="18" fillId="13" borderId="39" xfId="0" applyFont="1" applyFill="1" applyBorder="1" applyAlignment="1">
      <alignment horizontal="center" vertical="center" wrapText="1"/>
    </xf>
    <xf numFmtId="0" fontId="18" fillId="13" borderId="3"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18" fillId="13" borderId="15" xfId="0" applyFont="1" applyFill="1" applyBorder="1" applyAlignment="1">
      <alignment horizontal="center" vertical="center" wrapText="1"/>
    </xf>
    <xf numFmtId="0" fontId="18" fillId="3" borderId="0" xfId="0" applyFont="1" applyFill="1" applyAlignment="1">
      <alignment shrinkToFit="1"/>
    </xf>
    <xf numFmtId="0" fontId="17" fillId="10" borderId="0" xfId="0" applyFont="1" applyFill="1" applyAlignment="1">
      <alignment horizontal="center" shrinkToFit="1"/>
    </xf>
    <xf numFmtId="0" fontId="17" fillId="0" borderId="0" xfId="0" applyFont="1" applyAlignment="1">
      <alignment horizontal="center"/>
    </xf>
    <xf numFmtId="0" fontId="17" fillId="3" borderId="0" xfId="0" applyFont="1" applyFill="1" applyAlignment="1">
      <alignment shrinkToFit="1"/>
    </xf>
    <xf numFmtId="0" fontId="18" fillId="3" borderId="0" xfId="0" applyFont="1" applyFill="1" applyAlignment="1">
      <alignment horizontal="right" vertical="center"/>
    </xf>
    <xf numFmtId="0" fontId="18" fillId="3" borderId="7" xfId="0" applyFont="1" applyFill="1" applyBorder="1" applyAlignment="1">
      <alignment horizontal="right" vertical="center"/>
    </xf>
    <xf numFmtId="0" fontId="18" fillId="3" borderId="0" xfId="0" applyFont="1" applyFill="1" applyBorder="1" applyAlignment="1">
      <alignment horizontal="right" vertical="center"/>
    </xf>
    <xf numFmtId="0" fontId="18" fillId="3" borderId="1" xfId="0" applyFont="1" applyFill="1" applyBorder="1" applyAlignment="1">
      <alignment horizontal="right" vertical="center"/>
    </xf>
    <xf numFmtId="0" fontId="0" fillId="3" borderId="0" xfId="0" applyFill="1" applyAlignment="1">
      <alignment horizontal="center" vertical="center"/>
    </xf>
    <xf numFmtId="0" fontId="17" fillId="0" borderId="0" xfId="0" applyFont="1" applyAlignment="1">
      <alignment shrinkToFit="1"/>
    </xf>
    <xf numFmtId="0" fontId="18" fillId="3" borderId="0" xfId="0" applyFont="1" applyFill="1" applyBorder="1" applyAlignment="1">
      <alignment horizontal="left" vertical="center"/>
    </xf>
    <xf numFmtId="0" fontId="18" fillId="3" borderId="25" xfId="0" applyFont="1" applyFill="1" applyBorder="1" applyAlignment="1">
      <alignment horizontal="center" vertical="top"/>
    </xf>
    <xf numFmtId="0" fontId="18" fillId="3" borderId="0" xfId="0" applyFont="1" applyFill="1" applyBorder="1" applyAlignment="1">
      <alignment horizontal="center" vertical="top"/>
    </xf>
    <xf numFmtId="0" fontId="18" fillId="3" borderId="39" xfId="0" applyFont="1" applyFill="1" applyBorder="1" applyAlignment="1">
      <alignment horizontal="center" vertical="top"/>
    </xf>
    <xf numFmtId="0" fontId="18" fillId="3" borderId="3" xfId="0" applyFont="1" applyFill="1" applyBorder="1" applyAlignment="1">
      <alignment horizontal="center" vertical="top"/>
    </xf>
    <xf numFmtId="0" fontId="18" fillId="3" borderId="1" xfId="0" applyFont="1" applyFill="1" applyBorder="1" applyAlignment="1">
      <alignment horizontal="center" vertical="top"/>
    </xf>
    <xf numFmtId="0" fontId="18" fillId="3" borderId="15" xfId="0" applyFont="1" applyFill="1" applyBorder="1" applyAlignment="1">
      <alignment horizontal="center" vertical="top"/>
    </xf>
    <xf numFmtId="0" fontId="18" fillId="3" borderId="7" xfId="0" applyFont="1" applyFill="1" applyBorder="1" applyAlignment="1">
      <alignment horizontal="center" vertical="center"/>
    </xf>
    <xf numFmtId="0" fontId="18" fillId="3" borderId="39" xfId="0" applyFont="1" applyFill="1" applyBorder="1" applyAlignment="1">
      <alignment horizontal="center" vertical="center"/>
    </xf>
    <xf numFmtId="0" fontId="18" fillId="3" borderId="1" xfId="0" applyFont="1" applyFill="1" applyBorder="1" applyAlignment="1">
      <alignment horizontal="center" vertical="center"/>
    </xf>
    <xf numFmtId="0" fontId="18" fillId="3" borderId="25" xfId="0" applyFont="1" applyFill="1" applyBorder="1" applyAlignment="1">
      <alignment horizontal="left" vertical="center"/>
    </xf>
    <xf numFmtId="0" fontId="110" fillId="13" borderId="11" xfId="16" applyFont="1" applyFill="1" applyBorder="1" applyAlignment="1">
      <alignment horizontal="center" vertical="center" justifyLastLine="1" shrinkToFit="1"/>
    </xf>
    <xf numFmtId="0" fontId="110" fillId="13" borderId="7" xfId="16" applyFont="1" applyFill="1" applyBorder="1" applyAlignment="1">
      <alignment horizontal="center" vertical="center" justifyLastLine="1" shrinkToFit="1"/>
    </xf>
    <xf numFmtId="0" fontId="110" fillId="13" borderId="121" xfId="16" applyFont="1" applyFill="1" applyBorder="1" applyAlignment="1">
      <alignment horizontal="center" vertical="center" justifyLastLine="1" shrinkToFit="1"/>
    </xf>
    <xf numFmtId="0" fontId="110" fillId="13" borderId="3" xfId="16" applyFont="1" applyFill="1" applyBorder="1" applyAlignment="1">
      <alignment horizontal="center" vertical="center" justifyLastLine="1" shrinkToFit="1"/>
    </xf>
    <xf numFmtId="0" fontId="110" fillId="13" borderId="1" xfId="16" applyFont="1" applyFill="1" applyBorder="1" applyAlignment="1">
      <alignment horizontal="center" vertical="center" justifyLastLine="1" shrinkToFit="1"/>
    </xf>
    <xf numFmtId="0" fontId="110" fillId="13" borderId="100" xfId="16" applyFont="1" applyFill="1" applyBorder="1" applyAlignment="1">
      <alignment horizontal="center" vertical="center" justifyLastLine="1" shrinkToFit="1"/>
    </xf>
    <xf numFmtId="0" fontId="18" fillId="10" borderId="7" xfId="0" applyFont="1" applyFill="1" applyBorder="1" applyAlignment="1">
      <alignment horizontal="center" vertical="center"/>
    </xf>
    <xf numFmtId="0" fontId="18" fillId="3" borderId="39" xfId="0" applyFont="1" applyFill="1" applyBorder="1" applyAlignment="1">
      <alignment horizontal="left" vertical="center"/>
    </xf>
    <xf numFmtId="0" fontId="18" fillId="3" borderId="15" xfId="0" applyFont="1" applyFill="1" applyBorder="1" applyAlignment="1">
      <alignment horizontal="left" vertical="center"/>
    </xf>
    <xf numFmtId="0" fontId="18" fillId="13" borderId="32" xfId="0" applyFont="1" applyFill="1" applyBorder="1" applyAlignment="1">
      <alignment horizontal="center" vertical="center" wrapText="1"/>
    </xf>
    <xf numFmtId="0" fontId="18" fillId="13" borderId="4" xfId="0" applyFont="1" applyFill="1" applyBorder="1" applyAlignment="1">
      <alignment horizontal="center" vertical="center" wrapText="1"/>
    </xf>
    <xf numFmtId="0" fontId="16" fillId="13" borderId="24" xfId="0" applyFont="1" applyFill="1" applyBorder="1" applyAlignment="1">
      <alignment horizontal="center" vertical="center" wrapText="1"/>
    </xf>
    <xf numFmtId="0" fontId="16" fillId="13" borderId="65"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18" fillId="13" borderId="4" xfId="0" applyFont="1" applyFill="1" applyBorder="1" applyAlignment="1">
      <alignment horizontal="center" vertical="center"/>
    </xf>
    <xf numFmtId="0" fontId="18" fillId="3" borderId="32" xfId="0" applyFont="1" applyFill="1" applyBorder="1" applyAlignment="1">
      <alignment horizontal="left" vertical="center"/>
    </xf>
    <xf numFmtId="0" fontId="18" fillId="3" borderId="32" xfId="0" applyFont="1" applyFill="1" applyBorder="1" applyAlignment="1">
      <alignment horizontal="center" vertical="center"/>
    </xf>
    <xf numFmtId="0" fontId="18" fillId="3" borderId="0" xfId="0" applyFont="1" applyFill="1" applyAlignment="1">
      <alignment horizontal="center"/>
    </xf>
    <xf numFmtId="49" fontId="18" fillId="3" borderId="0" xfId="0" applyNumberFormat="1" applyFont="1" applyFill="1" applyAlignment="1">
      <alignment horizontal="center" shrinkToFit="1"/>
    </xf>
    <xf numFmtId="0" fontId="18" fillId="3" borderId="10" xfId="0" applyFont="1" applyFill="1" applyBorder="1" applyAlignment="1">
      <alignment horizontal="left" vertical="center"/>
    </xf>
    <xf numFmtId="0" fontId="0" fillId="3" borderId="0" xfId="0" applyFill="1" applyAlignment="1">
      <alignment shrinkToFit="1"/>
    </xf>
    <xf numFmtId="0" fontId="18" fillId="3" borderId="11"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1"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3" xfId="0" applyFont="1" applyFill="1" applyBorder="1" applyAlignment="1">
      <alignment horizontal="center" vertical="center"/>
    </xf>
    <xf numFmtId="0" fontId="18" fillId="13" borderId="24" xfId="0" applyFont="1" applyFill="1" applyBorder="1" applyAlignment="1">
      <alignment horizontal="center" vertical="center" wrapText="1"/>
    </xf>
    <xf numFmtId="0" fontId="18" fillId="13" borderId="2" xfId="0" applyFont="1" applyFill="1" applyBorder="1" applyAlignment="1">
      <alignment horizontal="center" vertical="center" wrapText="1"/>
    </xf>
    <xf numFmtId="0" fontId="18" fillId="13" borderId="4" xfId="0" applyFont="1" applyFill="1" applyBorder="1" applyAlignment="1">
      <alignment horizontal="left" vertical="center"/>
    </xf>
    <xf numFmtId="0" fontId="18" fillId="13" borderId="5" xfId="0" applyFont="1" applyFill="1" applyBorder="1" applyAlignment="1">
      <alignment horizontal="left" vertical="center"/>
    </xf>
    <xf numFmtId="0" fontId="0" fillId="13" borderId="5" xfId="0" applyFill="1" applyBorder="1" applyAlignment="1"/>
    <xf numFmtId="0" fontId="0" fillId="13" borderId="48" xfId="0" applyFill="1" applyBorder="1" applyAlignment="1"/>
    <xf numFmtId="0" fontId="23" fillId="13" borderId="4" xfId="0" applyFont="1" applyFill="1" applyBorder="1" applyAlignment="1">
      <alignment horizontal="left" vertical="center"/>
    </xf>
    <xf numFmtId="0" fontId="23" fillId="13" borderId="5" xfId="0" applyFont="1" applyFill="1" applyBorder="1" applyAlignment="1">
      <alignment horizontal="left" vertical="center"/>
    </xf>
    <xf numFmtId="0" fontId="4" fillId="0" borderId="0" xfId="0" applyFont="1" applyAlignment="1">
      <alignment horizontal="left" vertical="center"/>
    </xf>
    <xf numFmtId="0" fontId="18" fillId="13" borderId="4" xfId="0" applyFont="1" applyFill="1" applyBorder="1" applyAlignment="1">
      <alignment vertical="center" wrapText="1"/>
    </xf>
    <xf numFmtId="0" fontId="18" fillId="13" borderId="5" xfId="0" applyFont="1" applyFill="1" applyBorder="1" applyAlignment="1">
      <alignment vertical="center" wrapText="1"/>
    </xf>
    <xf numFmtId="0" fontId="0" fillId="13" borderId="5" xfId="0" applyFill="1" applyBorder="1" applyAlignment="1">
      <alignment wrapText="1"/>
    </xf>
    <xf numFmtId="0" fontId="0" fillId="13" borderId="48" xfId="0" applyFill="1" applyBorder="1" applyAlignment="1">
      <alignment wrapText="1"/>
    </xf>
    <xf numFmtId="0" fontId="18" fillId="10" borderId="7" xfId="0" applyFont="1" applyFill="1" applyBorder="1" applyAlignment="1">
      <alignment horizontal="center"/>
    </xf>
    <xf numFmtId="0" fontId="18" fillId="10" borderId="0" xfId="0" applyFont="1" applyFill="1" applyBorder="1" applyAlignment="1">
      <alignment horizontal="center"/>
    </xf>
    <xf numFmtId="0" fontId="18" fillId="0" borderId="0" xfId="0" applyFont="1" applyAlignment="1">
      <alignment vertical="center"/>
    </xf>
    <xf numFmtId="0" fontId="18" fillId="0" borderId="0" xfId="0" applyFont="1" applyAlignment="1">
      <alignment horizontal="left" vertical="center"/>
    </xf>
    <xf numFmtId="0" fontId="113" fillId="0" borderId="0" xfId="0" applyFont="1" applyAlignment="1">
      <alignment horizontal="left" vertical="center"/>
    </xf>
    <xf numFmtId="0" fontId="0" fillId="0" borderId="0" xfId="0" applyAlignment="1">
      <alignment horizontal="center"/>
    </xf>
    <xf numFmtId="0" fontId="17" fillId="13" borderId="24" xfId="0" applyFont="1" applyFill="1" applyBorder="1" applyAlignment="1">
      <alignment horizontal="center" vertical="center" wrapText="1"/>
    </xf>
    <xf numFmtId="0" fontId="17" fillId="13" borderId="65"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8" fillId="10" borderId="1" xfId="0" applyFont="1" applyFill="1" applyBorder="1" applyAlignment="1">
      <alignment horizontal="center"/>
    </xf>
    <xf numFmtId="0" fontId="0" fillId="0" borderId="0" xfId="0" applyFont="1" applyAlignment="1">
      <alignment horizontal="left" vertical="center"/>
    </xf>
    <xf numFmtId="0" fontId="0" fillId="0" borderId="0" xfId="0" applyAlignment="1">
      <alignment horizontal="left"/>
    </xf>
    <xf numFmtId="0" fontId="117" fillId="0" borderId="0" xfId="0" applyFont="1" applyAlignment="1">
      <alignment horizontal="left" shrinkToFit="1"/>
    </xf>
    <xf numFmtId="0" fontId="117" fillId="0" borderId="0" xfId="0" applyFont="1" applyAlignment="1">
      <alignment horizontal="center"/>
    </xf>
    <xf numFmtId="0" fontId="117" fillId="0" borderId="0" xfId="0" applyFont="1" applyAlignment="1">
      <alignment horizontal="left"/>
    </xf>
    <xf numFmtId="0" fontId="74" fillId="0" borderId="0" xfId="0" applyFont="1" applyAlignment="1">
      <alignment horizontal="center" vertical="center"/>
    </xf>
    <xf numFmtId="0" fontId="18" fillId="0" borderId="0" xfId="0" applyFont="1" applyAlignment="1">
      <alignment horizontal="left"/>
    </xf>
    <xf numFmtId="0" fontId="36" fillId="0" borderId="0" xfId="0" applyFont="1" applyAlignment="1">
      <alignment horizontal="left" vertical="center"/>
    </xf>
    <xf numFmtId="0" fontId="74" fillId="0" borderId="0" xfId="0" applyFont="1" applyAlignment="1">
      <alignment horizontal="left" vertical="center"/>
    </xf>
    <xf numFmtId="0" fontId="18" fillId="0" borderId="0" xfId="0" applyFont="1" applyAlignment="1">
      <alignment horizontal="center" vertical="center"/>
    </xf>
    <xf numFmtId="0" fontId="4" fillId="0" borderId="0" xfId="0" applyFont="1" applyAlignment="1">
      <alignment horizontal="left"/>
    </xf>
    <xf numFmtId="0" fontId="18" fillId="0" borderId="0" xfId="0" applyFont="1" applyBorder="1" applyAlignment="1">
      <alignment horizontal="center" vertical="center" shrinkToFit="1"/>
    </xf>
    <xf numFmtId="0" fontId="18" fillId="0" borderId="11" xfId="0" applyFont="1" applyBorder="1" applyAlignment="1">
      <alignment horizontal="left" vertical="top"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25" xfId="0" applyFont="1" applyBorder="1" applyAlignment="1">
      <alignment horizontal="left" vertical="top" wrapText="1"/>
    </xf>
    <xf numFmtId="0" fontId="18" fillId="0" borderId="0" xfId="0" applyFont="1" applyBorder="1" applyAlignment="1">
      <alignment horizontal="left" vertical="top" wrapText="1"/>
    </xf>
    <xf numFmtId="0" fontId="18" fillId="0" borderId="39" xfId="0" applyFont="1" applyBorder="1" applyAlignment="1">
      <alignment horizontal="left" vertical="top" wrapText="1"/>
    </xf>
    <xf numFmtId="0" fontId="0" fillId="0" borderId="3" xfId="0" applyBorder="1" applyAlignment="1">
      <alignment wrapText="1"/>
    </xf>
    <xf numFmtId="0" fontId="0" fillId="0" borderId="1" xfId="0" applyBorder="1" applyAlignment="1">
      <alignment wrapText="1"/>
    </xf>
    <xf numFmtId="0" fontId="0" fillId="0" borderId="15" xfId="0" applyBorder="1" applyAlignment="1">
      <alignment wrapText="1"/>
    </xf>
    <xf numFmtId="0" fontId="0" fillId="0" borderId="0" xfId="0" applyFont="1" applyAlignment="1">
      <alignment vertical="center" shrinkToFit="1"/>
    </xf>
    <xf numFmtId="0" fontId="104" fillId="0" borderId="0" xfId="0" applyFont="1" applyBorder="1" applyAlignment="1">
      <alignment horizontal="center" vertical="center" shrinkToFit="1"/>
    </xf>
    <xf numFmtId="0" fontId="94" fillId="0" borderId="0" xfId="0" applyFont="1" applyBorder="1" applyAlignment="1">
      <alignment horizontal="center" vertical="center" shrinkToFit="1"/>
    </xf>
    <xf numFmtId="0" fontId="18" fillId="0" borderId="0" xfId="0" applyFont="1" applyAlignment="1">
      <alignment vertical="center" shrinkToFit="1"/>
    </xf>
    <xf numFmtId="0" fontId="117" fillId="0" borderId="0" xfId="0" applyFont="1" applyAlignment="1">
      <alignment horizontal="left" vertical="center"/>
    </xf>
    <xf numFmtId="0" fontId="62" fillId="0" borderId="0" xfId="0" applyFont="1" applyBorder="1" applyAlignment="1">
      <alignment horizontal="left" vertical="center"/>
    </xf>
    <xf numFmtId="0" fontId="0" fillId="0" borderId="0" xfId="0" applyBorder="1" applyAlignment="1">
      <alignment horizontal="left" vertical="center"/>
    </xf>
    <xf numFmtId="0" fontId="18" fillId="0" borderId="1" xfId="0" applyFont="1" applyBorder="1" applyAlignment="1">
      <alignment horizontal="right"/>
    </xf>
    <xf numFmtId="0" fontId="18" fillId="0" borderId="0" xfId="0" applyFont="1" applyBorder="1" applyAlignment="1">
      <alignment horizontal="left" vertical="center"/>
    </xf>
    <xf numFmtId="0" fontId="18" fillId="0" borderId="1" xfId="0" applyFont="1" applyBorder="1" applyAlignment="1">
      <alignment horizontal="left" vertical="top" wrapText="1"/>
    </xf>
    <xf numFmtId="0" fontId="18" fillId="0" borderId="15" xfId="0" applyFont="1" applyBorder="1" applyAlignment="1">
      <alignment horizontal="left" vertical="top" wrapText="1"/>
    </xf>
    <xf numFmtId="0" fontId="105" fillId="0" borderId="1" xfId="0" applyFont="1" applyBorder="1" applyAlignment="1">
      <alignment horizontal="right"/>
    </xf>
    <xf numFmtId="0" fontId="18" fillId="0" borderId="7" xfId="0" applyFont="1" applyBorder="1" applyAlignment="1">
      <alignment horizontal="left" vertical="center"/>
    </xf>
    <xf numFmtId="0" fontId="18" fillId="0" borderId="7" xfId="0" applyFont="1" applyBorder="1" applyAlignment="1">
      <alignment horizontal="center" vertical="center"/>
    </xf>
    <xf numFmtId="38" fontId="17" fillId="13" borderId="4" xfId="4" applyFont="1" applyFill="1" applyBorder="1" applyAlignment="1">
      <alignment horizontal="center" vertical="center"/>
    </xf>
    <xf numFmtId="38" fontId="17" fillId="13" borderId="48" xfId="4" applyFont="1" applyFill="1" applyBorder="1" applyAlignment="1">
      <alignment horizontal="center" vertical="center"/>
    </xf>
    <xf numFmtId="38" fontId="17" fillId="0" borderId="11" xfId="4" applyFont="1" applyBorder="1" applyAlignment="1">
      <alignment horizontal="center"/>
    </xf>
    <xf numFmtId="38" fontId="17" fillId="0" borderId="10" xfId="4" applyFont="1" applyBorder="1" applyAlignment="1">
      <alignment horizontal="center"/>
    </xf>
    <xf numFmtId="38" fontId="16" fillId="0" borderId="3" xfId="4" applyFont="1" applyBorder="1" applyAlignment="1">
      <alignment horizontal="left" vertical="center"/>
    </xf>
    <xf numFmtId="38" fontId="16" fillId="0" borderId="15" xfId="4" applyFont="1" applyBorder="1" applyAlignment="1">
      <alignment horizontal="left" vertical="center"/>
    </xf>
    <xf numFmtId="38" fontId="16" fillId="0" borderId="25" xfId="4" applyFont="1" applyBorder="1" applyAlignment="1">
      <alignment horizontal="left" vertical="center"/>
    </xf>
    <xf numFmtId="38" fontId="16" fillId="0" borderId="39" xfId="4" applyFont="1" applyBorder="1" applyAlignment="1">
      <alignment horizontal="left" vertical="center"/>
    </xf>
    <xf numFmtId="38" fontId="0" fillId="0" borderId="0" xfId="4" applyFont="1" applyAlignment="1"/>
    <xf numFmtId="0" fontId="18" fillId="3" borderId="0" xfId="0" applyFont="1" applyFill="1" applyBorder="1" applyAlignment="1">
      <alignment horizontal="left" vertical="top"/>
    </xf>
    <xf numFmtId="0" fontId="18" fillId="10" borderId="114"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48"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20" xfId="0" applyFont="1" applyFill="1" applyBorder="1" applyAlignment="1">
      <alignment horizontal="center" vertical="center"/>
    </xf>
    <xf numFmtId="0" fontId="18" fillId="10" borderId="114" xfId="0" applyFont="1" applyFill="1" applyBorder="1" applyAlignment="1">
      <alignment horizontal="center" vertical="center" shrinkToFit="1"/>
    </xf>
    <xf numFmtId="0" fontId="18" fillId="10" borderId="5" xfId="0" applyFont="1" applyFill="1" applyBorder="1" applyAlignment="1">
      <alignment horizontal="center" vertical="center" shrinkToFit="1"/>
    </xf>
    <xf numFmtId="0" fontId="18" fillId="10" borderId="48" xfId="0" applyFont="1" applyFill="1" applyBorder="1" applyAlignment="1">
      <alignment horizontal="center" vertical="center" shrinkToFit="1"/>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8" fillId="3" borderId="11" xfId="0" applyFont="1" applyFill="1" applyBorder="1" applyAlignment="1">
      <alignment horizontal="left" vertical="top"/>
    </xf>
    <xf numFmtId="0" fontId="18" fillId="3" borderId="7" xfId="0" applyFont="1" applyFill="1" applyBorder="1" applyAlignment="1">
      <alignment horizontal="left" vertical="top"/>
    </xf>
    <xf numFmtId="0" fontId="18" fillId="3" borderId="10" xfId="0" applyFont="1" applyFill="1" applyBorder="1" applyAlignment="1">
      <alignment horizontal="left" vertical="top"/>
    </xf>
    <xf numFmtId="0" fontId="18" fillId="3" borderId="25" xfId="0" applyFont="1" applyFill="1" applyBorder="1" applyAlignment="1">
      <alignment horizontal="left" vertical="top"/>
    </xf>
    <xf numFmtId="0" fontId="18" fillId="3" borderId="39" xfId="0" applyFont="1" applyFill="1" applyBorder="1" applyAlignment="1">
      <alignment horizontal="left" vertical="top"/>
    </xf>
    <xf numFmtId="0" fontId="18" fillId="3" borderId="3" xfId="0" applyFont="1" applyFill="1" applyBorder="1" applyAlignment="1">
      <alignment horizontal="left" vertical="top"/>
    </xf>
    <xf numFmtId="0" fontId="18" fillId="3" borderId="1" xfId="0" applyFont="1" applyFill="1" applyBorder="1" applyAlignment="1">
      <alignment horizontal="left" vertical="top"/>
    </xf>
    <xf numFmtId="0" fontId="18" fillId="3" borderId="15" xfId="0" applyFont="1" applyFill="1" applyBorder="1" applyAlignment="1">
      <alignment horizontal="left" vertical="top"/>
    </xf>
    <xf numFmtId="0" fontId="18" fillId="3" borderId="0" xfId="0" applyFont="1" applyFill="1" applyBorder="1" applyAlignment="1">
      <alignment horizontal="center" vertical="center" shrinkToFit="1"/>
    </xf>
    <xf numFmtId="0" fontId="18" fillId="13" borderId="88" xfId="0" applyFont="1" applyFill="1" applyBorder="1" applyAlignment="1">
      <alignment horizontal="center" vertical="center"/>
    </xf>
    <xf numFmtId="0" fontId="18" fillId="13" borderId="49" xfId="0" applyFont="1" applyFill="1" applyBorder="1" applyAlignment="1">
      <alignment horizontal="center" vertical="center" wrapText="1"/>
    </xf>
    <xf numFmtId="0" fontId="18" fillId="13" borderId="119" xfId="0" applyFont="1" applyFill="1" applyBorder="1" applyAlignment="1">
      <alignment horizontal="center" vertical="center" wrapText="1"/>
    </xf>
    <xf numFmtId="0" fontId="18" fillId="13" borderId="56" xfId="0" applyFont="1" applyFill="1" applyBorder="1" applyAlignment="1">
      <alignment horizontal="center" vertical="center" wrapText="1"/>
    </xf>
    <xf numFmtId="0" fontId="18" fillId="0" borderId="32" xfId="0" applyFont="1" applyBorder="1" applyAlignment="1">
      <alignment horizontal="center" vertical="center"/>
    </xf>
    <xf numFmtId="0" fontId="18" fillId="0" borderId="4" xfId="0" applyFont="1" applyBorder="1" applyAlignment="1">
      <alignment horizontal="center" vertical="center"/>
    </xf>
    <xf numFmtId="0" fontId="0" fillId="3" borderId="0" xfId="0" applyFont="1" applyFill="1" applyAlignment="1">
      <alignment horizontal="left" vertical="center"/>
    </xf>
    <xf numFmtId="0" fontId="18" fillId="13" borderId="56" xfId="0" applyFont="1" applyFill="1" applyBorder="1" applyAlignment="1">
      <alignment horizontal="center" vertical="center"/>
    </xf>
    <xf numFmtId="0" fontId="18" fillId="13" borderId="119" xfId="0" applyFont="1" applyFill="1" applyBorder="1" applyAlignment="1">
      <alignment horizontal="center" vertical="center"/>
    </xf>
    <xf numFmtId="0" fontId="18" fillId="13" borderId="49" xfId="0" applyFont="1" applyFill="1" applyBorder="1" applyAlignment="1">
      <alignment horizontal="center" vertical="center" shrinkToFit="1"/>
    </xf>
    <xf numFmtId="0" fontId="18" fillId="13" borderId="119" xfId="0" applyFont="1" applyFill="1" applyBorder="1" applyAlignment="1">
      <alignment horizontal="center" vertical="center" shrinkToFit="1"/>
    </xf>
    <xf numFmtId="0" fontId="18" fillId="13" borderId="56" xfId="0" applyFont="1" applyFill="1" applyBorder="1" applyAlignment="1">
      <alignment horizontal="center" vertical="center" shrinkToFit="1"/>
    </xf>
    <xf numFmtId="0" fontId="18" fillId="4" borderId="0" xfId="0" applyFont="1" applyFill="1" applyAlignment="1">
      <alignment horizontal="righ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3" borderId="39" xfId="0" applyFont="1" applyFill="1" applyBorder="1" applyAlignment="1">
      <alignment horizontal="right" vertical="center"/>
    </xf>
    <xf numFmtId="0" fontId="18" fillId="3" borderId="10" xfId="0" applyFont="1" applyFill="1" applyBorder="1" applyAlignment="1">
      <alignment horizontal="right" vertical="center"/>
    </xf>
    <xf numFmtId="0" fontId="20" fillId="3" borderId="7" xfId="0" applyFont="1" applyFill="1" applyBorder="1" applyAlignment="1">
      <alignment horizontal="left" vertical="center"/>
    </xf>
    <xf numFmtId="181" fontId="18" fillId="3" borderId="24" xfId="0" quotePrefix="1" applyNumberFormat="1" applyFont="1" applyFill="1" applyBorder="1" applyAlignment="1">
      <alignment horizontal="center" vertical="center"/>
    </xf>
    <xf numFmtId="181" fontId="18" fillId="3" borderId="65" xfId="0" quotePrefix="1" applyNumberFormat="1" applyFont="1" applyFill="1" applyBorder="1" applyAlignment="1">
      <alignment horizontal="center" vertical="center"/>
    </xf>
    <xf numFmtId="181" fontId="18" fillId="3" borderId="2" xfId="0" quotePrefix="1" applyNumberFormat="1" applyFont="1" applyFill="1" applyBorder="1" applyAlignment="1">
      <alignment horizontal="center" vertical="center"/>
    </xf>
    <xf numFmtId="0" fontId="16" fillId="3" borderId="25" xfId="0" applyFont="1" applyFill="1" applyBorder="1" applyAlignment="1">
      <alignment horizontal="left" vertical="top" wrapText="1"/>
    </xf>
    <xf numFmtId="0" fontId="0" fillId="0" borderId="0" xfId="0" applyAlignment="1">
      <alignment horizontal="left" vertical="top" wrapText="1"/>
    </xf>
    <xf numFmtId="0" fontId="0" fillId="0" borderId="39" xfId="0" applyBorder="1" applyAlignment="1">
      <alignment horizontal="left" vertical="top" wrapText="1"/>
    </xf>
    <xf numFmtId="0" fontId="0" fillId="0" borderId="25"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18" fillId="3" borderId="24" xfId="0" quotePrefix="1" applyFont="1" applyFill="1" applyBorder="1" applyAlignment="1">
      <alignment horizontal="center" vertical="center"/>
    </xf>
    <xf numFmtId="0" fontId="18" fillId="3" borderId="65" xfId="0" quotePrefix="1" applyFont="1" applyFill="1" applyBorder="1" applyAlignment="1">
      <alignment horizontal="center" vertical="center"/>
    </xf>
    <xf numFmtId="0" fontId="18" fillId="3" borderId="2" xfId="0" quotePrefix="1" applyFont="1" applyFill="1" applyBorder="1" applyAlignment="1">
      <alignment horizontal="center" vertical="center"/>
    </xf>
    <xf numFmtId="1" fontId="18" fillId="3" borderId="25" xfId="0" quotePrefix="1" applyNumberFormat="1" applyFont="1" applyFill="1" applyBorder="1" applyAlignment="1">
      <alignment horizontal="right" vertical="center"/>
    </xf>
    <xf numFmtId="1" fontId="18" fillId="3" borderId="39" xfId="0" quotePrefix="1" applyNumberFormat="1" applyFont="1" applyFill="1" applyBorder="1" applyAlignment="1">
      <alignment horizontal="right" vertical="center"/>
    </xf>
    <xf numFmtId="1" fontId="18" fillId="3" borderId="3" xfId="0" quotePrefix="1" applyNumberFormat="1" applyFont="1" applyFill="1" applyBorder="1" applyAlignment="1">
      <alignment horizontal="right" vertical="center"/>
    </xf>
    <xf numFmtId="1" fontId="18" fillId="3" borderId="15" xfId="0" quotePrefix="1" applyNumberFormat="1" applyFont="1" applyFill="1" applyBorder="1" applyAlignment="1">
      <alignment horizontal="right" vertical="center"/>
    </xf>
    <xf numFmtId="181" fontId="18" fillId="3" borderId="11" xfId="0" applyNumberFormat="1" applyFont="1" applyFill="1" applyBorder="1" applyAlignment="1">
      <alignment horizontal="center" vertical="center"/>
    </xf>
    <xf numFmtId="181" fontId="18" fillId="3" borderId="7" xfId="0" applyNumberFormat="1" applyFont="1" applyFill="1" applyBorder="1" applyAlignment="1">
      <alignment horizontal="center" vertical="center"/>
    </xf>
    <xf numFmtId="181" fontId="18" fillId="3" borderId="10" xfId="0" applyNumberFormat="1" applyFont="1" applyFill="1" applyBorder="1" applyAlignment="1">
      <alignment horizontal="center" vertical="center"/>
    </xf>
    <xf numFmtId="181" fontId="18" fillId="3" borderId="25" xfId="0" applyNumberFormat="1" applyFont="1" applyFill="1" applyBorder="1" applyAlignment="1">
      <alignment horizontal="center" vertical="center"/>
    </xf>
    <xf numFmtId="181" fontId="18" fillId="3" borderId="0" xfId="0" applyNumberFormat="1" applyFont="1" applyFill="1" applyBorder="1" applyAlignment="1">
      <alignment horizontal="center" vertical="center"/>
    </xf>
    <xf numFmtId="181" fontId="18" fillId="3" borderId="39" xfId="0" applyNumberFormat="1" applyFont="1" applyFill="1" applyBorder="1" applyAlignment="1">
      <alignment horizontal="center" vertical="center"/>
    </xf>
    <xf numFmtId="181" fontId="18" fillId="3" borderId="3" xfId="0" applyNumberFormat="1" applyFont="1" applyFill="1" applyBorder="1" applyAlignment="1">
      <alignment horizontal="center" vertical="center"/>
    </xf>
    <xf numFmtId="181" fontId="18" fillId="3" borderId="1" xfId="0" applyNumberFormat="1" applyFont="1" applyFill="1" applyBorder="1" applyAlignment="1">
      <alignment horizontal="center" vertical="center"/>
    </xf>
    <xf numFmtId="181" fontId="18" fillId="3" borderId="15" xfId="0" applyNumberFormat="1" applyFont="1" applyFill="1" applyBorder="1" applyAlignment="1">
      <alignment horizontal="center" vertical="center"/>
    </xf>
    <xf numFmtId="0" fontId="18" fillId="3" borderId="65" xfId="0" quotePrefix="1" applyFont="1" applyFill="1" applyBorder="1" applyAlignment="1">
      <alignment horizontal="right" vertical="center"/>
    </xf>
    <xf numFmtId="0" fontId="18" fillId="3" borderId="2" xfId="0" quotePrefix="1" applyFont="1" applyFill="1" applyBorder="1" applyAlignment="1">
      <alignment horizontal="right" vertical="center"/>
    </xf>
    <xf numFmtId="181" fontId="18" fillId="3" borderId="25" xfId="0" applyNumberFormat="1" applyFont="1" applyFill="1" applyBorder="1" applyAlignment="1">
      <alignment horizontal="right" vertical="center"/>
    </xf>
    <xf numFmtId="181" fontId="18" fillId="3" borderId="0" xfId="0" applyNumberFormat="1" applyFont="1" applyFill="1" applyBorder="1" applyAlignment="1">
      <alignment horizontal="right" vertical="center"/>
    </xf>
    <xf numFmtId="181" fontId="18" fillId="3" borderId="39" xfId="0" applyNumberFormat="1" applyFont="1" applyFill="1" applyBorder="1" applyAlignment="1">
      <alignment horizontal="right" vertical="center"/>
    </xf>
    <xf numFmtId="181" fontId="18" fillId="3" borderId="3" xfId="0" applyNumberFormat="1" applyFont="1" applyFill="1" applyBorder="1" applyAlignment="1">
      <alignment horizontal="right" vertical="center"/>
    </xf>
    <xf numFmtId="181" fontId="18" fillId="3" borderId="1" xfId="0" applyNumberFormat="1" applyFont="1" applyFill="1" applyBorder="1" applyAlignment="1">
      <alignment horizontal="right" vertical="center"/>
    </xf>
    <xf numFmtId="181" fontId="18" fillId="3" borderId="15" xfId="0" applyNumberFormat="1" applyFont="1" applyFill="1" applyBorder="1" applyAlignment="1">
      <alignment horizontal="right" vertical="center"/>
    </xf>
    <xf numFmtId="0" fontId="18" fillId="3" borderId="65" xfId="0" applyFont="1" applyFill="1" applyBorder="1" applyAlignment="1">
      <alignment horizontal="right"/>
    </xf>
    <xf numFmtId="0" fontId="18" fillId="3" borderId="2" xfId="0" applyFont="1" applyFill="1" applyBorder="1" applyAlignment="1">
      <alignment horizontal="right"/>
    </xf>
    <xf numFmtId="0" fontId="18" fillId="3" borderId="0" xfId="0" quotePrefix="1" applyFont="1" applyFill="1" applyBorder="1" applyAlignment="1">
      <alignment horizontal="left" vertical="center"/>
    </xf>
    <xf numFmtId="0" fontId="18" fillId="13" borderId="24" xfId="0" quotePrefix="1" applyFont="1" applyFill="1" applyBorder="1" applyAlignment="1">
      <alignment horizontal="center" vertical="center"/>
    </xf>
    <xf numFmtId="0" fontId="18" fillId="13" borderId="65" xfId="0" quotePrefix="1" applyFont="1" applyFill="1" applyBorder="1" applyAlignment="1">
      <alignment horizontal="center" vertical="center"/>
    </xf>
    <xf numFmtId="0" fontId="18" fillId="13" borderId="2" xfId="0" quotePrefix="1" applyFont="1" applyFill="1" applyBorder="1" applyAlignment="1">
      <alignment horizontal="center" vertical="center"/>
    </xf>
    <xf numFmtId="181" fontId="18" fillId="3" borderId="11" xfId="0" quotePrefix="1" applyNumberFormat="1" applyFont="1" applyFill="1" applyBorder="1" applyAlignment="1">
      <alignment horizontal="center" vertical="center"/>
    </xf>
    <xf numFmtId="181" fontId="18" fillId="3" borderId="10" xfId="0" quotePrefix="1" applyNumberFormat="1" applyFont="1" applyFill="1" applyBorder="1" applyAlignment="1">
      <alignment horizontal="center" vertical="center"/>
    </xf>
    <xf numFmtId="181" fontId="18" fillId="3" borderId="25" xfId="0" quotePrefix="1" applyNumberFormat="1" applyFont="1" applyFill="1" applyBorder="1" applyAlignment="1">
      <alignment horizontal="center" vertical="center"/>
    </xf>
    <xf numFmtId="181" fontId="18" fillId="3" borderId="39" xfId="0" quotePrefix="1" applyNumberFormat="1" applyFont="1" applyFill="1" applyBorder="1" applyAlignment="1">
      <alignment horizontal="center" vertical="center"/>
    </xf>
    <xf numFmtId="181" fontId="18" fillId="3" borderId="3" xfId="0" quotePrefix="1" applyNumberFormat="1" applyFont="1" applyFill="1" applyBorder="1" applyAlignment="1">
      <alignment horizontal="center" vertical="center"/>
    </xf>
    <xf numFmtId="181" fontId="18" fillId="3" borderId="15" xfId="0" quotePrefix="1" applyNumberFormat="1" applyFont="1" applyFill="1" applyBorder="1" applyAlignment="1">
      <alignment horizontal="center" vertical="center"/>
    </xf>
    <xf numFmtId="0" fontId="18" fillId="3" borderId="25" xfId="0" quotePrefix="1" applyFont="1" applyFill="1" applyBorder="1" applyAlignment="1">
      <alignment horizontal="right" vertical="center"/>
    </xf>
    <xf numFmtId="0" fontId="18" fillId="3" borderId="39" xfId="0" quotePrefix="1" applyFont="1" applyFill="1" applyBorder="1" applyAlignment="1">
      <alignment horizontal="right" vertical="center"/>
    </xf>
    <xf numFmtId="0" fontId="18" fillId="3" borderId="3" xfId="0" quotePrefix="1" applyFont="1" applyFill="1" applyBorder="1" applyAlignment="1">
      <alignment horizontal="right" vertical="center"/>
    </xf>
    <xf numFmtId="0" fontId="18" fillId="3" borderId="1" xfId="0" quotePrefix="1" applyFont="1" applyFill="1" applyBorder="1" applyAlignment="1">
      <alignment horizontal="right" vertical="center"/>
    </xf>
    <xf numFmtId="0" fontId="18" fillId="3" borderId="15" xfId="0" quotePrefix="1" applyFont="1" applyFill="1" applyBorder="1" applyAlignment="1">
      <alignment horizontal="right" vertical="center"/>
    </xf>
    <xf numFmtId="1" fontId="18" fillId="3" borderId="65" xfId="0" quotePrefix="1" applyNumberFormat="1" applyFont="1" applyFill="1" applyBorder="1" applyAlignment="1">
      <alignment horizontal="right" vertical="center"/>
    </xf>
    <xf numFmtId="181" fontId="18" fillId="3" borderId="7" xfId="0" quotePrefix="1" applyNumberFormat="1" applyFont="1" applyFill="1" applyBorder="1" applyAlignment="1">
      <alignment horizontal="center" vertical="center"/>
    </xf>
    <xf numFmtId="181" fontId="18" fillId="3" borderId="0" xfId="0" quotePrefix="1" applyNumberFormat="1" applyFont="1" applyFill="1" applyBorder="1" applyAlignment="1">
      <alignment horizontal="center" vertical="center"/>
    </xf>
    <xf numFmtId="181" fontId="18" fillId="3" borderId="1" xfId="0" quotePrefix="1" applyNumberFormat="1" applyFont="1" applyFill="1" applyBorder="1" applyAlignment="1">
      <alignment horizontal="center" vertical="center"/>
    </xf>
    <xf numFmtId="0" fontId="18" fillId="4" borderId="0" xfId="0" applyFont="1" applyFill="1" applyAlignment="1">
      <alignment horizontal="center" vertical="center"/>
    </xf>
    <xf numFmtId="181" fontId="18" fillId="3" borderId="11" xfId="0" applyNumberFormat="1" applyFont="1" applyFill="1" applyBorder="1" applyAlignment="1">
      <alignment horizontal="right" vertical="center"/>
    </xf>
    <xf numFmtId="181" fontId="18" fillId="3" borderId="7" xfId="0" applyNumberFormat="1" applyFont="1" applyFill="1" applyBorder="1" applyAlignment="1">
      <alignment horizontal="right" vertical="center"/>
    </xf>
    <xf numFmtId="181" fontId="18" fillId="3" borderId="10" xfId="0" applyNumberFormat="1" applyFont="1" applyFill="1" applyBorder="1" applyAlignment="1">
      <alignment horizontal="right" vertical="center"/>
    </xf>
    <xf numFmtId="0" fontId="18" fillId="3" borderId="15" xfId="0" applyFont="1" applyFill="1" applyBorder="1" applyAlignment="1">
      <alignment horizontal="right" vertical="center"/>
    </xf>
    <xf numFmtId="0" fontId="16" fillId="3" borderId="11" xfId="0" applyFont="1" applyFill="1" applyBorder="1" applyAlignment="1">
      <alignment horizontal="left" vertical="top"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17" fillId="10" borderId="0" xfId="0" applyFont="1" applyFill="1" applyAlignment="1">
      <alignment horizontal="center" vertical="center"/>
    </xf>
    <xf numFmtId="0" fontId="20" fillId="3" borderId="168" xfId="0" quotePrefix="1" applyFont="1" applyFill="1" applyBorder="1" applyAlignment="1">
      <alignment horizontal="right" vertical="center"/>
    </xf>
    <xf numFmtId="0" fontId="20" fillId="3" borderId="98" xfId="0" applyFont="1" applyFill="1" applyBorder="1" applyAlignment="1">
      <alignment horizontal="right" vertical="center"/>
    </xf>
    <xf numFmtId="0" fontId="20" fillId="3" borderId="168" xfId="0" applyFont="1" applyFill="1" applyBorder="1" applyAlignment="1">
      <alignment horizontal="right" vertical="center"/>
    </xf>
    <xf numFmtId="0" fontId="20" fillId="3" borderId="147" xfId="0" applyFont="1" applyFill="1" applyBorder="1" applyAlignment="1">
      <alignment horizontal="right" vertical="center"/>
    </xf>
    <xf numFmtId="0" fontId="20" fillId="3" borderId="98" xfId="0" applyFont="1" applyFill="1" applyBorder="1" applyAlignment="1">
      <alignment horizontal="right" vertical="top"/>
    </xf>
    <xf numFmtId="0" fontId="20" fillId="3" borderId="168" xfId="0" applyFont="1" applyFill="1" applyBorder="1" applyAlignment="1">
      <alignment horizontal="right" vertical="top"/>
    </xf>
    <xf numFmtId="0" fontId="20" fillId="3" borderId="147" xfId="0" applyFont="1" applyFill="1" applyBorder="1" applyAlignment="1">
      <alignment horizontal="right" vertical="top"/>
    </xf>
    <xf numFmtId="0" fontId="20" fillId="3" borderId="25" xfId="0" applyFont="1" applyFill="1" applyBorder="1" applyAlignment="1">
      <alignment horizontal="right"/>
    </xf>
    <xf numFmtId="0" fontId="20" fillId="3" borderId="0" xfId="0" applyFont="1" applyFill="1" applyBorder="1" applyAlignment="1">
      <alignment horizontal="right"/>
    </xf>
    <xf numFmtId="0" fontId="20" fillId="3" borderId="39" xfId="0" applyFont="1" applyFill="1" applyBorder="1" applyAlignment="1">
      <alignment horizontal="right"/>
    </xf>
    <xf numFmtId="0" fontId="17" fillId="4" borderId="0" xfId="0" applyFont="1" applyFill="1" applyBorder="1" applyAlignment="1">
      <alignment horizontal="center" vertical="top"/>
    </xf>
    <xf numFmtId="0" fontId="0" fillId="3" borderId="11" xfId="0" applyFill="1" applyBorder="1" applyAlignment="1">
      <alignment vertical="top"/>
    </xf>
    <xf numFmtId="0" fontId="0" fillId="0" borderId="7" xfId="0" applyBorder="1" applyAlignment="1">
      <alignment vertical="top"/>
    </xf>
    <xf numFmtId="0" fontId="0" fillId="0" borderId="10" xfId="0" applyBorder="1" applyAlignment="1">
      <alignment vertical="top"/>
    </xf>
    <xf numFmtId="0" fontId="0" fillId="0" borderId="25" xfId="0" applyBorder="1" applyAlignment="1">
      <alignment vertical="top"/>
    </xf>
    <xf numFmtId="0" fontId="0" fillId="0" borderId="0" xfId="0" applyAlignment="1">
      <alignment vertical="top"/>
    </xf>
    <xf numFmtId="0" fontId="0" fillId="0" borderId="39" xfId="0" applyBorder="1" applyAlignment="1">
      <alignment vertical="top"/>
    </xf>
    <xf numFmtId="0" fontId="0" fillId="0" borderId="3" xfId="0" applyBorder="1" applyAlignment="1">
      <alignment vertical="top"/>
    </xf>
    <xf numFmtId="0" fontId="0" fillId="0" borderId="1" xfId="0" applyBorder="1" applyAlignment="1">
      <alignment vertical="top"/>
    </xf>
    <xf numFmtId="0" fontId="0" fillId="0" borderId="15" xfId="0" applyBorder="1" applyAlignment="1">
      <alignment vertical="top"/>
    </xf>
    <xf numFmtId="0" fontId="0" fillId="3" borderId="0" xfId="0" applyFill="1" applyBorder="1" applyAlignment="1">
      <alignment vertical="top" shrinkToFit="1"/>
    </xf>
    <xf numFmtId="0" fontId="0" fillId="0" borderId="0" xfId="0" applyAlignment="1">
      <alignment vertical="top" shrinkToFit="1"/>
    </xf>
    <xf numFmtId="0" fontId="0" fillId="4" borderId="0" xfId="0" applyFill="1" applyAlignment="1">
      <alignment horizontal="center" vertical="center"/>
    </xf>
    <xf numFmtId="0" fontId="16" fillId="3" borderId="0" xfId="0" applyFont="1" applyFill="1" applyAlignment="1">
      <alignment horizontal="left" vertical="center"/>
    </xf>
    <xf numFmtId="0" fontId="18" fillId="0" borderId="0" xfId="0" applyFont="1" applyFill="1" applyAlignment="1">
      <alignment horizontal="right" vertical="center"/>
    </xf>
    <xf numFmtId="0" fontId="18" fillId="0" borderId="0" xfId="0" applyFont="1" applyFill="1" applyAlignment="1">
      <alignment horizontal="center" vertical="center" shrinkToFit="1"/>
    </xf>
    <xf numFmtId="0" fontId="18" fillId="0" borderId="0" xfId="0" applyFont="1" applyFill="1" applyAlignment="1">
      <alignment horizontal="center" vertical="center"/>
    </xf>
    <xf numFmtId="0" fontId="0" fillId="3" borderId="2" xfId="0" applyFill="1" applyBorder="1" applyAlignment="1">
      <alignment horizontal="center"/>
    </xf>
    <xf numFmtId="0" fontId="0" fillId="3" borderId="32" xfId="0" applyFill="1" applyBorder="1" applyAlignment="1">
      <alignment horizontal="center"/>
    </xf>
    <xf numFmtId="0" fontId="0" fillId="3" borderId="24" xfId="0" applyFill="1" applyBorder="1" applyAlignment="1">
      <alignment horizontal="center"/>
    </xf>
    <xf numFmtId="0" fontId="18" fillId="13" borderId="88" xfId="0" applyFont="1" applyFill="1" applyBorder="1" applyAlignment="1">
      <alignment horizontal="center" vertical="center" wrapText="1"/>
    </xf>
    <xf numFmtId="0" fontId="18" fillId="13" borderId="127" xfId="0" applyFont="1" applyFill="1" applyBorder="1" applyAlignment="1">
      <alignment horizontal="center" vertical="center" wrapText="1"/>
    </xf>
    <xf numFmtId="0" fontId="18" fillId="13" borderId="130" xfId="0" applyFont="1" applyFill="1" applyBorder="1" applyAlignment="1">
      <alignment horizontal="center" vertical="center" wrapText="1"/>
    </xf>
    <xf numFmtId="0" fontId="18" fillId="13" borderId="127" xfId="0" applyFont="1" applyFill="1" applyBorder="1" applyAlignment="1">
      <alignment horizontal="center" vertical="center"/>
    </xf>
    <xf numFmtId="0" fontId="18" fillId="13" borderId="130" xfId="0" applyFont="1" applyFill="1" applyBorder="1" applyAlignment="1">
      <alignment horizontal="center" vertical="center"/>
    </xf>
    <xf numFmtId="0" fontId="0" fillId="3" borderId="0" xfId="0" applyFont="1" applyFill="1" applyBorder="1" applyAlignment="1">
      <alignment horizontal="left" vertical="center"/>
    </xf>
    <xf numFmtId="0" fontId="18" fillId="3" borderId="0" xfId="0" quotePrefix="1" applyFont="1" applyFill="1" applyAlignment="1">
      <alignment horizontal="left" vertical="center"/>
    </xf>
    <xf numFmtId="0" fontId="4" fillId="3" borderId="0" xfId="0" quotePrefix="1" applyFont="1" applyFill="1" applyBorder="1" applyAlignment="1">
      <alignment horizontal="left" vertical="center"/>
    </xf>
    <xf numFmtId="0" fontId="18" fillId="10" borderId="0" xfId="0" applyFont="1" applyFill="1" applyBorder="1" applyAlignment="1">
      <alignment horizontal="center" vertical="center" shrinkToFi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4" fillId="3" borderId="0" xfId="0" applyFont="1" applyFill="1" applyBorder="1" applyAlignment="1">
      <alignment horizontal="right"/>
    </xf>
    <xf numFmtId="0" fontId="4" fillId="3" borderId="1" xfId="0" applyFont="1" applyFill="1" applyBorder="1" applyAlignment="1">
      <alignment horizontal="right"/>
    </xf>
    <xf numFmtId="0" fontId="18" fillId="13" borderId="7" xfId="0" quotePrefix="1" applyFont="1" applyFill="1" applyBorder="1" applyAlignment="1">
      <alignment horizontal="center" vertical="center"/>
    </xf>
    <xf numFmtId="0" fontId="18" fillId="13" borderId="10" xfId="0" quotePrefix="1" applyFont="1" applyFill="1" applyBorder="1" applyAlignment="1">
      <alignment horizontal="center" vertical="center"/>
    </xf>
    <xf numFmtId="0" fontId="18" fillId="13" borderId="1" xfId="0" quotePrefix="1" applyFont="1" applyFill="1" applyBorder="1" applyAlignment="1">
      <alignment horizontal="center" vertical="center"/>
    </xf>
    <xf numFmtId="0" fontId="18" fillId="13" borderId="15" xfId="0" quotePrefix="1" applyFont="1" applyFill="1" applyBorder="1" applyAlignment="1">
      <alignment horizontal="center" vertical="center"/>
    </xf>
    <xf numFmtId="0" fontId="18" fillId="13" borderId="11" xfId="0" quotePrefix="1" applyFont="1" applyFill="1" applyBorder="1" applyAlignment="1">
      <alignment horizontal="center" vertical="center"/>
    </xf>
    <xf numFmtId="0" fontId="18" fillId="13" borderId="25" xfId="0" quotePrefix="1" applyFont="1" applyFill="1" applyBorder="1" applyAlignment="1">
      <alignment horizontal="center" vertical="center"/>
    </xf>
    <xf numFmtId="0" fontId="18" fillId="13" borderId="0" xfId="0" quotePrefix="1" applyFont="1" applyFill="1" applyBorder="1" applyAlignment="1">
      <alignment horizontal="center" vertical="center"/>
    </xf>
    <xf numFmtId="0" fontId="18" fillId="13" borderId="39" xfId="0" quotePrefix="1" applyFont="1" applyFill="1" applyBorder="1" applyAlignment="1">
      <alignment horizontal="center" vertical="center"/>
    </xf>
    <xf numFmtId="0" fontId="4" fillId="13" borderId="11" xfId="0" applyFont="1" applyFill="1" applyBorder="1" applyAlignment="1">
      <alignment horizontal="center" vertical="center"/>
    </xf>
    <xf numFmtId="0" fontId="4" fillId="13" borderId="1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39" xfId="0" applyFont="1" applyFill="1" applyBorder="1" applyAlignment="1">
      <alignment horizontal="center" vertical="center"/>
    </xf>
    <xf numFmtId="0" fontId="4" fillId="13" borderId="127" xfId="0" applyFont="1" applyFill="1" applyBorder="1" applyAlignment="1">
      <alignment horizontal="center" vertical="center"/>
    </xf>
    <xf numFmtId="0" fontId="4" fillId="13" borderId="130" xfId="0" applyFont="1" applyFill="1" applyBorder="1" applyAlignment="1">
      <alignment horizontal="center" vertical="center"/>
    </xf>
    <xf numFmtId="0" fontId="18" fillId="13" borderId="24" xfId="0" quotePrefix="1" applyFont="1" applyFill="1" applyBorder="1" applyAlignment="1">
      <alignment horizontal="center" vertical="center" wrapText="1"/>
    </xf>
    <xf numFmtId="0" fontId="18" fillId="13" borderId="65" xfId="0" quotePrefix="1" applyFont="1" applyFill="1" applyBorder="1" applyAlignment="1">
      <alignment horizontal="center" vertical="center" wrapText="1"/>
    </xf>
    <xf numFmtId="0" fontId="18" fillId="13" borderId="11" xfId="0" quotePrefix="1" applyFont="1" applyFill="1" applyBorder="1" applyAlignment="1">
      <alignment horizontal="center" vertical="center" wrapText="1"/>
    </xf>
    <xf numFmtId="0" fontId="18" fillId="13" borderId="7" xfId="0" quotePrefix="1" applyFont="1" applyFill="1" applyBorder="1" applyAlignment="1">
      <alignment horizontal="center" vertical="center" wrapText="1"/>
    </xf>
    <xf numFmtId="0" fontId="18" fillId="13" borderId="10" xfId="0" quotePrefix="1" applyFont="1" applyFill="1" applyBorder="1" applyAlignment="1">
      <alignment horizontal="center" vertical="center" wrapText="1"/>
    </xf>
    <xf numFmtId="0" fontId="18" fillId="13" borderId="25" xfId="0" quotePrefix="1" applyFont="1" applyFill="1" applyBorder="1" applyAlignment="1">
      <alignment horizontal="center" vertical="center" wrapText="1"/>
    </xf>
    <xf numFmtId="0" fontId="18" fillId="13" borderId="0" xfId="0" quotePrefix="1" applyFont="1" applyFill="1" applyBorder="1" applyAlignment="1">
      <alignment horizontal="center" vertical="center" wrapText="1"/>
    </xf>
    <xf numFmtId="0" fontId="18" fillId="13" borderId="39" xfId="0" quotePrefix="1" applyFont="1" applyFill="1" applyBorder="1" applyAlignment="1">
      <alignment horizontal="center" vertical="center" wrapText="1"/>
    </xf>
    <xf numFmtId="0" fontId="18" fillId="13" borderId="127" xfId="0" quotePrefix="1" applyFont="1" applyFill="1" applyBorder="1" applyAlignment="1">
      <alignment horizontal="center" vertical="center" wrapText="1"/>
    </xf>
    <xf numFmtId="0" fontId="18" fillId="13" borderId="87" xfId="0" quotePrefix="1" applyFont="1" applyFill="1" applyBorder="1" applyAlignment="1">
      <alignment horizontal="center" vertical="center" wrapText="1"/>
    </xf>
    <xf numFmtId="0" fontId="18" fillId="13" borderId="130" xfId="0" quotePrefix="1" applyFont="1" applyFill="1" applyBorder="1" applyAlignment="1">
      <alignment horizontal="center" vertical="center" wrapText="1"/>
    </xf>
    <xf numFmtId="0" fontId="18" fillId="13" borderId="127" xfId="0" quotePrefix="1" applyFont="1" applyFill="1" applyBorder="1" applyAlignment="1">
      <alignment horizontal="center" vertical="center"/>
    </xf>
    <xf numFmtId="0" fontId="18" fillId="13" borderId="87" xfId="0" quotePrefix="1" applyFont="1" applyFill="1" applyBorder="1" applyAlignment="1">
      <alignment horizontal="center" vertical="center"/>
    </xf>
    <xf numFmtId="0" fontId="18" fillId="13" borderId="11" xfId="0" applyFont="1" applyFill="1" applyBorder="1" applyAlignment="1">
      <alignment horizontal="center" wrapText="1"/>
    </xf>
    <xf numFmtId="0" fontId="18" fillId="13" borderId="7" xfId="0" applyFont="1" applyFill="1" applyBorder="1" applyAlignment="1">
      <alignment horizontal="center" wrapText="1"/>
    </xf>
    <xf numFmtId="0" fontId="18" fillId="13" borderId="10" xfId="0" applyFont="1" applyFill="1" applyBorder="1" applyAlignment="1">
      <alignment horizontal="center" wrapText="1"/>
    </xf>
    <xf numFmtId="0" fontId="18" fillId="13" borderId="25" xfId="0" applyFont="1" applyFill="1" applyBorder="1" applyAlignment="1">
      <alignment horizontal="center" wrapText="1"/>
    </xf>
    <xf numFmtId="0" fontId="18" fillId="13" borderId="0" xfId="0" applyFont="1" applyFill="1" applyBorder="1" applyAlignment="1">
      <alignment horizontal="center" wrapText="1"/>
    </xf>
    <xf numFmtId="0" fontId="18" fillId="13" borderId="39" xfId="0" applyFont="1" applyFill="1" applyBorder="1" applyAlignment="1">
      <alignment horizontal="center" wrapText="1"/>
    </xf>
    <xf numFmtId="0" fontId="18" fillId="13" borderId="127" xfId="0" applyFont="1" applyFill="1" applyBorder="1" applyAlignment="1">
      <alignment horizontal="center" wrapText="1"/>
    </xf>
    <xf numFmtId="0" fontId="18" fillId="13" borderId="87" xfId="0" applyFont="1" applyFill="1" applyBorder="1" applyAlignment="1">
      <alignment horizontal="center" wrapText="1"/>
    </xf>
    <xf numFmtId="0" fontId="18" fillId="13" borderId="130" xfId="0" applyFont="1" applyFill="1" applyBorder="1" applyAlignment="1">
      <alignment horizontal="center" wrapText="1"/>
    </xf>
    <xf numFmtId="0" fontId="18" fillId="13" borderId="87" xfId="0" applyFont="1" applyFill="1" applyBorder="1" applyAlignment="1">
      <alignment horizontal="center" vertical="center" wrapText="1"/>
    </xf>
    <xf numFmtId="0" fontId="18" fillId="13" borderId="24" xfId="0" applyFont="1" applyFill="1" applyBorder="1" applyAlignment="1">
      <alignment horizontal="center" vertical="center"/>
    </xf>
    <xf numFmtId="0" fontId="18" fillId="13" borderId="65" xfId="0" applyFont="1" applyFill="1" applyBorder="1" applyAlignment="1">
      <alignment horizontal="center" vertical="center"/>
    </xf>
    <xf numFmtId="0" fontId="18" fillId="13" borderId="79" xfId="0" applyFont="1" applyFill="1" applyBorder="1" applyAlignment="1">
      <alignment horizontal="center" vertical="center"/>
    </xf>
    <xf numFmtId="0" fontId="17" fillId="13" borderId="32" xfId="0" applyFont="1" applyFill="1" applyBorder="1" applyAlignment="1">
      <alignment horizontal="center" vertical="center"/>
    </xf>
    <xf numFmtId="0" fontId="0" fillId="3" borderId="25" xfId="0" applyFill="1" applyBorder="1" applyAlignment="1">
      <alignment horizontal="center" vertical="center"/>
    </xf>
    <xf numFmtId="0" fontId="0" fillId="3" borderId="39" xfId="0" applyFill="1" applyBorder="1" applyAlignment="1">
      <alignment horizontal="center" vertical="center"/>
    </xf>
    <xf numFmtId="0" fontId="86" fillId="0" borderId="7" xfId="0" quotePrefix="1" applyFont="1" applyBorder="1" applyAlignment="1">
      <alignment horizontal="left" vertical="top" shrinkToFit="1"/>
    </xf>
    <xf numFmtId="0" fontId="0" fillId="0" borderId="7" xfId="0" applyBorder="1" applyAlignment="1">
      <alignment horizontal="left" vertical="top" shrinkToFit="1"/>
    </xf>
    <xf numFmtId="0" fontId="0" fillId="3" borderId="172" xfId="0" applyFill="1" applyBorder="1" applyAlignment="1">
      <alignment horizontal="left" vertical="center"/>
    </xf>
    <xf numFmtId="0" fontId="0" fillId="3" borderId="170" xfId="0" applyFill="1" applyBorder="1" applyAlignment="1">
      <alignment horizontal="left" vertical="center"/>
    </xf>
    <xf numFmtId="0" fontId="0" fillId="3" borderId="171" xfId="0" applyFill="1" applyBorder="1" applyAlignment="1">
      <alignment horizontal="left" vertical="center"/>
    </xf>
    <xf numFmtId="0" fontId="18" fillId="3" borderId="0" xfId="0" applyFont="1" applyFill="1" applyAlignment="1">
      <alignment vertical="center" shrinkToFit="1"/>
    </xf>
    <xf numFmtId="0" fontId="0" fillId="0" borderId="0" xfId="0" applyBorder="1" applyAlignment="1">
      <alignment vertical="center"/>
    </xf>
    <xf numFmtId="0" fontId="0" fillId="3" borderId="25" xfId="0" quotePrefix="1" applyFill="1" applyBorder="1" applyAlignment="1">
      <alignment horizontal="center" vertical="center"/>
    </xf>
    <xf numFmtId="0" fontId="0" fillId="3" borderId="39" xfId="0" quotePrefix="1" applyFill="1" applyBorder="1" applyAlignment="1">
      <alignment horizontal="center" vertical="center"/>
    </xf>
    <xf numFmtId="0" fontId="0" fillId="3" borderId="3" xfId="0" applyFill="1" applyBorder="1" applyAlignment="1">
      <alignment horizontal="center" vertical="center"/>
    </xf>
    <xf numFmtId="0" fontId="0" fillId="3" borderId="15" xfId="0" applyFill="1" applyBorder="1" applyAlignment="1">
      <alignment horizontal="center" vertical="center"/>
    </xf>
    <xf numFmtId="0" fontId="18" fillId="0" borderId="0" xfId="0" applyFont="1" applyFill="1" applyBorder="1" applyAlignment="1">
      <alignment horizontal="center" vertical="top"/>
    </xf>
    <xf numFmtId="0" fontId="18" fillId="13" borderId="5" xfId="0" applyFont="1" applyFill="1" applyBorder="1" applyAlignment="1">
      <alignment horizontal="center" vertical="center"/>
    </xf>
    <xf numFmtId="0" fontId="18" fillId="13" borderId="48" xfId="0" applyFont="1" applyFill="1" applyBorder="1" applyAlignment="1">
      <alignment horizontal="center" vertical="center"/>
    </xf>
    <xf numFmtId="0" fontId="18" fillId="10" borderId="0" xfId="0" quotePrefix="1" applyFont="1" applyFill="1" applyBorder="1" applyAlignment="1">
      <alignment horizontal="center" vertical="center"/>
    </xf>
    <xf numFmtId="0" fontId="18" fillId="3" borderId="169" xfId="0" applyFont="1" applyFill="1" applyBorder="1" applyAlignment="1">
      <alignment horizontal="center" vertical="center"/>
    </xf>
    <xf numFmtId="0" fontId="18" fillId="3" borderId="170" xfId="0" applyFont="1" applyFill="1" applyBorder="1" applyAlignment="1">
      <alignment horizontal="center" vertical="center"/>
    </xf>
    <xf numFmtId="0" fontId="18" fillId="3" borderId="171" xfId="0" applyFont="1" applyFill="1" applyBorder="1" applyAlignment="1">
      <alignment horizontal="center" vertical="center"/>
    </xf>
    <xf numFmtId="0" fontId="18" fillId="3" borderId="169" xfId="0" applyFont="1" applyFill="1" applyBorder="1" applyAlignment="1">
      <alignment horizontal="left" vertical="center"/>
    </xf>
    <xf numFmtId="0" fontId="18" fillId="3" borderId="170" xfId="0" applyFont="1" applyFill="1" applyBorder="1" applyAlignment="1">
      <alignment horizontal="left" vertical="center"/>
    </xf>
    <xf numFmtId="0" fontId="18" fillId="3" borderId="171" xfId="0" applyFont="1" applyFill="1" applyBorder="1" applyAlignment="1">
      <alignment horizontal="left" vertical="center"/>
    </xf>
    <xf numFmtId="0" fontId="0" fillId="3" borderId="25" xfId="0" applyFill="1" applyBorder="1" applyAlignment="1">
      <alignment horizontal="left" vertical="center"/>
    </xf>
    <xf numFmtId="0" fontId="0" fillId="3" borderId="39" xfId="0" applyFill="1" applyBorder="1" applyAlignment="1">
      <alignment horizontal="left" vertical="center"/>
    </xf>
    <xf numFmtId="0" fontId="18" fillId="10" borderId="0" xfId="0" applyFont="1" applyFill="1" applyBorder="1" applyAlignment="1">
      <alignment vertical="center"/>
    </xf>
    <xf numFmtId="0" fontId="0" fillId="3" borderId="1" xfId="0" applyFill="1" applyBorder="1" applyAlignment="1">
      <alignment horizontal="center" vertical="center"/>
    </xf>
    <xf numFmtId="0" fontId="0" fillId="3" borderId="3" xfId="0" applyFill="1" applyBorder="1" applyAlignment="1">
      <alignment horizontal="left" vertical="center"/>
    </xf>
    <xf numFmtId="0" fontId="0" fillId="3" borderId="1" xfId="0" applyFill="1" applyBorder="1" applyAlignment="1">
      <alignment horizontal="left" vertical="center"/>
    </xf>
    <xf numFmtId="0" fontId="0" fillId="3" borderId="15" xfId="0" applyFill="1" applyBorder="1" applyAlignment="1">
      <alignment horizontal="left" vertical="center"/>
    </xf>
    <xf numFmtId="0" fontId="18" fillId="3" borderId="0" xfId="0" applyFont="1" applyFill="1" applyBorder="1" applyAlignment="1">
      <alignment vertical="center" shrinkToFit="1"/>
    </xf>
    <xf numFmtId="0" fontId="10" fillId="0" borderId="0" xfId="0" applyFont="1" applyBorder="1" applyAlignment="1">
      <alignment horizontal="center"/>
    </xf>
    <xf numFmtId="0" fontId="10" fillId="0" borderId="39" xfId="0" applyFont="1" applyBorder="1" applyAlignment="1">
      <alignment horizontal="center"/>
    </xf>
    <xf numFmtId="0" fontId="10" fillId="0" borderId="1" xfId="0" applyFont="1" applyBorder="1" applyAlignment="1">
      <alignment horizontal="center"/>
    </xf>
    <xf numFmtId="0" fontId="10" fillId="0" borderId="15" xfId="0" applyFont="1" applyBorder="1" applyAlignment="1">
      <alignment horizontal="center"/>
    </xf>
    <xf numFmtId="0" fontId="0" fillId="3" borderId="7" xfId="0" applyFill="1" applyBorder="1" applyAlignment="1">
      <alignment horizontal="left" vertical="center"/>
    </xf>
    <xf numFmtId="0" fontId="0" fillId="0" borderId="7" xfId="0" applyBorder="1" applyAlignment="1">
      <alignment horizontal="left" vertical="center"/>
    </xf>
    <xf numFmtId="0" fontId="0" fillId="3" borderId="11" xfId="0" applyFill="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18" fillId="3" borderId="100" xfId="0" applyFont="1" applyFill="1" applyBorder="1" applyAlignment="1">
      <alignment horizontal="left" vertical="center"/>
    </xf>
    <xf numFmtId="0" fontId="18" fillId="3" borderId="173" xfId="0" applyFont="1" applyFill="1" applyBorder="1" applyAlignment="1">
      <alignment horizontal="left" vertical="center"/>
    </xf>
    <xf numFmtId="0" fontId="18" fillId="3" borderId="123" xfId="0" applyFont="1" applyFill="1" applyBorder="1" applyAlignment="1">
      <alignment horizontal="left" vertical="center"/>
    </xf>
    <xf numFmtId="0" fontId="18" fillId="13" borderId="164" xfId="0" quotePrefix="1" applyFont="1" applyFill="1" applyBorder="1" applyAlignment="1">
      <alignment horizontal="center" vertical="center"/>
    </xf>
    <xf numFmtId="0" fontId="18" fillId="13" borderId="61" xfId="0" quotePrefix="1" applyFont="1" applyFill="1" applyBorder="1" applyAlignment="1">
      <alignment horizontal="center" vertical="center"/>
    </xf>
    <xf numFmtId="0" fontId="18" fillId="13" borderId="124" xfId="0" quotePrefix="1" applyFont="1" applyFill="1" applyBorder="1" applyAlignment="1">
      <alignment horizontal="center" vertical="center"/>
    </xf>
    <xf numFmtId="0" fontId="18" fillId="13" borderId="136" xfId="0" applyFont="1" applyFill="1" applyBorder="1" applyAlignment="1">
      <alignment horizontal="center" vertical="center"/>
    </xf>
    <xf numFmtId="0" fontId="18" fillId="13" borderId="137" xfId="0" applyFont="1" applyFill="1" applyBorder="1" applyAlignment="1">
      <alignment horizontal="center" vertical="center"/>
    </xf>
    <xf numFmtId="0" fontId="106" fillId="13" borderId="68" xfId="0" quotePrefix="1" applyFont="1" applyFill="1" applyBorder="1" applyAlignment="1">
      <alignment horizontal="center" vertical="center" wrapText="1"/>
    </xf>
    <xf numFmtId="0" fontId="106" fillId="13" borderId="89" xfId="0" quotePrefix="1" applyFont="1" applyFill="1" applyBorder="1" applyAlignment="1">
      <alignment horizontal="center" vertical="center" wrapText="1"/>
    </xf>
    <xf numFmtId="0" fontId="23" fillId="13" borderId="139" xfId="0" applyFont="1" applyFill="1" applyBorder="1" applyAlignment="1">
      <alignment horizontal="center" vertical="center" wrapText="1"/>
    </xf>
    <xf numFmtId="0" fontId="23" fillId="13" borderId="32" xfId="0" applyFont="1" applyFill="1" applyBorder="1" applyAlignment="1">
      <alignment horizontal="center" vertical="center"/>
    </xf>
    <xf numFmtId="0" fontId="18" fillId="13" borderId="174" xfId="0" applyFont="1" applyFill="1" applyBorder="1" applyAlignment="1">
      <alignment horizontal="center" vertical="center"/>
    </xf>
    <xf numFmtId="0" fontId="18" fillId="13" borderId="6" xfId="0" applyFont="1" applyFill="1" applyBorder="1" applyAlignment="1">
      <alignment horizontal="center" vertical="center"/>
    </xf>
    <xf numFmtId="0" fontId="106" fillId="13" borderId="141" xfId="0" quotePrefix="1" applyFont="1" applyFill="1" applyBorder="1" applyAlignment="1">
      <alignment horizontal="center" vertical="center" wrapText="1"/>
    </xf>
    <xf numFmtId="0" fontId="18" fillId="13" borderId="175" xfId="0" applyFont="1" applyFill="1" applyBorder="1" applyAlignment="1">
      <alignment horizontal="center" vertical="center"/>
    </xf>
    <xf numFmtId="0" fontId="18" fillId="13" borderId="84" xfId="0" applyFont="1" applyFill="1" applyBorder="1" applyAlignment="1">
      <alignment horizontal="center" vertical="center"/>
    </xf>
    <xf numFmtId="0" fontId="17" fillId="13" borderId="150" xfId="0" applyFont="1" applyFill="1" applyBorder="1" applyAlignment="1">
      <alignment horizontal="center" vertical="center"/>
    </xf>
    <xf numFmtId="0" fontId="17" fillId="13" borderId="145" xfId="0" applyFont="1" applyFill="1" applyBorder="1" applyAlignment="1">
      <alignment horizontal="center" vertical="center"/>
    </xf>
    <xf numFmtId="0" fontId="17" fillId="4" borderId="176" xfId="0" applyFont="1" applyFill="1" applyBorder="1" applyAlignment="1" applyProtection="1">
      <alignment horizontal="center" vertical="center"/>
      <protection locked="0"/>
    </xf>
    <xf numFmtId="0" fontId="17" fillId="4" borderId="177" xfId="0" applyFont="1" applyFill="1" applyBorder="1" applyAlignment="1" applyProtection="1">
      <alignment horizontal="center" vertical="center"/>
      <protection locked="0"/>
    </xf>
    <xf numFmtId="0" fontId="17" fillId="4" borderId="178" xfId="0" applyFont="1" applyFill="1" applyBorder="1" applyAlignment="1" applyProtection="1">
      <alignment horizontal="center" vertical="center"/>
      <protection locked="0"/>
    </xf>
    <xf numFmtId="0" fontId="17" fillId="4" borderId="179" xfId="0" applyFont="1" applyFill="1" applyBorder="1" applyAlignment="1" applyProtection="1">
      <alignment horizontal="center" vertical="center"/>
      <protection locked="0"/>
    </xf>
    <xf numFmtId="0" fontId="17" fillId="4" borderId="28" xfId="0" applyFont="1" applyFill="1" applyBorder="1" applyAlignment="1" applyProtection="1">
      <protection locked="0"/>
    </xf>
    <xf numFmtId="0" fontId="17" fillId="4" borderId="180" xfId="0" applyFont="1" applyFill="1" applyBorder="1" applyAlignment="1" applyProtection="1">
      <protection locked="0"/>
    </xf>
    <xf numFmtId="0" fontId="17" fillId="4" borderId="7" xfId="0" applyFont="1" applyFill="1" applyBorder="1" applyAlignment="1" applyProtection="1">
      <protection locked="0"/>
    </xf>
    <xf numFmtId="0" fontId="17" fillId="4" borderId="1" xfId="0" applyFont="1" applyFill="1" applyBorder="1" applyAlignment="1" applyProtection="1">
      <protection locked="0"/>
    </xf>
    <xf numFmtId="182" fontId="17" fillId="0" borderId="181" xfId="0" applyNumberFormat="1" applyFont="1" applyBorder="1" applyAlignment="1"/>
    <xf numFmtId="182" fontId="17" fillId="0" borderId="182" xfId="0" applyNumberFormat="1" applyFont="1" applyBorder="1" applyAlignment="1"/>
    <xf numFmtId="0" fontId="17" fillId="4" borderId="24" xfId="0" applyFont="1" applyFill="1" applyBorder="1" applyAlignment="1" applyProtection="1">
      <alignment horizontal="right"/>
      <protection locked="0"/>
    </xf>
    <xf numFmtId="0" fontId="17" fillId="4" borderId="2" xfId="0" applyFont="1" applyFill="1" applyBorder="1" applyAlignment="1" applyProtection="1">
      <alignment horizontal="right"/>
      <protection locked="0"/>
    </xf>
    <xf numFmtId="0" fontId="17" fillId="4" borderId="12" xfId="0" applyFont="1" applyFill="1" applyBorder="1" applyAlignment="1" applyProtection="1">
      <protection locked="0"/>
    </xf>
    <xf numFmtId="0" fontId="17" fillId="4" borderId="16" xfId="0" applyFont="1" applyFill="1" applyBorder="1" applyAlignment="1" applyProtection="1">
      <protection locked="0"/>
    </xf>
    <xf numFmtId="0" fontId="17" fillId="4" borderId="181" xfId="0" applyFont="1" applyFill="1" applyBorder="1" applyAlignment="1" applyProtection="1">
      <alignment horizontal="center"/>
      <protection locked="0"/>
    </xf>
    <xf numFmtId="0" fontId="17" fillId="4" borderId="182" xfId="0" applyFont="1" applyFill="1" applyBorder="1" applyAlignment="1" applyProtection="1">
      <alignment horizontal="center"/>
      <protection locked="0"/>
    </xf>
    <xf numFmtId="0" fontId="17" fillId="4" borderId="183" xfId="0" applyFont="1" applyFill="1" applyBorder="1" applyAlignment="1" applyProtection="1">
      <alignment horizontal="center"/>
      <protection locked="0"/>
    </xf>
    <xf numFmtId="0" fontId="17" fillId="4" borderId="184" xfId="0" applyFont="1" applyFill="1" applyBorder="1" applyAlignment="1" applyProtection="1">
      <alignment horizontal="center"/>
      <protection locked="0"/>
    </xf>
    <xf numFmtId="182" fontId="17" fillId="0" borderId="24" xfId="0" applyNumberFormat="1" applyFont="1" applyBorder="1" applyAlignment="1"/>
    <xf numFmtId="182" fontId="17" fillId="0" borderId="2" xfId="0" applyNumberFormat="1" applyFont="1" applyBorder="1" applyAlignment="1"/>
    <xf numFmtId="0" fontId="17" fillId="13" borderId="83" xfId="0" applyFont="1" applyFill="1" applyBorder="1" applyAlignment="1">
      <alignment horizontal="center" vertical="center"/>
    </xf>
    <xf numFmtId="0" fontId="17" fillId="13" borderId="158" xfId="0" applyFont="1" applyFill="1" applyBorder="1" applyAlignment="1">
      <alignment horizontal="center" vertical="center"/>
    </xf>
    <xf numFmtId="0" fontId="17" fillId="4" borderId="79" xfId="0" applyFont="1" applyFill="1" applyBorder="1" applyAlignment="1" applyProtection="1">
      <alignment horizontal="right"/>
      <protection locked="0"/>
    </xf>
    <xf numFmtId="182" fontId="17" fillId="0" borderId="65" xfId="0" applyNumberFormat="1" applyFont="1" applyBorder="1" applyAlignment="1"/>
    <xf numFmtId="182" fontId="17" fillId="0" borderId="151" xfId="0" applyNumberFormat="1" applyFont="1" applyBorder="1" applyAlignment="1"/>
    <xf numFmtId="182" fontId="17" fillId="0" borderId="65" xfId="0" applyNumberFormat="1" applyFont="1" applyBorder="1" applyAlignment="1">
      <alignment horizontal="right"/>
    </xf>
    <xf numFmtId="182" fontId="17" fillId="0" borderId="151" xfId="0" applyNumberFormat="1" applyFont="1" applyBorder="1" applyAlignment="1">
      <alignment horizontal="right"/>
    </xf>
    <xf numFmtId="182" fontId="17" fillId="0" borderId="190" xfId="0" applyNumberFormat="1" applyFont="1" applyBorder="1" applyAlignment="1"/>
    <xf numFmtId="182" fontId="17" fillId="0" borderId="191" xfId="0" applyNumberFormat="1" applyFont="1" applyBorder="1" applyAlignment="1"/>
    <xf numFmtId="182" fontId="17" fillId="0" borderId="30" xfId="0" applyNumberFormat="1" applyFont="1" applyBorder="1" applyAlignment="1"/>
    <xf numFmtId="182" fontId="17" fillId="0" borderId="192" xfId="0" applyNumberFormat="1" applyFont="1" applyBorder="1" applyAlignment="1"/>
    <xf numFmtId="0" fontId="17" fillId="4" borderId="189" xfId="0" applyFont="1" applyFill="1" applyBorder="1" applyAlignment="1" applyProtection="1">
      <alignment horizontal="center"/>
      <protection locked="0"/>
    </xf>
    <xf numFmtId="0" fontId="17" fillId="4" borderId="193" xfId="0" applyFont="1" applyFill="1" applyBorder="1" applyAlignment="1" applyProtection="1">
      <alignment horizontal="center"/>
      <protection locked="0"/>
    </xf>
    <xf numFmtId="0" fontId="17" fillId="4" borderId="86" xfId="0" applyFont="1" applyFill="1" applyBorder="1" applyAlignment="1" applyProtection="1">
      <protection locked="0"/>
    </xf>
    <xf numFmtId="182" fontId="17" fillId="0" borderId="0" xfId="0" applyNumberFormat="1" applyFont="1" applyBorder="1" applyAlignment="1"/>
    <xf numFmtId="182" fontId="17" fillId="0" borderId="75" xfId="0" applyNumberFormat="1" applyFont="1" applyBorder="1" applyAlignment="1"/>
    <xf numFmtId="182" fontId="17" fillId="0" borderId="189" xfId="0" applyNumberFormat="1" applyFont="1" applyBorder="1" applyAlignment="1"/>
    <xf numFmtId="0" fontId="17" fillId="4" borderId="188" xfId="0" applyFont="1" applyFill="1" applyBorder="1" applyAlignment="1" applyProtection="1">
      <protection locked="0"/>
    </xf>
    <xf numFmtId="0" fontId="17" fillId="4" borderId="87" xfId="0" applyFont="1" applyFill="1" applyBorder="1" applyAlignment="1" applyProtection="1">
      <protection locked="0"/>
    </xf>
    <xf numFmtId="182" fontId="17" fillId="0" borderId="79" xfId="0" applyNumberFormat="1" applyFont="1" applyBorder="1" applyAlignment="1"/>
    <xf numFmtId="0" fontId="17" fillId="13" borderId="194" xfId="0" applyFont="1" applyFill="1" applyBorder="1" applyAlignment="1">
      <alignment horizontal="center" vertical="center"/>
    </xf>
    <xf numFmtId="0" fontId="17" fillId="13" borderId="195" xfId="0" applyFont="1" applyFill="1" applyBorder="1" applyAlignment="1">
      <alignment horizontal="center" vertical="center"/>
    </xf>
    <xf numFmtId="182" fontId="17" fillId="0" borderId="25" xfId="0" applyNumberFormat="1" applyFont="1" applyBorder="1" applyAlignment="1">
      <alignment horizontal="center" vertical="center"/>
    </xf>
    <xf numFmtId="182" fontId="17" fillId="0" borderId="80" xfId="0" applyNumberFormat="1" applyFont="1" applyBorder="1" applyAlignment="1">
      <alignment horizontal="center" vertical="center"/>
    </xf>
    <xf numFmtId="182" fontId="17" fillId="0" borderId="196" xfId="0" applyNumberFormat="1" applyFont="1" applyBorder="1" applyAlignment="1">
      <alignment horizontal="center" vertical="center"/>
    </xf>
    <xf numFmtId="182" fontId="17" fillId="0" borderId="197" xfId="0" applyNumberFormat="1" applyFont="1" applyBorder="1" applyAlignment="1">
      <alignment horizontal="center" vertical="center"/>
    </xf>
    <xf numFmtId="0" fontId="17" fillId="13" borderId="198" xfId="0" applyFont="1" applyFill="1" applyBorder="1" applyAlignment="1">
      <alignment horizontal="center" vertical="center"/>
    </xf>
    <xf numFmtId="0" fontId="17" fillId="13" borderId="159" xfId="0" applyFont="1" applyFill="1" applyBorder="1" applyAlignment="1">
      <alignment horizontal="center" vertical="center"/>
    </xf>
    <xf numFmtId="0" fontId="17" fillId="13" borderId="163" xfId="0" applyFont="1" applyFill="1" applyBorder="1" applyAlignment="1">
      <alignment horizontal="center" vertical="center"/>
    </xf>
    <xf numFmtId="0" fontId="17" fillId="13" borderId="185" xfId="0" applyFont="1" applyFill="1" applyBorder="1" applyAlignment="1">
      <alignment horizontal="center" vertical="center"/>
    </xf>
    <xf numFmtId="0" fontId="17" fillId="4" borderId="186" xfId="0" applyFont="1" applyFill="1" applyBorder="1" applyAlignment="1" applyProtection="1">
      <alignment horizontal="center" vertical="center"/>
      <protection locked="0"/>
    </xf>
    <xf numFmtId="0" fontId="17" fillId="4" borderId="187" xfId="0" applyFont="1" applyFill="1" applyBorder="1" applyAlignment="1" applyProtection="1">
      <alignment horizontal="center" vertical="center"/>
      <protection locked="0"/>
    </xf>
    <xf numFmtId="0" fontId="0" fillId="0" borderId="0" xfId="0" quotePrefix="1" applyFont="1" applyAlignment="1">
      <alignment horizontal="left" vertical="center"/>
    </xf>
    <xf numFmtId="0" fontId="17" fillId="0" borderId="0" xfId="0" quotePrefix="1" applyFont="1" applyAlignment="1">
      <alignment horizontal="left"/>
    </xf>
    <xf numFmtId="0" fontId="17" fillId="0" borderId="0" xfId="0" applyFont="1" applyAlignment="1"/>
    <xf numFmtId="0" fontId="17" fillId="13" borderId="4" xfId="0" applyFont="1" applyFill="1" applyBorder="1" applyAlignment="1">
      <alignment horizontal="center" vertical="center"/>
    </xf>
    <xf numFmtId="0" fontId="17" fillId="13" borderId="5" xfId="0" applyFont="1" applyFill="1" applyBorder="1" applyAlignment="1">
      <alignment horizontal="center" vertical="center"/>
    </xf>
    <xf numFmtId="0" fontId="17" fillId="13" borderId="48" xfId="0" applyFont="1" applyFill="1" applyBorder="1" applyAlignment="1">
      <alignment horizontal="center" vertical="center"/>
    </xf>
    <xf numFmtId="0" fontId="17" fillId="0" borderId="1" xfId="0" applyFont="1" applyBorder="1" applyAlignment="1">
      <alignment horizontal="left"/>
    </xf>
    <xf numFmtId="183" fontId="17" fillId="0" borderId="4" xfId="0" applyNumberFormat="1" applyFont="1" applyBorder="1" applyAlignment="1">
      <alignment horizontal="center" vertical="center"/>
    </xf>
    <xf numFmtId="183" fontId="17" fillId="0" borderId="5" xfId="0" applyNumberFormat="1" applyFont="1" applyBorder="1" applyAlignment="1">
      <alignment horizontal="center" vertical="center"/>
    </xf>
    <xf numFmtId="183" fontId="17" fillId="0" borderId="48" xfId="0" applyNumberFormat="1" applyFont="1" applyBorder="1" applyAlignment="1">
      <alignment horizontal="center" vertical="center"/>
    </xf>
    <xf numFmtId="0" fontId="109" fillId="13" borderId="5" xfId="0" applyFont="1" applyFill="1" applyBorder="1" applyAlignment="1">
      <alignment horizontal="center" vertical="center" wrapText="1"/>
    </xf>
    <xf numFmtId="0" fontId="109" fillId="13" borderId="48" xfId="0" applyFont="1" applyFill="1" applyBorder="1" applyAlignment="1">
      <alignment horizontal="center" vertical="center" wrapText="1"/>
    </xf>
    <xf numFmtId="183" fontId="17" fillId="11" borderId="4" xfId="0" applyNumberFormat="1" applyFont="1" applyFill="1" applyBorder="1" applyAlignment="1">
      <alignment horizontal="center" vertical="center"/>
    </xf>
    <xf numFmtId="183" fontId="17" fillId="11" borderId="5" xfId="0" applyNumberFormat="1" applyFont="1" applyFill="1" applyBorder="1" applyAlignment="1">
      <alignment horizontal="center" vertical="center"/>
    </xf>
    <xf numFmtId="183" fontId="17" fillId="11" borderId="48" xfId="0" applyNumberFormat="1" applyFont="1" applyFill="1" applyBorder="1" applyAlignment="1">
      <alignment horizontal="center" vertical="center"/>
    </xf>
    <xf numFmtId="38" fontId="3" fillId="0" borderId="0" xfId="4" applyFont="1" applyFill="1" applyAlignment="1" applyProtection="1">
      <alignment vertical="center" wrapText="1"/>
      <protection locked="0"/>
    </xf>
    <xf numFmtId="38" fontId="3" fillId="13" borderId="140" xfId="4" quotePrefix="1" applyFont="1" applyFill="1" applyBorder="1" applyAlignment="1" applyProtection="1">
      <alignment horizontal="distributed" vertical="center"/>
      <protection locked="0"/>
    </xf>
    <xf numFmtId="38" fontId="3" fillId="13" borderId="11" xfId="4" applyFont="1" applyFill="1" applyBorder="1" applyAlignment="1" applyProtection="1">
      <alignment horizontal="distributed" vertical="center"/>
      <protection locked="0"/>
    </xf>
    <xf numFmtId="38" fontId="3" fillId="13" borderId="141" xfId="4" quotePrefix="1" applyFont="1" applyFill="1" applyBorder="1" applyAlignment="1" applyProtection="1">
      <alignment horizontal="distributed" vertical="center"/>
      <protection locked="0"/>
    </xf>
    <xf numFmtId="0" fontId="0" fillId="13" borderId="68" xfId="0" applyFill="1" applyBorder="1" applyAlignment="1" applyProtection="1">
      <alignment horizontal="distributed" vertical="center"/>
      <protection locked="0"/>
    </xf>
    <xf numFmtId="0" fontId="0" fillId="13" borderId="89" xfId="0" applyFill="1" applyBorder="1" applyAlignment="1" applyProtection="1">
      <alignment horizontal="distributed" vertical="center"/>
      <protection locked="0"/>
    </xf>
    <xf numFmtId="0" fontId="0" fillId="13" borderId="3" xfId="0" applyFill="1" applyBorder="1" applyAlignment="1" applyProtection="1">
      <alignment horizontal="distributed" vertical="center"/>
      <protection locked="0"/>
    </xf>
    <xf numFmtId="0" fontId="0" fillId="13" borderId="1" xfId="0" applyFill="1" applyBorder="1" applyAlignment="1" applyProtection="1">
      <alignment horizontal="distributed" vertical="center"/>
      <protection locked="0"/>
    </xf>
    <xf numFmtId="0" fontId="0" fillId="13" borderId="15" xfId="0" applyFill="1" applyBorder="1" applyAlignment="1" applyProtection="1">
      <alignment horizontal="distributed" vertical="center"/>
      <protection locked="0"/>
    </xf>
    <xf numFmtId="38" fontId="3" fillId="13" borderId="139" xfId="4" quotePrefix="1" applyFont="1" applyFill="1" applyBorder="1" applyAlignment="1" applyProtection="1">
      <alignment horizontal="center" vertical="center"/>
      <protection locked="0"/>
    </xf>
    <xf numFmtId="38" fontId="3" fillId="13" borderId="24" xfId="4" applyFont="1" applyFill="1" applyBorder="1" applyAlignment="1" applyProtection="1">
      <alignment horizontal="center" vertical="center"/>
      <protection locked="0"/>
    </xf>
    <xf numFmtId="38" fontId="3" fillId="13" borderId="25" xfId="4" applyFont="1" applyFill="1" applyBorder="1" applyAlignment="1" applyProtection="1">
      <alignment horizontal="distributed" vertical="center"/>
      <protection locked="0"/>
    </xf>
    <xf numFmtId="38" fontId="3" fillId="13" borderId="68" xfId="4" quotePrefix="1" applyFont="1" applyFill="1" applyBorder="1" applyAlignment="1" applyProtection="1">
      <alignment horizontal="distributed" vertical="center"/>
      <protection locked="0"/>
    </xf>
    <xf numFmtId="0" fontId="0" fillId="13" borderId="157" xfId="0" applyFill="1" applyBorder="1" applyAlignment="1" applyProtection="1">
      <alignment horizontal="distributed" vertical="center"/>
      <protection locked="0"/>
    </xf>
    <xf numFmtId="38" fontId="3" fillId="13" borderId="0" xfId="4" applyFont="1" applyFill="1" applyBorder="1" applyAlignment="1" applyProtection="1">
      <alignment horizontal="distributed" vertical="center"/>
      <protection locked="0"/>
    </xf>
    <xf numFmtId="0" fontId="0" fillId="13" borderId="0" xfId="0" applyFill="1" applyBorder="1" applyAlignment="1" applyProtection="1">
      <alignment horizontal="distributed" vertical="center"/>
      <protection locked="0"/>
    </xf>
    <xf numFmtId="0" fontId="0" fillId="13" borderId="38" xfId="0" applyFill="1" applyBorder="1" applyAlignment="1" applyProtection="1">
      <alignment horizontal="distributed" vertical="center"/>
      <protection locked="0"/>
    </xf>
    <xf numFmtId="38" fontId="3" fillId="0" borderId="83" xfId="4" applyFont="1" applyFill="1" applyBorder="1" applyAlignment="1" applyProtection="1">
      <alignment horizontal="distributed" vertical="center"/>
      <protection locked="0"/>
    </xf>
    <xf numFmtId="38" fontId="3" fillId="0" borderId="159" xfId="4" applyFont="1" applyFill="1" applyBorder="1" applyAlignment="1" applyProtection="1">
      <alignment horizontal="distributed" vertical="center"/>
      <protection locked="0"/>
    </xf>
    <xf numFmtId="38" fontId="3" fillId="0" borderId="158" xfId="4" applyFont="1" applyFill="1" applyBorder="1" applyAlignment="1" applyProtection="1">
      <alignment horizontal="distributed" vertical="center"/>
      <protection locked="0"/>
    </xf>
    <xf numFmtId="38" fontId="7" fillId="0" borderId="25" xfId="4" applyFont="1" applyFill="1" applyBorder="1" applyAlignment="1" applyProtection="1">
      <alignment horizontal="right" vertical="center" shrinkToFit="1"/>
      <protection locked="0"/>
    </xf>
    <xf numFmtId="0" fontId="7" fillId="0" borderId="0" xfId="0" applyFont="1" applyFill="1" applyBorder="1" applyAlignment="1" applyProtection="1">
      <alignment horizontal="right" vertical="center" shrinkToFit="1"/>
      <protection locked="0"/>
    </xf>
    <xf numFmtId="0" fontId="7" fillId="0" borderId="39" xfId="0" applyFont="1" applyFill="1" applyBorder="1" applyAlignment="1" applyProtection="1">
      <alignment horizontal="right" vertical="center" shrinkToFit="1"/>
      <protection locked="0"/>
    </xf>
    <xf numFmtId="38" fontId="3" fillId="6" borderId="25" xfId="4" applyFont="1" applyFill="1" applyBorder="1" applyAlignment="1" applyProtection="1">
      <protection locked="0"/>
    </xf>
    <xf numFmtId="0" fontId="0" fillId="6" borderId="0" xfId="0" applyFill="1" applyBorder="1" applyAlignment="1" applyProtection="1">
      <protection locked="0"/>
    </xf>
    <xf numFmtId="0" fontId="0" fillId="6" borderId="39" xfId="0" applyFill="1" applyBorder="1" applyAlignment="1" applyProtection="1">
      <protection locked="0"/>
    </xf>
    <xf numFmtId="0" fontId="0" fillId="6" borderId="25" xfId="0" applyFill="1" applyBorder="1" applyAlignment="1" applyProtection="1">
      <protection locked="0"/>
    </xf>
    <xf numFmtId="0" fontId="0" fillId="6" borderId="3" xfId="0" applyFill="1" applyBorder="1" applyAlignment="1" applyProtection="1">
      <protection locked="0"/>
    </xf>
    <xf numFmtId="0" fontId="0" fillId="6" borderId="1" xfId="0" applyFill="1" applyBorder="1" applyAlignment="1" applyProtection="1">
      <protection locked="0"/>
    </xf>
    <xf numFmtId="0" fontId="0" fillId="6" borderId="15" xfId="0" applyFill="1" applyBorder="1" applyAlignment="1" applyProtection="1">
      <protection locked="0"/>
    </xf>
    <xf numFmtId="38" fontId="3" fillId="0" borderId="65" xfId="4" applyFont="1" applyFill="1" applyBorder="1" applyAlignment="1" applyProtection="1">
      <protection locked="0"/>
    </xf>
    <xf numFmtId="38" fontId="3" fillId="0" borderId="2" xfId="4" applyFont="1" applyFill="1" applyBorder="1" applyAlignment="1" applyProtection="1">
      <protection locked="0"/>
    </xf>
    <xf numFmtId="178" fontId="3" fillId="0" borderId="25" xfId="4" applyNumberFormat="1" applyFont="1" applyFill="1" applyBorder="1" applyAlignment="1" applyProtection="1">
      <alignment vertical="center"/>
      <protection locked="0"/>
    </xf>
    <xf numFmtId="178" fontId="3" fillId="0" borderId="39" xfId="4" applyNumberFormat="1" applyFont="1" applyFill="1" applyBorder="1" applyAlignment="1" applyProtection="1">
      <alignment vertical="center"/>
      <protection locked="0"/>
    </xf>
    <xf numFmtId="178" fontId="3" fillId="0" borderId="3" xfId="4" applyNumberFormat="1" applyFont="1" applyFill="1" applyBorder="1" applyAlignment="1" applyProtection="1">
      <alignment vertical="center"/>
      <protection locked="0"/>
    </xf>
    <xf numFmtId="178" fontId="3" fillId="0" borderId="15" xfId="4" applyNumberFormat="1" applyFont="1" applyFill="1" applyBorder="1" applyAlignment="1" applyProtection="1">
      <alignment vertical="center"/>
      <protection locked="0"/>
    </xf>
    <xf numFmtId="38" fontId="3" fillId="13" borderId="136" xfId="4" quotePrefix="1" applyFont="1" applyFill="1" applyBorder="1" applyAlignment="1" applyProtection="1">
      <alignment horizontal="distributed" vertical="center" indent="2"/>
      <protection locked="0"/>
    </xf>
    <xf numFmtId="38" fontId="3" fillId="13" borderId="150" xfId="4" applyFont="1" applyFill="1" applyBorder="1" applyAlignment="1" applyProtection="1">
      <alignment horizontal="distributed" vertical="center" indent="2"/>
      <protection locked="0"/>
    </xf>
    <xf numFmtId="38" fontId="3" fillId="13" borderId="139" xfId="4" quotePrefix="1" applyFont="1" applyFill="1" applyBorder="1" applyAlignment="1" applyProtection="1">
      <alignment horizontal="distributed" vertical="center"/>
      <protection locked="0"/>
    </xf>
    <xf numFmtId="38" fontId="3" fillId="13" borderId="24" xfId="4" applyFont="1" applyFill="1" applyBorder="1" applyAlignment="1" applyProtection="1">
      <alignment horizontal="distributed" vertical="center"/>
      <protection locked="0"/>
    </xf>
    <xf numFmtId="178" fontId="3" fillId="0" borderId="11" xfId="4" applyNumberFormat="1" applyFont="1" applyFill="1" applyBorder="1" applyAlignment="1" applyProtection="1">
      <alignment vertical="center"/>
      <protection locked="0"/>
    </xf>
    <xf numFmtId="178" fontId="3" fillId="0" borderId="10" xfId="4" applyNumberFormat="1" applyFont="1" applyFill="1" applyBorder="1" applyAlignment="1" applyProtection="1">
      <alignment vertical="center"/>
      <protection locked="0"/>
    </xf>
    <xf numFmtId="38" fontId="3" fillId="0" borderId="150" xfId="4" applyFont="1" applyFill="1" applyBorder="1" applyAlignment="1" applyProtection="1">
      <alignment horizontal="distributed" vertical="center"/>
      <protection locked="0"/>
    </xf>
    <xf numFmtId="0" fontId="0" fillId="0" borderId="194" xfId="0" applyFill="1" applyBorder="1" applyAlignment="1" applyProtection="1">
      <alignment horizontal="distributed" vertical="center"/>
      <protection locked="0"/>
    </xf>
    <xf numFmtId="0" fontId="0" fillId="0" borderId="145" xfId="0" applyFill="1" applyBorder="1" applyAlignment="1" applyProtection="1">
      <alignment horizontal="distributed" vertical="center"/>
      <protection locked="0"/>
    </xf>
    <xf numFmtId="38" fontId="3" fillId="6" borderId="11" xfId="4" applyFont="1" applyFill="1" applyBorder="1" applyAlignment="1" applyProtection="1">
      <protection locked="0"/>
    </xf>
    <xf numFmtId="0" fontId="0" fillId="6" borderId="7" xfId="0" applyFill="1" applyBorder="1" applyAlignment="1" applyProtection="1">
      <protection locked="0"/>
    </xf>
    <xf numFmtId="0" fontId="0" fillId="6" borderId="10" xfId="0" applyFill="1" applyBorder="1" applyAlignment="1" applyProtection="1">
      <protection locked="0"/>
    </xf>
    <xf numFmtId="178" fontId="3" fillId="0" borderId="11" xfId="4" applyNumberFormat="1" applyFont="1" applyFill="1" applyBorder="1" applyAlignment="1" applyProtection="1">
      <protection locked="0"/>
    </xf>
    <xf numFmtId="178" fontId="3" fillId="0" borderId="10" xfId="4" applyNumberFormat="1" applyFont="1" applyFill="1" applyBorder="1" applyAlignment="1" applyProtection="1">
      <protection locked="0"/>
    </xf>
    <xf numFmtId="178" fontId="3" fillId="0" borderId="25" xfId="4" applyNumberFormat="1" applyFont="1" applyFill="1" applyBorder="1" applyAlignment="1" applyProtection="1">
      <protection locked="0"/>
    </xf>
    <xf numFmtId="178" fontId="3" fillId="0" borderId="39" xfId="4" applyNumberFormat="1" applyFont="1" applyFill="1" applyBorder="1" applyAlignment="1" applyProtection="1">
      <protection locked="0"/>
    </xf>
    <xf numFmtId="178" fontId="3" fillId="0" borderId="3" xfId="4" applyNumberFormat="1" applyFont="1" applyFill="1" applyBorder="1" applyAlignment="1" applyProtection="1">
      <protection locked="0"/>
    </xf>
    <xf numFmtId="178" fontId="3" fillId="0" borderId="15" xfId="4" applyNumberFormat="1" applyFont="1" applyFill="1" applyBorder="1" applyAlignment="1" applyProtection="1">
      <protection locked="0"/>
    </xf>
    <xf numFmtId="38" fontId="3" fillId="0" borderId="24" xfId="4" applyFont="1" applyFill="1" applyBorder="1" applyAlignment="1" applyProtection="1">
      <protection locked="0"/>
    </xf>
    <xf numFmtId="38" fontId="3" fillId="0" borderId="11" xfId="4" applyFont="1" applyFill="1" applyBorder="1" applyAlignment="1" applyProtection="1">
      <protection locked="0"/>
    </xf>
    <xf numFmtId="0" fontId="0" fillId="0" borderId="7" xfId="0" applyFill="1" applyBorder="1" applyAlignment="1" applyProtection="1">
      <protection locked="0"/>
    </xf>
    <xf numFmtId="0" fontId="0" fillId="0" borderId="10" xfId="0" applyFill="1" applyBorder="1" applyAlignment="1" applyProtection="1">
      <protection locked="0"/>
    </xf>
    <xf numFmtId="0" fontId="0" fillId="0" borderId="25" xfId="0" applyFill="1" applyBorder="1" applyAlignment="1" applyProtection="1">
      <protection locked="0"/>
    </xf>
    <xf numFmtId="0" fontId="0" fillId="0" borderId="0" xfId="0" applyFill="1" applyBorder="1" applyAlignment="1" applyProtection="1">
      <protection locked="0"/>
    </xf>
    <xf numFmtId="0" fontId="0" fillId="0" borderId="39" xfId="0" applyFill="1" applyBorder="1" applyAlignment="1" applyProtection="1">
      <protection locked="0"/>
    </xf>
    <xf numFmtId="0" fontId="0" fillId="0" borderId="3" xfId="0" applyFill="1" applyBorder="1" applyAlignment="1" applyProtection="1">
      <protection locked="0"/>
    </xf>
    <xf numFmtId="0" fontId="0" fillId="0" borderId="1" xfId="0" applyFill="1" applyBorder="1" applyAlignment="1" applyProtection="1">
      <protection locked="0"/>
    </xf>
    <xf numFmtId="0" fontId="0" fillId="0" borderId="15" xfId="0" applyFill="1" applyBorder="1" applyAlignment="1" applyProtection="1">
      <protection locked="0"/>
    </xf>
    <xf numFmtId="38" fontId="3" fillId="0" borderId="158" xfId="4" applyFont="1" applyFill="1" applyBorder="1" applyAlignment="1" applyProtection="1">
      <protection locked="0"/>
    </xf>
    <xf numFmtId="38" fontId="3" fillId="6" borderId="3" xfId="4" applyFont="1" applyFill="1" applyBorder="1" applyAlignment="1" applyProtection="1">
      <alignment vertical="center"/>
      <protection locked="0"/>
    </xf>
    <xf numFmtId="38" fontId="3" fillId="6" borderId="15" xfId="4" applyFont="1" applyFill="1" applyBorder="1" applyAlignment="1" applyProtection="1">
      <alignment vertical="center"/>
      <protection locked="0"/>
    </xf>
    <xf numFmtId="38" fontId="3" fillId="0" borderId="194" xfId="4" applyFont="1" applyFill="1" applyBorder="1" applyAlignment="1" applyProtection="1">
      <alignment horizontal="distributed" vertical="center"/>
      <protection locked="0"/>
    </xf>
    <xf numFmtId="38" fontId="3" fillId="0" borderId="145" xfId="4" applyFont="1" applyFill="1" applyBorder="1" applyAlignment="1" applyProtection="1">
      <alignment horizontal="distributed" vertical="center"/>
      <protection locked="0"/>
    </xf>
    <xf numFmtId="177" fontId="3" fillId="6" borderId="11" xfId="0" applyNumberFormat="1" applyFont="1" applyFill="1" applyBorder="1" applyAlignment="1" applyProtection="1">
      <protection locked="0"/>
    </xf>
    <xf numFmtId="177" fontId="3" fillId="6" borderId="7" xfId="0" applyNumberFormat="1" applyFont="1" applyFill="1" applyBorder="1" applyAlignment="1" applyProtection="1">
      <protection locked="0"/>
    </xf>
    <xf numFmtId="177" fontId="3" fillId="6" borderId="10" xfId="0" applyNumberFormat="1" applyFont="1" applyFill="1" applyBorder="1" applyAlignment="1" applyProtection="1">
      <protection locked="0"/>
    </xf>
    <xf numFmtId="177" fontId="3" fillId="6" borderId="25" xfId="0" applyNumberFormat="1" applyFont="1" applyFill="1" applyBorder="1" applyAlignment="1" applyProtection="1">
      <protection locked="0"/>
    </xf>
    <xf numFmtId="177" fontId="3" fillId="6" borderId="0" xfId="0" applyNumberFormat="1" applyFont="1" applyFill="1" applyBorder="1" applyAlignment="1" applyProtection="1">
      <protection locked="0"/>
    </xf>
    <xf numFmtId="177" fontId="3" fillId="6" borderId="39" xfId="0" applyNumberFormat="1" applyFont="1" applyFill="1" applyBorder="1" applyAlignment="1" applyProtection="1">
      <protection locked="0"/>
    </xf>
    <xf numFmtId="177" fontId="3" fillId="6" borderId="3" xfId="0" applyNumberFormat="1" applyFont="1" applyFill="1" applyBorder="1" applyAlignment="1" applyProtection="1">
      <protection locked="0"/>
    </xf>
    <xf numFmtId="177" fontId="3" fillId="6" borderId="1" xfId="0" applyNumberFormat="1" applyFont="1" applyFill="1" applyBorder="1" applyAlignment="1" applyProtection="1">
      <protection locked="0"/>
    </xf>
    <xf numFmtId="177" fontId="3" fillId="6" borderId="15" xfId="0" applyNumberFormat="1" applyFont="1" applyFill="1" applyBorder="1" applyAlignment="1" applyProtection="1">
      <protection locked="0"/>
    </xf>
    <xf numFmtId="38" fontId="3" fillId="0" borderId="50" xfId="4" applyFont="1" applyFill="1" applyBorder="1" applyAlignment="1" applyProtection="1">
      <alignment horizontal="distributed"/>
      <protection locked="0"/>
    </xf>
    <xf numFmtId="38" fontId="3" fillId="0" borderId="51" xfId="4" applyFont="1" applyFill="1" applyBorder="1" applyAlignment="1" applyProtection="1">
      <alignment horizontal="distributed"/>
      <protection locked="0"/>
    </xf>
    <xf numFmtId="38" fontId="3" fillId="0" borderId="57" xfId="4" applyFont="1" applyFill="1" applyBorder="1" applyAlignment="1" applyProtection="1">
      <alignment horizontal="distributed"/>
      <protection locked="0"/>
    </xf>
    <xf numFmtId="38" fontId="7" fillId="0" borderId="65" xfId="4" applyFont="1" applyFill="1" applyBorder="1" applyAlignment="1" applyProtection="1">
      <alignment horizontal="distributed" vertical="center" wrapText="1" shrinkToFit="1"/>
      <protection locked="0"/>
    </xf>
    <xf numFmtId="0" fontId="7" fillId="0" borderId="2" xfId="0" applyFont="1" applyFill="1" applyBorder="1" applyAlignment="1" applyProtection="1">
      <alignment horizontal="distributed" vertical="center"/>
      <protection locked="0"/>
    </xf>
    <xf numFmtId="38" fontId="3" fillId="0" borderId="198" xfId="4" applyFont="1" applyFill="1" applyBorder="1" applyAlignment="1" applyProtection="1">
      <alignment horizontal="distributed" vertical="center"/>
      <protection locked="0"/>
    </xf>
    <xf numFmtId="177" fontId="3" fillId="0" borderId="11" xfId="0" applyNumberFormat="1" applyFont="1" applyFill="1" applyBorder="1" applyAlignment="1" applyProtection="1">
      <alignment horizontal="right"/>
      <protection locked="0"/>
    </xf>
    <xf numFmtId="177" fontId="3" fillId="0" borderId="7" xfId="0" applyNumberFormat="1" applyFont="1" applyFill="1" applyBorder="1" applyAlignment="1" applyProtection="1">
      <alignment horizontal="right"/>
      <protection locked="0"/>
    </xf>
    <xf numFmtId="177" fontId="3" fillId="0" borderId="10" xfId="0" applyNumberFormat="1" applyFont="1" applyFill="1" applyBorder="1" applyAlignment="1" applyProtection="1">
      <alignment horizontal="right"/>
      <protection locked="0"/>
    </xf>
    <xf numFmtId="177" fontId="3" fillId="0" borderId="25" xfId="0" applyNumberFormat="1" applyFont="1" applyFill="1" applyBorder="1" applyAlignment="1" applyProtection="1">
      <alignment horizontal="right"/>
      <protection locked="0"/>
    </xf>
    <xf numFmtId="177" fontId="3" fillId="0" borderId="0" xfId="0" applyNumberFormat="1" applyFont="1" applyFill="1" applyBorder="1" applyAlignment="1" applyProtection="1">
      <alignment horizontal="right"/>
      <protection locked="0"/>
    </xf>
    <xf numFmtId="177" fontId="3" fillId="0" borderId="39" xfId="0" applyNumberFormat="1" applyFont="1" applyFill="1" applyBorder="1" applyAlignment="1" applyProtection="1">
      <alignment horizontal="right"/>
      <protection locked="0"/>
    </xf>
    <xf numFmtId="177" fontId="3" fillId="0" borderId="127" xfId="0" applyNumberFormat="1" applyFont="1" applyFill="1" applyBorder="1" applyAlignment="1" applyProtection="1">
      <alignment horizontal="right"/>
      <protection locked="0"/>
    </xf>
    <xf numFmtId="177" fontId="3" fillId="0" borderId="87" xfId="0" applyNumberFormat="1" applyFont="1" applyFill="1" applyBorder="1" applyAlignment="1" applyProtection="1">
      <alignment horizontal="right"/>
      <protection locked="0"/>
    </xf>
    <xf numFmtId="177" fontId="3" fillId="0" borderId="130" xfId="0" applyNumberFormat="1" applyFont="1" applyFill="1" applyBorder="1" applyAlignment="1" applyProtection="1">
      <alignment horizontal="right"/>
      <protection locked="0"/>
    </xf>
    <xf numFmtId="179" fontId="3" fillId="0" borderId="24" xfId="4" applyNumberFormat="1" applyFont="1" applyFill="1" applyBorder="1" applyAlignment="1" applyProtection="1">
      <protection locked="0"/>
    </xf>
    <xf numFmtId="179" fontId="3" fillId="0" borderId="65" xfId="4" applyNumberFormat="1" applyFont="1" applyFill="1" applyBorder="1" applyAlignment="1" applyProtection="1">
      <protection locked="0"/>
    </xf>
    <xf numFmtId="179" fontId="3" fillId="0" borderId="79" xfId="4" applyNumberFormat="1" applyFont="1" applyFill="1" applyBorder="1" applyAlignment="1" applyProtection="1">
      <protection locked="0"/>
    </xf>
    <xf numFmtId="38" fontId="3" fillId="0" borderId="199" xfId="4" applyFont="1" applyFill="1" applyBorder="1" applyAlignment="1" applyProtection="1">
      <alignment horizontal="center"/>
      <protection locked="0"/>
    </xf>
    <xf numFmtId="38" fontId="3" fillId="0" borderId="200" xfId="4" applyFont="1" applyFill="1" applyBorder="1" applyAlignment="1" applyProtection="1">
      <alignment horizontal="center"/>
      <protection locked="0"/>
    </xf>
    <xf numFmtId="38" fontId="3" fillId="0" borderId="201" xfId="4" applyFont="1" applyFill="1" applyBorder="1" applyAlignment="1" applyProtection="1">
      <alignment horizontal="center"/>
      <protection locked="0"/>
    </xf>
    <xf numFmtId="38" fontId="3" fillId="0" borderId="202" xfId="4" applyFont="1" applyFill="1" applyBorder="1" applyAlignment="1" applyProtection="1">
      <alignment horizontal="center"/>
      <protection locked="0"/>
    </xf>
    <xf numFmtId="38" fontId="3" fillId="0" borderId="203" xfId="4" applyFont="1" applyFill="1" applyBorder="1" applyAlignment="1" applyProtection="1">
      <alignment horizontal="center"/>
      <protection locked="0"/>
    </xf>
    <xf numFmtId="38" fontId="3" fillId="0" borderId="204" xfId="4" applyFont="1" applyFill="1" applyBorder="1" applyAlignment="1" applyProtection="1">
      <alignment horizontal="center"/>
      <protection locked="0"/>
    </xf>
    <xf numFmtId="38" fontId="3" fillId="6" borderId="24" xfId="4" applyFont="1" applyFill="1" applyBorder="1" applyAlignment="1" applyProtection="1">
      <protection locked="0"/>
    </xf>
    <xf numFmtId="38" fontId="3" fillId="6" borderId="2" xfId="4" applyFont="1" applyFill="1" applyBorder="1" applyAlignment="1" applyProtection="1">
      <protection locked="0"/>
    </xf>
    <xf numFmtId="38" fontId="3" fillId="0" borderId="3" xfId="4" applyFont="1" applyFill="1" applyBorder="1" applyAlignment="1" applyProtection="1">
      <protection locked="0"/>
    </xf>
    <xf numFmtId="38" fontId="3" fillId="0" borderId="1" xfId="4" applyFont="1" applyFill="1" applyBorder="1" applyAlignment="1" applyProtection="1">
      <protection locked="0"/>
    </xf>
    <xf numFmtId="38" fontId="3" fillId="0" borderId="16" xfId="4" applyFont="1" applyFill="1" applyBorder="1" applyAlignment="1" applyProtection="1">
      <protection locked="0"/>
    </xf>
    <xf numFmtId="38" fontId="3" fillId="0" borderId="15" xfId="4" applyFont="1" applyFill="1" applyBorder="1" applyAlignment="1" applyProtection="1">
      <protection locked="0"/>
    </xf>
    <xf numFmtId="38" fontId="3" fillId="0" borderId="32" xfId="4" applyFont="1" applyFill="1" applyBorder="1" applyAlignment="1" applyProtection="1">
      <protection locked="0"/>
    </xf>
    <xf numFmtId="38" fontId="3" fillId="0" borderId="149" xfId="4" applyFont="1" applyFill="1" applyBorder="1" applyAlignment="1" applyProtection="1">
      <protection locked="0"/>
    </xf>
    <xf numFmtId="38" fontId="3" fillId="6" borderId="32" xfId="4" applyFont="1" applyFill="1" applyBorder="1" applyAlignment="1" applyProtection="1">
      <alignment vertical="center"/>
      <protection locked="0"/>
    </xf>
    <xf numFmtId="38" fontId="7" fillId="0" borderId="11" xfId="4" applyFont="1" applyFill="1" applyBorder="1" applyAlignment="1" applyProtection="1">
      <alignment horizontal="center"/>
      <protection locked="0"/>
    </xf>
    <xf numFmtId="38" fontId="7" fillId="0" borderId="7" xfId="4" applyFont="1" applyFill="1" applyBorder="1" applyAlignment="1" applyProtection="1">
      <alignment horizontal="center"/>
      <protection locked="0"/>
    </xf>
    <xf numFmtId="38" fontId="3" fillId="0" borderId="11" xfId="4" applyFont="1" applyFill="1" applyBorder="1" applyAlignment="1" applyProtection="1">
      <alignment horizontal="center"/>
      <protection locked="0"/>
    </xf>
    <xf numFmtId="38" fontId="3" fillId="0" borderId="7" xfId="4" applyFont="1" applyFill="1" applyBorder="1" applyAlignment="1" applyProtection="1">
      <alignment horizontal="center"/>
      <protection locked="0"/>
    </xf>
    <xf numFmtId="38" fontId="3" fillId="0" borderId="12" xfId="4" applyFont="1" applyFill="1" applyBorder="1" applyAlignment="1" applyProtection="1">
      <alignment horizontal="center"/>
      <protection locked="0"/>
    </xf>
    <xf numFmtId="38" fontId="3" fillId="0" borderId="81" xfId="4" applyFont="1" applyFill="1" applyBorder="1" applyAlignment="1" applyProtection="1">
      <alignment vertical="center"/>
      <protection locked="0"/>
    </xf>
    <xf numFmtId="38" fontId="3" fillId="0" borderId="151" xfId="4" applyFont="1" applyFill="1" applyBorder="1" applyAlignment="1" applyProtection="1">
      <alignment vertical="center"/>
      <protection locked="0"/>
    </xf>
    <xf numFmtId="38" fontId="3" fillId="0" borderId="151" xfId="4" applyFont="1" applyFill="1" applyBorder="1" applyAlignment="1" applyProtection="1">
      <protection locked="0"/>
    </xf>
    <xf numFmtId="38" fontId="3" fillId="0" borderId="205" xfId="4" applyFont="1" applyFill="1" applyBorder="1" applyAlignment="1" applyProtection="1">
      <protection locked="0"/>
    </xf>
    <xf numFmtId="38" fontId="3" fillId="6" borderId="24" xfId="4" applyFont="1" applyFill="1" applyBorder="1" applyAlignment="1" applyProtection="1">
      <alignment vertical="center"/>
      <protection locked="0"/>
    </xf>
    <xf numFmtId="38" fontId="3" fillId="0" borderId="152" xfId="4" applyFont="1" applyFill="1" applyBorder="1" applyAlignment="1" applyProtection="1">
      <protection locked="0"/>
    </xf>
    <xf numFmtId="38" fontId="3" fillId="6" borderId="4" xfId="4" applyFont="1" applyFill="1" applyBorder="1" applyAlignment="1" applyProtection="1">
      <alignment horizontal="center" vertical="center"/>
      <protection locked="0"/>
    </xf>
    <xf numFmtId="38" fontId="3" fillId="6" borderId="48" xfId="4" applyFont="1" applyFill="1" applyBorder="1" applyAlignment="1" applyProtection="1">
      <alignment horizontal="center" vertical="center"/>
      <protection locked="0"/>
    </xf>
    <xf numFmtId="0" fontId="46" fillId="7" borderId="32" xfId="0" applyFont="1" applyFill="1" applyBorder="1" applyAlignment="1">
      <alignment horizontal="center" vertical="center"/>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48" xfId="0" applyFont="1" applyFill="1" applyBorder="1" applyAlignment="1">
      <alignment vertical="center"/>
    </xf>
    <xf numFmtId="0" fontId="46" fillId="0" borderId="4" xfId="0" applyFont="1" applyFill="1" applyBorder="1" applyAlignment="1">
      <alignment horizontal="left" vertical="center"/>
    </xf>
    <xf numFmtId="0" fontId="46" fillId="0" borderId="5" xfId="0" applyFont="1" applyFill="1" applyBorder="1" applyAlignment="1">
      <alignment horizontal="left" vertical="center"/>
    </xf>
    <xf numFmtId="0" fontId="46" fillId="0" borderId="48" xfId="0" applyFont="1" applyFill="1" applyBorder="1" applyAlignment="1">
      <alignment horizontal="left" vertical="center"/>
    </xf>
    <xf numFmtId="0" fontId="46" fillId="7" borderId="11" xfId="0" applyFont="1" applyFill="1" applyBorder="1" applyAlignment="1">
      <alignment horizontal="center" vertical="center"/>
    </xf>
    <xf numFmtId="0" fontId="46" fillId="7" borderId="10" xfId="0" applyFont="1" applyFill="1" applyBorder="1" applyAlignment="1">
      <alignment horizontal="center" vertical="center"/>
    </xf>
    <xf numFmtId="0" fontId="46" fillId="7" borderId="25" xfId="0" applyFont="1" applyFill="1" applyBorder="1" applyAlignment="1">
      <alignment horizontal="center" vertical="center"/>
    </xf>
    <xf numFmtId="0" fontId="46" fillId="7" borderId="39" xfId="0" applyFont="1" applyFill="1" applyBorder="1" applyAlignment="1">
      <alignment horizontal="center" vertical="center"/>
    </xf>
    <xf numFmtId="0" fontId="46" fillId="7" borderId="3" xfId="0" applyFont="1" applyFill="1" applyBorder="1" applyAlignment="1">
      <alignment horizontal="center" vertical="center"/>
    </xf>
    <xf numFmtId="0" fontId="46" fillId="7" borderId="15" xfId="0" applyFont="1" applyFill="1" applyBorder="1" applyAlignment="1">
      <alignment horizontal="center" vertical="center"/>
    </xf>
    <xf numFmtId="0" fontId="46" fillId="0" borderId="24" xfId="0" applyFont="1" applyFill="1" applyBorder="1" applyAlignment="1">
      <alignment horizontal="left" vertical="center" wrapText="1"/>
    </xf>
    <xf numFmtId="0" fontId="46" fillId="0" borderId="4" xfId="0" applyFont="1" applyFill="1" applyBorder="1" applyAlignment="1">
      <alignment horizontal="left" vertical="center" wrapText="1"/>
    </xf>
    <xf numFmtId="0" fontId="45" fillId="9" borderId="206" xfId="0" applyFont="1" applyFill="1" applyBorder="1" applyAlignment="1">
      <alignment horizontal="left" vertical="center" wrapText="1"/>
    </xf>
    <xf numFmtId="0" fontId="45" fillId="9" borderId="207" xfId="0" applyFont="1" applyFill="1" applyBorder="1" applyAlignment="1">
      <alignment horizontal="left" vertical="center" wrapText="1"/>
    </xf>
    <xf numFmtId="0" fontId="45" fillId="9" borderId="208" xfId="0" applyFont="1" applyFill="1" applyBorder="1" applyAlignment="1">
      <alignment horizontal="left" vertical="center" wrapText="1"/>
    </xf>
    <xf numFmtId="0" fontId="45" fillId="9" borderId="96"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95" xfId="0" applyFont="1" applyFill="1" applyBorder="1" applyAlignment="1">
      <alignment horizontal="left" vertical="center" wrapText="1"/>
    </xf>
    <xf numFmtId="0" fontId="45" fillId="9" borderId="94" xfId="0" applyFont="1" applyFill="1" applyBorder="1" applyAlignment="1">
      <alignment horizontal="left" vertical="center" wrapText="1"/>
    </xf>
    <xf numFmtId="0" fontId="45" fillId="9" borderId="93" xfId="0" applyFont="1" applyFill="1" applyBorder="1" applyAlignment="1">
      <alignment horizontal="left" vertical="center" wrapText="1"/>
    </xf>
    <xf numFmtId="0" fontId="45" fillId="9" borderId="92" xfId="0" applyFont="1" applyFill="1" applyBorder="1" applyAlignment="1">
      <alignment horizontal="left" vertical="center" wrapText="1"/>
    </xf>
    <xf numFmtId="0" fontId="46" fillId="0" borderId="32"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3" fillId="7" borderId="0" xfId="0" applyFont="1" applyFill="1" applyBorder="1" applyAlignment="1">
      <alignment horizontal="center" vertical="center"/>
    </xf>
    <xf numFmtId="0" fontId="0" fillId="0" borderId="207" xfId="0" applyBorder="1" applyAlignment="1"/>
    <xf numFmtId="0" fontId="0" fillId="0" borderId="208" xfId="0" applyBorder="1" applyAlignment="1"/>
    <xf numFmtId="0" fontId="0" fillId="0" borderId="96" xfId="0" applyBorder="1" applyAlignment="1"/>
    <xf numFmtId="0" fontId="0" fillId="0" borderId="95" xfId="0" applyBorder="1" applyAlignment="1"/>
    <xf numFmtId="0" fontId="0" fillId="0" borderId="94" xfId="0" applyBorder="1" applyAlignment="1"/>
    <xf numFmtId="0" fontId="0" fillId="0" borderId="93" xfId="0" applyBorder="1" applyAlignment="1"/>
    <xf numFmtId="0" fontId="0" fillId="0" borderId="92" xfId="0" applyBorder="1" applyAlignment="1"/>
    <xf numFmtId="0" fontId="46" fillId="7" borderId="0" xfId="0" applyFont="1" applyFill="1" applyAlignment="1">
      <alignment horizontal="center" vertical="center"/>
    </xf>
    <xf numFmtId="0" fontId="46" fillId="0" borderId="11" xfId="0" applyFont="1" applyFill="1"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46" fillId="0" borderId="11" xfId="0" applyFont="1" applyFill="1" applyBorder="1" applyAlignment="1">
      <alignment vertical="center" wrapText="1"/>
    </xf>
    <xf numFmtId="0" fontId="46" fillId="0" borderId="7" xfId="0" applyFont="1" applyFill="1" applyBorder="1" applyAlignment="1">
      <alignment vertical="center" wrapText="1"/>
    </xf>
    <xf numFmtId="0" fontId="46" fillId="0" borderId="10" xfId="0" applyFont="1" applyFill="1" applyBorder="1" applyAlignment="1">
      <alignment vertical="center" wrapText="1"/>
    </xf>
    <xf numFmtId="0" fontId="46" fillId="0" borderId="3" xfId="0" applyFont="1" applyFill="1" applyBorder="1" applyAlignment="1">
      <alignment vertical="center" wrapText="1"/>
    </xf>
    <xf numFmtId="0" fontId="46" fillId="0" borderId="1" xfId="0" applyFont="1" applyFill="1" applyBorder="1" applyAlignment="1">
      <alignment vertical="center" wrapText="1"/>
    </xf>
    <xf numFmtId="0" fontId="46" fillId="0" borderId="15" xfId="0" applyFont="1" applyFill="1" applyBorder="1" applyAlignment="1">
      <alignment vertical="center" wrapText="1"/>
    </xf>
    <xf numFmtId="179" fontId="46" fillId="5" borderId="11" xfId="4" applyNumberFormat="1" applyFont="1" applyFill="1" applyBorder="1" applyAlignment="1">
      <alignment vertical="center"/>
    </xf>
    <xf numFmtId="179" fontId="46" fillId="5" borderId="7" xfId="4" applyNumberFormat="1" applyFont="1" applyFill="1" applyBorder="1" applyAlignment="1">
      <alignment vertical="center"/>
    </xf>
    <xf numFmtId="179" fontId="46" fillId="5" borderId="3" xfId="4" applyNumberFormat="1" applyFont="1" applyFill="1" applyBorder="1" applyAlignment="1">
      <alignment vertical="center"/>
    </xf>
    <xf numFmtId="179" fontId="46" fillId="5" borderId="1" xfId="4" applyNumberFormat="1" applyFont="1" applyFill="1" applyBorder="1" applyAlignment="1">
      <alignment vertical="center"/>
    </xf>
    <xf numFmtId="38" fontId="46" fillId="0" borderId="10" xfId="4" applyFont="1" applyFill="1" applyBorder="1" applyAlignment="1">
      <alignment horizontal="center" vertical="center"/>
    </xf>
    <xf numFmtId="38" fontId="46" fillId="0" borderId="15" xfId="4" applyFont="1" applyFill="1" applyBorder="1" applyAlignment="1">
      <alignment horizontal="center" vertical="center"/>
    </xf>
    <xf numFmtId="38" fontId="46" fillId="5" borderId="4" xfId="4" applyFont="1" applyFill="1" applyBorder="1" applyAlignment="1">
      <alignment vertical="center"/>
    </xf>
    <xf numFmtId="38" fontId="46" fillId="5" borderId="5" xfId="4" applyFont="1" applyFill="1" applyBorder="1" applyAlignment="1">
      <alignment vertic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6" fillId="0" borderId="4" xfId="0" applyFont="1" applyFill="1" applyBorder="1" applyAlignment="1">
      <alignment vertical="center" wrapText="1"/>
    </xf>
    <xf numFmtId="0" fontId="46" fillId="0" borderId="5" xfId="0" applyFont="1" applyFill="1" applyBorder="1" applyAlignment="1">
      <alignment vertical="center" wrapText="1"/>
    </xf>
    <xf numFmtId="0" fontId="46" fillId="0" borderId="48" xfId="0" applyFont="1" applyFill="1" applyBorder="1" applyAlignment="1">
      <alignment vertical="center" wrapText="1"/>
    </xf>
    <xf numFmtId="38" fontId="45" fillId="5" borderId="24" xfId="4" applyFont="1" applyFill="1" applyBorder="1" applyAlignment="1">
      <alignment horizontal="right" vertical="center"/>
    </xf>
    <xf numFmtId="38" fontId="45" fillId="5" borderId="2" xfId="4" applyFont="1" applyFill="1" applyBorder="1" applyAlignment="1">
      <alignment horizontal="right" vertical="center"/>
    </xf>
    <xf numFmtId="38" fontId="46" fillId="9" borderId="209" xfId="4" applyFont="1" applyFill="1" applyBorder="1" applyAlignment="1">
      <alignment horizontal="center" vertical="center"/>
    </xf>
    <xf numFmtId="38" fontId="1" fillId="9" borderId="210" xfId="4" applyFont="1" applyFill="1" applyBorder="1" applyAlignment="1">
      <alignment horizontal="center" vertical="center"/>
    </xf>
    <xf numFmtId="38" fontId="1" fillId="9" borderId="211" xfId="4" applyFont="1" applyFill="1" applyBorder="1" applyAlignment="1">
      <alignment horizontal="center" vertical="center"/>
    </xf>
    <xf numFmtId="0" fontId="46" fillId="0" borderId="7" xfId="0" applyFont="1" applyFill="1" applyBorder="1" applyAlignment="1">
      <alignment horizontal="left" vertical="center" wrapText="1"/>
    </xf>
    <xf numFmtId="0" fontId="46" fillId="0" borderId="2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6" fillId="5" borderId="4" xfId="0" applyFont="1" applyFill="1" applyBorder="1" applyAlignment="1">
      <alignment horizontal="center" vertical="center"/>
    </xf>
    <xf numFmtId="0" fontId="0" fillId="5" borderId="48" xfId="0" applyFill="1" applyBorder="1" applyAlignment="1">
      <alignment horizontal="center" vertical="center"/>
    </xf>
    <xf numFmtId="0" fontId="46" fillId="0" borderId="3" xfId="0" applyFont="1" applyFill="1" applyBorder="1" applyAlignment="1">
      <alignment horizontal="left" vertical="center"/>
    </xf>
    <xf numFmtId="0" fontId="0" fillId="0" borderId="1" xfId="0" applyBorder="1" applyAlignment="1">
      <alignment horizontal="left" vertical="center"/>
    </xf>
    <xf numFmtId="0" fontId="0" fillId="0" borderId="15" xfId="0" applyBorder="1" applyAlignment="1">
      <alignment horizontal="left" vertical="center"/>
    </xf>
    <xf numFmtId="0" fontId="46" fillId="7" borderId="90" xfId="0" applyFont="1" applyFill="1" applyBorder="1" applyAlignment="1">
      <alignment horizontal="center" vertical="center"/>
    </xf>
    <xf numFmtId="0" fontId="46" fillId="0" borderId="7" xfId="0" applyFont="1" applyFill="1" applyBorder="1" applyAlignment="1">
      <alignment horizontal="left" vertical="center"/>
    </xf>
    <xf numFmtId="0" fontId="0" fillId="0" borderId="10" xfId="0" applyBorder="1" applyAlignment="1">
      <alignment horizontal="left"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5" borderId="3" xfId="0" applyFill="1" applyBorder="1" applyAlignment="1">
      <alignment horizontal="center" vertical="center"/>
    </xf>
    <xf numFmtId="0" fontId="0" fillId="5" borderId="1" xfId="0" applyFill="1" applyBorder="1" applyAlignment="1">
      <alignment horizontal="center" vertical="center"/>
    </xf>
    <xf numFmtId="0" fontId="46" fillId="0" borderId="7" xfId="0" applyFont="1" applyFill="1" applyBorder="1" applyAlignment="1">
      <alignment horizontal="left" vertical="center" shrinkToFit="1"/>
    </xf>
    <xf numFmtId="0" fontId="46" fillId="0" borderId="10" xfId="0" applyFont="1" applyFill="1" applyBorder="1" applyAlignment="1">
      <alignment horizontal="left" vertical="center" shrinkToFit="1"/>
    </xf>
    <xf numFmtId="0" fontId="46" fillId="0" borderId="1" xfId="0" applyFont="1" applyFill="1" applyBorder="1" applyAlignment="1">
      <alignment horizontal="left" vertical="center" shrinkToFit="1"/>
    </xf>
    <xf numFmtId="0" fontId="46" fillId="0" borderId="15" xfId="0" applyFont="1" applyFill="1" applyBorder="1" applyAlignment="1">
      <alignment horizontal="left" vertical="center" shrinkToFit="1"/>
    </xf>
    <xf numFmtId="0" fontId="46" fillId="5" borderId="11" xfId="0" applyFont="1" applyFill="1" applyBorder="1" applyAlignment="1">
      <alignment horizontal="center" vertical="center"/>
    </xf>
    <xf numFmtId="38" fontId="45" fillId="5" borderId="24" xfId="4" applyFont="1" applyFill="1" applyBorder="1" applyAlignment="1">
      <alignment vertical="center"/>
    </xf>
    <xf numFmtId="38" fontId="1" fillId="5" borderId="2" xfId="4" applyFont="1" applyFill="1" applyBorder="1" applyAlignment="1">
      <alignment vertical="center"/>
    </xf>
    <xf numFmtId="38" fontId="46" fillId="9" borderId="209" xfId="4" applyFont="1" applyFill="1" applyBorder="1" applyAlignment="1">
      <alignment horizontal="center" vertical="center" wrapText="1"/>
    </xf>
    <xf numFmtId="38" fontId="1" fillId="9" borderId="210" xfId="4" applyFont="1" applyFill="1" applyBorder="1" applyAlignment="1">
      <alignment horizontal="center" vertical="center" wrapText="1"/>
    </xf>
    <xf numFmtId="38" fontId="1" fillId="9" borderId="211" xfId="4" applyFont="1" applyFill="1" applyBorder="1" applyAlignment="1">
      <alignment horizontal="center" vertical="center" wrapText="1"/>
    </xf>
    <xf numFmtId="0" fontId="46" fillId="7" borderId="212" xfId="0" applyFont="1" applyFill="1" applyBorder="1" applyAlignment="1">
      <alignment horizontal="center" vertical="center"/>
    </xf>
    <xf numFmtId="0" fontId="46" fillId="7" borderId="213" xfId="0" applyFont="1" applyFill="1" applyBorder="1" applyAlignment="1">
      <alignment horizontal="center" vertical="center"/>
    </xf>
    <xf numFmtId="0" fontId="55" fillId="0" borderId="11"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1" xfId="0" applyFont="1" applyFill="1" applyBorder="1" applyAlignment="1">
      <alignment horizontal="left" vertical="center" wrapText="1"/>
    </xf>
    <xf numFmtId="0" fontId="55" fillId="0" borderId="15" xfId="0" applyFont="1" applyFill="1" applyBorder="1" applyAlignment="1">
      <alignment horizontal="left" vertical="center" wrapText="1"/>
    </xf>
    <xf numFmtId="0" fontId="45" fillId="0" borderId="11" xfId="0" applyFont="1" applyFill="1" applyBorder="1" applyAlignment="1">
      <alignment horizontal="center" vertical="center" shrinkToFit="1"/>
    </xf>
    <xf numFmtId="0" fontId="45" fillId="0" borderId="7" xfId="0" applyFont="1" applyFill="1" applyBorder="1" applyAlignment="1">
      <alignment horizontal="center" vertical="center" shrinkToFit="1"/>
    </xf>
    <xf numFmtId="0" fontId="45" fillId="0" borderId="3" xfId="0" applyFont="1" applyFill="1" applyBorder="1" applyAlignment="1">
      <alignment horizontal="center" vertical="center" shrinkToFit="1"/>
    </xf>
    <xf numFmtId="0" fontId="45" fillId="0" borderId="1" xfId="0" applyFont="1" applyFill="1" applyBorder="1" applyAlignment="1">
      <alignment horizontal="center" vertical="center" shrinkToFit="1"/>
    </xf>
    <xf numFmtId="0" fontId="45" fillId="9" borderId="207"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6" fillId="0" borderId="5" xfId="0" applyFont="1" applyFill="1" applyBorder="1" applyAlignment="1">
      <alignment horizontal="left" vertical="center" wrapText="1"/>
    </xf>
    <xf numFmtId="0" fontId="46" fillId="0" borderId="48" xfId="0" applyFont="1" applyFill="1" applyBorder="1" applyAlignment="1">
      <alignment horizontal="left" vertical="center" wrapText="1"/>
    </xf>
    <xf numFmtId="0" fontId="0" fillId="0" borderId="90" xfId="0" applyBorder="1" applyAlignment="1">
      <alignment horizontal="center" vertical="center"/>
    </xf>
    <xf numFmtId="38" fontId="46" fillId="5" borderId="11" xfId="4" applyFont="1" applyFill="1" applyBorder="1" applyAlignment="1">
      <alignment vertical="center"/>
    </xf>
    <xf numFmtId="38" fontId="46" fillId="5" borderId="7" xfId="4" applyFont="1" applyFill="1" applyBorder="1" applyAlignment="1">
      <alignment vertical="center"/>
    </xf>
    <xf numFmtId="38" fontId="46" fillId="5" borderId="3" xfId="4" applyFont="1" applyFill="1" applyBorder="1" applyAlignment="1">
      <alignment vertical="center"/>
    </xf>
    <xf numFmtId="38" fontId="46" fillId="5" borderId="1" xfId="4" applyFont="1" applyFill="1" applyBorder="1" applyAlignment="1">
      <alignment vertical="center"/>
    </xf>
    <xf numFmtId="0" fontId="45" fillId="0" borderId="0" xfId="0" applyFont="1" applyFill="1" applyBorder="1" applyAlignment="1">
      <alignment horizontal="center" vertical="center" wrapText="1"/>
    </xf>
    <xf numFmtId="0" fontId="46" fillId="0" borderId="0" xfId="0" applyFont="1" applyFill="1" applyAlignment="1">
      <alignment vertical="center" wrapText="1"/>
    </xf>
    <xf numFmtId="0" fontId="46" fillId="7" borderId="4" xfId="0" applyFont="1" applyFill="1" applyBorder="1" applyAlignment="1">
      <alignment horizontal="center" vertical="center"/>
    </xf>
    <xf numFmtId="0" fontId="46" fillId="7" borderId="5" xfId="0" applyFont="1" applyFill="1" applyBorder="1" applyAlignment="1">
      <alignment horizontal="center" vertical="center"/>
    </xf>
    <xf numFmtId="0" fontId="46" fillId="7" borderId="48" xfId="0" applyFont="1" applyFill="1" applyBorder="1" applyAlignment="1">
      <alignment horizontal="center" vertical="center"/>
    </xf>
    <xf numFmtId="0" fontId="46" fillId="0" borderId="32" xfId="0" applyFont="1" applyFill="1" applyBorder="1" applyAlignment="1">
      <alignment horizontal="left" vertical="center" shrinkToFit="1"/>
    </xf>
    <xf numFmtId="0" fontId="45" fillId="0" borderId="0"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7" fillId="8" borderId="32" xfId="0" applyFont="1" applyFill="1" applyBorder="1" applyAlignment="1">
      <alignment horizontal="center" vertical="center"/>
    </xf>
    <xf numFmtId="0" fontId="47" fillId="8" borderId="11" xfId="0" applyFont="1" applyFill="1" applyBorder="1" applyAlignment="1">
      <alignment horizontal="center" vertical="center" wrapText="1"/>
    </xf>
    <xf numFmtId="0" fontId="47" fillId="8" borderId="7" xfId="0" applyFont="1" applyFill="1" applyBorder="1" applyAlignment="1">
      <alignment horizontal="center" vertical="center" wrapText="1"/>
    </xf>
    <xf numFmtId="0" fontId="47" fillId="8" borderId="10" xfId="0" applyFont="1" applyFill="1" applyBorder="1" applyAlignment="1">
      <alignment horizontal="center" vertical="center" wrapText="1"/>
    </xf>
    <xf numFmtId="0" fontId="47" fillId="8" borderId="3" xfId="0" applyFont="1" applyFill="1" applyBorder="1" applyAlignment="1">
      <alignment horizontal="center" vertical="center" wrapText="1"/>
    </xf>
    <xf numFmtId="0" fontId="47" fillId="8" borderId="1" xfId="0" applyFont="1" applyFill="1" applyBorder="1" applyAlignment="1">
      <alignment horizontal="center" vertical="center" wrapText="1"/>
    </xf>
    <xf numFmtId="0" fontId="47" fillId="8" borderId="15" xfId="0" applyFont="1" applyFill="1" applyBorder="1" applyAlignment="1">
      <alignment horizontal="center" vertical="center" wrapText="1"/>
    </xf>
    <xf numFmtId="0" fontId="47" fillId="8" borderId="4" xfId="0" applyFont="1" applyFill="1" applyBorder="1" applyAlignment="1">
      <alignment horizontal="center" vertical="center" wrapText="1"/>
    </xf>
    <xf numFmtId="0" fontId="47" fillId="8" borderId="5" xfId="0" applyFont="1" applyFill="1" applyBorder="1" applyAlignment="1">
      <alignment horizontal="center" vertical="center" wrapText="1"/>
    </xf>
    <xf numFmtId="0" fontId="47" fillId="8" borderId="48" xfId="0" applyFont="1" applyFill="1" applyBorder="1" applyAlignment="1">
      <alignment horizontal="center" vertical="center" wrapText="1"/>
    </xf>
    <xf numFmtId="0" fontId="47" fillId="8" borderId="32" xfId="0" applyFont="1" applyFill="1" applyBorder="1" applyAlignment="1">
      <alignment horizontal="left" vertical="center" wrapText="1"/>
    </xf>
    <xf numFmtId="0" fontId="46" fillId="0" borderId="32" xfId="0" applyFont="1" applyFill="1" applyBorder="1" applyAlignment="1">
      <alignment horizontal="left" vertical="center"/>
    </xf>
    <xf numFmtId="0" fontId="46" fillId="4" borderId="3" xfId="0" applyFont="1" applyFill="1" applyBorder="1" applyAlignment="1">
      <alignment horizontal="left" vertical="top" wrapText="1"/>
    </xf>
    <xf numFmtId="0" fontId="46" fillId="4" borderId="1" xfId="0" applyFont="1" applyFill="1" applyBorder="1" applyAlignment="1">
      <alignment horizontal="left" vertical="top" wrapText="1"/>
    </xf>
    <xf numFmtId="0" fontId="46" fillId="4" borderId="15" xfId="0" applyFont="1" applyFill="1" applyBorder="1" applyAlignment="1">
      <alignment horizontal="left" vertical="top" wrapText="1"/>
    </xf>
    <xf numFmtId="0" fontId="46" fillId="4" borderId="25" xfId="0" applyFont="1" applyFill="1" applyBorder="1" applyAlignment="1">
      <alignment horizontal="left" vertical="center"/>
    </xf>
    <xf numFmtId="0" fontId="46" fillId="4" borderId="0" xfId="0" applyFont="1" applyFill="1" applyBorder="1" applyAlignment="1">
      <alignment horizontal="left" vertical="center"/>
    </xf>
    <xf numFmtId="0" fontId="46" fillId="4" borderId="39" xfId="0" applyFont="1" applyFill="1" applyBorder="1" applyAlignment="1">
      <alignment horizontal="left" vertical="center"/>
    </xf>
    <xf numFmtId="0" fontId="46" fillId="4" borderId="3" xfId="0" applyFont="1" applyFill="1" applyBorder="1" applyAlignment="1">
      <alignment horizontal="left" vertical="center"/>
    </xf>
    <xf numFmtId="0" fontId="46" fillId="4" borderId="1" xfId="0" applyFont="1" applyFill="1" applyBorder="1" applyAlignment="1">
      <alignment horizontal="left" vertical="center"/>
    </xf>
    <xf numFmtId="0" fontId="46" fillId="4" borderId="15" xfId="0" applyFont="1" applyFill="1" applyBorder="1" applyAlignment="1">
      <alignment horizontal="left" vertical="center"/>
    </xf>
    <xf numFmtId="0" fontId="46" fillId="0" borderId="11" xfId="0" applyFont="1" applyFill="1" applyBorder="1" applyAlignment="1">
      <alignment horizontal="center" vertical="center" wrapText="1" shrinkToFit="1"/>
    </xf>
    <xf numFmtId="0" fontId="46" fillId="0" borderId="7" xfId="0" applyFont="1" applyFill="1" applyBorder="1" applyAlignment="1">
      <alignment horizontal="center" vertical="center" wrapText="1" shrinkToFit="1"/>
    </xf>
    <xf numFmtId="0" fontId="46" fillId="0" borderId="10" xfId="0" applyFont="1" applyFill="1" applyBorder="1" applyAlignment="1">
      <alignment horizontal="center" vertical="center" wrapText="1" shrinkToFit="1"/>
    </xf>
    <xf numFmtId="0" fontId="46" fillId="0" borderId="25" xfId="0" applyFont="1" applyFill="1" applyBorder="1" applyAlignment="1">
      <alignment horizontal="center" vertical="center" wrapText="1" shrinkToFit="1"/>
    </xf>
    <xf numFmtId="0" fontId="46" fillId="0" borderId="0" xfId="0" applyFont="1" applyFill="1" applyBorder="1" applyAlignment="1">
      <alignment horizontal="center" vertical="center" wrapText="1" shrinkToFit="1"/>
    </xf>
    <xf numFmtId="0" fontId="46" fillId="0" borderId="39" xfId="0" applyFont="1" applyFill="1" applyBorder="1" applyAlignment="1">
      <alignment horizontal="center" vertical="center" wrapText="1" shrinkToFit="1"/>
    </xf>
    <xf numFmtId="0" fontId="46" fillId="0" borderId="3" xfId="0" applyFont="1" applyFill="1" applyBorder="1" applyAlignment="1">
      <alignment horizontal="center" vertical="center" wrapText="1" shrinkToFit="1"/>
    </xf>
    <xf numFmtId="0" fontId="46" fillId="0" borderId="1" xfId="0" applyFont="1" applyFill="1" applyBorder="1" applyAlignment="1">
      <alignment horizontal="center" vertical="center" wrapText="1" shrinkToFit="1"/>
    </xf>
    <xf numFmtId="0" fontId="46" fillId="0" borderId="15" xfId="0" applyFont="1" applyFill="1" applyBorder="1" applyAlignment="1">
      <alignment horizontal="center" vertical="center" wrapText="1" shrinkToFit="1"/>
    </xf>
    <xf numFmtId="0" fontId="46" fillId="7" borderId="7" xfId="0" applyFont="1" applyFill="1" applyBorder="1" applyAlignment="1">
      <alignment horizontal="center" vertical="center"/>
    </xf>
    <xf numFmtId="0" fontId="46" fillId="7" borderId="0" xfId="0" applyFont="1" applyFill="1" applyBorder="1" applyAlignment="1">
      <alignment horizontal="center" vertical="center"/>
    </xf>
    <xf numFmtId="0" fontId="46" fillId="7" borderId="1" xfId="0" applyFont="1" applyFill="1" applyBorder="1" applyAlignment="1">
      <alignment horizontal="center" vertical="center"/>
    </xf>
    <xf numFmtId="0" fontId="46" fillId="0" borderId="10" xfId="0" applyFont="1" applyFill="1" applyBorder="1" applyAlignment="1">
      <alignment horizontal="left" vertical="center" wrapText="1"/>
    </xf>
    <xf numFmtId="0" fontId="46" fillId="0" borderId="39" xfId="0" applyFont="1" applyFill="1" applyBorder="1" applyAlignment="1">
      <alignment horizontal="left" vertical="center" wrapText="1"/>
    </xf>
    <xf numFmtId="0" fontId="46" fillId="0" borderId="15" xfId="0" applyFont="1" applyFill="1" applyBorder="1" applyAlignment="1">
      <alignment horizontal="left" vertical="center" wrapText="1"/>
    </xf>
    <xf numFmtId="0" fontId="46" fillId="7" borderId="24" xfId="0" applyFont="1" applyFill="1" applyBorder="1" applyAlignment="1">
      <alignment horizontal="center" vertical="center"/>
    </xf>
    <xf numFmtId="0" fontId="46" fillId="7" borderId="65" xfId="0" applyFont="1" applyFill="1" applyBorder="1" applyAlignment="1">
      <alignment horizontal="center" vertical="center"/>
    </xf>
    <xf numFmtId="0" fontId="46" fillId="7" borderId="2" xfId="0" applyFont="1" applyFill="1" applyBorder="1" applyAlignment="1">
      <alignment horizontal="center" vertical="center"/>
    </xf>
    <xf numFmtId="0" fontId="0" fillId="0" borderId="7"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3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24" xfId="0" quotePrefix="1" applyBorder="1" applyAlignment="1">
      <alignment horizontal="center" vertical="center" textRotation="255"/>
    </xf>
    <xf numFmtId="0" fontId="0" fillId="0" borderId="65" xfId="0" applyBorder="1" applyAlignment="1">
      <alignment horizontal="center" vertical="center" textRotation="255"/>
    </xf>
    <xf numFmtId="0" fontId="0" fillId="0" borderId="2" xfId="0" applyBorder="1" applyAlignment="1">
      <alignment horizontal="center" vertical="center" textRotation="255"/>
    </xf>
    <xf numFmtId="0" fontId="0" fillId="0" borderId="0" xfId="0" quotePrefix="1" applyBorder="1" applyAlignment="1">
      <alignment horizontal="left" wrapText="1"/>
    </xf>
    <xf numFmtId="0" fontId="0" fillId="0" borderId="24" xfId="0" applyBorder="1" applyAlignment="1">
      <alignment horizontal="center" vertical="center"/>
    </xf>
    <xf numFmtId="0" fontId="0" fillId="0" borderId="2" xfId="0" applyBorder="1" applyAlignment="1">
      <alignment horizontal="center" vertical="center"/>
    </xf>
    <xf numFmtId="0" fontId="0" fillId="0" borderId="11" xfId="0" quotePrefix="1" applyBorder="1" applyAlignment="1">
      <alignment horizontal="center" vertical="center" wrapText="1"/>
    </xf>
    <xf numFmtId="0" fontId="0" fillId="0" borderId="24" xfId="0" quotePrefix="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wrapText="1"/>
    </xf>
    <xf numFmtId="0" fontId="0" fillId="0" borderId="65" xfId="0" applyBorder="1" applyAlignment="1">
      <alignment horizontal="center" vertical="center" wrapText="1"/>
    </xf>
    <xf numFmtId="0" fontId="0" fillId="0" borderId="4" xfId="0" applyBorder="1" applyAlignment="1">
      <alignment horizontal="center" vertical="center"/>
    </xf>
    <xf numFmtId="0" fontId="0" fillId="0" borderId="48" xfId="0" applyBorder="1" applyAlignment="1">
      <alignment horizontal="center" vertical="center"/>
    </xf>
  </cellXfs>
  <cellStyles count="17">
    <cellStyle name="パーセント" xfId="1" builtinId="5"/>
    <cellStyle name="パーセント 2" xfId="2"/>
    <cellStyle name="桁区切り" xfId="3" builtinId="6"/>
    <cellStyle name="桁区切り 2" xfId="4"/>
    <cellStyle name="桁区切り 2 2" xfId="5"/>
    <cellStyle name="通貨" xfId="6" builtinId="7"/>
    <cellStyle name="通貨 2" xfId="7"/>
    <cellStyle name="標準" xfId="0" builtinId="0"/>
    <cellStyle name="標準 2" xfId="8"/>
    <cellStyle name="標準 2 2" xfId="9"/>
    <cellStyle name="標準 2 3" xfId="10"/>
    <cellStyle name="標準 3" xfId="11"/>
    <cellStyle name="標準 3 2" xfId="12"/>
    <cellStyle name="標準 3 3" xfId="13"/>
    <cellStyle name="標準 4" xfId="14"/>
    <cellStyle name="標準 4 2" xfId="15"/>
    <cellStyle name="標準_実地検査資料(施設)" xfId="16"/>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552450</xdr:colOff>
          <xdr:row>4</xdr:row>
          <xdr:rowOff>200025</xdr:rowOff>
        </xdr:from>
        <xdr:to>
          <xdr:col>12</xdr:col>
          <xdr:colOff>19050</xdr:colOff>
          <xdr:row>6</xdr:row>
          <xdr:rowOff>47625</xdr:rowOff>
        </xdr:to>
        <xdr:sp macro="" textlink="">
          <xdr:nvSpPr>
            <xdr:cNvPr id="272385" name="Check Box 1" hidden="1">
              <a:extLst>
                <a:ext uri="{63B3BB69-23CF-44E3-9099-C40C66FF867C}">
                  <a14:compatExt spid="_x0000_s272385"/>
                </a:ext>
                <a:ext uri="{FF2B5EF4-FFF2-40B4-BE49-F238E27FC236}">
                  <a16:creationId xmlns:a16="http://schemas.microsoft.com/office/drawing/2014/main" id="{00000000-0008-0000-0200-000001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xdr:row>
          <xdr:rowOff>200025</xdr:rowOff>
        </xdr:from>
        <xdr:to>
          <xdr:col>3</xdr:col>
          <xdr:colOff>9525</xdr:colOff>
          <xdr:row>6</xdr:row>
          <xdr:rowOff>47625</xdr:rowOff>
        </xdr:to>
        <xdr:sp macro="" textlink="">
          <xdr:nvSpPr>
            <xdr:cNvPr id="272386" name="Check Box 2" hidden="1">
              <a:extLst>
                <a:ext uri="{63B3BB69-23CF-44E3-9099-C40C66FF867C}">
                  <a14:compatExt spid="_x0000_s272386"/>
                </a:ext>
                <a:ext uri="{FF2B5EF4-FFF2-40B4-BE49-F238E27FC236}">
                  <a16:creationId xmlns:a16="http://schemas.microsoft.com/office/drawing/2014/main" id="{00000000-0008-0000-0200-000002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xdr:row>
          <xdr:rowOff>0</xdr:rowOff>
        </xdr:from>
        <xdr:to>
          <xdr:col>3</xdr:col>
          <xdr:colOff>9525</xdr:colOff>
          <xdr:row>7</xdr:row>
          <xdr:rowOff>47625</xdr:rowOff>
        </xdr:to>
        <xdr:sp macro="" textlink="">
          <xdr:nvSpPr>
            <xdr:cNvPr id="272387" name="Check Box 3" hidden="1">
              <a:extLst>
                <a:ext uri="{63B3BB69-23CF-44E3-9099-C40C66FF867C}">
                  <a14:compatExt spid="_x0000_s272387"/>
                </a:ext>
                <a:ext uri="{FF2B5EF4-FFF2-40B4-BE49-F238E27FC236}">
                  <a16:creationId xmlns:a16="http://schemas.microsoft.com/office/drawing/2014/main" id="{00000000-0008-0000-0200-000003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xdr:row>
          <xdr:rowOff>0</xdr:rowOff>
        </xdr:from>
        <xdr:to>
          <xdr:col>3</xdr:col>
          <xdr:colOff>9525</xdr:colOff>
          <xdr:row>8</xdr:row>
          <xdr:rowOff>47625</xdr:rowOff>
        </xdr:to>
        <xdr:sp macro="" textlink="">
          <xdr:nvSpPr>
            <xdr:cNvPr id="272388" name="Check Box 4" hidden="1">
              <a:extLst>
                <a:ext uri="{63B3BB69-23CF-44E3-9099-C40C66FF867C}">
                  <a14:compatExt spid="_x0000_s272388"/>
                </a:ext>
                <a:ext uri="{FF2B5EF4-FFF2-40B4-BE49-F238E27FC236}">
                  <a16:creationId xmlns:a16="http://schemas.microsoft.com/office/drawing/2014/main" id="{00000000-0008-0000-0200-000004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xdr:row>
          <xdr:rowOff>0</xdr:rowOff>
        </xdr:from>
        <xdr:to>
          <xdr:col>3</xdr:col>
          <xdr:colOff>9525</xdr:colOff>
          <xdr:row>9</xdr:row>
          <xdr:rowOff>47625</xdr:rowOff>
        </xdr:to>
        <xdr:sp macro="" textlink="">
          <xdr:nvSpPr>
            <xdr:cNvPr id="272389" name="Check Box 5" hidden="1">
              <a:extLst>
                <a:ext uri="{63B3BB69-23CF-44E3-9099-C40C66FF867C}">
                  <a14:compatExt spid="_x0000_s272389"/>
                </a:ext>
                <a:ext uri="{FF2B5EF4-FFF2-40B4-BE49-F238E27FC236}">
                  <a16:creationId xmlns:a16="http://schemas.microsoft.com/office/drawing/2014/main" id="{00000000-0008-0000-0200-000005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9</xdr:row>
          <xdr:rowOff>0</xdr:rowOff>
        </xdr:from>
        <xdr:to>
          <xdr:col>3</xdr:col>
          <xdr:colOff>9525</xdr:colOff>
          <xdr:row>10</xdr:row>
          <xdr:rowOff>47625</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0200-000006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0</xdr:rowOff>
        </xdr:from>
        <xdr:to>
          <xdr:col>3</xdr:col>
          <xdr:colOff>9525</xdr:colOff>
          <xdr:row>11</xdr:row>
          <xdr:rowOff>47625</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0200-000007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6</xdr:row>
          <xdr:rowOff>0</xdr:rowOff>
        </xdr:from>
        <xdr:to>
          <xdr:col>12</xdr:col>
          <xdr:colOff>19050</xdr:colOff>
          <xdr:row>7</xdr:row>
          <xdr:rowOff>47625</xdr:rowOff>
        </xdr:to>
        <xdr:sp macro="" textlink="">
          <xdr:nvSpPr>
            <xdr:cNvPr id="272392" name="Check Box 8" hidden="1">
              <a:extLst>
                <a:ext uri="{63B3BB69-23CF-44E3-9099-C40C66FF867C}">
                  <a14:compatExt spid="_x0000_s272392"/>
                </a:ext>
                <a:ext uri="{FF2B5EF4-FFF2-40B4-BE49-F238E27FC236}">
                  <a16:creationId xmlns:a16="http://schemas.microsoft.com/office/drawing/2014/main" id="{00000000-0008-0000-0200-000008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7</xdr:row>
          <xdr:rowOff>0</xdr:rowOff>
        </xdr:from>
        <xdr:to>
          <xdr:col>12</xdr:col>
          <xdr:colOff>19050</xdr:colOff>
          <xdr:row>8</xdr:row>
          <xdr:rowOff>47625</xdr:rowOff>
        </xdr:to>
        <xdr:sp macro="" textlink="">
          <xdr:nvSpPr>
            <xdr:cNvPr id="272393" name="Check Box 9" hidden="1">
              <a:extLst>
                <a:ext uri="{63B3BB69-23CF-44E3-9099-C40C66FF867C}">
                  <a14:compatExt spid="_x0000_s272393"/>
                </a:ext>
                <a:ext uri="{FF2B5EF4-FFF2-40B4-BE49-F238E27FC236}">
                  <a16:creationId xmlns:a16="http://schemas.microsoft.com/office/drawing/2014/main" id="{00000000-0008-0000-0200-000009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8</xdr:row>
          <xdr:rowOff>0</xdr:rowOff>
        </xdr:from>
        <xdr:to>
          <xdr:col>12</xdr:col>
          <xdr:colOff>19050</xdr:colOff>
          <xdr:row>9</xdr:row>
          <xdr:rowOff>47625</xdr:rowOff>
        </xdr:to>
        <xdr:sp macro="" textlink="">
          <xdr:nvSpPr>
            <xdr:cNvPr id="272394" name="Check Box 10" hidden="1">
              <a:extLst>
                <a:ext uri="{63B3BB69-23CF-44E3-9099-C40C66FF867C}">
                  <a14:compatExt spid="_x0000_s272394"/>
                </a:ext>
                <a:ext uri="{FF2B5EF4-FFF2-40B4-BE49-F238E27FC236}">
                  <a16:creationId xmlns:a16="http://schemas.microsoft.com/office/drawing/2014/main" id="{00000000-0008-0000-0200-00000A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552450</xdr:colOff>
          <xdr:row>9</xdr:row>
          <xdr:rowOff>0</xdr:rowOff>
        </xdr:from>
        <xdr:to>
          <xdr:col>12</xdr:col>
          <xdr:colOff>19050</xdr:colOff>
          <xdr:row>10</xdr:row>
          <xdr:rowOff>47625</xdr:rowOff>
        </xdr:to>
        <xdr:sp macro="" textlink="">
          <xdr:nvSpPr>
            <xdr:cNvPr id="272395" name="Check Box 11" hidden="1">
              <a:extLst>
                <a:ext uri="{63B3BB69-23CF-44E3-9099-C40C66FF867C}">
                  <a14:compatExt spid="_x0000_s272395"/>
                </a:ext>
                <a:ext uri="{FF2B5EF4-FFF2-40B4-BE49-F238E27FC236}">
                  <a16:creationId xmlns:a16="http://schemas.microsoft.com/office/drawing/2014/main" id="{00000000-0008-0000-0200-00000B2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152400</xdr:colOff>
      <xdr:row>23</xdr:row>
      <xdr:rowOff>0</xdr:rowOff>
    </xdr:from>
    <xdr:to>
      <xdr:col>19</xdr:col>
      <xdr:colOff>352425</xdr:colOff>
      <xdr:row>34</xdr:row>
      <xdr:rowOff>0</xdr:rowOff>
    </xdr:to>
    <xdr:sp macro="" textlink="">
      <xdr:nvSpPr>
        <xdr:cNvPr id="272762" name="右中かっこ 1">
          <a:extLst>
            <a:ext uri="{FF2B5EF4-FFF2-40B4-BE49-F238E27FC236}">
              <a16:creationId xmlns:a16="http://schemas.microsoft.com/office/drawing/2014/main" id="{00000000-0008-0000-0200-00007A290400}"/>
            </a:ext>
          </a:extLst>
        </xdr:cNvPr>
        <xdr:cNvSpPr>
          <a:spLocks/>
        </xdr:cNvSpPr>
      </xdr:nvSpPr>
      <xdr:spPr bwMode="auto">
        <a:xfrm>
          <a:off x="9744075" y="4448175"/>
          <a:ext cx="200025" cy="2257425"/>
        </a:xfrm>
        <a:prstGeom prst="rightBrace">
          <a:avLst>
            <a:gd name="adj1" fmla="val 8151"/>
            <a:gd name="adj2" fmla="val 50000"/>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24</xdr:col>
          <xdr:colOff>171450</xdr:colOff>
          <xdr:row>64</xdr:row>
          <xdr:rowOff>114300</xdr:rowOff>
        </xdr:from>
        <xdr:to>
          <xdr:col>26</xdr:col>
          <xdr:colOff>57150</xdr:colOff>
          <xdr:row>65</xdr:row>
          <xdr:rowOff>95250</xdr:rowOff>
        </xdr:to>
        <xdr:sp macro="" textlink="">
          <xdr:nvSpPr>
            <xdr:cNvPr id="307201" name="Check Box 1" hidden="1">
              <a:extLst>
                <a:ext uri="{63B3BB69-23CF-44E3-9099-C40C66FF867C}">
                  <a14:compatExt spid="_x0000_s307201"/>
                </a:ext>
                <a:ext uri="{FF2B5EF4-FFF2-40B4-BE49-F238E27FC236}">
                  <a16:creationId xmlns:a16="http://schemas.microsoft.com/office/drawing/2014/main" id="{00000000-0008-0000-1000-000001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171450</xdr:colOff>
          <xdr:row>65</xdr:row>
          <xdr:rowOff>114300</xdr:rowOff>
        </xdr:from>
        <xdr:to>
          <xdr:col>26</xdr:col>
          <xdr:colOff>57150</xdr:colOff>
          <xdr:row>66</xdr:row>
          <xdr:rowOff>104775</xdr:rowOff>
        </xdr:to>
        <xdr:sp macro="" textlink="">
          <xdr:nvSpPr>
            <xdr:cNvPr id="307202" name="Check Box 2" hidden="1">
              <a:extLst>
                <a:ext uri="{63B3BB69-23CF-44E3-9099-C40C66FF867C}">
                  <a14:compatExt spid="_x0000_s307202"/>
                </a:ext>
                <a:ext uri="{FF2B5EF4-FFF2-40B4-BE49-F238E27FC236}">
                  <a16:creationId xmlns:a16="http://schemas.microsoft.com/office/drawing/2014/main" id="{00000000-0008-0000-1000-000002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104775</xdr:colOff>
          <xdr:row>64</xdr:row>
          <xdr:rowOff>114300</xdr:rowOff>
        </xdr:from>
        <xdr:to>
          <xdr:col>31</xdr:col>
          <xdr:colOff>133350</xdr:colOff>
          <xdr:row>65</xdr:row>
          <xdr:rowOff>95250</xdr:rowOff>
        </xdr:to>
        <xdr:sp macro="" textlink="">
          <xdr:nvSpPr>
            <xdr:cNvPr id="307203" name="Check Box 3" hidden="1">
              <a:extLst>
                <a:ext uri="{63B3BB69-23CF-44E3-9099-C40C66FF867C}">
                  <a14:compatExt spid="_x0000_s307203"/>
                </a:ext>
                <a:ext uri="{FF2B5EF4-FFF2-40B4-BE49-F238E27FC236}">
                  <a16:creationId xmlns:a16="http://schemas.microsoft.com/office/drawing/2014/main" id="{00000000-0008-0000-1000-000003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114300</xdr:colOff>
          <xdr:row>65</xdr:row>
          <xdr:rowOff>85725</xdr:rowOff>
        </xdr:from>
        <xdr:to>
          <xdr:col>31</xdr:col>
          <xdr:colOff>142875</xdr:colOff>
          <xdr:row>66</xdr:row>
          <xdr:rowOff>76200</xdr:rowOff>
        </xdr:to>
        <xdr:sp macro="" textlink="">
          <xdr:nvSpPr>
            <xdr:cNvPr id="307204" name="Check Box 4" hidden="1">
              <a:extLst>
                <a:ext uri="{63B3BB69-23CF-44E3-9099-C40C66FF867C}">
                  <a14:compatExt spid="_x0000_s307204"/>
                </a:ext>
                <a:ext uri="{FF2B5EF4-FFF2-40B4-BE49-F238E27FC236}">
                  <a16:creationId xmlns:a16="http://schemas.microsoft.com/office/drawing/2014/main" id="{00000000-0008-0000-1000-000004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190500</xdr:colOff>
          <xdr:row>26</xdr:row>
          <xdr:rowOff>57150</xdr:rowOff>
        </xdr:from>
        <xdr:to>
          <xdr:col>31</xdr:col>
          <xdr:colOff>190500</xdr:colOff>
          <xdr:row>26</xdr:row>
          <xdr:rowOff>180975</xdr:rowOff>
        </xdr:to>
        <xdr:sp macro="" textlink="">
          <xdr:nvSpPr>
            <xdr:cNvPr id="307208" name="Check Box 8" hidden="1">
              <a:extLst>
                <a:ext uri="{63B3BB69-23CF-44E3-9099-C40C66FF867C}">
                  <a14:compatExt spid="_x0000_s307208"/>
                </a:ext>
                <a:ext uri="{FF2B5EF4-FFF2-40B4-BE49-F238E27FC236}">
                  <a16:creationId xmlns:a16="http://schemas.microsoft.com/office/drawing/2014/main" id="{00000000-0008-0000-1000-000008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30</xdr:col>
          <xdr:colOff>190500</xdr:colOff>
          <xdr:row>25</xdr:row>
          <xdr:rowOff>47625</xdr:rowOff>
        </xdr:from>
        <xdr:to>
          <xdr:col>31</xdr:col>
          <xdr:colOff>190500</xdr:colOff>
          <xdr:row>25</xdr:row>
          <xdr:rowOff>171450</xdr:rowOff>
        </xdr:to>
        <xdr:sp macro="" textlink="">
          <xdr:nvSpPr>
            <xdr:cNvPr id="307209" name="Check Box 9" hidden="1">
              <a:extLst>
                <a:ext uri="{63B3BB69-23CF-44E3-9099-C40C66FF867C}">
                  <a14:compatExt spid="_x0000_s307209"/>
                </a:ext>
                <a:ext uri="{FF2B5EF4-FFF2-40B4-BE49-F238E27FC236}">
                  <a16:creationId xmlns:a16="http://schemas.microsoft.com/office/drawing/2014/main" id="{00000000-0008-0000-1000-000009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26</xdr:col>
          <xdr:colOff>0</xdr:colOff>
          <xdr:row>25</xdr:row>
          <xdr:rowOff>66675</xdr:rowOff>
        </xdr:from>
        <xdr:to>
          <xdr:col>27</xdr:col>
          <xdr:colOff>19050</xdr:colOff>
          <xdr:row>25</xdr:row>
          <xdr:rowOff>190500</xdr:rowOff>
        </xdr:to>
        <xdr:sp macro="" textlink="">
          <xdr:nvSpPr>
            <xdr:cNvPr id="307210" name="Check Box 10" hidden="1">
              <a:extLst>
                <a:ext uri="{63B3BB69-23CF-44E3-9099-C40C66FF867C}">
                  <a14:compatExt spid="_x0000_s307210"/>
                </a:ext>
                <a:ext uri="{FF2B5EF4-FFF2-40B4-BE49-F238E27FC236}">
                  <a16:creationId xmlns:a16="http://schemas.microsoft.com/office/drawing/2014/main" id="{00000000-0008-0000-1000-00000A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209550</xdr:colOff>
          <xdr:row>26</xdr:row>
          <xdr:rowOff>57150</xdr:rowOff>
        </xdr:from>
        <xdr:to>
          <xdr:col>27</xdr:col>
          <xdr:colOff>19050</xdr:colOff>
          <xdr:row>26</xdr:row>
          <xdr:rowOff>180975</xdr:rowOff>
        </xdr:to>
        <xdr:sp macro="" textlink="">
          <xdr:nvSpPr>
            <xdr:cNvPr id="307211" name="Check Box 11" hidden="1">
              <a:extLst>
                <a:ext uri="{63B3BB69-23CF-44E3-9099-C40C66FF867C}">
                  <a14:compatExt spid="_x0000_s307211"/>
                </a:ext>
                <a:ext uri="{FF2B5EF4-FFF2-40B4-BE49-F238E27FC236}">
                  <a16:creationId xmlns:a16="http://schemas.microsoft.com/office/drawing/2014/main" id="{00000000-0008-0000-1000-00000BB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37</xdr:row>
          <xdr:rowOff>57150</xdr:rowOff>
        </xdr:from>
        <xdr:to>
          <xdr:col>2</xdr:col>
          <xdr:colOff>200025</xdr:colOff>
          <xdr:row>39</xdr:row>
          <xdr:rowOff>47625</xdr:rowOff>
        </xdr:to>
        <xdr:sp macro="" textlink="">
          <xdr:nvSpPr>
            <xdr:cNvPr id="363521" name="Check Box 1" hidden="1">
              <a:extLst>
                <a:ext uri="{63B3BB69-23CF-44E3-9099-C40C66FF867C}">
                  <a14:compatExt spid="_x0000_s363521"/>
                </a:ext>
                <a:ext uri="{FF2B5EF4-FFF2-40B4-BE49-F238E27FC236}">
                  <a16:creationId xmlns:a16="http://schemas.microsoft.com/office/drawing/2014/main" id="{00000000-0008-0000-1100-000001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37</xdr:row>
          <xdr:rowOff>47625</xdr:rowOff>
        </xdr:from>
        <xdr:to>
          <xdr:col>5</xdr:col>
          <xdr:colOff>219075</xdr:colOff>
          <xdr:row>39</xdr:row>
          <xdr:rowOff>57150</xdr:rowOff>
        </xdr:to>
        <xdr:sp macro="" textlink="">
          <xdr:nvSpPr>
            <xdr:cNvPr id="363522" name="Check Box 2" hidden="1">
              <a:extLst>
                <a:ext uri="{63B3BB69-23CF-44E3-9099-C40C66FF867C}">
                  <a14:compatExt spid="_x0000_s363522"/>
                </a:ext>
                <a:ext uri="{FF2B5EF4-FFF2-40B4-BE49-F238E27FC236}">
                  <a16:creationId xmlns:a16="http://schemas.microsoft.com/office/drawing/2014/main" id="{00000000-0008-0000-1100-000002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37</xdr:row>
          <xdr:rowOff>66675</xdr:rowOff>
        </xdr:from>
        <xdr:to>
          <xdr:col>11</xdr:col>
          <xdr:colOff>123825</xdr:colOff>
          <xdr:row>39</xdr:row>
          <xdr:rowOff>76200</xdr:rowOff>
        </xdr:to>
        <xdr:sp macro="" textlink="">
          <xdr:nvSpPr>
            <xdr:cNvPr id="363523" name="Check Box 3" hidden="1">
              <a:extLst>
                <a:ext uri="{63B3BB69-23CF-44E3-9099-C40C66FF867C}">
                  <a14:compatExt spid="_x0000_s363523"/>
                </a:ext>
                <a:ext uri="{FF2B5EF4-FFF2-40B4-BE49-F238E27FC236}">
                  <a16:creationId xmlns:a16="http://schemas.microsoft.com/office/drawing/2014/main" id="{00000000-0008-0000-1100-000003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114300</xdr:rowOff>
        </xdr:from>
        <xdr:to>
          <xdr:col>2</xdr:col>
          <xdr:colOff>209550</xdr:colOff>
          <xdr:row>9</xdr:row>
          <xdr:rowOff>76200</xdr:rowOff>
        </xdr:to>
        <xdr:sp macro="" textlink="">
          <xdr:nvSpPr>
            <xdr:cNvPr id="363524" name="Check Box 4" hidden="1">
              <a:extLst>
                <a:ext uri="{63B3BB69-23CF-44E3-9099-C40C66FF867C}">
                  <a14:compatExt spid="_x0000_s363524"/>
                </a:ext>
                <a:ext uri="{FF2B5EF4-FFF2-40B4-BE49-F238E27FC236}">
                  <a16:creationId xmlns:a16="http://schemas.microsoft.com/office/drawing/2014/main" id="{00000000-0008-0000-1100-000004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2</xdr:col>
          <xdr:colOff>209550</xdr:colOff>
          <xdr:row>12</xdr:row>
          <xdr:rowOff>95250</xdr:rowOff>
        </xdr:to>
        <xdr:sp macro="" textlink="">
          <xdr:nvSpPr>
            <xdr:cNvPr id="363525" name="Check Box 5" hidden="1">
              <a:extLst>
                <a:ext uri="{63B3BB69-23CF-44E3-9099-C40C66FF867C}">
                  <a14:compatExt spid="_x0000_s363525"/>
                </a:ext>
                <a:ext uri="{FF2B5EF4-FFF2-40B4-BE49-F238E27FC236}">
                  <a16:creationId xmlns:a16="http://schemas.microsoft.com/office/drawing/2014/main" id="{00000000-0008-0000-1100-000005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0</xdr:rowOff>
        </xdr:from>
        <xdr:to>
          <xdr:col>7</xdr:col>
          <xdr:colOff>209550</xdr:colOff>
          <xdr:row>12</xdr:row>
          <xdr:rowOff>95250</xdr:rowOff>
        </xdr:to>
        <xdr:sp macro="" textlink="">
          <xdr:nvSpPr>
            <xdr:cNvPr id="363526" name="Check Box 6" hidden="1">
              <a:extLst>
                <a:ext uri="{63B3BB69-23CF-44E3-9099-C40C66FF867C}">
                  <a14:compatExt spid="_x0000_s363526"/>
                </a:ext>
                <a:ext uri="{FF2B5EF4-FFF2-40B4-BE49-F238E27FC236}">
                  <a16:creationId xmlns:a16="http://schemas.microsoft.com/office/drawing/2014/main" id="{00000000-0008-0000-1100-000006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209550</xdr:colOff>
          <xdr:row>9</xdr:row>
          <xdr:rowOff>95250</xdr:rowOff>
        </xdr:to>
        <xdr:sp macro="" textlink="">
          <xdr:nvSpPr>
            <xdr:cNvPr id="363527" name="Check Box 7" hidden="1">
              <a:extLst>
                <a:ext uri="{63B3BB69-23CF-44E3-9099-C40C66FF867C}">
                  <a14:compatExt spid="_x0000_s363527"/>
                </a:ext>
                <a:ext uri="{FF2B5EF4-FFF2-40B4-BE49-F238E27FC236}">
                  <a16:creationId xmlns:a16="http://schemas.microsoft.com/office/drawing/2014/main" id="{00000000-0008-0000-1100-0000078C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xdr:row>
          <xdr:rowOff>66675</xdr:rowOff>
        </xdr:from>
        <xdr:to>
          <xdr:col>3</xdr:col>
          <xdr:colOff>409575</xdr:colOff>
          <xdr:row>3</xdr:row>
          <xdr:rowOff>19050</xdr:rowOff>
        </xdr:to>
        <xdr:sp macro="" textlink="">
          <xdr:nvSpPr>
            <xdr:cNvPr id="368642" name="Check Box 2" hidden="1">
              <a:extLst>
                <a:ext uri="{63B3BB69-23CF-44E3-9099-C40C66FF867C}">
                  <a14:compatExt spid="_x0000_s368642"/>
                </a:ext>
                <a:ext uri="{FF2B5EF4-FFF2-40B4-BE49-F238E27FC236}">
                  <a16:creationId xmlns:a16="http://schemas.microsoft.com/office/drawing/2014/main" id="{00000000-0008-0000-1200-000002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xdr:row>
          <xdr:rowOff>66675</xdr:rowOff>
        </xdr:from>
        <xdr:to>
          <xdr:col>5</xdr:col>
          <xdr:colOff>114300</xdr:colOff>
          <xdr:row>3</xdr:row>
          <xdr:rowOff>28575</xdr:rowOff>
        </xdr:to>
        <xdr:sp macro="" textlink="">
          <xdr:nvSpPr>
            <xdr:cNvPr id="368643" name="Check Box 3" hidden="1">
              <a:extLst>
                <a:ext uri="{63B3BB69-23CF-44E3-9099-C40C66FF867C}">
                  <a14:compatExt spid="_x0000_s368643"/>
                </a:ext>
                <a:ext uri="{FF2B5EF4-FFF2-40B4-BE49-F238E27FC236}">
                  <a16:creationId xmlns:a16="http://schemas.microsoft.com/office/drawing/2014/main" id="{00000000-0008-0000-1200-000003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xdr:row>
          <xdr:rowOff>66675</xdr:rowOff>
        </xdr:from>
        <xdr:to>
          <xdr:col>11</xdr:col>
          <xdr:colOff>152400</xdr:colOff>
          <xdr:row>3</xdr:row>
          <xdr:rowOff>19050</xdr:rowOff>
        </xdr:to>
        <xdr:sp macro="" textlink="">
          <xdr:nvSpPr>
            <xdr:cNvPr id="368644" name="Check Box 4" hidden="1">
              <a:extLst>
                <a:ext uri="{63B3BB69-23CF-44E3-9099-C40C66FF867C}">
                  <a14:compatExt spid="_x0000_s368644"/>
                </a:ext>
                <a:ext uri="{FF2B5EF4-FFF2-40B4-BE49-F238E27FC236}">
                  <a16:creationId xmlns:a16="http://schemas.microsoft.com/office/drawing/2014/main" id="{00000000-0008-0000-1200-000004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xdr:row>
          <xdr:rowOff>47625</xdr:rowOff>
        </xdr:from>
        <xdr:to>
          <xdr:col>3</xdr:col>
          <xdr:colOff>409575</xdr:colOff>
          <xdr:row>5</xdr:row>
          <xdr:rowOff>9525</xdr:rowOff>
        </xdr:to>
        <xdr:sp macro="" textlink="">
          <xdr:nvSpPr>
            <xdr:cNvPr id="368645" name="Check Box 5" hidden="1">
              <a:extLst>
                <a:ext uri="{63B3BB69-23CF-44E3-9099-C40C66FF867C}">
                  <a14:compatExt spid="_x0000_s368645"/>
                </a:ext>
                <a:ext uri="{FF2B5EF4-FFF2-40B4-BE49-F238E27FC236}">
                  <a16:creationId xmlns:a16="http://schemas.microsoft.com/office/drawing/2014/main" id="{00000000-0008-0000-1200-000005A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9</xdr:col>
      <xdr:colOff>28575</xdr:colOff>
      <xdr:row>3</xdr:row>
      <xdr:rowOff>0</xdr:rowOff>
    </xdr:from>
    <xdr:to>
      <xdr:col>9</xdr:col>
      <xdr:colOff>238125</xdr:colOff>
      <xdr:row>3</xdr:row>
      <xdr:rowOff>0</xdr:rowOff>
    </xdr:to>
    <xdr:sp macro="" textlink="">
      <xdr:nvSpPr>
        <xdr:cNvPr id="257261" name="Line 1">
          <a:extLst>
            <a:ext uri="{FF2B5EF4-FFF2-40B4-BE49-F238E27FC236}">
              <a16:creationId xmlns:a16="http://schemas.microsoft.com/office/drawing/2014/main" id="{00000000-0008-0000-1500-0000EDEC0300}"/>
            </a:ext>
          </a:extLst>
        </xdr:cNvPr>
        <xdr:cNvSpPr>
          <a:spLocks noChangeShapeType="1"/>
        </xdr:cNvSpPr>
      </xdr:nvSpPr>
      <xdr:spPr bwMode="auto">
        <a:xfrm flipV="1">
          <a:off x="7886700" y="542925"/>
          <a:ext cx="209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29</xdr:col>
      <xdr:colOff>0</xdr:colOff>
      <xdr:row>0</xdr:row>
      <xdr:rowOff>0</xdr:rowOff>
    </xdr:from>
    <xdr:to>
      <xdr:col>29</xdr:col>
      <xdr:colOff>0</xdr:colOff>
      <xdr:row>0</xdr:row>
      <xdr:rowOff>0</xdr:rowOff>
    </xdr:to>
    <xdr:sp macro="" textlink="">
      <xdr:nvSpPr>
        <xdr:cNvPr id="382045" name="AutoShape 50">
          <a:extLst>
            <a:ext uri="{FF2B5EF4-FFF2-40B4-BE49-F238E27FC236}">
              <a16:creationId xmlns:a16="http://schemas.microsoft.com/office/drawing/2014/main" id="{00000000-0008-0000-1600-00005DD40500}"/>
            </a:ext>
          </a:extLst>
        </xdr:cNvPr>
        <xdr:cNvSpPr>
          <a:spLocks noChangeArrowheads="1"/>
        </xdr:cNvSpPr>
      </xdr:nvSpPr>
      <xdr:spPr bwMode="auto">
        <a:xfrm>
          <a:off x="57912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6" name="AutoShape 51">
          <a:extLst>
            <a:ext uri="{FF2B5EF4-FFF2-40B4-BE49-F238E27FC236}">
              <a16:creationId xmlns:a16="http://schemas.microsoft.com/office/drawing/2014/main" id="{00000000-0008-0000-1600-00005E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7" name="AutoShape 52">
          <a:extLst>
            <a:ext uri="{FF2B5EF4-FFF2-40B4-BE49-F238E27FC236}">
              <a16:creationId xmlns:a16="http://schemas.microsoft.com/office/drawing/2014/main" id="{00000000-0008-0000-1600-00005F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8" name="AutoShape 53">
          <a:extLst>
            <a:ext uri="{FF2B5EF4-FFF2-40B4-BE49-F238E27FC236}">
              <a16:creationId xmlns:a16="http://schemas.microsoft.com/office/drawing/2014/main" id="{00000000-0008-0000-1600-000060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49" name="AutoShape 54">
          <a:extLst>
            <a:ext uri="{FF2B5EF4-FFF2-40B4-BE49-F238E27FC236}">
              <a16:creationId xmlns:a16="http://schemas.microsoft.com/office/drawing/2014/main" id="{00000000-0008-0000-1600-000061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0" name="AutoShape 55">
          <a:extLst>
            <a:ext uri="{FF2B5EF4-FFF2-40B4-BE49-F238E27FC236}">
              <a16:creationId xmlns:a16="http://schemas.microsoft.com/office/drawing/2014/main" id="{00000000-0008-0000-1600-000062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1" name="AutoShape 56">
          <a:extLst>
            <a:ext uri="{FF2B5EF4-FFF2-40B4-BE49-F238E27FC236}">
              <a16:creationId xmlns:a16="http://schemas.microsoft.com/office/drawing/2014/main" id="{00000000-0008-0000-1600-000063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2" name="AutoShape 57">
          <a:extLst>
            <a:ext uri="{FF2B5EF4-FFF2-40B4-BE49-F238E27FC236}">
              <a16:creationId xmlns:a16="http://schemas.microsoft.com/office/drawing/2014/main" id="{00000000-0008-0000-1600-000064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2053" name="AutoShape 58">
          <a:extLst>
            <a:ext uri="{FF2B5EF4-FFF2-40B4-BE49-F238E27FC236}">
              <a16:creationId xmlns:a16="http://schemas.microsoft.com/office/drawing/2014/main" id="{00000000-0008-0000-1600-000065D4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4" name="AutoShape 59">
          <a:extLst>
            <a:ext uri="{FF2B5EF4-FFF2-40B4-BE49-F238E27FC236}">
              <a16:creationId xmlns:a16="http://schemas.microsoft.com/office/drawing/2014/main" id="{00000000-0008-0000-1600-000066D4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5" name="AutoShape 60">
          <a:extLst>
            <a:ext uri="{FF2B5EF4-FFF2-40B4-BE49-F238E27FC236}">
              <a16:creationId xmlns:a16="http://schemas.microsoft.com/office/drawing/2014/main" id="{00000000-0008-0000-1600-000067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6" name="AutoShape 61">
          <a:extLst>
            <a:ext uri="{FF2B5EF4-FFF2-40B4-BE49-F238E27FC236}">
              <a16:creationId xmlns:a16="http://schemas.microsoft.com/office/drawing/2014/main" id="{00000000-0008-0000-1600-000068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7" name="AutoShape 62">
          <a:extLst>
            <a:ext uri="{FF2B5EF4-FFF2-40B4-BE49-F238E27FC236}">
              <a16:creationId xmlns:a16="http://schemas.microsoft.com/office/drawing/2014/main" id="{00000000-0008-0000-1600-000069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8" name="AutoShape 63">
          <a:extLst>
            <a:ext uri="{FF2B5EF4-FFF2-40B4-BE49-F238E27FC236}">
              <a16:creationId xmlns:a16="http://schemas.microsoft.com/office/drawing/2014/main" id="{00000000-0008-0000-1600-00006A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59" name="AutoShape 64">
          <a:extLst>
            <a:ext uri="{FF2B5EF4-FFF2-40B4-BE49-F238E27FC236}">
              <a16:creationId xmlns:a16="http://schemas.microsoft.com/office/drawing/2014/main" id="{00000000-0008-0000-1600-00006B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0" name="AutoShape 65">
          <a:extLst>
            <a:ext uri="{FF2B5EF4-FFF2-40B4-BE49-F238E27FC236}">
              <a16:creationId xmlns:a16="http://schemas.microsoft.com/office/drawing/2014/main" id="{00000000-0008-0000-1600-00006C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1" name="AutoShape 66">
          <a:extLst>
            <a:ext uri="{FF2B5EF4-FFF2-40B4-BE49-F238E27FC236}">
              <a16:creationId xmlns:a16="http://schemas.microsoft.com/office/drawing/2014/main" id="{00000000-0008-0000-1600-00006D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2" name="AutoShape 67">
          <a:extLst>
            <a:ext uri="{FF2B5EF4-FFF2-40B4-BE49-F238E27FC236}">
              <a16:creationId xmlns:a16="http://schemas.microsoft.com/office/drawing/2014/main" id="{00000000-0008-0000-1600-00006ED4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3" name="Oval 68">
          <a:extLst>
            <a:ext uri="{FF2B5EF4-FFF2-40B4-BE49-F238E27FC236}">
              <a16:creationId xmlns:a16="http://schemas.microsoft.com/office/drawing/2014/main" id="{00000000-0008-0000-1600-00006F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4" name="Oval 69">
          <a:extLst>
            <a:ext uri="{FF2B5EF4-FFF2-40B4-BE49-F238E27FC236}">
              <a16:creationId xmlns:a16="http://schemas.microsoft.com/office/drawing/2014/main" id="{00000000-0008-0000-1600-000070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5" name="Oval 70">
          <a:extLst>
            <a:ext uri="{FF2B5EF4-FFF2-40B4-BE49-F238E27FC236}">
              <a16:creationId xmlns:a16="http://schemas.microsoft.com/office/drawing/2014/main" id="{00000000-0008-0000-1600-000071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2066" name="Oval 71">
          <a:extLst>
            <a:ext uri="{FF2B5EF4-FFF2-40B4-BE49-F238E27FC236}">
              <a16:creationId xmlns:a16="http://schemas.microsoft.com/office/drawing/2014/main" id="{00000000-0008-0000-1600-000072D4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67" name="AutoShape 84">
          <a:extLst>
            <a:ext uri="{FF2B5EF4-FFF2-40B4-BE49-F238E27FC236}">
              <a16:creationId xmlns:a16="http://schemas.microsoft.com/office/drawing/2014/main" id="{00000000-0008-0000-1600-000073D40500}"/>
            </a:ext>
          </a:extLst>
        </xdr:cNvPr>
        <xdr:cNvSpPr>
          <a:spLocks noChangeArrowheads="1"/>
        </xdr:cNvSpPr>
      </xdr:nvSpPr>
      <xdr:spPr bwMode="auto">
        <a:xfrm>
          <a:off x="600075" y="106299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68" name="AutoShape 85">
          <a:extLst>
            <a:ext uri="{FF2B5EF4-FFF2-40B4-BE49-F238E27FC236}">
              <a16:creationId xmlns:a16="http://schemas.microsoft.com/office/drawing/2014/main" id="{00000000-0008-0000-1600-000074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69" name="AutoShape 86">
          <a:extLst>
            <a:ext uri="{FF2B5EF4-FFF2-40B4-BE49-F238E27FC236}">
              <a16:creationId xmlns:a16="http://schemas.microsoft.com/office/drawing/2014/main" id="{00000000-0008-0000-1600-000075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0" name="AutoShape 87">
          <a:extLst>
            <a:ext uri="{FF2B5EF4-FFF2-40B4-BE49-F238E27FC236}">
              <a16:creationId xmlns:a16="http://schemas.microsoft.com/office/drawing/2014/main" id="{00000000-0008-0000-1600-000076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1" name="AutoShape 88">
          <a:extLst>
            <a:ext uri="{FF2B5EF4-FFF2-40B4-BE49-F238E27FC236}">
              <a16:creationId xmlns:a16="http://schemas.microsoft.com/office/drawing/2014/main" id="{00000000-0008-0000-1600-000077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2" name="AutoShape 89">
          <a:extLst>
            <a:ext uri="{FF2B5EF4-FFF2-40B4-BE49-F238E27FC236}">
              <a16:creationId xmlns:a16="http://schemas.microsoft.com/office/drawing/2014/main" id="{00000000-0008-0000-1600-000078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3" name="AutoShape 90">
          <a:extLst>
            <a:ext uri="{FF2B5EF4-FFF2-40B4-BE49-F238E27FC236}">
              <a16:creationId xmlns:a16="http://schemas.microsoft.com/office/drawing/2014/main" id="{00000000-0008-0000-1600-000079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4" name="AutoShape 91">
          <a:extLst>
            <a:ext uri="{FF2B5EF4-FFF2-40B4-BE49-F238E27FC236}">
              <a16:creationId xmlns:a16="http://schemas.microsoft.com/office/drawing/2014/main" id="{00000000-0008-0000-1600-00007A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5" name="AutoShape 92">
          <a:extLst>
            <a:ext uri="{FF2B5EF4-FFF2-40B4-BE49-F238E27FC236}">
              <a16:creationId xmlns:a16="http://schemas.microsoft.com/office/drawing/2014/main" id="{00000000-0008-0000-1600-00007B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6" name="Oval 93">
          <a:extLst>
            <a:ext uri="{FF2B5EF4-FFF2-40B4-BE49-F238E27FC236}">
              <a16:creationId xmlns:a16="http://schemas.microsoft.com/office/drawing/2014/main" id="{00000000-0008-0000-1600-00007C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7" name="Oval 94">
          <a:extLst>
            <a:ext uri="{FF2B5EF4-FFF2-40B4-BE49-F238E27FC236}">
              <a16:creationId xmlns:a16="http://schemas.microsoft.com/office/drawing/2014/main" id="{00000000-0008-0000-1600-00007D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8" name="Oval 95">
          <a:extLst>
            <a:ext uri="{FF2B5EF4-FFF2-40B4-BE49-F238E27FC236}">
              <a16:creationId xmlns:a16="http://schemas.microsoft.com/office/drawing/2014/main" id="{00000000-0008-0000-1600-00007E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79" name="Oval 96">
          <a:extLst>
            <a:ext uri="{FF2B5EF4-FFF2-40B4-BE49-F238E27FC236}">
              <a16:creationId xmlns:a16="http://schemas.microsoft.com/office/drawing/2014/main" id="{00000000-0008-0000-1600-00007F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0" name="AutoShape 84">
          <a:extLst>
            <a:ext uri="{FF2B5EF4-FFF2-40B4-BE49-F238E27FC236}">
              <a16:creationId xmlns:a16="http://schemas.microsoft.com/office/drawing/2014/main" id="{00000000-0008-0000-1600-000080D40500}"/>
            </a:ext>
          </a:extLst>
        </xdr:cNvPr>
        <xdr:cNvSpPr>
          <a:spLocks noChangeArrowheads="1"/>
        </xdr:cNvSpPr>
      </xdr:nvSpPr>
      <xdr:spPr bwMode="auto">
        <a:xfrm>
          <a:off x="600075" y="106299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1" name="AutoShape 85">
          <a:extLst>
            <a:ext uri="{FF2B5EF4-FFF2-40B4-BE49-F238E27FC236}">
              <a16:creationId xmlns:a16="http://schemas.microsoft.com/office/drawing/2014/main" id="{00000000-0008-0000-1600-000081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2" name="AutoShape 86">
          <a:extLst>
            <a:ext uri="{FF2B5EF4-FFF2-40B4-BE49-F238E27FC236}">
              <a16:creationId xmlns:a16="http://schemas.microsoft.com/office/drawing/2014/main" id="{00000000-0008-0000-1600-000082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3" name="AutoShape 87">
          <a:extLst>
            <a:ext uri="{FF2B5EF4-FFF2-40B4-BE49-F238E27FC236}">
              <a16:creationId xmlns:a16="http://schemas.microsoft.com/office/drawing/2014/main" id="{00000000-0008-0000-1600-000083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4" name="AutoShape 88">
          <a:extLst>
            <a:ext uri="{FF2B5EF4-FFF2-40B4-BE49-F238E27FC236}">
              <a16:creationId xmlns:a16="http://schemas.microsoft.com/office/drawing/2014/main" id="{00000000-0008-0000-1600-000084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5" name="AutoShape 89">
          <a:extLst>
            <a:ext uri="{FF2B5EF4-FFF2-40B4-BE49-F238E27FC236}">
              <a16:creationId xmlns:a16="http://schemas.microsoft.com/office/drawing/2014/main" id="{00000000-0008-0000-1600-000085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6" name="AutoShape 90">
          <a:extLst>
            <a:ext uri="{FF2B5EF4-FFF2-40B4-BE49-F238E27FC236}">
              <a16:creationId xmlns:a16="http://schemas.microsoft.com/office/drawing/2014/main" id="{00000000-0008-0000-1600-000086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7" name="AutoShape 91">
          <a:extLst>
            <a:ext uri="{FF2B5EF4-FFF2-40B4-BE49-F238E27FC236}">
              <a16:creationId xmlns:a16="http://schemas.microsoft.com/office/drawing/2014/main" id="{00000000-0008-0000-1600-000087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8" name="AutoShape 92">
          <a:extLst>
            <a:ext uri="{FF2B5EF4-FFF2-40B4-BE49-F238E27FC236}">
              <a16:creationId xmlns:a16="http://schemas.microsoft.com/office/drawing/2014/main" id="{00000000-0008-0000-1600-000088D40500}"/>
            </a:ext>
          </a:extLst>
        </xdr:cNvPr>
        <xdr:cNvSpPr>
          <a:spLocks noChangeArrowheads="1"/>
        </xdr:cNvSpPr>
      </xdr:nvSpPr>
      <xdr:spPr bwMode="auto">
        <a:xfrm>
          <a:off x="600075" y="10629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89" name="Oval 93">
          <a:extLst>
            <a:ext uri="{FF2B5EF4-FFF2-40B4-BE49-F238E27FC236}">
              <a16:creationId xmlns:a16="http://schemas.microsoft.com/office/drawing/2014/main" id="{00000000-0008-0000-1600-000089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90" name="Oval 94">
          <a:extLst>
            <a:ext uri="{FF2B5EF4-FFF2-40B4-BE49-F238E27FC236}">
              <a16:creationId xmlns:a16="http://schemas.microsoft.com/office/drawing/2014/main" id="{00000000-0008-0000-1600-00008A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91" name="Oval 95">
          <a:extLst>
            <a:ext uri="{FF2B5EF4-FFF2-40B4-BE49-F238E27FC236}">
              <a16:creationId xmlns:a16="http://schemas.microsoft.com/office/drawing/2014/main" id="{00000000-0008-0000-1600-00008B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44</xdr:row>
      <xdr:rowOff>0</xdr:rowOff>
    </xdr:from>
    <xdr:to>
      <xdr:col>3</xdr:col>
      <xdr:colOff>0</xdr:colOff>
      <xdr:row>44</xdr:row>
      <xdr:rowOff>0</xdr:rowOff>
    </xdr:to>
    <xdr:sp macro="" textlink="">
      <xdr:nvSpPr>
        <xdr:cNvPr id="382092" name="Oval 96">
          <a:extLst>
            <a:ext uri="{FF2B5EF4-FFF2-40B4-BE49-F238E27FC236}">
              <a16:creationId xmlns:a16="http://schemas.microsoft.com/office/drawing/2014/main" id="{00000000-0008-0000-1600-00008CD40500}"/>
            </a:ext>
          </a:extLst>
        </xdr:cNvPr>
        <xdr:cNvSpPr>
          <a:spLocks noChangeArrowheads="1"/>
        </xdr:cNvSpPr>
      </xdr:nvSpPr>
      <xdr:spPr bwMode="auto">
        <a:xfrm>
          <a:off x="600075" y="106299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29</xdr:col>
      <xdr:colOff>0</xdr:colOff>
      <xdr:row>1</xdr:row>
      <xdr:rowOff>0</xdr:rowOff>
    </xdr:from>
    <xdr:to>
      <xdr:col>29</xdr:col>
      <xdr:colOff>0</xdr:colOff>
      <xdr:row>1</xdr:row>
      <xdr:rowOff>0</xdr:rowOff>
    </xdr:to>
    <xdr:sp macro="" textlink="">
      <xdr:nvSpPr>
        <xdr:cNvPr id="380248" name="AutoShape 50">
          <a:extLst>
            <a:ext uri="{FF2B5EF4-FFF2-40B4-BE49-F238E27FC236}">
              <a16:creationId xmlns:a16="http://schemas.microsoft.com/office/drawing/2014/main" id="{00000000-0008-0000-1700-000058CD0500}"/>
            </a:ext>
          </a:extLst>
        </xdr:cNvPr>
        <xdr:cNvSpPr>
          <a:spLocks noChangeArrowheads="1"/>
        </xdr:cNvSpPr>
      </xdr:nvSpPr>
      <xdr:spPr bwMode="auto">
        <a:xfrm>
          <a:off x="5791200" y="304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49" name="AutoShape 51">
          <a:extLst>
            <a:ext uri="{FF2B5EF4-FFF2-40B4-BE49-F238E27FC236}">
              <a16:creationId xmlns:a16="http://schemas.microsoft.com/office/drawing/2014/main" id="{00000000-0008-0000-1700-000059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0" name="AutoShape 52">
          <a:extLst>
            <a:ext uri="{FF2B5EF4-FFF2-40B4-BE49-F238E27FC236}">
              <a16:creationId xmlns:a16="http://schemas.microsoft.com/office/drawing/2014/main" id="{00000000-0008-0000-1700-00005A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1" name="AutoShape 53">
          <a:extLst>
            <a:ext uri="{FF2B5EF4-FFF2-40B4-BE49-F238E27FC236}">
              <a16:creationId xmlns:a16="http://schemas.microsoft.com/office/drawing/2014/main" id="{00000000-0008-0000-1700-00005B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2" name="AutoShape 54">
          <a:extLst>
            <a:ext uri="{FF2B5EF4-FFF2-40B4-BE49-F238E27FC236}">
              <a16:creationId xmlns:a16="http://schemas.microsoft.com/office/drawing/2014/main" id="{00000000-0008-0000-1700-00005C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3" name="AutoShape 55">
          <a:extLst>
            <a:ext uri="{FF2B5EF4-FFF2-40B4-BE49-F238E27FC236}">
              <a16:creationId xmlns:a16="http://schemas.microsoft.com/office/drawing/2014/main" id="{00000000-0008-0000-1700-00005D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4" name="AutoShape 56">
          <a:extLst>
            <a:ext uri="{FF2B5EF4-FFF2-40B4-BE49-F238E27FC236}">
              <a16:creationId xmlns:a16="http://schemas.microsoft.com/office/drawing/2014/main" id="{00000000-0008-0000-1700-00005E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5" name="AutoShape 57">
          <a:extLst>
            <a:ext uri="{FF2B5EF4-FFF2-40B4-BE49-F238E27FC236}">
              <a16:creationId xmlns:a16="http://schemas.microsoft.com/office/drawing/2014/main" id="{00000000-0008-0000-1700-00005F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0256" name="AutoShape 58">
          <a:extLst>
            <a:ext uri="{FF2B5EF4-FFF2-40B4-BE49-F238E27FC236}">
              <a16:creationId xmlns:a16="http://schemas.microsoft.com/office/drawing/2014/main" id="{00000000-0008-0000-1700-000060CD0500}"/>
            </a:ext>
          </a:extLst>
        </xdr:cNvPr>
        <xdr:cNvSpPr>
          <a:spLocks noChangeArrowheads="1"/>
        </xdr:cNvSpPr>
      </xdr:nvSpPr>
      <xdr:spPr bwMode="auto">
        <a:xfrm>
          <a:off x="5791200"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57" name="AutoShape 59">
          <a:extLst>
            <a:ext uri="{FF2B5EF4-FFF2-40B4-BE49-F238E27FC236}">
              <a16:creationId xmlns:a16="http://schemas.microsoft.com/office/drawing/2014/main" id="{00000000-0008-0000-1700-000061CD0500}"/>
            </a:ext>
          </a:extLst>
        </xdr:cNvPr>
        <xdr:cNvSpPr>
          <a:spLocks noChangeArrowheads="1"/>
        </xdr:cNvSpPr>
      </xdr:nvSpPr>
      <xdr:spPr bwMode="auto">
        <a:xfrm>
          <a:off x="600075" y="30480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58" name="AutoShape 60">
          <a:extLst>
            <a:ext uri="{FF2B5EF4-FFF2-40B4-BE49-F238E27FC236}">
              <a16:creationId xmlns:a16="http://schemas.microsoft.com/office/drawing/2014/main" id="{00000000-0008-0000-1700-000062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59" name="AutoShape 61">
          <a:extLst>
            <a:ext uri="{FF2B5EF4-FFF2-40B4-BE49-F238E27FC236}">
              <a16:creationId xmlns:a16="http://schemas.microsoft.com/office/drawing/2014/main" id="{00000000-0008-0000-1700-000063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0" name="AutoShape 62">
          <a:extLst>
            <a:ext uri="{FF2B5EF4-FFF2-40B4-BE49-F238E27FC236}">
              <a16:creationId xmlns:a16="http://schemas.microsoft.com/office/drawing/2014/main" id="{00000000-0008-0000-1700-000064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1" name="AutoShape 63">
          <a:extLst>
            <a:ext uri="{FF2B5EF4-FFF2-40B4-BE49-F238E27FC236}">
              <a16:creationId xmlns:a16="http://schemas.microsoft.com/office/drawing/2014/main" id="{00000000-0008-0000-1700-000065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2" name="AutoShape 64">
          <a:extLst>
            <a:ext uri="{FF2B5EF4-FFF2-40B4-BE49-F238E27FC236}">
              <a16:creationId xmlns:a16="http://schemas.microsoft.com/office/drawing/2014/main" id="{00000000-0008-0000-1700-000066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3" name="AutoShape 65">
          <a:extLst>
            <a:ext uri="{FF2B5EF4-FFF2-40B4-BE49-F238E27FC236}">
              <a16:creationId xmlns:a16="http://schemas.microsoft.com/office/drawing/2014/main" id="{00000000-0008-0000-1700-000067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4" name="AutoShape 66">
          <a:extLst>
            <a:ext uri="{FF2B5EF4-FFF2-40B4-BE49-F238E27FC236}">
              <a16:creationId xmlns:a16="http://schemas.microsoft.com/office/drawing/2014/main" id="{00000000-0008-0000-1700-000068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5" name="AutoShape 67">
          <a:extLst>
            <a:ext uri="{FF2B5EF4-FFF2-40B4-BE49-F238E27FC236}">
              <a16:creationId xmlns:a16="http://schemas.microsoft.com/office/drawing/2014/main" id="{00000000-0008-0000-1700-000069CD0500}"/>
            </a:ext>
          </a:extLst>
        </xdr:cNvPr>
        <xdr:cNvSpPr>
          <a:spLocks noChangeArrowheads="1"/>
        </xdr:cNvSpPr>
      </xdr:nvSpPr>
      <xdr:spPr bwMode="auto">
        <a:xfrm>
          <a:off x="600075" y="304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6" name="Oval 68">
          <a:extLst>
            <a:ext uri="{FF2B5EF4-FFF2-40B4-BE49-F238E27FC236}">
              <a16:creationId xmlns:a16="http://schemas.microsoft.com/office/drawing/2014/main" id="{00000000-0008-0000-1700-00006A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7" name="Oval 69">
          <a:extLst>
            <a:ext uri="{FF2B5EF4-FFF2-40B4-BE49-F238E27FC236}">
              <a16:creationId xmlns:a16="http://schemas.microsoft.com/office/drawing/2014/main" id="{00000000-0008-0000-1700-00006B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8" name="Oval 70">
          <a:extLst>
            <a:ext uri="{FF2B5EF4-FFF2-40B4-BE49-F238E27FC236}">
              <a16:creationId xmlns:a16="http://schemas.microsoft.com/office/drawing/2014/main" id="{00000000-0008-0000-1700-00006C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0269" name="Oval 71">
          <a:extLst>
            <a:ext uri="{FF2B5EF4-FFF2-40B4-BE49-F238E27FC236}">
              <a16:creationId xmlns:a16="http://schemas.microsoft.com/office/drawing/2014/main" id="{00000000-0008-0000-1700-00006DCD0500}"/>
            </a:ext>
          </a:extLst>
        </xdr:cNvPr>
        <xdr:cNvSpPr>
          <a:spLocks noChangeArrowheads="1"/>
        </xdr:cNvSpPr>
      </xdr:nvSpPr>
      <xdr:spPr bwMode="auto">
        <a:xfrm>
          <a:off x="600075" y="30480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0" name="AutoShape 84">
          <a:extLst>
            <a:ext uri="{FF2B5EF4-FFF2-40B4-BE49-F238E27FC236}">
              <a16:creationId xmlns:a16="http://schemas.microsoft.com/office/drawing/2014/main" id="{00000000-0008-0000-1700-00006E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1" name="AutoShape 85">
          <a:extLst>
            <a:ext uri="{FF2B5EF4-FFF2-40B4-BE49-F238E27FC236}">
              <a16:creationId xmlns:a16="http://schemas.microsoft.com/office/drawing/2014/main" id="{00000000-0008-0000-1700-00006F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2" name="AutoShape 86">
          <a:extLst>
            <a:ext uri="{FF2B5EF4-FFF2-40B4-BE49-F238E27FC236}">
              <a16:creationId xmlns:a16="http://schemas.microsoft.com/office/drawing/2014/main" id="{00000000-0008-0000-1700-000070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3" name="AutoShape 87">
          <a:extLst>
            <a:ext uri="{FF2B5EF4-FFF2-40B4-BE49-F238E27FC236}">
              <a16:creationId xmlns:a16="http://schemas.microsoft.com/office/drawing/2014/main" id="{00000000-0008-0000-1700-000071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4" name="AutoShape 88">
          <a:extLst>
            <a:ext uri="{FF2B5EF4-FFF2-40B4-BE49-F238E27FC236}">
              <a16:creationId xmlns:a16="http://schemas.microsoft.com/office/drawing/2014/main" id="{00000000-0008-0000-1700-000072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5" name="AutoShape 89">
          <a:extLst>
            <a:ext uri="{FF2B5EF4-FFF2-40B4-BE49-F238E27FC236}">
              <a16:creationId xmlns:a16="http://schemas.microsoft.com/office/drawing/2014/main" id="{00000000-0008-0000-1700-000073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6" name="AutoShape 90">
          <a:extLst>
            <a:ext uri="{FF2B5EF4-FFF2-40B4-BE49-F238E27FC236}">
              <a16:creationId xmlns:a16="http://schemas.microsoft.com/office/drawing/2014/main" id="{00000000-0008-0000-1700-000074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7" name="AutoShape 91">
          <a:extLst>
            <a:ext uri="{FF2B5EF4-FFF2-40B4-BE49-F238E27FC236}">
              <a16:creationId xmlns:a16="http://schemas.microsoft.com/office/drawing/2014/main" id="{00000000-0008-0000-1700-000075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8" name="AutoShape 92">
          <a:extLst>
            <a:ext uri="{FF2B5EF4-FFF2-40B4-BE49-F238E27FC236}">
              <a16:creationId xmlns:a16="http://schemas.microsoft.com/office/drawing/2014/main" id="{00000000-0008-0000-1700-000076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79" name="Oval 93">
          <a:extLst>
            <a:ext uri="{FF2B5EF4-FFF2-40B4-BE49-F238E27FC236}">
              <a16:creationId xmlns:a16="http://schemas.microsoft.com/office/drawing/2014/main" id="{00000000-0008-0000-1700-000077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0" name="Oval 94">
          <a:extLst>
            <a:ext uri="{FF2B5EF4-FFF2-40B4-BE49-F238E27FC236}">
              <a16:creationId xmlns:a16="http://schemas.microsoft.com/office/drawing/2014/main" id="{00000000-0008-0000-1700-000078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1" name="Oval 95">
          <a:extLst>
            <a:ext uri="{FF2B5EF4-FFF2-40B4-BE49-F238E27FC236}">
              <a16:creationId xmlns:a16="http://schemas.microsoft.com/office/drawing/2014/main" id="{00000000-0008-0000-1700-000079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2" name="Oval 96">
          <a:extLst>
            <a:ext uri="{FF2B5EF4-FFF2-40B4-BE49-F238E27FC236}">
              <a16:creationId xmlns:a16="http://schemas.microsoft.com/office/drawing/2014/main" id="{00000000-0008-0000-1700-00007A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3" name="AutoShape 84">
          <a:extLst>
            <a:ext uri="{FF2B5EF4-FFF2-40B4-BE49-F238E27FC236}">
              <a16:creationId xmlns:a16="http://schemas.microsoft.com/office/drawing/2014/main" id="{00000000-0008-0000-1700-00007B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4" name="AutoShape 85">
          <a:extLst>
            <a:ext uri="{FF2B5EF4-FFF2-40B4-BE49-F238E27FC236}">
              <a16:creationId xmlns:a16="http://schemas.microsoft.com/office/drawing/2014/main" id="{00000000-0008-0000-1700-00007C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5" name="AutoShape 86">
          <a:extLst>
            <a:ext uri="{FF2B5EF4-FFF2-40B4-BE49-F238E27FC236}">
              <a16:creationId xmlns:a16="http://schemas.microsoft.com/office/drawing/2014/main" id="{00000000-0008-0000-1700-00007D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6" name="AutoShape 87">
          <a:extLst>
            <a:ext uri="{FF2B5EF4-FFF2-40B4-BE49-F238E27FC236}">
              <a16:creationId xmlns:a16="http://schemas.microsoft.com/office/drawing/2014/main" id="{00000000-0008-0000-1700-00007E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7" name="AutoShape 88">
          <a:extLst>
            <a:ext uri="{FF2B5EF4-FFF2-40B4-BE49-F238E27FC236}">
              <a16:creationId xmlns:a16="http://schemas.microsoft.com/office/drawing/2014/main" id="{00000000-0008-0000-1700-00007F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8" name="AutoShape 89">
          <a:extLst>
            <a:ext uri="{FF2B5EF4-FFF2-40B4-BE49-F238E27FC236}">
              <a16:creationId xmlns:a16="http://schemas.microsoft.com/office/drawing/2014/main" id="{00000000-0008-0000-1700-000080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89" name="AutoShape 90">
          <a:extLst>
            <a:ext uri="{FF2B5EF4-FFF2-40B4-BE49-F238E27FC236}">
              <a16:creationId xmlns:a16="http://schemas.microsoft.com/office/drawing/2014/main" id="{00000000-0008-0000-1700-000081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0" name="AutoShape 91">
          <a:extLst>
            <a:ext uri="{FF2B5EF4-FFF2-40B4-BE49-F238E27FC236}">
              <a16:creationId xmlns:a16="http://schemas.microsoft.com/office/drawing/2014/main" id="{00000000-0008-0000-1700-000082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1" name="AutoShape 92">
          <a:extLst>
            <a:ext uri="{FF2B5EF4-FFF2-40B4-BE49-F238E27FC236}">
              <a16:creationId xmlns:a16="http://schemas.microsoft.com/office/drawing/2014/main" id="{00000000-0008-0000-1700-000083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2" name="Oval 93">
          <a:extLst>
            <a:ext uri="{FF2B5EF4-FFF2-40B4-BE49-F238E27FC236}">
              <a16:creationId xmlns:a16="http://schemas.microsoft.com/office/drawing/2014/main" id="{00000000-0008-0000-1700-000084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3" name="Oval 94">
          <a:extLst>
            <a:ext uri="{FF2B5EF4-FFF2-40B4-BE49-F238E27FC236}">
              <a16:creationId xmlns:a16="http://schemas.microsoft.com/office/drawing/2014/main" id="{00000000-0008-0000-1700-000085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4" name="Oval 95">
          <a:extLst>
            <a:ext uri="{FF2B5EF4-FFF2-40B4-BE49-F238E27FC236}">
              <a16:creationId xmlns:a16="http://schemas.microsoft.com/office/drawing/2014/main" id="{00000000-0008-0000-1700-000086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5" name="Oval 96">
          <a:extLst>
            <a:ext uri="{FF2B5EF4-FFF2-40B4-BE49-F238E27FC236}">
              <a16:creationId xmlns:a16="http://schemas.microsoft.com/office/drawing/2014/main" id="{00000000-0008-0000-1700-000087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6" name="AutoShape 84">
          <a:extLst>
            <a:ext uri="{FF2B5EF4-FFF2-40B4-BE49-F238E27FC236}">
              <a16:creationId xmlns:a16="http://schemas.microsoft.com/office/drawing/2014/main" id="{00000000-0008-0000-1700-000088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7" name="AutoShape 85">
          <a:extLst>
            <a:ext uri="{FF2B5EF4-FFF2-40B4-BE49-F238E27FC236}">
              <a16:creationId xmlns:a16="http://schemas.microsoft.com/office/drawing/2014/main" id="{00000000-0008-0000-1700-000089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8" name="AutoShape 86">
          <a:extLst>
            <a:ext uri="{FF2B5EF4-FFF2-40B4-BE49-F238E27FC236}">
              <a16:creationId xmlns:a16="http://schemas.microsoft.com/office/drawing/2014/main" id="{00000000-0008-0000-1700-00008A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299" name="AutoShape 87">
          <a:extLst>
            <a:ext uri="{FF2B5EF4-FFF2-40B4-BE49-F238E27FC236}">
              <a16:creationId xmlns:a16="http://schemas.microsoft.com/office/drawing/2014/main" id="{00000000-0008-0000-1700-00008B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0" name="AutoShape 88">
          <a:extLst>
            <a:ext uri="{FF2B5EF4-FFF2-40B4-BE49-F238E27FC236}">
              <a16:creationId xmlns:a16="http://schemas.microsoft.com/office/drawing/2014/main" id="{00000000-0008-0000-1700-00008C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1" name="AutoShape 89">
          <a:extLst>
            <a:ext uri="{FF2B5EF4-FFF2-40B4-BE49-F238E27FC236}">
              <a16:creationId xmlns:a16="http://schemas.microsoft.com/office/drawing/2014/main" id="{00000000-0008-0000-1700-00008D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2" name="AutoShape 90">
          <a:extLst>
            <a:ext uri="{FF2B5EF4-FFF2-40B4-BE49-F238E27FC236}">
              <a16:creationId xmlns:a16="http://schemas.microsoft.com/office/drawing/2014/main" id="{00000000-0008-0000-1700-00008E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3" name="AutoShape 91">
          <a:extLst>
            <a:ext uri="{FF2B5EF4-FFF2-40B4-BE49-F238E27FC236}">
              <a16:creationId xmlns:a16="http://schemas.microsoft.com/office/drawing/2014/main" id="{00000000-0008-0000-1700-00008F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4" name="AutoShape 92">
          <a:extLst>
            <a:ext uri="{FF2B5EF4-FFF2-40B4-BE49-F238E27FC236}">
              <a16:creationId xmlns:a16="http://schemas.microsoft.com/office/drawing/2014/main" id="{00000000-0008-0000-1700-000090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5" name="Oval 93">
          <a:extLst>
            <a:ext uri="{FF2B5EF4-FFF2-40B4-BE49-F238E27FC236}">
              <a16:creationId xmlns:a16="http://schemas.microsoft.com/office/drawing/2014/main" id="{00000000-0008-0000-1700-000091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6" name="Oval 94">
          <a:extLst>
            <a:ext uri="{FF2B5EF4-FFF2-40B4-BE49-F238E27FC236}">
              <a16:creationId xmlns:a16="http://schemas.microsoft.com/office/drawing/2014/main" id="{00000000-0008-0000-1700-000092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7" name="Oval 95">
          <a:extLst>
            <a:ext uri="{FF2B5EF4-FFF2-40B4-BE49-F238E27FC236}">
              <a16:creationId xmlns:a16="http://schemas.microsoft.com/office/drawing/2014/main" id="{00000000-0008-0000-1700-000093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8" name="Oval 96">
          <a:extLst>
            <a:ext uri="{FF2B5EF4-FFF2-40B4-BE49-F238E27FC236}">
              <a16:creationId xmlns:a16="http://schemas.microsoft.com/office/drawing/2014/main" id="{00000000-0008-0000-1700-000094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09" name="AutoShape 84">
          <a:extLst>
            <a:ext uri="{FF2B5EF4-FFF2-40B4-BE49-F238E27FC236}">
              <a16:creationId xmlns:a16="http://schemas.microsoft.com/office/drawing/2014/main" id="{00000000-0008-0000-1700-000095CD0500}"/>
            </a:ext>
          </a:extLst>
        </xdr:cNvPr>
        <xdr:cNvSpPr>
          <a:spLocks noChangeArrowheads="1"/>
        </xdr:cNvSpPr>
      </xdr:nvSpPr>
      <xdr:spPr bwMode="auto">
        <a:xfrm>
          <a:off x="600075" y="117824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0" name="AutoShape 85">
          <a:extLst>
            <a:ext uri="{FF2B5EF4-FFF2-40B4-BE49-F238E27FC236}">
              <a16:creationId xmlns:a16="http://schemas.microsoft.com/office/drawing/2014/main" id="{00000000-0008-0000-1700-000096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1" name="AutoShape 86">
          <a:extLst>
            <a:ext uri="{FF2B5EF4-FFF2-40B4-BE49-F238E27FC236}">
              <a16:creationId xmlns:a16="http://schemas.microsoft.com/office/drawing/2014/main" id="{00000000-0008-0000-1700-000097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2" name="AutoShape 87">
          <a:extLst>
            <a:ext uri="{FF2B5EF4-FFF2-40B4-BE49-F238E27FC236}">
              <a16:creationId xmlns:a16="http://schemas.microsoft.com/office/drawing/2014/main" id="{00000000-0008-0000-1700-000098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3" name="AutoShape 88">
          <a:extLst>
            <a:ext uri="{FF2B5EF4-FFF2-40B4-BE49-F238E27FC236}">
              <a16:creationId xmlns:a16="http://schemas.microsoft.com/office/drawing/2014/main" id="{00000000-0008-0000-1700-000099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4" name="AutoShape 89">
          <a:extLst>
            <a:ext uri="{FF2B5EF4-FFF2-40B4-BE49-F238E27FC236}">
              <a16:creationId xmlns:a16="http://schemas.microsoft.com/office/drawing/2014/main" id="{00000000-0008-0000-1700-00009A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5" name="AutoShape 90">
          <a:extLst>
            <a:ext uri="{FF2B5EF4-FFF2-40B4-BE49-F238E27FC236}">
              <a16:creationId xmlns:a16="http://schemas.microsoft.com/office/drawing/2014/main" id="{00000000-0008-0000-1700-00009B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6" name="AutoShape 91">
          <a:extLst>
            <a:ext uri="{FF2B5EF4-FFF2-40B4-BE49-F238E27FC236}">
              <a16:creationId xmlns:a16="http://schemas.microsoft.com/office/drawing/2014/main" id="{00000000-0008-0000-1700-00009C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7" name="AutoShape 92">
          <a:extLst>
            <a:ext uri="{FF2B5EF4-FFF2-40B4-BE49-F238E27FC236}">
              <a16:creationId xmlns:a16="http://schemas.microsoft.com/office/drawing/2014/main" id="{00000000-0008-0000-1700-00009DCD0500}"/>
            </a:ext>
          </a:extLst>
        </xdr:cNvPr>
        <xdr:cNvSpPr>
          <a:spLocks noChangeArrowheads="1"/>
        </xdr:cNvSpPr>
      </xdr:nvSpPr>
      <xdr:spPr bwMode="auto">
        <a:xfrm>
          <a:off x="600075" y="117824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8" name="Oval 93">
          <a:extLst>
            <a:ext uri="{FF2B5EF4-FFF2-40B4-BE49-F238E27FC236}">
              <a16:creationId xmlns:a16="http://schemas.microsoft.com/office/drawing/2014/main" id="{00000000-0008-0000-1700-00009E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19" name="Oval 94">
          <a:extLst>
            <a:ext uri="{FF2B5EF4-FFF2-40B4-BE49-F238E27FC236}">
              <a16:creationId xmlns:a16="http://schemas.microsoft.com/office/drawing/2014/main" id="{00000000-0008-0000-1700-00009F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20" name="Oval 95">
          <a:extLst>
            <a:ext uri="{FF2B5EF4-FFF2-40B4-BE49-F238E27FC236}">
              <a16:creationId xmlns:a16="http://schemas.microsoft.com/office/drawing/2014/main" id="{00000000-0008-0000-1700-0000A0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0321" name="Oval 96">
          <a:extLst>
            <a:ext uri="{FF2B5EF4-FFF2-40B4-BE49-F238E27FC236}">
              <a16:creationId xmlns:a16="http://schemas.microsoft.com/office/drawing/2014/main" id="{00000000-0008-0000-1700-0000A1CD0500}"/>
            </a:ext>
          </a:extLst>
        </xdr:cNvPr>
        <xdr:cNvSpPr>
          <a:spLocks noChangeArrowheads="1"/>
        </xdr:cNvSpPr>
      </xdr:nvSpPr>
      <xdr:spPr bwMode="auto">
        <a:xfrm>
          <a:off x="600075" y="117824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xdr:row>
      <xdr:rowOff>9525</xdr:rowOff>
    </xdr:from>
    <xdr:to>
      <xdr:col>38</xdr:col>
      <xdr:colOff>9525</xdr:colOff>
      <xdr:row>4</xdr:row>
      <xdr:rowOff>0</xdr:rowOff>
    </xdr:to>
    <xdr:sp macro="" textlink="">
      <xdr:nvSpPr>
        <xdr:cNvPr id="380322" name="直線コネクタ 2">
          <a:extLst>
            <a:ext uri="{FF2B5EF4-FFF2-40B4-BE49-F238E27FC236}">
              <a16:creationId xmlns:a16="http://schemas.microsoft.com/office/drawing/2014/main" id="{00000000-0008-0000-1700-0000A2CD0500}"/>
            </a:ext>
          </a:extLst>
        </xdr:cNvPr>
        <xdr:cNvSpPr>
          <a:spLocks noChangeShapeType="1"/>
        </xdr:cNvSpPr>
      </xdr:nvSpPr>
      <xdr:spPr bwMode="auto">
        <a:xfrm flipV="1">
          <a:off x="7305675" y="904875"/>
          <a:ext cx="923925" cy="285750"/>
        </a:xfrm>
        <a:prstGeom prst="line">
          <a:avLst/>
        </a:prstGeom>
        <a:noFill/>
        <a:ln w="9525"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29</xdr:col>
      <xdr:colOff>0</xdr:colOff>
      <xdr:row>1</xdr:row>
      <xdr:rowOff>0</xdr:rowOff>
    </xdr:from>
    <xdr:to>
      <xdr:col>29</xdr:col>
      <xdr:colOff>0</xdr:colOff>
      <xdr:row>1</xdr:row>
      <xdr:rowOff>0</xdr:rowOff>
    </xdr:to>
    <xdr:sp macro="" textlink="">
      <xdr:nvSpPr>
        <xdr:cNvPr id="381305" name="AutoShape 50">
          <a:extLst>
            <a:ext uri="{FF2B5EF4-FFF2-40B4-BE49-F238E27FC236}">
              <a16:creationId xmlns:a16="http://schemas.microsoft.com/office/drawing/2014/main" id="{00000000-0008-0000-1800-000079D10500}"/>
            </a:ext>
          </a:extLst>
        </xdr:cNvPr>
        <xdr:cNvSpPr>
          <a:spLocks noChangeArrowheads="1"/>
        </xdr:cNvSpPr>
      </xdr:nvSpPr>
      <xdr:spPr bwMode="auto">
        <a:xfrm>
          <a:off x="5791200"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6" name="AutoShape 51">
          <a:extLst>
            <a:ext uri="{FF2B5EF4-FFF2-40B4-BE49-F238E27FC236}">
              <a16:creationId xmlns:a16="http://schemas.microsoft.com/office/drawing/2014/main" id="{00000000-0008-0000-1800-00007A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7" name="AutoShape 52">
          <a:extLst>
            <a:ext uri="{FF2B5EF4-FFF2-40B4-BE49-F238E27FC236}">
              <a16:creationId xmlns:a16="http://schemas.microsoft.com/office/drawing/2014/main" id="{00000000-0008-0000-1800-00007B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8" name="AutoShape 53">
          <a:extLst>
            <a:ext uri="{FF2B5EF4-FFF2-40B4-BE49-F238E27FC236}">
              <a16:creationId xmlns:a16="http://schemas.microsoft.com/office/drawing/2014/main" id="{00000000-0008-0000-1800-00007C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09" name="AutoShape 54">
          <a:extLst>
            <a:ext uri="{FF2B5EF4-FFF2-40B4-BE49-F238E27FC236}">
              <a16:creationId xmlns:a16="http://schemas.microsoft.com/office/drawing/2014/main" id="{00000000-0008-0000-1800-00007D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0" name="AutoShape 55">
          <a:extLst>
            <a:ext uri="{FF2B5EF4-FFF2-40B4-BE49-F238E27FC236}">
              <a16:creationId xmlns:a16="http://schemas.microsoft.com/office/drawing/2014/main" id="{00000000-0008-0000-1800-00007E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1" name="AutoShape 56">
          <a:extLst>
            <a:ext uri="{FF2B5EF4-FFF2-40B4-BE49-F238E27FC236}">
              <a16:creationId xmlns:a16="http://schemas.microsoft.com/office/drawing/2014/main" id="{00000000-0008-0000-1800-00007F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2" name="AutoShape 57">
          <a:extLst>
            <a:ext uri="{FF2B5EF4-FFF2-40B4-BE49-F238E27FC236}">
              <a16:creationId xmlns:a16="http://schemas.microsoft.com/office/drawing/2014/main" id="{00000000-0008-0000-1800-000080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81313" name="AutoShape 58">
          <a:extLst>
            <a:ext uri="{FF2B5EF4-FFF2-40B4-BE49-F238E27FC236}">
              <a16:creationId xmlns:a16="http://schemas.microsoft.com/office/drawing/2014/main" id="{00000000-0008-0000-1800-000081D1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4" name="AutoShape 59">
          <a:extLst>
            <a:ext uri="{FF2B5EF4-FFF2-40B4-BE49-F238E27FC236}">
              <a16:creationId xmlns:a16="http://schemas.microsoft.com/office/drawing/2014/main" id="{00000000-0008-0000-1800-000082D10500}"/>
            </a:ext>
          </a:extLst>
        </xdr:cNvPr>
        <xdr:cNvSpPr>
          <a:spLocks noChangeArrowheads="1"/>
        </xdr:cNvSpPr>
      </xdr:nvSpPr>
      <xdr:spPr bwMode="auto">
        <a:xfrm>
          <a:off x="600075"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5" name="AutoShape 60">
          <a:extLst>
            <a:ext uri="{FF2B5EF4-FFF2-40B4-BE49-F238E27FC236}">
              <a16:creationId xmlns:a16="http://schemas.microsoft.com/office/drawing/2014/main" id="{00000000-0008-0000-1800-000083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6" name="AutoShape 61">
          <a:extLst>
            <a:ext uri="{FF2B5EF4-FFF2-40B4-BE49-F238E27FC236}">
              <a16:creationId xmlns:a16="http://schemas.microsoft.com/office/drawing/2014/main" id="{00000000-0008-0000-1800-000084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7" name="AutoShape 62">
          <a:extLst>
            <a:ext uri="{FF2B5EF4-FFF2-40B4-BE49-F238E27FC236}">
              <a16:creationId xmlns:a16="http://schemas.microsoft.com/office/drawing/2014/main" id="{00000000-0008-0000-1800-000085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8" name="AutoShape 63">
          <a:extLst>
            <a:ext uri="{FF2B5EF4-FFF2-40B4-BE49-F238E27FC236}">
              <a16:creationId xmlns:a16="http://schemas.microsoft.com/office/drawing/2014/main" id="{00000000-0008-0000-1800-000086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19" name="AutoShape 64">
          <a:extLst>
            <a:ext uri="{FF2B5EF4-FFF2-40B4-BE49-F238E27FC236}">
              <a16:creationId xmlns:a16="http://schemas.microsoft.com/office/drawing/2014/main" id="{00000000-0008-0000-1800-000087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0" name="AutoShape 65">
          <a:extLst>
            <a:ext uri="{FF2B5EF4-FFF2-40B4-BE49-F238E27FC236}">
              <a16:creationId xmlns:a16="http://schemas.microsoft.com/office/drawing/2014/main" id="{00000000-0008-0000-1800-000088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1" name="AutoShape 66">
          <a:extLst>
            <a:ext uri="{FF2B5EF4-FFF2-40B4-BE49-F238E27FC236}">
              <a16:creationId xmlns:a16="http://schemas.microsoft.com/office/drawing/2014/main" id="{00000000-0008-0000-1800-000089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2" name="AutoShape 67">
          <a:extLst>
            <a:ext uri="{FF2B5EF4-FFF2-40B4-BE49-F238E27FC236}">
              <a16:creationId xmlns:a16="http://schemas.microsoft.com/office/drawing/2014/main" id="{00000000-0008-0000-1800-00008AD1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3" name="Oval 68">
          <a:extLst>
            <a:ext uri="{FF2B5EF4-FFF2-40B4-BE49-F238E27FC236}">
              <a16:creationId xmlns:a16="http://schemas.microsoft.com/office/drawing/2014/main" id="{00000000-0008-0000-1800-00008B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4" name="Oval 69">
          <a:extLst>
            <a:ext uri="{FF2B5EF4-FFF2-40B4-BE49-F238E27FC236}">
              <a16:creationId xmlns:a16="http://schemas.microsoft.com/office/drawing/2014/main" id="{00000000-0008-0000-1800-00008C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5" name="Oval 70">
          <a:extLst>
            <a:ext uri="{FF2B5EF4-FFF2-40B4-BE49-F238E27FC236}">
              <a16:creationId xmlns:a16="http://schemas.microsoft.com/office/drawing/2014/main" id="{00000000-0008-0000-1800-00008D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81326" name="Oval 71">
          <a:extLst>
            <a:ext uri="{FF2B5EF4-FFF2-40B4-BE49-F238E27FC236}">
              <a16:creationId xmlns:a16="http://schemas.microsoft.com/office/drawing/2014/main" id="{00000000-0008-0000-1800-00008ED1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27" name="AutoShape 84">
          <a:extLst>
            <a:ext uri="{FF2B5EF4-FFF2-40B4-BE49-F238E27FC236}">
              <a16:creationId xmlns:a16="http://schemas.microsoft.com/office/drawing/2014/main" id="{00000000-0008-0000-1800-00008F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28" name="AutoShape 85">
          <a:extLst>
            <a:ext uri="{FF2B5EF4-FFF2-40B4-BE49-F238E27FC236}">
              <a16:creationId xmlns:a16="http://schemas.microsoft.com/office/drawing/2014/main" id="{00000000-0008-0000-1800-000090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29" name="AutoShape 86">
          <a:extLst>
            <a:ext uri="{FF2B5EF4-FFF2-40B4-BE49-F238E27FC236}">
              <a16:creationId xmlns:a16="http://schemas.microsoft.com/office/drawing/2014/main" id="{00000000-0008-0000-1800-000091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0" name="AutoShape 87">
          <a:extLst>
            <a:ext uri="{FF2B5EF4-FFF2-40B4-BE49-F238E27FC236}">
              <a16:creationId xmlns:a16="http://schemas.microsoft.com/office/drawing/2014/main" id="{00000000-0008-0000-1800-000092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1" name="AutoShape 88">
          <a:extLst>
            <a:ext uri="{FF2B5EF4-FFF2-40B4-BE49-F238E27FC236}">
              <a16:creationId xmlns:a16="http://schemas.microsoft.com/office/drawing/2014/main" id="{00000000-0008-0000-1800-000093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2" name="AutoShape 89">
          <a:extLst>
            <a:ext uri="{FF2B5EF4-FFF2-40B4-BE49-F238E27FC236}">
              <a16:creationId xmlns:a16="http://schemas.microsoft.com/office/drawing/2014/main" id="{00000000-0008-0000-1800-000094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3" name="AutoShape 90">
          <a:extLst>
            <a:ext uri="{FF2B5EF4-FFF2-40B4-BE49-F238E27FC236}">
              <a16:creationId xmlns:a16="http://schemas.microsoft.com/office/drawing/2014/main" id="{00000000-0008-0000-1800-000095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4" name="AutoShape 91">
          <a:extLst>
            <a:ext uri="{FF2B5EF4-FFF2-40B4-BE49-F238E27FC236}">
              <a16:creationId xmlns:a16="http://schemas.microsoft.com/office/drawing/2014/main" id="{00000000-0008-0000-1800-000096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5" name="AutoShape 92">
          <a:extLst>
            <a:ext uri="{FF2B5EF4-FFF2-40B4-BE49-F238E27FC236}">
              <a16:creationId xmlns:a16="http://schemas.microsoft.com/office/drawing/2014/main" id="{00000000-0008-0000-1800-000097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6" name="Oval 93">
          <a:extLst>
            <a:ext uri="{FF2B5EF4-FFF2-40B4-BE49-F238E27FC236}">
              <a16:creationId xmlns:a16="http://schemas.microsoft.com/office/drawing/2014/main" id="{00000000-0008-0000-1800-000098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7" name="Oval 94">
          <a:extLst>
            <a:ext uri="{FF2B5EF4-FFF2-40B4-BE49-F238E27FC236}">
              <a16:creationId xmlns:a16="http://schemas.microsoft.com/office/drawing/2014/main" id="{00000000-0008-0000-1800-000099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8" name="Oval 95">
          <a:extLst>
            <a:ext uri="{FF2B5EF4-FFF2-40B4-BE49-F238E27FC236}">
              <a16:creationId xmlns:a16="http://schemas.microsoft.com/office/drawing/2014/main" id="{00000000-0008-0000-1800-00009A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39" name="Oval 96">
          <a:extLst>
            <a:ext uri="{FF2B5EF4-FFF2-40B4-BE49-F238E27FC236}">
              <a16:creationId xmlns:a16="http://schemas.microsoft.com/office/drawing/2014/main" id="{00000000-0008-0000-1800-00009B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0" name="AutoShape 84">
          <a:extLst>
            <a:ext uri="{FF2B5EF4-FFF2-40B4-BE49-F238E27FC236}">
              <a16:creationId xmlns:a16="http://schemas.microsoft.com/office/drawing/2014/main" id="{00000000-0008-0000-1800-00009C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1" name="AutoShape 85">
          <a:extLst>
            <a:ext uri="{FF2B5EF4-FFF2-40B4-BE49-F238E27FC236}">
              <a16:creationId xmlns:a16="http://schemas.microsoft.com/office/drawing/2014/main" id="{00000000-0008-0000-1800-00009D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2" name="AutoShape 86">
          <a:extLst>
            <a:ext uri="{FF2B5EF4-FFF2-40B4-BE49-F238E27FC236}">
              <a16:creationId xmlns:a16="http://schemas.microsoft.com/office/drawing/2014/main" id="{00000000-0008-0000-1800-00009E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3" name="AutoShape 87">
          <a:extLst>
            <a:ext uri="{FF2B5EF4-FFF2-40B4-BE49-F238E27FC236}">
              <a16:creationId xmlns:a16="http://schemas.microsoft.com/office/drawing/2014/main" id="{00000000-0008-0000-1800-00009F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4" name="AutoShape 88">
          <a:extLst>
            <a:ext uri="{FF2B5EF4-FFF2-40B4-BE49-F238E27FC236}">
              <a16:creationId xmlns:a16="http://schemas.microsoft.com/office/drawing/2014/main" id="{00000000-0008-0000-1800-0000A0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5" name="AutoShape 89">
          <a:extLst>
            <a:ext uri="{FF2B5EF4-FFF2-40B4-BE49-F238E27FC236}">
              <a16:creationId xmlns:a16="http://schemas.microsoft.com/office/drawing/2014/main" id="{00000000-0008-0000-1800-0000A1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6" name="AutoShape 90">
          <a:extLst>
            <a:ext uri="{FF2B5EF4-FFF2-40B4-BE49-F238E27FC236}">
              <a16:creationId xmlns:a16="http://schemas.microsoft.com/office/drawing/2014/main" id="{00000000-0008-0000-1800-0000A2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7" name="AutoShape 91">
          <a:extLst>
            <a:ext uri="{FF2B5EF4-FFF2-40B4-BE49-F238E27FC236}">
              <a16:creationId xmlns:a16="http://schemas.microsoft.com/office/drawing/2014/main" id="{00000000-0008-0000-1800-0000A3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8" name="AutoShape 92">
          <a:extLst>
            <a:ext uri="{FF2B5EF4-FFF2-40B4-BE49-F238E27FC236}">
              <a16:creationId xmlns:a16="http://schemas.microsoft.com/office/drawing/2014/main" id="{00000000-0008-0000-1800-0000A4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49" name="Oval 93">
          <a:extLst>
            <a:ext uri="{FF2B5EF4-FFF2-40B4-BE49-F238E27FC236}">
              <a16:creationId xmlns:a16="http://schemas.microsoft.com/office/drawing/2014/main" id="{00000000-0008-0000-1800-0000A5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0" name="Oval 94">
          <a:extLst>
            <a:ext uri="{FF2B5EF4-FFF2-40B4-BE49-F238E27FC236}">
              <a16:creationId xmlns:a16="http://schemas.microsoft.com/office/drawing/2014/main" id="{00000000-0008-0000-1800-0000A6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1" name="Oval 95">
          <a:extLst>
            <a:ext uri="{FF2B5EF4-FFF2-40B4-BE49-F238E27FC236}">
              <a16:creationId xmlns:a16="http://schemas.microsoft.com/office/drawing/2014/main" id="{00000000-0008-0000-1800-0000A7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2" name="Oval 96">
          <a:extLst>
            <a:ext uri="{FF2B5EF4-FFF2-40B4-BE49-F238E27FC236}">
              <a16:creationId xmlns:a16="http://schemas.microsoft.com/office/drawing/2014/main" id="{00000000-0008-0000-1800-0000A8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3" name="AutoShape 84">
          <a:extLst>
            <a:ext uri="{FF2B5EF4-FFF2-40B4-BE49-F238E27FC236}">
              <a16:creationId xmlns:a16="http://schemas.microsoft.com/office/drawing/2014/main" id="{00000000-0008-0000-1800-0000A9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4" name="AutoShape 85">
          <a:extLst>
            <a:ext uri="{FF2B5EF4-FFF2-40B4-BE49-F238E27FC236}">
              <a16:creationId xmlns:a16="http://schemas.microsoft.com/office/drawing/2014/main" id="{00000000-0008-0000-1800-0000AA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5" name="AutoShape 86">
          <a:extLst>
            <a:ext uri="{FF2B5EF4-FFF2-40B4-BE49-F238E27FC236}">
              <a16:creationId xmlns:a16="http://schemas.microsoft.com/office/drawing/2014/main" id="{00000000-0008-0000-1800-0000AB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6" name="AutoShape 87">
          <a:extLst>
            <a:ext uri="{FF2B5EF4-FFF2-40B4-BE49-F238E27FC236}">
              <a16:creationId xmlns:a16="http://schemas.microsoft.com/office/drawing/2014/main" id="{00000000-0008-0000-1800-0000AC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7" name="AutoShape 88">
          <a:extLst>
            <a:ext uri="{FF2B5EF4-FFF2-40B4-BE49-F238E27FC236}">
              <a16:creationId xmlns:a16="http://schemas.microsoft.com/office/drawing/2014/main" id="{00000000-0008-0000-1800-0000AD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8" name="AutoShape 89">
          <a:extLst>
            <a:ext uri="{FF2B5EF4-FFF2-40B4-BE49-F238E27FC236}">
              <a16:creationId xmlns:a16="http://schemas.microsoft.com/office/drawing/2014/main" id="{00000000-0008-0000-1800-0000AE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59" name="AutoShape 90">
          <a:extLst>
            <a:ext uri="{FF2B5EF4-FFF2-40B4-BE49-F238E27FC236}">
              <a16:creationId xmlns:a16="http://schemas.microsoft.com/office/drawing/2014/main" id="{00000000-0008-0000-1800-0000AF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0" name="AutoShape 91">
          <a:extLst>
            <a:ext uri="{FF2B5EF4-FFF2-40B4-BE49-F238E27FC236}">
              <a16:creationId xmlns:a16="http://schemas.microsoft.com/office/drawing/2014/main" id="{00000000-0008-0000-1800-0000B0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1" name="AutoShape 92">
          <a:extLst>
            <a:ext uri="{FF2B5EF4-FFF2-40B4-BE49-F238E27FC236}">
              <a16:creationId xmlns:a16="http://schemas.microsoft.com/office/drawing/2014/main" id="{00000000-0008-0000-1800-0000B1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2" name="Oval 93">
          <a:extLst>
            <a:ext uri="{FF2B5EF4-FFF2-40B4-BE49-F238E27FC236}">
              <a16:creationId xmlns:a16="http://schemas.microsoft.com/office/drawing/2014/main" id="{00000000-0008-0000-1800-0000B2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3" name="Oval 94">
          <a:extLst>
            <a:ext uri="{FF2B5EF4-FFF2-40B4-BE49-F238E27FC236}">
              <a16:creationId xmlns:a16="http://schemas.microsoft.com/office/drawing/2014/main" id="{00000000-0008-0000-1800-0000B3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4" name="Oval 95">
          <a:extLst>
            <a:ext uri="{FF2B5EF4-FFF2-40B4-BE49-F238E27FC236}">
              <a16:creationId xmlns:a16="http://schemas.microsoft.com/office/drawing/2014/main" id="{00000000-0008-0000-1800-0000B4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5" name="Oval 96">
          <a:extLst>
            <a:ext uri="{FF2B5EF4-FFF2-40B4-BE49-F238E27FC236}">
              <a16:creationId xmlns:a16="http://schemas.microsoft.com/office/drawing/2014/main" id="{00000000-0008-0000-1800-0000B5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6" name="AutoShape 84">
          <a:extLst>
            <a:ext uri="{FF2B5EF4-FFF2-40B4-BE49-F238E27FC236}">
              <a16:creationId xmlns:a16="http://schemas.microsoft.com/office/drawing/2014/main" id="{00000000-0008-0000-1800-0000B6D10500}"/>
            </a:ext>
          </a:extLst>
        </xdr:cNvPr>
        <xdr:cNvSpPr>
          <a:spLocks noChangeArrowheads="1"/>
        </xdr:cNvSpPr>
      </xdr:nvSpPr>
      <xdr:spPr bwMode="auto">
        <a:xfrm>
          <a:off x="600075" y="119443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7" name="AutoShape 85">
          <a:extLst>
            <a:ext uri="{FF2B5EF4-FFF2-40B4-BE49-F238E27FC236}">
              <a16:creationId xmlns:a16="http://schemas.microsoft.com/office/drawing/2014/main" id="{00000000-0008-0000-1800-0000B7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8" name="AutoShape 86">
          <a:extLst>
            <a:ext uri="{FF2B5EF4-FFF2-40B4-BE49-F238E27FC236}">
              <a16:creationId xmlns:a16="http://schemas.microsoft.com/office/drawing/2014/main" id="{00000000-0008-0000-1800-0000B8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69" name="AutoShape 87">
          <a:extLst>
            <a:ext uri="{FF2B5EF4-FFF2-40B4-BE49-F238E27FC236}">
              <a16:creationId xmlns:a16="http://schemas.microsoft.com/office/drawing/2014/main" id="{00000000-0008-0000-1800-0000B9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0" name="AutoShape 88">
          <a:extLst>
            <a:ext uri="{FF2B5EF4-FFF2-40B4-BE49-F238E27FC236}">
              <a16:creationId xmlns:a16="http://schemas.microsoft.com/office/drawing/2014/main" id="{00000000-0008-0000-1800-0000BA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1" name="AutoShape 89">
          <a:extLst>
            <a:ext uri="{FF2B5EF4-FFF2-40B4-BE49-F238E27FC236}">
              <a16:creationId xmlns:a16="http://schemas.microsoft.com/office/drawing/2014/main" id="{00000000-0008-0000-1800-0000BB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2" name="AutoShape 90">
          <a:extLst>
            <a:ext uri="{FF2B5EF4-FFF2-40B4-BE49-F238E27FC236}">
              <a16:creationId xmlns:a16="http://schemas.microsoft.com/office/drawing/2014/main" id="{00000000-0008-0000-1800-0000BC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3" name="AutoShape 91">
          <a:extLst>
            <a:ext uri="{FF2B5EF4-FFF2-40B4-BE49-F238E27FC236}">
              <a16:creationId xmlns:a16="http://schemas.microsoft.com/office/drawing/2014/main" id="{00000000-0008-0000-1800-0000BD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4" name="AutoShape 92">
          <a:extLst>
            <a:ext uri="{FF2B5EF4-FFF2-40B4-BE49-F238E27FC236}">
              <a16:creationId xmlns:a16="http://schemas.microsoft.com/office/drawing/2014/main" id="{00000000-0008-0000-1800-0000BED10500}"/>
            </a:ext>
          </a:extLst>
        </xdr:cNvPr>
        <xdr:cNvSpPr>
          <a:spLocks noChangeArrowheads="1"/>
        </xdr:cNvSpPr>
      </xdr:nvSpPr>
      <xdr:spPr bwMode="auto">
        <a:xfrm>
          <a:off x="600075" y="119443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5" name="Oval 93">
          <a:extLst>
            <a:ext uri="{FF2B5EF4-FFF2-40B4-BE49-F238E27FC236}">
              <a16:creationId xmlns:a16="http://schemas.microsoft.com/office/drawing/2014/main" id="{00000000-0008-0000-1800-0000BF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6" name="Oval 94">
          <a:extLst>
            <a:ext uri="{FF2B5EF4-FFF2-40B4-BE49-F238E27FC236}">
              <a16:creationId xmlns:a16="http://schemas.microsoft.com/office/drawing/2014/main" id="{00000000-0008-0000-1800-0000C0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7" name="Oval 95">
          <a:extLst>
            <a:ext uri="{FF2B5EF4-FFF2-40B4-BE49-F238E27FC236}">
              <a16:creationId xmlns:a16="http://schemas.microsoft.com/office/drawing/2014/main" id="{00000000-0008-0000-1800-0000C1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81378" name="Oval 96">
          <a:extLst>
            <a:ext uri="{FF2B5EF4-FFF2-40B4-BE49-F238E27FC236}">
              <a16:creationId xmlns:a16="http://schemas.microsoft.com/office/drawing/2014/main" id="{00000000-0008-0000-1800-0000C2D10500}"/>
            </a:ext>
          </a:extLst>
        </xdr:cNvPr>
        <xdr:cNvSpPr>
          <a:spLocks noChangeArrowheads="1"/>
        </xdr:cNvSpPr>
      </xdr:nvSpPr>
      <xdr:spPr bwMode="auto">
        <a:xfrm>
          <a:off x="600075" y="119443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xdr:row>
      <xdr:rowOff>9525</xdr:rowOff>
    </xdr:from>
    <xdr:to>
      <xdr:col>38</xdr:col>
      <xdr:colOff>9525</xdr:colOff>
      <xdr:row>4</xdr:row>
      <xdr:rowOff>0</xdr:rowOff>
    </xdr:to>
    <xdr:sp macro="" textlink="">
      <xdr:nvSpPr>
        <xdr:cNvPr id="381379" name="直線コネクタ 2">
          <a:extLst>
            <a:ext uri="{FF2B5EF4-FFF2-40B4-BE49-F238E27FC236}">
              <a16:creationId xmlns:a16="http://schemas.microsoft.com/office/drawing/2014/main" id="{00000000-0008-0000-1800-0000C3D10500}"/>
            </a:ext>
          </a:extLst>
        </xdr:cNvPr>
        <xdr:cNvSpPr>
          <a:spLocks noChangeShapeType="1"/>
        </xdr:cNvSpPr>
      </xdr:nvSpPr>
      <xdr:spPr bwMode="auto">
        <a:xfrm flipV="1">
          <a:off x="7305675" y="895350"/>
          <a:ext cx="923925" cy="285750"/>
        </a:xfrm>
        <a:prstGeom prst="line">
          <a:avLst/>
        </a:prstGeom>
        <a:noFill/>
        <a:ln w="9525"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0" name="AutoShape 50">
          <a:extLst>
            <a:ext uri="{FF2B5EF4-FFF2-40B4-BE49-F238E27FC236}">
              <a16:creationId xmlns:a16="http://schemas.microsoft.com/office/drawing/2014/main" id="{00000000-0008-0000-1800-0000C4D10500}"/>
            </a:ext>
          </a:extLst>
        </xdr:cNvPr>
        <xdr:cNvSpPr>
          <a:spLocks noChangeArrowheads="1"/>
        </xdr:cNvSpPr>
      </xdr:nvSpPr>
      <xdr:spPr bwMode="auto">
        <a:xfrm>
          <a:off x="5391150"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1" name="AutoShape 51">
          <a:extLst>
            <a:ext uri="{FF2B5EF4-FFF2-40B4-BE49-F238E27FC236}">
              <a16:creationId xmlns:a16="http://schemas.microsoft.com/office/drawing/2014/main" id="{00000000-0008-0000-1800-0000C5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2" name="AutoShape 52">
          <a:extLst>
            <a:ext uri="{FF2B5EF4-FFF2-40B4-BE49-F238E27FC236}">
              <a16:creationId xmlns:a16="http://schemas.microsoft.com/office/drawing/2014/main" id="{00000000-0008-0000-1800-0000C6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3" name="AutoShape 53">
          <a:extLst>
            <a:ext uri="{FF2B5EF4-FFF2-40B4-BE49-F238E27FC236}">
              <a16:creationId xmlns:a16="http://schemas.microsoft.com/office/drawing/2014/main" id="{00000000-0008-0000-1800-0000C7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4" name="AutoShape 54">
          <a:extLst>
            <a:ext uri="{FF2B5EF4-FFF2-40B4-BE49-F238E27FC236}">
              <a16:creationId xmlns:a16="http://schemas.microsoft.com/office/drawing/2014/main" id="{00000000-0008-0000-1800-0000C8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5" name="AutoShape 55">
          <a:extLst>
            <a:ext uri="{FF2B5EF4-FFF2-40B4-BE49-F238E27FC236}">
              <a16:creationId xmlns:a16="http://schemas.microsoft.com/office/drawing/2014/main" id="{00000000-0008-0000-1800-0000C9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6" name="AutoShape 56">
          <a:extLst>
            <a:ext uri="{FF2B5EF4-FFF2-40B4-BE49-F238E27FC236}">
              <a16:creationId xmlns:a16="http://schemas.microsoft.com/office/drawing/2014/main" id="{00000000-0008-0000-1800-0000CA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7" name="AutoShape 57">
          <a:extLst>
            <a:ext uri="{FF2B5EF4-FFF2-40B4-BE49-F238E27FC236}">
              <a16:creationId xmlns:a16="http://schemas.microsoft.com/office/drawing/2014/main" id="{00000000-0008-0000-1800-0000CB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0</xdr:colOff>
      <xdr:row>1</xdr:row>
      <xdr:rowOff>0</xdr:rowOff>
    </xdr:from>
    <xdr:to>
      <xdr:col>27</xdr:col>
      <xdr:colOff>0</xdr:colOff>
      <xdr:row>1</xdr:row>
      <xdr:rowOff>0</xdr:rowOff>
    </xdr:to>
    <xdr:sp macro="" textlink="">
      <xdr:nvSpPr>
        <xdr:cNvPr id="381388" name="AutoShape 58">
          <a:extLst>
            <a:ext uri="{FF2B5EF4-FFF2-40B4-BE49-F238E27FC236}">
              <a16:creationId xmlns:a16="http://schemas.microsoft.com/office/drawing/2014/main" id="{00000000-0008-0000-1800-0000CCD10500}"/>
            </a:ext>
          </a:extLst>
        </xdr:cNvPr>
        <xdr:cNvSpPr>
          <a:spLocks noChangeArrowheads="1"/>
        </xdr:cNvSpPr>
      </xdr:nvSpPr>
      <xdr:spPr bwMode="auto">
        <a:xfrm>
          <a:off x="539115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29</xdr:col>
      <xdr:colOff>0</xdr:colOff>
      <xdr:row>1</xdr:row>
      <xdr:rowOff>0</xdr:rowOff>
    </xdr:from>
    <xdr:to>
      <xdr:col>29</xdr:col>
      <xdr:colOff>0</xdr:colOff>
      <xdr:row>1</xdr:row>
      <xdr:rowOff>0</xdr:rowOff>
    </xdr:to>
    <xdr:sp macro="" textlink="">
      <xdr:nvSpPr>
        <xdr:cNvPr id="379422" name="AutoShape 50">
          <a:extLst>
            <a:ext uri="{FF2B5EF4-FFF2-40B4-BE49-F238E27FC236}">
              <a16:creationId xmlns:a16="http://schemas.microsoft.com/office/drawing/2014/main" id="{00000000-0008-0000-1900-00001ECA0500}"/>
            </a:ext>
          </a:extLst>
        </xdr:cNvPr>
        <xdr:cNvSpPr>
          <a:spLocks noChangeArrowheads="1"/>
        </xdr:cNvSpPr>
      </xdr:nvSpPr>
      <xdr:spPr bwMode="auto">
        <a:xfrm>
          <a:off x="5791200"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3" name="AutoShape 51">
          <a:extLst>
            <a:ext uri="{FF2B5EF4-FFF2-40B4-BE49-F238E27FC236}">
              <a16:creationId xmlns:a16="http://schemas.microsoft.com/office/drawing/2014/main" id="{00000000-0008-0000-1900-00001F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4" name="AutoShape 52">
          <a:extLst>
            <a:ext uri="{FF2B5EF4-FFF2-40B4-BE49-F238E27FC236}">
              <a16:creationId xmlns:a16="http://schemas.microsoft.com/office/drawing/2014/main" id="{00000000-0008-0000-1900-000020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5" name="AutoShape 53">
          <a:extLst>
            <a:ext uri="{FF2B5EF4-FFF2-40B4-BE49-F238E27FC236}">
              <a16:creationId xmlns:a16="http://schemas.microsoft.com/office/drawing/2014/main" id="{00000000-0008-0000-1900-000021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6" name="AutoShape 54">
          <a:extLst>
            <a:ext uri="{FF2B5EF4-FFF2-40B4-BE49-F238E27FC236}">
              <a16:creationId xmlns:a16="http://schemas.microsoft.com/office/drawing/2014/main" id="{00000000-0008-0000-1900-000022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7" name="AutoShape 55">
          <a:extLst>
            <a:ext uri="{FF2B5EF4-FFF2-40B4-BE49-F238E27FC236}">
              <a16:creationId xmlns:a16="http://schemas.microsoft.com/office/drawing/2014/main" id="{00000000-0008-0000-1900-000023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8" name="AutoShape 56">
          <a:extLst>
            <a:ext uri="{FF2B5EF4-FFF2-40B4-BE49-F238E27FC236}">
              <a16:creationId xmlns:a16="http://schemas.microsoft.com/office/drawing/2014/main" id="{00000000-0008-0000-1900-000024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29" name="AutoShape 57">
          <a:extLst>
            <a:ext uri="{FF2B5EF4-FFF2-40B4-BE49-F238E27FC236}">
              <a16:creationId xmlns:a16="http://schemas.microsoft.com/office/drawing/2014/main" id="{00000000-0008-0000-1900-000025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xdr:row>
      <xdr:rowOff>0</xdr:rowOff>
    </xdr:from>
    <xdr:to>
      <xdr:col>29</xdr:col>
      <xdr:colOff>0</xdr:colOff>
      <xdr:row>1</xdr:row>
      <xdr:rowOff>0</xdr:rowOff>
    </xdr:to>
    <xdr:sp macro="" textlink="">
      <xdr:nvSpPr>
        <xdr:cNvPr id="379430" name="AutoShape 58">
          <a:extLst>
            <a:ext uri="{FF2B5EF4-FFF2-40B4-BE49-F238E27FC236}">
              <a16:creationId xmlns:a16="http://schemas.microsoft.com/office/drawing/2014/main" id="{00000000-0008-0000-1900-000026CA0500}"/>
            </a:ext>
          </a:extLst>
        </xdr:cNvPr>
        <xdr:cNvSpPr>
          <a:spLocks noChangeArrowheads="1"/>
        </xdr:cNvSpPr>
      </xdr:nvSpPr>
      <xdr:spPr bwMode="auto">
        <a:xfrm>
          <a:off x="5791200"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1" name="AutoShape 59">
          <a:extLst>
            <a:ext uri="{FF2B5EF4-FFF2-40B4-BE49-F238E27FC236}">
              <a16:creationId xmlns:a16="http://schemas.microsoft.com/office/drawing/2014/main" id="{00000000-0008-0000-1900-000027CA0500}"/>
            </a:ext>
          </a:extLst>
        </xdr:cNvPr>
        <xdr:cNvSpPr>
          <a:spLocks noChangeArrowheads="1"/>
        </xdr:cNvSpPr>
      </xdr:nvSpPr>
      <xdr:spPr bwMode="auto">
        <a:xfrm>
          <a:off x="600075" y="29527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2" name="AutoShape 60">
          <a:extLst>
            <a:ext uri="{FF2B5EF4-FFF2-40B4-BE49-F238E27FC236}">
              <a16:creationId xmlns:a16="http://schemas.microsoft.com/office/drawing/2014/main" id="{00000000-0008-0000-1900-000028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3" name="AutoShape 61">
          <a:extLst>
            <a:ext uri="{FF2B5EF4-FFF2-40B4-BE49-F238E27FC236}">
              <a16:creationId xmlns:a16="http://schemas.microsoft.com/office/drawing/2014/main" id="{00000000-0008-0000-1900-000029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4" name="AutoShape 62">
          <a:extLst>
            <a:ext uri="{FF2B5EF4-FFF2-40B4-BE49-F238E27FC236}">
              <a16:creationId xmlns:a16="http://schemas.microsoft.com/office/drawing/2014/main" id="{00000000-0008-0000-1900-00002A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5" name="AutoShape 63">
          <a:extLst>
            <a:ext uri="{FF2B5EF4-FFF2-40B4-BE49-F238E27FC236}">
              <a16:creationId xmlns:a16="http://schemas.microsoft.com/office/drawing/2014/main" id="{00000000-0008-0000-1900-00002B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6" name="AutoShape 64">
          <a:extLst>
            <a:ext uri="{FF2B5EF4-FFF2-40B4-BE49-F238E27FC236}">
              <a16:creationId xmlns:a16="http://schemas.microsoft.com/office/drawing/2014/main" id="{00000000-0008-0000-1900-00002C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7" name="AutoShape 65">
          <a:extLst>
            <a:ext uri="{FF2B5EF4-FFF2-40B4-BE49-F238E27FC236}">
              <a16:creationId xmlns:a16="http://schemas.microsoft.com/office/drawing/2014/main" id="{00000000-0008-0000-1900-00002D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8" name="AutoShape 66">
          <a:extLst>
            <a:ext uri="{FF2B5EF4-FFF2-40B4-BE49-F238E27FC236}">
              <a16:creationId xmlns:a16="http://schemas.microsoft.com/office/drawing/2014/main" id="{00000000-0008-0000-1900-00002E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39" name="AutoShape 67">
          <a:extLst>
            <a:ext uri="{FF2B5EF4-FFF2-40B4-BE49-F238E27FC236}">
              <a16:creationId xmlns:a16="http://schemas.microsoft.com/office/drawing/2014/main" id="{00000000-0008-0000-1900-00002FCA0500}"/>
            </a:ext>
          </a:extLst>
        </xdr:cNvPr>
        <xdr:cNvSpPr>
          <a:spLocks noChangeArrowheads="1"/>
        </xdr:cNvSpPr>
      </xdr:nvSpPr>
      <xdr:spPr bwMode="auto">
        <a:xfrm>
          <a:off x="600075" y="2952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0" name="Oval 68">
          <a:extLst>
            <a:ext uri="{FF2B5EF4-FFF2-40B4-BE49-F238E27FC236}">
              <a16:creationId xmlns:a16="http://schemas.microsoft.com/office/drawing/2014/main" id="{00000000-0008-0000-1900-000030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1" name="Oval 69">
          <a:extLst>
            <a:ext uri="{FF2B5EF4-FFF2-40B4-BE49-F238E27FC236}">
              <a16:creationId xmlns:a16="http://schemas.microsoft.com/office/drawing/2014/main" id="{00000000-0008-0000-1900-000031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2" name="Oval 70">
          <a:extLst>
            <a:ext uri="{FF2B5EF4-FFF2-40B4-BE49-F238E27FC236}">
              <a16:creationId xmlns:a16="http://schemas.microsoft.com/office/drawing/2014/main" id="{00000000-0008-0000-1900-000032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79443" name="Oval 71">
          <a:extLst>
            <a:ext uri="{FF2B5EF4-FFF2-40B4-BE49-F238E27FC236}">
              <a16:creationId xmlns:a16="http://schemas.microsoft.com/office/drawing/2014/main" id="{00000000-0008-0000-1900-000033CA0500}"/>
            </a:ext>
          </a:extLst>
        </xdr:cNvPr>
        <xdr:cNvSpPr>
          <a:spLocks noChangeArrowheads="1"/>
        </xdr:cNvSpPr>
      </xdr:nvSpPr>
      <xdr:spPr bwMode="auto">
        <a:xfrm>
          <a:off x="600075" y="29527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4" name="AutoShape 84">
          <a:extLst>
            <a:ext uri="{FF2B5EF4-FFF2-40B4-BE49-F238E27FC236}">
              <a16:creationId xmlns:a16="http://schemas.microsoft.com/office/drawing/2014/main" id="{00000000-0008-0000-1900-000034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5" name="AutoShape 85">
          <a:extLst>
            <a:ext uri="{FF2B5EF4-FFF2-40B4-BE49-F238E27FC236}">
              <a16:creationId xmlns:a16="http://schemas.microsoft.com/office/drawing/2014/main" id="{00000000-0008-0000-1900-000035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6" name="AutoShape 86">
          <a:extLst>
            <a:ext uri="{FF2B5EF4-FFF2-40B4-BE49-F238E27FC236}">
              <a16:creationId xmlns:a16="http://schemas.microsoft.com/office/drawing/2014/main" id="{00000000-0008-0000-1900-000036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7" name="AutoShape 87">
          <a:extLst>
            <a:ext uri="{FF2B5EF4-FFF2-40B4-BE49-F238E27FC236}">
              <a16:creationId xmlns:a16="http://schemas.microsoft.com/office/drawing/2014/main" id="{00000000-0008-0000-1900-000037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8" name="AutoShape 88">
          <a:extLst>
            <a:ext uri="{FF2B5EF4-FFF2-40B4-BE49-F238E27FC236}">
              <a16:creationId xmlns:a16="http://schemas.microsoft.com/office/drawing/2014/main" id="{00000000-0008-0000-1900-000038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49" name="AutoShape 89">
          <a:extLst>
            <a:ext uri="{FF2B5EF4-FFF2-40B4-BE49-F238E27FC236}">
              <a16:creationId xmlns:a16="http://schemas.microsoft.com/office/drawing/2014/main" id="{00000000-0008-0000-1900-000039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0" name="AutoShape 90">
          <a:extLst>
            <a:ext uri="{FF2B5EF4-FFF2-40B4-BE49-F238E27FC236}">
              <a16:creationId xmlns:a16="http://schemas.microsoft.com/office/drawing/2014/main" id="{00000000-0008-0000-1900-00003A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1" name="AutoShape 91">
          <a:extLst>
            <a:ext uri="{FF2B5EF4-FFF2-40B4-BE49-F238E27FC236}">
              <a16:creationId xmlns:a16="http://schemas.microsoft.com/office/drawing/2014/main" id="{00000000-0008-0000-1900-00003B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2" name="AutoShape 92">
          <a:extLst>
            <a:ext uri="{FF2B5EF4-FFF2-40B4-BE49-F238E27FC236}">
              <a16:creationId xmlns:a16="http://schemas.microsoft.com/office/drawing/2014/main" id="{00000000-0008-0000-1900-00003C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3" name="Oval 93">
          <a:extLst>
            <a:ext uri="{FF2B5EF4-FFF2-40B4-BE49-F238E27FC236}">
              <a16:creationId xmlns:a16="http://schemas.microsoft.com/office/drawing/2014/main" id="{00000000-0008-0000-1900-00003D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4" name="Oval 94">
          <a:extLst>
            <a:ext uri="{FF2B5EF4-FFF2-40B4-BE49-F238E27FC236}">
              <a16:creationId xmlns:a16="http://schemas.microsoft.com/office/drawing/2014/main" id="{00000000-0008-0000-1900-00003E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5" name="Oval 95">
          <a:extLst>
            <a:ext uri="{FF2B5EF4-FFF2-40B4-BE49-F238E27FC236}">
              <a16:creationId xmlns:a16="http://schemas.microsoft.com/office/drawing/2014/main" id="{00000000-0008-0000-1900-00003F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6" name="Oval 96">
          <a:extLst>
            <a:ext uri="{FF2B5EF4-FFF2-40B4-BE49-F238E27FC236}">
              <a16:creationId xmlns:a16="http://schemas.microsoft.com/office/drawing/2014/main" id="{00000000-0008-0000-1900-000040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7" name="AutoShape 84">
          <a:extLst>
            <a:ext uri="{FF2B5EF4-FFF2-40B4-BE49-F238E27FC236}">
              <a16:creationId xmlns:a16="http://schemas.microsoft.com/office/drawing/2014/main" id="{00000000-0008-0000-1900-000041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8" name="AutoShape 85">
          <a:extLst>
            <a:ext uri="{FF2B5EF4-FFF2-40B4-BE49-F238E27FC236}">
              <a16:creationId xmlns:a16="http://schemas.microsoft.com/office/drawing/2014/main" id="{00000000-0008-0000-1900-000042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59" name="AutoShape 86">
          <a:extLst>
            <a:ext uri="{FF2B5EF4-FFF2-40B4-BE49-F238E27FC236}">
              <a16:creationId xmlns:a16="http://schemas.microsoft.com/office/drawing/2014/main" id="{00000000-0008-0000-1900-000043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0" name="AutoShape 87">
          <a:extLst>
            <a:ext uri="{FF2B5EF4-FFF2-40B4-BE49-F238E27FC236}">
              <a16:creationId xmlns:a16="http://schemas.microsoft.com/office/drawing/2014/main" id="{00000000-0008-0000-1900-000044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1" name="AutoShape 88">
          <a:extLst>
            <a:ext uri="{FF2B5EF4-FFF2-40B4-BE49-F238E27FC236}">
              <a16:creationId xmlns:a16="http://schemas.microsoft.com/office/drawing/2014/main" id="{00000000-0008-0000-1900-000045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2" name="AutoShape 89">
          <a:extLst>
            <a:ext uri="{FF2B5EF4-FFF2-40B4-BE49-F238E27FC236}">
              <a16:creationId xmlns:a16="http://schemas.microsoft.com/office/drawing/2014/main" id="{00000000-0008-0000-1900-000046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3" name="AutoShape 90">
          <a:extLst>
            <a:ext uri="{FF2B5EF4-FFF2-40B4-BE49-F238E27FC236}">
              <a16:creationId xmlns:a16="http://schemas.microsoft.com/office/drawing/2014/main" id="{00000000-0008-0000-1900-000047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4" name="AutoShape 91">
          <a:extLst>
            <a:ext uri="{FF2B5EF4-FFF2-40B4-BE49-F238E27FC236}">
              <a16:creationId xmlns:a16="http://schemas.microsoft.com/office/drawing/2014/main" id="{00000000-0008-0000-1900-000048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5" name="AutoShape 92">
          <a:extLst>
            <a:ext uri="{FF2B5EF4-FFF2-40B4-BE49-F238E27FC236}">
              <a16:creationId xmlns:a16="http://schemas.microsoft.com/office/drawing/2014/main" id="{00000000-0008-0000-1900-000049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6" name="Oval 93">
          <a:extLst>
            <a:ext uri="{FF2B5EF4-FFF2-40B4-BE49-F238E27FC236}">
              <a16:creationId xmlns:a16="http://schemas.microsoft.com/office/drawing/2014/main" id="{00000000-0008-0000-1900-00004A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7" name="Oval 94">
          <a:extLst>
            <a:ext uri="{FF2B5EF4-FFF2-40B4-BE49-F238E27FC236}">
              <a16:creationId xmlns:a16="http://schemas.microsoft.com/office/drawing/2014/main" id="{00000000-0008-0000-1900-00004B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8" name="Oval 95">
          <a:extLst>
            <a:ext uri="{FF2B5EF4-FFF2-40B4-BE49-F238E27FC236}">
              <a16:creationId xmlns:a16="http://schemas.microsoft.com/office/drawing/2014/main" id="{00000000-0008-0000-1900-00004C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69" name="Oval 96">
          <a:extLst>
            <a:ext uri="{FF2B5EF4-FFF2-40B4-BE49-F238E27FC236}">
              <a16:creationId xmlns:a16="http://schemas.microsoft.com/office/drawing/2014/main" id="{00000000-0008-0000-1900-00004D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0" name="AutoShape 84">
          <a:extLst>
            <a:ext uri="{FF2B5EF4-FFF2-40B4-BE49-F238E27FC236}">
              <a16:creationId xmlns:a16="http://schemas.microsoft.com/office/drawing/2014/main" id="{00000000-0008-0000-1900-00004E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1" name="AutoShape 85">
          <a:extLst>
            <a:ext uri="{FF2B5EF4-FFF2-40B4-BE49-F238E27FC236}">
              <a16:creationId xmlns:a16="http://schemas.microsoft.com/office/drawing/2014/main" id="{00000000-0008-0000-1900-00004F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2" name="AutoShape 86">
          <a:extLst>
            <a:ext uri="{FF2B5EF4-FFF2-40B4-BE49-F238E27FC236}">
              <a16:creationId xmlns:a16="http://schemas.microsoft.com/office/drawing/2014/main" id="{00000000-0008-0000-1900-000050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3" name="AutoShape 87">
          <a:extLst>
            <a:ext uri="{FF2B5EF4-FFF2-40B4-BE49-F238E27FC236}">
              <a16:creationId xmlns:a16="http://schemas.microsoft.com/office/drawing/2014/main" id="{00000000-0008-0000-1900-000051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4" name="AutoShape 88">
          <a:extLst>
            <a:ext uri="{FF2B5EF4-FFF2-40B4-BE49-F238E27FC236}">
              <a16:creationId xmlns:a16="http://schemas.microsoft.com/office/drawing/2014/main" id="{00000000-0008-0000-1900-000052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5" name="AutoShape 89">
          <a:extLst>
            <a:ext uri="{FF2B5EF4-FFF2-40B4-BE49-F238E27FC236}">
              <a16:creationId xmlns:a16="http://schemas.microsoft.com/office/drawing/2014/main" id="{00000000-0008-0000-1900-000053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6" name="AutoShape 90">
          <a:extLst>
            <a:ext uri="{FF2B5EF4-FFF2-40B4-BE49-F238E27FC236}">
              <a16:creationId xmlns:a16="http://schemas.microsoft.com/office/drawing/2014/main" id="{00000000-0008-0000-1900-000054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7" name="AutoShape 91">
          <a:extLst>
            <a:ext uri="{FF2B5EF4-FFF2-40B4-BE49-F238E27FC236}">
              <a16:creationId xmlns:a16="http://schemas.microsoft.com/office/drawing/2014/main" id="{00000000-0008-0000-1900-000055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8" name="AutoShape 92">
          <a:extLst>
            <a:ext uri="{FF2B5EF4-FFF2-40B4-BE49-F238E27FC236}">
              <a16:creationId xmlns:a16="http://schemas.microsoft.com/office/drawing/2014/main" id="{00000000-0008-0000-1900-000056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79" name="Oval 93">
          <a:extLst>
            <a:ext uri="{FF2B5EF4-FFF2-40B4-BE49-F238E27FC236}">
              <a16:creationId xmlns:a16="http://schemas.microsoft.com/office/drawing/2014/main" id="{00000000-0008-0000-1900-000057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0" name="Oval 94">
          <a:extLst>
            <a:ext uri="{FF2B5EF4-FFF2-40B4-BE49-F238E27FC236}">
              <a16:creationId xmlns:a16="http://schemas.microsoft.com/office/drawing/2014/main" id="{00000000-0008-0000-1900-000058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1" name="Oval 95">
          <a:extLst>
            <a:ext uri="{FF2B5EF4-FFF2-40B4-BE49-F238E27FC236}">
              <a16:creationId xmlns:a16="http://schemas.microsoft.com/office/drawing/2014/main" id="{00000000-0008-0000-1900-000059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2" name="Oval 96">
          <a:extLst>
            <a:ext uri="{FF2B5EF4-FFF2-40B4-BE49-F238E27FC236}">
              <a16:creationId xmlns:a16="http://schemas.microsoft.com/office/drawing/2014/main" id="{00000000-0008-0000-1900-00005A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3" name="AutoShape 84">
          <a:extLst>
            <a:ext uri="{FF2B5EF4-FFF2-40B4-BE49-F238E27FC236}">
              <a16:creationId xmlns:a16="http://schemas.microsoft.com/office/drawing/2014/main" id="{00000000-0008-0000-1900-00005BCA0500}"/>
            </a:ext>
          </a:extLst>
        </xdr:cNvPr>
        <xdr:cNvSpPr>
          <a:spLocks noChangeArrowheads="1"/>
        </xdr:cNvSpPr>
      </xdr:nvSpPr>
      <xdr:spPr bwMode="auto">
        <a:xfrm>
          <a:off x="600075" y="1144905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4" name="AutoShape 85">
          <a:extLst>
            <a:ext uri="{FF2B5EF4-FFF2-40B4-BE49-F238E27FC236}">
              <a16:creationId xmlns:a16="http://schemas.microsoft.com/office/drawing/2014/main" id="{00000000-0008-0000-1900-00005C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5" name="AutoShape 86">
          <a:extLst>
            <a:ext uri="{FF2B5EF4-FFF2-40B4-BE49-F238E27FC236}">
              <a16:creationId xmlns:a16="http://schemas.microsoft.com/office/drawing/2014/main" id="{00000000-0008-0000-1900-00005D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6" name="AutoShape 87">
          <a:extLst>
            <a:ext uri="{FF2B5EF4-FFF2-40B4-BE49-F238E27FC236}">
              <a16:creationId xmlns:a16="http://schemas.microsoft.com/office/drawing/2014/main" id="{00000000-0008-0000-1900-00005E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7" name="AutoShape 88">
          <a:extLst>
            <a:ext uri="{FF2B5EF4-FFF2-40B4-BE49-F238E27FC236}">
              <a16:creationId xmlns:a16="http://schemas.microsoft.com/office/drawing/2014/main" id="{00000000-0008-0000-1900-00005F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8" name="AutoShape 89">
          <a:extLst>
            <a:ext uri="{FF2B5EF4-FFF2-40B4-BE49-F238E27FC236}">
              <a16:creationId xmlns:a16="http://schemas.microsoft.com/office/drawing/2014/main" id="{00000000-0008-0000-1900-000060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89" name="AutoShape 90">
          <a:extLst>
            <a:ext uri="{FF2B5EF4-FFF2-40B4-BE49-F238E27FC236}">
              <a16:creationId xmlns:a16="http://schemas.microsoft.com/office/drawing/2014/main" id="{00000000-0008-0000-1900-000061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0" name="AutoShape 91">
          <a:extLst>
            <a:ext uri="{FF2B5EF4-FFF2-40B4-BE49-F238E27FC236}">
              <a16:creationId xmlns:a16="http://schemas.microsoft.com/office/drawing/2014/main" id="{00000000-0008-0000-1900-000062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1" name="AutoShape 92">
          <a:extLst>
            <a:ext uri="{FF2B5EF4-FFF2-40B4-BE49-F238E27FC236}">
              <a16:creationId xmlns:a16="http://schemas.microsoft.com/office/drawing/2014/main" id="{00000000-0008-0000-1900-000063CA0500}"/>
            </a:ext>
          </a:extLst>
        </xdr:cNvPr>
        <xdr:cNvSpPr>
          <a:spLocks noChangeArrowheads="1"/>
        </xdr:cNvSpPr>
      </xdr:nvSpPr>
      <xdr:spPr bwMode="auto">
        <a:xfrm>
          <a:off x="600075" y="114490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2" name="Oval 93">
          <a:extLst>
            <a:ext uri="{FF2B5EF4-FFF2-40B4-BE49-F238E27FC236}">
              <a16:creationId xmlns:a16="http://schemas.microsoft.com/office/drawing/2014/main" id="{00000000-0008-0000-1900-000064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3" name="Oval 94">
          <a:extLst>
            <a:ext uri="{FF2B5EF4-FFF2-40B4-BE49-F238E27FC236}">
              <a16:creationId xmlns:a16="http://schemas.microsoft.com/office/drawing/2014/main" id="{00000000-0008-0000-1900-000065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4" name="Oval 95">
          <a:extLst>
            <a:ext uri="{FF2B5EF4-FFF2-40B4-BE49-F238E27FC236}">
              <a16:creationId xmlns:a16="http://schemas.microsoft.com/office/drawing/2014/main" id="{00000000-0008-0000-1900-000066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40</xdr:row>
      <xdr:rowOff>0</xdr:rowOff>
    </xdr:from>
    <xdr:to>
      <xdr:col>3</xdr:col>
      <xdr:colOff>0</xdr:colOff>
      <xdr:row>40</xdr:row>
      <xdr:rowOff>0</xdr:rowOff>
    </xdr:to>
    <xdr:sp macro="" textlink="">
      <xdr:nvSpPr>
        <xdr:cNvPr id="379495" name="Oval 96">
          <a:extLst>
            <a:ext uri="{FF2B5EF4-FFF2-40B4-BE49-F238E27FC236}">
              <a16:creationId xmlns:a16="http://schemas.microsoft.com/office/drawing/2014/main" id="{00000000-0008-0000-1900-000067CA0500}"/>
            </a:ext>
          </a:extLst>
        </xdr:cNvPr>
        <xdr:cNvSpPr>
          <a:spLocks noChangeArrowheads="1"/>
        </xdr:cNvSpPr>
      </xdr:nvSpPr>
      <xdr:spPr bwMode="auto">
        <a:xfrm>
          <a:off x="600075" y="1144905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xdr:colOff>
      <xdr:row>3</xdr:row>
      <xdr:rowOff>9525</xdr:rowOff>
    </xdr:from>
    <xdr:to>
      <xdr:col>38</xdr:col>
      <xdr:colOff>9525</xdr:colOff>
      <xdr:row>4</xdr:row>
      <xdr:rowOff>0</xdr:rowOff>
    </xdr:to>
    <xdr:cxnSp macro="">
      <xdr:nvCxnSpPr>
        <xdr:cNvPr id="379496" name="直線コネクタ 2">
          <a:extLst>
            <a:ext uri="{FF2B5EF4-FFF2-40B4-BE49-F238E27FC236}">
              <a16:creationId xmlns:a16="http://schemas.microsoft.com/office/drawing/2014/main" id="{00000000-0008-0000-1900-000068CA0500}"/>
            </a:ext>
          </a:extLst>
        </xdr:cNvPr>
        <xdr:cNvCxnSpPr>
          <a:cxnSpLocks noChangeShapeType="1"/>
        </xdr:cNvCxnSpPr>
      </xdr:nvCxnSpPr>
      <xdr:spPr bwMode="auto">
        <a:xfrm flipV="1">
          <a:off x="7305675" y="809625"/>
          <a:ext cx="923925" cy="285750"/>
        </a:xfrm>
        <a:prstGeom prst="line">
          <a:avLst/>
        </a:prstGeom>
        <a:noFill/>
        <a:ln w="9525" algn="ctr">
          <a:solidFill>
            <a:srgbClr val="4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38</xdr:col>
      <xdr:colOff>114299</xdr:colOff>
      <xdr:row>35</xdr:row>
      <xdr:rowOff>123825</xdr:rowOff>
    </xdr:from>
    <xdr:to>
      <xdr:col>64</xdr:col>
      <xdr:colOff>190499</xdr:colOff>
      <xdr:row>40</xdr:row>
      <xdr:rowOff>95251</xdr:rowOff>
    </xdr:to>
    <xdr:sp macro="" textlink="">
      <xdr:nvSpPr>
        <xdr:cNvPr id="77" name="テキスト ボックス 76">
          <a:extLst>
            <a:ext uri="{FF2B5EF4-FFF2-40B4-BE49-F238E27FC236}">
              <a16:creationId xmlns:a16="http://schemas.microsoft.com/office/drawing/2014/main" id="{00000000-0008-0000-1900-00004D000000}"/>
            </a:ext>
          </a:extLst>
        </xdr:cNvPr>
        <xdr:cNvSpPr txBox="1"/>
      </xdr:nvSpPr>
      <xdr:spPr>
        <a:xfrm>
          <a:off x="8334374" y="9953625"/>
          <a:ext cx="6067425" cy="1590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t>○　雇児</a:t>
          </a:r>
          <a:r>
            <a:rPr kumimoji="1" lang="en-US" altLang="ja-JP" sz="1000"/>
            <a:t>0903</a:t>
          </a:r>
          <a:r>
            <a:rPr kumimoji="1" lang="ja-JP" altLang="en-US" sz="1000"/>
            <a:t>第</a:t>
          </a:r>
          <a:r>
            <a:rPr kumimoji="1" lang="en-US" altLang="ja-JP" sz="1000"/>
            <a:t>6</a:t>
          </a:r>
          <a:r>
            <a:rPr kumimoji="1" lang="ja-JP" altLang="en-US" sz="1000"/>
            <a:t>号通知の１</a:t>
          </a:r>
          <a:r>
            <a:rPr kumimoji="1" lang="en-US" altLang="ja-JP" sz="1000"/>
            <a:t>(3)</a:t>
          </a:r>
          <a:r>
            <a:rPr kumimoji="1" lang="ja-JP" altLang="en-US" sz="1000"/>
            <a:t>に関して、人件費積立預金、修繕費積立預金及び備品等購入積立預金については、単年度繰入額及び累積限度額ともに制限を設けていない。ただし、これらの額が合理的な　範囲を著しく逸脱しているような例外的場合においては、まず運営主体内部で適正化が行われるよう行政として注意喚起するなどの行為は妨げられないものと解すべきである。なお、単年度の積立支出及び当期資金収支差額の合計額が当該施設に係る経理区分の経常収入の５％を上回る場合は、（都道府県は）収支計算分析表の提出を求め，「</a:t>
          </a:r>
          <a:r>
            <a:rPr kumimoji="1" lang="en-US" altLang="ja-JP" sz="1000"/>
            <a:t>1</a:t>
          </a:r>
          <a:r>
            <a:rPr kumimoji="1" lang="ja-JP" altLang="en-US" sz="1000"/>
            <a:t>　委託費の使途範囲」から「</a:t>
          </a:r>
          <a:r>
            <a:rPr kumimoji="1" lang="en-US" altLang="ja-JP" sz="1000"/>
            <a:t>4</a:t>
          </a:r>
          <a:r>
            <a:rPr kumimoji="1" lang="ja-JP" altLang="en-US" sz="1000"/>
            <a:t>　委託費の管理・運用」までに示された事項の遵守状況を確認する。（雇児</a:t>
          </a:r>
          <a:r>
            <a:rPr kumimoji="1" lang="en-US" altLang="ja-JP" sz="1000"/>
            <a:t>0903</a:t>
          </a:r>
          <a:r>
            <a:rPr kumimoji="1" lang="ja-JP" altLang="en-US" sz="1000"/>
            <a:t>第</a:t>
          </a:r>
          <a:r>
            <a:rPr kumimoji="1" lang="en-US" altLang="ja-JP" sz="1000"/>
            <a:t>6</a:t>
          </a:r>
          <a:r>
            <a:rPr kumimoji="1" lang="ja-JP" altLang="en-US" sz="1000"/>
            <a:t>号通知の</a:t>
          </a:r>
          <a:r>
            <a:rPr kumimoji="1" lang="en-US" altLang="ja-JP" sz="1000"/>
            <a:t>5(2)</a:t>
          </a:r>
          <a:r>
            <a:rPr kumimoji="1" lang="ja-JP" altLang="en-US" sz="1000"/>
            <a:t>）</a:t>
          </a:r>
          <a:endParaRPr kumimoji="1" lang="en-US" altLang="ja-JP" sz="1000"/>
        </a:p>
        <a:p>
          <a:pPr>
            <a:lnSpc>
              <a:spcPts val="800"/>
            </a:lnSpc>
          </a:pPr>
          <a:endParaRPr kumimoji="1" lang="ja-JP" altLang="en-US" sz="1000"/>
        </a:p>
        <a:p>
          <a:pPr>
            <a:lnSpc>
              <a:spcPts val="800"/>
            </a:lnSpc>
          </a:pPr>
          <a:endParaRPr kumimoji="1" lang="ja-JP" altLang="en-US" sz="1000"/>
        </a:p>
        <a:p>
          <a:pPr>
            <a:lnSpc>
              <a:spcPts val="700"/>
            </a:lnSpc>
          </a:pPr>
          <a:r>
            <a:rPr kumimoji="1" lang="ja-JP" altLang="en-US" sz="1000"/>
            <a: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29</xdr:col>
      <xdr:colOff>0</xdr:colOff>
      <xdr:row>0</xdr:row>
      <xdr:rowOff>0</xdr:rowOff>
    </xdr:from>
    <xdr:to>
      <xdr:col>29</xdr:col>
      <xdr:colOff>0</xdr:colOff>
      <xdr:row>0</xdr:row>
      <xdr:rowOff>0</xdr:rowOff>
    </xdr:to>
    <xdr:sp macro="" textlink="">
      <xdr:nvSpPr>
        <xdr:cNvPr id="383070" name="AutoShape 50">
          <a:extLst>
            <a:ext uri="{FF2B5EF4-FFF2-40B4-BE49-F238E27FC236}">
              <a16:creationId xmlns:a16="http://schemas.microsoft.com/office/drawing/2014/main" id="{00000000-0008-0000-1A00-00005ED80500}"/>
            </a:ext>
          </a:extLst>
        </xdr:cNvPr>
        <xdr:cNvSpPr>
          <a:spLocks noChangeArrowheads="1"/>
        </xdr:cNvSpPr>
      </xdr:nvSpPr>
      <xdr:spPr bwMode="auto">
        <a:xfrm>
          <a:off x="5791200"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1" name="AutoShape 51">
          <a:extLst>
            <a:ext uri="{FF2B5EF4-FFF2-40B4-BE49-F238E27FC236}">
              <a16:creationId xmlns:a16="http://schemas.microsoft.com/office/drawing/2014/main" id="{00000000-0008-0000-1A00-00005F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2" name="AutoShape 52">
          <a:extLst>
            <a:ext uri="{FF2B5EF4-FFF2-40B4-BE49-F238E27FC236}">
              <a16:creationId xmlns:a16="http://schemas.microsoft.com/office/drawing/2014/main" id="{00000000-0008-0000-1A00-000060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3" name="AutoShape 53">
          <a:extLst>
            <a:ext uri="{FF2B5EF4-FFF2-40B4-BE49-F238E27FC236}">
              <a16:creationId xmlns:a16="http://schemas.microsoft.com/office/drawing/2014/main" id="{00000000-0008-0000-1A00-000061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4" name="AutoShape 54">
          <a:extLst>
            <a:ext uri="{FF2B5EF4-FFF2-40B4-BE49-F238E27FC236}">
              <a16:creationId xmlns:a16="http://schemas.microsoft.com/office/drawing/2014/main" id="{00000000-0008-0000-1A00-000062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5" name="AutoShape 55">
          <a:extLst>
            <a:ext uri="{FF2B5EF4-FFF2-40B4-BE49-F238E27FC236}">
              <a16:creationId xmlns:a16="http://schemas.microsoft.com/office/drawing/2014/main" id="{00000000-0008-0000-1A00-000063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6" name="AutoShape 56">
          <a:extLst>
            <a:ext uri="{FF2B5EF4-FFF2-40B4-BE49-F238E27FC236}">
              <a16:creationId xmlns:a16="http://schemas.microsoft.com/office/drawing/2014/main" id="{00000000-0008-0000-1A00-000064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7" name="AutoShape 57">
          <a:extLst>
            <a:ext uri="{FF2B5EF4-FFF2-40B4-BE49-F238E27FC236}">
              <a16:creationId xmlns:a16="http://schemas.microsoft.com/office/drawing/2014/main" id="{00000000-0008-0000-1A00-000065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0</xdr:row>
      <xdr:rowOff>0</xdr:rowOff>
    </xdr:from>
    <xdr:to>
      <xdr:col>29</xdr:col>
      <xdr:colOff>0</xdr:colOff>
      <xdr:row>0</xdr:row>
      <xdr:rowOff>0</xdr:rowOff>
    </xdr:to>
    <xdr:sp macro="" textlink="">
      <xdr:nvSpPr>
        <xdr:cNvPr id="383078" name="AutoShape 58">
          <a:extLst>
            <a:ext uri="{FF2B5EF4-FFF2-40B4-BE49-F238E27FC236}">
              <a16:creationId xmlns:a16="http://schemas.microsoft.com/office/drawing/2014/main" id="{00000000-0008-0000-1A00-000066D80500}"/>
            </a:ext>
          </a:extLst>
        </xdr:cNvPr>
        <xdr:cNvSpPr>
          <a:spLocks noChangeArrowheads="1"/>
        </xdr:cNvSpPr>
      </xdr:nvSpPr>
      <xdr:spPr bwMode="auto">
        <a:xfrm>
          <a:off x="5791200"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79" name="AutoShape 59">
          <a:extLst>
            <a:ext uri="{FF2B5EF4-FFF2-40B4-BE49-F238E27FC236}">
              <a16:creationId xmlns:a16="http://schemas.microsoft.com/office/drawing/2014/main" id="{00000000-0008-0000-1A00-000067D8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0" name="AutoShape 60">
          <a:extLst>
            <a:ext uri="{FF2B5EF4-FFF2-40B4-BE49-F238E27FC236}">
              <a16:creationId xmlns:a16="http://schemas.microsoft.com/office/drawing/2014/main" id="{00000000-0008-0000-1A00-000068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1" name="AutoShape 61">
          <a:extLst>
            <a:ext uri="{FF2B5EF4-FFF2-40B4-BE49-F238E27FC236}">
              <a16:creationId xmlns:a16="http://schemas.microsoft.com/office/drawing/2014/main" id="{00000000-0008-0000-1A00-000069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2" name="AutoShape 62">
          <a:extLst>
            <a:ext uri="{FF2B5EF4-FFF2-40B4-BE49-F238E27FC236}">
              <a16:creationId xmlns:a16="http://schemas.microsoft.com/office/drawing/2014/main" id="{00000000-0008-0000-1A00-00006A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3" name="AutoShape 63">
          <a:extLst>
            <a:ext uri="{FF2B5EF4-FFF2-40B4-BE49-F238E27FC236}">
              <a16:creationId xmlns:a16="http://schemas.microsoft.com/office/drawing/2014/main" id="{00000000-0008-0000-1A00-00006B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4" name="AutoShape 64">
          <a:extLst>
            <a:ext uri="{FF2B5EF4-FFF2-40B4-BE49-F238E27FC236}">
              <a16:creationId xmlns:a16="http://schemas.microsoft.com/office/drawing/2014/main" id="{00000000-0008-0000-1A00-00006C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5" name="AutoShape 65">
          <a:extLst>
            <a:ext uri="{FF2B5EF4-FFF2-40B4-BE49-F238E27FC236}">
              <a16:creationId xmlns:a16="http://schemas.microsoft.com/office/drawing/2014/main" id="{00000000-0008-0000-1A00-00006D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6" name="AutoShape 66">
          <a:extLst>
            <a:ext uri="{FF2B5EF4-FFF2-40B4-BE49-F238E27FC236}">
              <a16:creationId xmlns:a16="http://schemas.microsoft.com/office/drawing/2014/main" id="{00000000-0008-0000-1A00-00006E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7" name="AutoShape 67">
          <a:extLst>
            <a:ext uri="{FF2B5EF4-FFF2-40B4-BE49-F238E27FC236}">
              <a16:creationId xmlns:a16="http://schemas.microsoft.com/office/drawing/2014/main" id="{00000000-0008-0000-1A00-00006F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8" name="Oval 68">
          <a:extLst>
            <a:ext uri="{FF2B5EF4-FFF2-40B4-BE49-F238E27FC236}">
              <a16:creationId xmlns:a16="http://schemas.microsoft.com/office/drawing/2014/main" id="{00000000-0008-0000-1A00-000070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89" name="Oval 69">
          <a:extLst>
            <a:ext uri="{FF2B5EF4-FFF2-40B4-BE49-F238E27FC236}">
              <a16:creationId xmlns:a16="http://schemas.microsoft.com/office/drawing/2014/main" id="{00000000-0008-0000-1A00-000071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0" name="Oval 70">
          <a:extLst>
            <a:ext uri="{FF2B5EF4-FFF2-40B4-BE49-F238E27FC236}">
              <a16:creationId xmlns:a16="http://schemas.microsoft.com/office/drawing/2014/main" id="{00000000-0008-0000-1A00-000072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1" name="Oval 71">
          <a:extLst>
            <a:ext uri="{FF2B5EF4-FFF2-40B4-BE49-F238E27FC236}">
              <a16:creationId xmlns:a16="http://schemas.microsoft.com/office/drawing/2014/main" id="{00000000-0008-0000-1A00-000073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2" name="AutoShape 84">
          <a:extLst>
            <a:ext uri="{FF2B5EF4-FFF2-40B4-BE49-F238E27FC236}">
              <a16:creationId xmlns:a16="http://schemas.microsoft.com/office/drawing/2014/main" id="{00000000-0008-0000-1A00-000074D8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3" name="AutoShape 85">
          <a:extLst>
            <a:ext uri="{FF2B5EF4-FFF2-40B4-BE49-F238E27FC236}">
              <a16:creationId xmlns:a16="http://schemas.microsoft.com/office/drawing/2014/main" id="{00000000-0008-0000-1A00-000075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4" name="AutoShape 86">
          <a:extLst>
            <a:ext uri="{FF2B5EF4-FFF2-40B4-BE49-F238E27FC236}">
              <a16:creationId xmlns:a16="http://schemas.microsoft.com/office/drawing/2014/main" id="{00000000-0008-0000-1A00-000076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5" name="AutoShape 87">
          <a:extLst>
            <a:ext uri="{FF2B5EF4-FFF2-40B4-BE49-F238E27FC236}">
              <a16:creationId xmlns:a16="http://schemas.microsoft.com/office/drawing/2014/main" id="{00000000-0008-0000-1A00-000077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6" name="AutoShape 88">
          <a:extLst>
            <a:ext uri="{FF2B5EF4-FFF2-40B4-BE49-F238E27FC236}">
              <a16:creationId xmlns:a16="http://schemas.microsoft.com/office/drawing/2014/main" id="{00000000-0008-0000-1A00-000078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7" name="AutoShape 89">
          <a:extLst>
            <a:ext uri="{FF2B5EF4-FFF2-40B4-BE49-F238E27FC236}">
              <a16:creationId xmlns:a16="http://schemas.microsoft.com/office/drawing/2014/main" id="{00000000-0008-0000-1A00-000079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8" name="AutoShape 90">
          <a:extLst>
            <a:ext uri="{FF2B5EF4-FFF2-40B4-BE49-F238E27FC236}">
              <a16:creationId xmlns:a16="http://schemas.microsoft.com/office/drawing/2014/main" id="{00000000-0008-0000-1A00-00007A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099" name="AutoShape 91">
          <a:extLst>
            <a:ext uri="{FF2B5EF4-FFF2-40B4-BE49-F238E27FC236}">
              <a16:creationId xmlns:a16="http://schemas.microsoft.com/office/drawing/2014/main" id="{00000000-0008-0000-1A00-00007B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0" name="AutoShape 92">
          <a:extLst>
            <a:ext uri="{FF2B5EF4-FFF2-40B4-BE49-F238E27FC236}">
              <a16:creationId xmlns:a16="http://schemas.microsoft.com/office/drawing/2014/main" id="{00000000-0008-0000-1A00-00007C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1" name="Oval 93">
          <a:extLst>
            <a:ext uri="{FF2B5EF4-FFF2-40B4-BE49-F238E27FC236}">
              <a16:creationId xmlns:a16="http://schemas.microsoft.com/office/drawing/2014/main" id="{00000000-0008-0000-1A00-00007D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2" name="Oval 94">
          <a:extLst>
            <a:ext uri="{FF2B5EF4-FFF2-40B4-BE49-F238E27FC236}">
              <a16:creationId xmlns:a16="http://schemas.microsoft.com/office/drawing/2014/main" id="{00000000-0008-0000-1A00-00007E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3" name="Oval 95">
          <a:extLst>
            <a:ext uri="{FF2B5EF4-FFF2-40B4-BE49-F238E27FC236}">
              <a16:creationId xmlns:a16="http://schemas.microsoft.com/office/drawing/2014/main" id="{00000000-0008-0000-1A00-00007F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4" name="Oval 96">
          <a:extLst>
            <a:ext uri="{FF2B5EF4-FFF2-40B4-BE49-F238E27FC236}">
              <a16:creationId xmlns:a16="http://schemas.microsoft.com/office/drawing/2014/main" id="{00000000-0008-0000-1A00-000080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5" name="AutoShape 84">
          <a:extLst>
            <a:ext uri="{FF2B5EF4-FFF2-40B4-BE49-F238E27FC236}">
              <a16:creationId xmlns:a16="http://schemas.microsoft.com/office/drawing/2014/main" id="{00000000-0008-0000-1A00-000081D80500}"/>
            </a:ext>
          </a:extLst>
        </xdr:cNvPr>
        <xdr:cNvSpPr>
          <a:spLocks noChangeArrowheads="1"/>
        </xdr:cNvSpPr>
      </xdr:nvSpPr>
      <xdr:spPr bwMode="auto">
        <a:xfrm>
          <a:off x="600075" y="0"/>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6" name="AutoShape 85">
          <a:extLst>
            <a:ext uri="{FF2B5EF4-FFF2-40B4-BE49-F238E27FC236}">
              <a16:creationId xmlns:a16="http://schemas.microsoft.com/office/drawing/2014/main" id="{00000000-0008-0000-1A00-000082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7" name="AutoShape 86">
          <a:extLst>
            <a:ext uri="{FF2B5EF4-FFF2-40B4-BE49-F238E27FC236}">
              <a16:creationId xmlns:a16="http://schemas.microsoft.com/office/drawing/2014/main" id="{00000000-0008-0000-1A00-000083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8" name="AutoShape 87">
          <a:extLst>
            <a:ext uri="{FF2B5EF4-FFF2-40B4-BE49-F238E27FC236}">
              <a16:creationId xmlns:a16="http://schemas.microsoft.com/office/drawing/2014/main" id="{00000000-0008-0000-1A00-000084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09" name="AutoShape 88">
          <a:extLst>
            <a:ext uri="{FF2B5EF4-FFF2-40B4-BE49-F238E27FC236}">
              <a16:creationId xmlns:a16="http://schemas.microsoft.com/office/drawing/2014/main" id="{00000000-0008-0000-1A00-000085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0" name="AutoShape 89">
          <a:extLst>
            <a:ext uri="{FF2B5EF4-FFF2-40B4-BE49-F238E27FC236}">
              <a16:creationId xmlns:a16="http://schemas.microsoft.com/office/drawing/2014/main" id="{00000000-0008-0000-1A00-000086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1" name="AutoShape 90">
          <a:extLst>
            <a:ext uri="{FF2B5EF4-FFF2-40B4-BE49-F238E27FC236}">
              <a16:creationId xmlns:a16="http://schemas.microsoft.com/office/drawing/2014/main" id="{00000000-0008-0000-1A00-000087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2" name="AutoShape 91">
          <a:extLst>
            <a:ext uri="{FF2B5EF4-FFF2-40B4-BE49-F238E27FC236}">
              <a16:creationId xmlns:a16="http://schemas.microsoft.com/office/drawing/2014/main" id="{00000000-0008-0000-1A00-000088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3" name="AutoShape 92">
          <a:extLst>
            <a:ext uri="{FF2B5EF4-FFF2-40B4-BE49-F238E27FC236}">
              <a16:creationId xmlns:a16="http://schemas.microsoft.com/office/drawing/2014/main" id="{00000000-0008-0000-1A00-000089D80500}"/>
            </a:ext>
          </a:extLst>
        </xdr:cNvPr>
        <xdr:cNvSpPr>
          <a:spLocks noChangeArrowheads="1"/>
        </xdr:cNvSpPr>
      </xdr:nvSpPr>
      <xdr:spPr bwMode="auto">
        <a:xfrm>
          <a:off x="600075" y="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4" name="Oval 93">
          <a:extLst>
            <a:ext uri="{FF2B5EF4-FFF2-40B4-BE49-F238E27FC236}">
              <a16:creationId xmlns:a16="http://schemas.microsoft.com/office/drawing/2014/main" id="{00000000-0008-0000-1A00-00008A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5" name="Oval 94">
          <a:extLst>
            <a:ext uri="{FF2B5EF4-FFF2-40B4-BE49-F238E27FC236}">
              <a16:creationId xmlns:a16="http://schemas.microsoft.com/office/drawing/2014/main" id="{00000000-0008-0000-1A00-00008B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6" name="Oval 95">
          <a:extLst>
            <a:ext uri="{FF2B5EF4-FFF2-40B4-BE49-F238E27FC236}">
              <a16:creationId xmlns:a16="http://schemas.microsoft.com/office/drawing/2014/main" id="{00000000-0008-0000-1A00-00008C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383117" name="Oval 96">
          <a:extLst>
            <a:ext uri="{FF2B5EF4-FFF2-40B4-BE49-F238E27FC236}">
              <a16:creationId xmlns:a16="http://schemas.microsoft.com/office/drawing/2014/main" id="{00000000-0008-0000-1A00-00008DD80500}"/>
            </a:ext>
          </a:extLst>
        </xdr:cNvPr>
        <xdr:cNvSpPr>
          <a:spLocks noChangeArrowheads="1"/>
        </xdr:cNvSpPr>
      </xdr:nvSpPr>
      <xdr:spPr bwMode="auto">
        <a:xfrm>
          <a:off x="600075" y="0"/>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29</xdr:col>
      <xdr:colOff>0</xdr:colOff>
      <xdr:row>16</xdr:row>
      <xdr:rowOff>0</xdr:rowOff>
    </xdr:from>
    <xdr:to>
      <xdr:col>29</xdr:col>
      <xdr:colOff>0</xdr:colOff>
      <xdr:row>16</xdr:row>
      <xdr:rowOff>0</xdr:rowOff>
    </xdr:to>
    <xdr:sp macro="" textlink="">
      <xdr:nvSpPr>
        <xdr:cNvPr id="384077" name="AutoShape 50">
          <a:extLst>
            <a:ext uri="{FF2B5EF4-FFF2-40B4-BE49-F238E27FC236}">
              <a16:creationId xmlns:a16="http://schemas.microsoft.com/office/drawing/2014/main" id="{00000000-0008-0000-1B00-00004DDC0500}"/>
            </a:ext>
          </a:extLst>
        </xdr:cNvPr>
        <xdr:cNvSpPr>
          <a:spLocks noChangeArrowheads="1"/>
        </xdr:cNvSpPr>
      </xdr:nvSpPr>
      <xdr:spPr bwMode="auto">
        <a:xfrm>
          <a:off x="5791200"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78" name="AutoShape 51">
          <a:extLst>
            <a:ext uri="{FF2B5EF4-FFF2-40B4-BE49-F238E27FC236}">
              <a16:creationId xmlns:a16="http://schemas.microsoft.com/office/drawing/2014/main" id="{00000000-0008-0000-1B00-00004E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79" name="AutoShape 52">
          <a:extLst>
            <a:ext uri="{FF2B5EF4-FFF2-40B4-BE49-F238E27FC236}">
              <a16:creationId xmlns:a16="http://schemas.microsoft.com/office/drawing/2014/main" id="{00000000-0008-0000-1B00-00004F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0" name="AutoShape 53">
          <a:extLst>
            <a:ext uri="{FF2B5EF4-FFF2-40B4-BE49-F238E27FC236}">
              <a16:creationId xmlns:a16="http://schemas.microsoft.com/office/drawing/2014/main" id="{00000000-0008-0000-1B00-000050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1" name="AutoShape 54">
          <a:extLst>
            <a:ext uri="{FF2B5EF4-FFF2-40B4-BE49-F238E27FC236}">
              <a16:creationId xmlns:a16="http://schemas.microsoft.com/office/drawing/2014/main" id="{00000000-0008-0000-1B00-000051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2" name="AutoShape 55">
          <a:extLst>
            <a:ext uri="{FF2B5EF4-FFF2-40B4-BE49-F238E27FC236}">
              <a16:creationId xmlns:a16="http://schemas.microsoft.com/office/drawing/2014/main" id="{00000000-0008-0000-1B00-000052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3" name="AutoShape 56">
          <a:extLst>
            <a:ext uri="{FF2B5EF4-FFF2-40B4-BE49-F238E27FC236}">
              <a16:creationId xmlns:a16="http://schemas.microsoft.com/office/drawing/2014/main" id="{00000000-0008-0000-1B00-000053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4" name="AutoShape 57">
          <a:extLst>
            <a:ext uri="{FF2B5EF4-FFF2-40B4-BE49-F238E27FC236}">
              <a16:creationId xmlns:a16="http://schemas.microsoft.com/office/drawing/2014/main" id="{00000000-0008-0000-1B00-000054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16</xdr:row>
      <xdr:rowOff>0</xdr:rowOff>
    </xdr:from>
    <xdr:to>
      <xdr:col>29</xdr:col>
      <xdr:colOff>0</xdr:colOff>
      <xdr:row>16</xdr:row>
      <xdr:rowOff>0</xdr:rowOff>
    </xdr:to>
    <xdr:sp macro="" textlink="">
      <xdr:nvSpPr>
        <xdr:cNvPr id="384085" name="AutoShape 58">
          <a:extLst>
            <a:ext uri="{FF2B5EF4-FFF2-40B4-BE49-F238E27FC236}">
              <a16:creationId xmlns:a16="http://schemas.microsoft.com/office/drawing/2014/main" id="{00000000-0008-0000-1B00-000055DC0500}"/>
            </a:ext>
          </a:extLst>
        </xdr:cNvPr>
        <xdr:cNvSpPr>
          <a:spLocks noChangeArrowheads="1"/>
        </xdr:cNvSpPr>
      </xdr:nvSpPr>
      <xdr:spPr bwMode="auto">
        <a:xfrm>
          <a:off x="5791200"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6" name="AutoShape 59">
          <a:extLst>
            <a:ext uri="{FF2B5EF4-FFF2-40B4-BE49-F238E27FC236}">
              <a16:creationId xmlns:a16="http://schemas.microsoft.com/office/drawing/2014/main" id="{00000000-0008-0000-1B00-000056DC0500}"/>
            </a:ext>
          </a:extLst>
        </xdr:cNvPr>
        <xdr:cNvSpPr>
          <a:spLocks noChangeArrowheads="1"/>
        </xdr:cNvSpPr>
      </xdr:nvSpPr>
      <xdr:spPr bwMode="auto">
        <a:xfrm>
          <a:off x="600075"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7" name="AutoShape 60">
          <a:extLst>
            <a:ext uri="{FF2B5EF4-FFF2-40B4-BE49-F238E27FC236}">
              <a16:creationId xmlns:a16="http://schemas.microsoft.com/office/drawing/2014/main" id="{00000000-0008-0000-1B00-000057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8" name="AutoShape 61">
          <a:extLst>
            <a:ext uri="{FF2B5EF4-FFF2-40B4-BE49-F238E27FC236}">
              <a16:creationId xmlns:a16="http://schemas.microsoft.com/office/drawing/2014/main" id="{00000000-0008-0000-1B00-000058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89" name="AutoShape 62">
          <a:extLst>
            <a:ext uri="{FF2B5EF4-FFF2-40B4-BE49-F238E27FC236}">
              <a16:creationId xmlns:a16="http://schemas.microsoft.com/office/drawing/2014/main" id="{00000000-0008-0000-1B00-000059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0" name="AutoShape 63">
          <a:extLst>
            <a:ext uri="{FF2B5EF4-FFF2-40B4-BE49-F238E27FC236}">
              <a16:creationId xmlns:a16="http://schemas.microsoft.com/office/drawing/2014/main" id="{00000000-0008-0000-1B00-00005A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1" name="AutoShape 64">
          <a:extLst>
            <a:ext uri="{FF2B5EF4-FFF2-40B4-BE49-F238E27FC236}">
              <a16:creationId xmlns:a16="http://schemas.microsoft.com/office/drawing/2014/main" id="{00000000-0008-0000-1B00-00005B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2" name="AutoShape 65">
          <a:extLst>
            <a:ext uri="{FF2B5EF4-FFF2-40B4-BE49-F238E27FC236}">
              <a16:creationId xmlns:a16="http://schemas.microsoft.com/office/drawing/2014/main" id="{00000000-0008-0000-1B00-00005C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3" name="AutoShape 66">
          <a:extLst>
            <a:ext uri="{FF2B5EF4-FFF2-40B4-BE49-F238E27FC236}">
              <a16:creationId xmlns:a16="http://schemas.microsoft.com/office/drawing/2014/main" id="{00000000-0008-0000-1B00-00005D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4" name="AutoShape 67">
          <a:extLst>
            <a:ext uri="{FF2B5EF4-FFF2-40B4-BE49-F238E27FC236}">
              <a16:creationId xmlns:a16="http://schemas.microsoft.com/office/drawing/2014/main" id="{00000000-0008-0000-1B00-00005E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5" name="Oval 68">
          <a:extLst>
            <a:ext uri="{FF2B5EF4-FFF2-40B4-BE49-F238E27FC236}">
              <a16:creationId xmlns:a16="http://schemas.microsoft.com/office/drawing/2014/main" id="{00000000-0008-0000-1B00-00005F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6" name="Oval 69">
          <a:extLst>
            <a:ext uri="{FF2B5EF4-FFF2-40B4-BE49-F238E27FC236}">
              <a16:creationId xmlns:a16="http://schemas.microsoft.com/office/drawing/2014/main" id="{00000000-0008-0000-1B00-000060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7" name="Oval 70">
          <a:extLst>
            <a:ext uri="{FF2B5EF4-FFF2-40B4-BE49-F238E27FC236}">
              <a16:creationId xmlns:a16="http://schemas.microsoft.com/office/drawing/2014/main" id="{00000000-0008-0000-1B00-000061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8" name="Oval 71">
          <a:extLst>
            <a:ext uri="{FF2B5EF4-FFF2-40B4-BE49-F238E27FC236}">
              <a16:creationId xmlns:a16="http://schemas.microsoft.com/office/drawing/2014/main" id="{00000000-0008-0000-1B00-000062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099" name="AutoShape 84">
          <a:extLst>
            <a:ext uri="{FF2B5EF4-FFF2-40B4-BE49-F238E27FC236}">
              <a16:creationId xmlns:a16="http://schemas.microsoft.com/office/drawing/2014/main" id="{00000000-0008-0000-1B00-000063DC0500}"/>
            </a:ext>
          </a:extLst>
        </xdr:cNvPr>
        <xdr:cNvSpPr>
          <a:spLocks noChangeArrowheads="1"/>
        </xdr:cNvSpPr>
      </xdr:nvSpPr>
      <xdr:spPr bwMode="auto">
        <a:xfrm>
          <a:off x="600075"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0" name="AutoShape 85">
          <a:extLst>
            <a:ext uri="{FF2B5EF4-FFF2-40B4-BE49-F238E27FC236}">
              <a16:creationId xmlns:a16="http://schemas.microsoft.com/office/drawing/2014/main" id="{00000000-0008-0000-1B00-000064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1" name="AutoShape 86">
          <a:extLst>
            <a:ext uri="{FF2B5EF4-FFF2-40B4-BE49-F238E27FC236}">
              <a16:creationId xmlns:a16="http://schemas.microsoft.com/office/drawing/2014/main" id="{00000000-0008-0000-1B00-000065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2" name="AutoShape 87">
          <a:extLst>
            <a:ext uri="{FF2B5EF4-FFF2-40B4-BE49-F238E27FC236}">
              <a16:creationId xmlns:a16="http://schemas.microsoft.com/office/drawing/2014/main" id="{00000000-0008-0000-1B00-000066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3" name="AutoShape 88">
          <a:extLst>
            <a:ext uri="{FF2B5EF4-FFF2-40B4-BE49-F238E27FC236}">
              <a16:creationId xmlns:a16="http://schemas.microsoft.com/office/drawing/2014/main" id="{00000000-0008-0000-1B00-000067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4" name="AutoShape 89">
          <a:extLst>
            <a:ext uri="{FF2B5EF4-FFF2-40B4-BE49-F238E27FC236}">
              <a16:creationId xmlns:a16="http://schemas.microsoft.com/office/drawing/2014/main" id="{00000000-0008-0000-1B00-000068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5" name="AutoShape 90">
          <a:extLst>
            <a:ext uri="{FF2B5EF4-FFF2-40B4-BE49-F238E27FC236}">
              <a16:creationId xmlns:a16="http://schemas.microsoft.com/office/drawing/2014/main" id="{00000000-0008-0000-1B00-000069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6" name="AutoShape 91">
          <a:extLst>
            <a:ext uri="{FF2B5EF4-FFF2-40B4-BE49-F238E27FC236}">
              <a16:creationId xmlns:a16="http://schemas.microsoft.com/office/drawing/2014/main" id="{00000000-0008-0000-1B00-00006A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7" name="AutoShape 92">
          <a:extLst>
            <a:ext uri="{FF2B5EF4-FFF2-40B4-BE49-F238E27FC236}">
              <a16:creationId xmlns:a16="http://schemas.microsoft.com/office/drawing/2014/main" id="{00000000-0008-0000-1B00-00006B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8" name="Oval 93">
          <a:extLst>
            <a:ext uri="{FF2B5EF4-FFF2-40B4-BE49-F238E27FC236}">
              <a16:creationId xmlns:a16="http://schemas.microsoft.com/office/drawing/2014/main" id="{00000000-0008-0000-1B00-00006C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09" name="Oval 94">
          <a:extLst>
            <a:ext uri="{FF2B5EF4-FFF2-40B4-BE49-F238E27FC236}">
              <a16:creationId xmlns:a16="http://schemas.microsoft.com/office/drawing/2014/main" id="{00000000-0008-0000-1B00-00006D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0" name="Oval 95">
          <a:extLst>
            <a:ext uri="{FF2B5EF4-FFF2-40B4-BE49-F238E27FC236}">
              <a16:creationId xmlns:a16="http://schemas.microsoft.com/office/drawing/2014/main" id="{00000000-0008-0000-1B00-00006E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1" name="Oval 96">
          <a:extLst>
            <a:ext uri="{FF2B5EF4-FFF2-40B4-BE49-F238E27FC236}">
              <a16:creationId xmlns:a16="http://schemas.microsoft.com/office/drawing/2014/main" id="{00000000-0008-0000-1B00-00006F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2" name="AutoShape 84">
          <a:extLst>
            <a:ext uri="{FF2B5EF4-FFF2-40B4-BE49-F238E27FC236}">
              <a16:creationId xmlns:a16="http://schemas.microsoft.com/office/drawing/2014/main" id="{00000000-0008-0000-1B00-000070DC0500}"/>
            </a:ext>
          </a:extLst>
        </xdr:cNvPr>
        <xdr:cNvSpPr>
          <a:spLocks noChangeArrowheads="1"/>
        </xdr:cNvSpPr>
      </xdr:nvSpPr>
      <xdr:spPr bwMode="auto">
        <a:xfrm>
          <a:off x="600075" y="3286125"/>
          <a:ext cx="0" cy="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3" name="AutoShape 85">
          <a:extLst>
            <a:ext uri="{FF2B5EF4-FFF2-40B4-BE49-F238E27FC236}">
              <a16:creationId xmlns:a16="http://schemas.microsoft.com/office/drawing/2014/main" id="{00000000-0008-0000-1B00-000071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4" name="AutoShape 86">
          <a:extLst>
            <a:ext uri="{FF2B5EF4-FFF2-40B4-BE49-F238E27FC236}">
              <a16:creationId xmlns:a16="http://schemas.microsoft.com/office/drawing/2014/main" id="{00000000-0008-0000-1B00-000072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5" name="AutoShape 87">
          <a:extLst>
            <a:ext uri="{FF2B5EF4-FFF2-40B4-BE49-F238E27FC236}">
              <a16:creationId xmlns:a16="http://schemas.microsoft.com/office/drawing/2014/main" id="{00000000-0008-0000-1B00-000073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6" name="AutoShape 88">
          <a:extLst>
            <a:ext uri="{FF2B5EF4-FFF2-40B4-BE49-F238E27FC236}">
              <a16:creationId xmlns:a16="http://schemas.microsoft.com/office/drawing/2014/main" id="{00000000-0008-0000-1B00-000074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7" name="AutoShape 89">
          <a:extLst>
            <a:ext uri="{FF2B5EF4-FFF2-40B4-BE49-F238E27FC236}">
              <a16:creationId xmlns:a16="http://schemas.microsoft.com/office/drawing/2014/main" id="{00000000-0008-0000-1B00-000075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8" name="AutoShape 90">
          <a:extLst>
            <a:ext uri="{FF2B5EF4-FFF2-40B4-BE49-F238E27FC236}">
              <a16:creationId xmlns:a16="http://schemas.microsoft.com/office/drawing/2014/main" id="{00000000-0008-0000-1B00-000076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19" name="AutoShape 91">
          <a:extLst>
            <a:ext uri="{FF2B5EF4-FFF2-40B4-BE49-F238E27FC236}">
              <a16:creationId xmlns:a16="http://schemas.microsoft.com/office/drawing/2014/main" id="{00000000-0008-0000-1B00-000077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0" name="AutoShape 92">
          <a:extLst>
            <a:ext uri="{FF2B5EF4-FFF2-40B4-BE49-F238E27FC236}">
              <a16:creationId xmlns:a16="http://schemas.microsoft.com/office/drawing/2014/main" id="{00000000-0008-0000-1B00-000078DC0500}"/>
            </a:ext>
          </a:extLst>
        </xdr:cNvPr>
        <xdr:cNvSpPr>
          <a:spLocks noChangeArrowheads="1"/>
        </xdr:cNvSpPr>
      </xdr:nvSpPr>
      <xdr:spPr bwMode="auto">
        <a:xfrm>
          <a:off x="600075" y="32861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1" name="Oval 93">
          <a:extLst>
            <a:ext uri="{FF2B5EF4-FFF2-40B4-BE49-F238E27FC236}">
              <a16:creationId xmlns:a16="http://schemas.microsoft.com/office/drawing/2014/main" id="{00000000-0008-0000-1B00-000079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2" name="Oval 94">
          <a:extLst>
            <a:ext uri="{FF2B5EF4-FFF2-40B4-BE49-F238E27FC236}">
              <a16:creationId xmlns:a16="http://schemas.microsoft.com/office/drawing/2014/main" id="{00000000-0008-0000-1B00-00007A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3" name="Oval 95">
          <a:extLst>
            <a:ext uri="{FF2B5EF4-FFF2-40B4-BE49-F238E27FC236}">
              <a16:creationId xmlns:a16="http://schemas.microsoft.com/office/drawing/2014/main" id="{00000000-0008-0000-1B00-00007B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16</xdr:row>
      <xdr:rowOff>0</xdr:rowOff>
    </xdr:from>
    <xdr:to>
      <xdr:col>3</xdr:col>
      <xdr:colOff>0</xdr:colOff>
      <xdr:row>16</xdr:row>
      <xdr:rowOff>0</xdr:rowOff>
    </xdr:to>
    <xdr:sp macro="" textlink="">
      <xdr:nvSpPr>
        <xdr:cNvPr id="384124" name="Oval 96">
          <a:extLst>
            <a:ext uri="{FF2B5EF4-FFF2-40B4-BE49-F238E27FC236}">
              <a16:creationId xmlns:a16="http://schemas.microsoft.com/office/drawing/2014/main" id="{00000000-0008-0000-1B00-00007CDC0500}"/>
            </a:ext>
          </a:extLst>
        </xdr:cNvPr>
        <xdr:cNvSpPr>
          <a:spLocks noChangeArrowheads="1"/>
        </xdr:cNvSpPr>
      </xdr:nvSpPr>
      <xdr:spPr bwMode="auto">
        <a:xfrm>
          <a:off x="600075" y="3286125"/>
          <a:ext cx="0" cy="0"/>
        </a:xfrm>
        <a:prstGeom prst="ellipse">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276225</xdr:colOff>
      <xdr:row>3</xdr:row>
      <xdr:rowOff>123825</xdr:rowOff>
    </xdr:from>
    <xdr:to>
      <xdr:col>34</xdr:col>
      <xdr:colOff>400050</xdr:colOff>
      <xdr:row>26</xdr:row>
      <xdr:rowOff>219075</xdr:rowOff>
    </xdr:to>
    <xdr:sp macro="" textlink="">
      <xdr:nvSpPr>
        <xdr:cNvPr id="45516" name="右中かっこ 1">
          <a:extLst>
            <a:ext uri="{FF2B5EF4-FFF2-40B4-BE49-F238E27FC236}">
              <a16:creationId xmlns:a16="http://schemas.microsoft.com/office/drawing/2014/main" id="{00000000-0008-0000-0300-0000CCB10000}"/>
            </a:ext>
          </a:extLst>
        </xdr:cNvPr>
        <xdr:cNvSpPr>
          <a:spLocks/>
        </xdr:cNvSpPr>
      </xdr:nvSpPr>
      <xdr:spPr bwMode="auto">
        <a:xfrm>
          <a:off x="10267950" y="733425"/>
          <a:ext cx="123825" cy="4200525"/>
        </a:xfrm>
        <a:prstGeom prst="rightBrace">
          <a:avLst>
            <a:gd name="adj1" fmla="val 8324"/>
            <a:gd name="adj2" fmla="val 50000"/>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133350</xdr:colOff>
      <xdr:row>1</xdr:row>
      <xdr:rowOff>142875</xdr:rowOff>
    </xdr:from>
    <xdr:to>
      <xdr:col>14</xdr:col>
      <xdr:colOff>133350</xdr:colOff>
      <xdr:row>5</xdr:row>
      <xdr:rowOff>47625</xdr:rowOff>
    </xdr:to>
    <xdr:sp macro="" textlink="">
      <xdr:nvSpPr>
        <xdr:cNvPr id="327120" name="Line 2">
          <a:extLst>
            <a:ext uri="{FF2B5EF4-FFF2-40B4-BE49-F238E27FC236}">
              <a16:creationId xmlns:a16="http://schemas.microsoft.com/office/drawing/2014/main" id="{00000000-0008-0000-1C00-0000D0FD0400}"/>
            </a:ext>
          </a:extLst>
        </xdr:cNvPr>
        <xdr:cNvSpPr>
          <a:spLocks noChangeShapeType="1"/>
        </xdr:cNvSpPr>
      </xdr:nvSpPr>
      <xdr:spPr bwMode="auto">
        <a:xfrm>
          <a:off x="9696450" y="361950"/>
          <a:ext cx="0" cy="1133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1</xdr:row>
      <xdr:rowOff>142875</xdr:rowOff>
    </xdr:from>
    <xdr:to>
      <xdr:col>14</xdr:col>
      <xdr:colOff>133350</xdr:colOff>
      <xdr:row>3</xdr:row>
      <xdr:rowOff>19050</xdr:rowOff>
    </xdr:to>
    <xdr:sp macro="" textlink="">
      <xdr:nvSpPr>
        <xdr:cNvPr id="327121" name="Line 3">
          <a:extLst>
            <a:ext uri="{FF2B5EF4-FFF2-40B4-BE49-F238E27FC236}">
              <a16:creationId xmlns:a16="http://schemas.microsoft.com/office/drawing/2014/main" id="{00000000-0008-0000-1C00-0000D1FD0400}"/>
            </a:ext>
          </a:extLst>
        </xdr:cNvPr>
        <xdr:cNvSpPr>
          <a:spLocks noChangeShapeType="1"/>
        </xdr:cNvSpPr>
      </xdr:nvSpPr>
      <xdr:spPr bwMode="auto">
        <a:xfrm flipH="1">
          <a:off x="9582150" y="361950"/>
          <a:ext cx="114300"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3</xdr:row>
      <xdr:rowOff>9525</xdr:rowOff>
    </xdr:from>
    <xdr:to>
      <xdr:col>14</xdr:col>
      <xdr:colOff>228600</xdr:colOff>
      <xdr:row>3</xdr:row>
      <xdr:rowOff>9525</xdr:rowOff>
    </xdr:to>
    <xdr:sp macro="" textlink="">
      <xdr:nvSpPr>
        <xdr:cNvPr id="327122" name="Line 4">
          <a:extLst>
            <a:ext uri="{FF2B5EF4-FFF2-40B4-BE49-F238E27FC236}">
              <a16:creationId xmlns:a16="http://schemas.microsoft.com/office/drawing/2014/main" id="{00000000-0008-0000-1C00-0000D2FD0400}"/>
            </a:ext>
          </a:extLst>
        </xdr:cNvPr>
        <xdr:cNvSpPr>
          <a:spLocks noChangeShapeType="1"/>
        </xdr:cNvSpPr>
      </xdr:nvSpPr>
      <xdr:spPr bwMode="auto">
        <a:xfrm>
          <a:off x="9572625" y="600075"/>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9525</xdr:colOff>
      <xdr:row>3</xdr:row>
      <xdr:rowOff>409575</xdr:rowOff>
    </xdr:from>
    <xdr:to>
      <xdr:col>14</xdr:col>
      <xdr:colOff>266700</xdr:colOff>
      <xdr:row>3</xdr:row>
      <xdr:rowOff>409575</xdr:rowOff>
    </xdr:to>
    <xdr:sp macro="" textlink="">
      <xdr:nvSpPr>
        <xdr:cNvPr id="327123" name="Line 5">
          <a:extLst>
            <a:ext uri="{FF2B5EF4-FFF2-40B4-BE49-F238E27FC236}">
              <a16:creationId xmlns:a16="http://schemas.microsoft.com/office/drawing/2014/main" id="{00000000-0008-0000-1C00-0000D3FD0400}"/>
            </a:ext>
          </a:extLst>
        </xdr:cNvPr>
        <xdr:cNvSpPr>
          <a:spLocks noChangeShapeType="1"/>
        </xdr:cNvSpPr>
      </xdr:nvSpPr>
      <xdr:spPr bwMode="auto">
        <a:xfrm>
          <a:off x="9572625" y="1000125"/>
          <a:ext cx="257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57150</xdr:colOff>
      <xdr:row>22</xdr:row>
      <xdr:rowOff>57150</xdr:rowOff>
    </xdr:from>
    <xdr:to>
      <xdr:col>5</xdr:col>
      <xdr:colOff>1400175</xdr:colOff>
      <xdr:row>22</xdr:row>
      <xdr:rowOff>276225</xdr:rowOff>
    </xdr:to>
    <xdr:sp macro="" textlink="">
      <xdr:nvSpPr>
        <xdr:cNvPr id="282766" name="AutoShape 3">
          <a:extLst>
            <a:ext uri="{FF2B5EF4-FFF2-40B4-BE49-F238E27FC236}">
              <a16:creationId xmlns:a16="http://schemas.microsoft.com/office/drawing/2014/main" id="{00000000-0008-0000-0400-00008E500400}"/>
            </a:ext>
          </a:extLst>
        </xdr:cNvPr>
        <xdr:cNvSpPr>
          <a:spLocks noChangeArrowheads="1"/>
        </xdr:cNvSpPr>
      </xdr:nvSpPr>
      <xdr:spPr bwMode="auto">
        <a:xfrm>
          <a:off x="1800225" y="5800725"/>
          <a:ext cx="1343025" cy="219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152400</xdr:colOff>
      <xdr:row>14</xdr:row>
      <xdr:rowOff>47625</xdr:rowOff>
    </xdr:from>
    <xdr:to>
      <xdr:col>18</xdr:col>
      <xdr:colOff>257175</xdr:colOff>
      <xdr:row>15</xdr:row>
      <xdr:rowOff>123825</xdr:rowOff>
    </xdr:to>
    <xdr:sp macro="" textlink="">
      <xdr:nvSpPr>
        <xdr:cNvPr id="305802" name="AutoShape 5">
          <a:extLst>
            <a:ext uri="{FF2B5EF4-FFF2-40B4-BE49-F238E27FC236}">
              <a16:creationId xmlns:a16="http://schemas.microsoft.com/office/drawing/2014/main" id="{00000000-0008-0000-0500-00008AAA0400}"/>
            </a:ext>
          </a:extLst>
        </xdr:cNvPr>
        <xdr:cNvSpPr>
          <a:spLocks noChangeArrowheads="1"/>
        </xdr:cNvSpPr>
      </xdr:nvSpPr>
      <xdr:spPr bwMode="auto">
        <a:xfrm>
          <a:off x="4371975" y="2266950"/>
          <a:ext cx="933450" cy="228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19</xdr:row>
      <xdr:rowOff>9525</xdr:rowOff>
    </xdr:from>
    <xdr:to>
      <xdr:col>10</xdr:col>
      <xdr:colOff>28575</xdr:colOff>
      <xdr:row>20</xdr:row>
      <xdr:rowOff>133350</xdr:rowOff>
    </xdr:to>
    <xdr:sp macro="" textlink="">
      <xdr:nvSpPr>
        <xdr:cNvPr id="305803" name="AutoShape 3">
          <a:extLst>
            <a:ext uri="{FF2B5EF4-FFF2-40B4-BE49-F238E27FC236}">
              <a16:creationId xmlns:a16="http://schemas.microsoft.com/office/drawing/2014/main" id="{00000000-0008-0000-0500-00008BAA0400}"/>
            </a:ext>
          </a:extLst>
        </xdr:cNvPr>
        <xdr:cNvSpPr>
          <a:spLocks noChangeArrowheads="1"/>
        </xdr:cNvSpPr>
      </xdr:nvSpPr>
      <xdr:spPr bwMode="auto">
        <a:xfrm>
          <a:off x="2343150" y="2990850"/>
          <a:ext cx="638175"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295275</xdr:colOff>
      <xdr:row>8</xdr:row>
      <xdr:rowOff>47625</xdr:rowOff>
    </xdr:from>
    <xdr:to>
      <xdr:col>35</xdr:col>
      <xdr:colOff>542925</xdr:colOff>
      <xdr:row>26</xdr:row>
      <xdr:rowOff>28575</xdr:rowOff>
    </xdr:to>
    <xdr:sp macro="" textlink="">
      <xdr:nvSpPr>
        <xdr:cNvPr id="305804" name="右中かっこ 6">
          <a:extLst>
            <a:ext uri="{FF2B5EF4-FFF2-40B4-BE49-F238E27FC236}">
              <a16:creationId xmlns:a16="http://schemas.microsoft.com/office/drawing/2014/main" id="{00000000-0008-0000-0500-00008CAA0400}"/>
            </a:ext>
          </a:extLst>
        </xdr:cNvPr>
        <xdr:cNvSpPr>
          <a:spLocks/>
        </xdr:cNvSpPr>
      </xdr:nvSpPr>
      <xdr:spPr bwMode="auto">
        <a:xfrm>
          <a:off x="10515600" y="1352550"/>
          <a:ext cx="247650" cy="2724150"/>
        </a:xfrm>
        <a:prstGeom prst="rightBrace">
          <a:avLst>
            <a:gd name="adj1" fmla="val 7384"/>
            <a:gd name="adj2" fmla="val 50000"/>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18</xdr:row>
      <xdr:rowOff>152400</xdr:rowOff>
    </xdr:from>
    <xdr:to>
      <xdr:col>18</xdr:col>
      <xdr:colOff>257175</xdr:colOff>
      <xdr:row>20</xdr:row>
      <xdr:rowOff>152400</xdr:rowOff>
    </xdr:to>
    <xdr:sp macro="" textlink="">
      <xdr:nvSpPr>
        <xdr:cNvPr id="305805" name="AutoShape 5">
          <a:extLst>
            <a:ext uri="{FF2B5EF4-FFF2-40B4-BE49-F238E27FC236}">
              <a16:creationId xmlns:a16="http://schemas.microsoft.com/office/drawing/2014/main" id="{00000000-0008-0000-0500-00008DAA0400}"/>
            </a:ext>
          </a:extLst>
        </xdr:cNvPr>
        <xdr:cNvSpPr>
          <a:spLocks noChangeArrowheads="1"/>
        </xdr:cNvSpPr>
      </xdr:nvSpPr>
      <xdr:spPr bwMode="auto">
        <a:xfrm>
          <a:off x="4400550" y="2981325"/>
          <a:ext cx="904875" cy="304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514350</xdr:colOff>
      <xdr:row>52</xdr:row>
      <xdr:rowOff>19050</xdr:rowOff>
    </xdr:from>
    <xdr:to>
      <xdr:col>32</xdr:col>
      <xdr:colOff>571500</xdr:colOff>
      <xdr:row>54</xdr:row>
      <xdr:rowOff>95250</xdr:rowOff>
    </xdr:to>
    <xdr:sp macro="" textlink="">
      <xdr:nvSpPr>
        <xdr:cNvPr id="302046" name="AutoShape 2">
          <a:extLst>
            <a:ext uri="{FF2B5EF4-FFF2-40B4-BE49-F238E27FC236}">
              <a16:creationId xmlns:a16="http://schemas.microsoft.com/office/drawing/2014/main" id="{00000000-0008-0000-0800-0000DE9B0400}"/>
            </a:ext>
          </a:extLst>
        </xdr:cNvPr>
        <xdr:cNvSpPr>
          <a:spLocks/>
        </xdr:cNvSpPr>
      </xdr:nvSpPr>
      <xdr:spPr bwMode="auto">
        <a:xfrm>
          <a:off x="7343775" y="8086725"/>
          <a:ext cx="57150" cy="390525"/>
        </a:xfrm>
        <a:prstGeom prst="leftBracket">
          <a:avLst>
            <a:gd name="adj" fmla="val 3321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28575</xdr:colOff>
      <xdr:row>52</xdr:row>
      <xdr:rowOff>57150</xdr:rowOff>
    </xdr:from>
    <xdr:to>
      <xdr:col>43</xdr:col>
      <xdr:colOff>85725</xdr:colOff>
      <xdr:row>54</xdr:row>
      <xdr:rowOff>104775</xdr:rowOff>
    </xdr:to>
    <xdr:sp macro="" textlink="">
      <xdr:nvSpPr>
        <xdr:cNvPr id="302047" name="AutoShape 3">
          <a:extLst>
            <a:ext uri="{FF2B5EF4-FFF2-40B4-BE49-F238E27FC236}">
              <a16:creationId xmlns:a16="http://schemas.microsoft.com/office/drawing/2014/main" id="{00000000-0008-0000-0800-0000DF9B0400}"/>
            </a:ext>
          </a:extLst>
        </xdr:cNvPr>
        <xdr:cNvSpPr>
          <a:spLocks/>
        </xdr:cNvSpPr>
      </xdr:nvSpPr>
      <xdr:spPr bwMode="auto">
        <a:xfrm>
          <a:off x="10839450" y="8124825"/>
          <a:ext cx="57150" cy="361950"/>
        </a:xfrm>
        <a:prstGeom prst="rightBracket">
          <a:avLst>
            <a:gd name="adj" fmla="val 281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114300</xdr:colOff>
      <xdr:row>53</xdr:row>
      <xdr:rowOff>19050</xdr:rowOff>
    </xdr:from>
    <xdr:to>
      <xdr:col>32</xdr:col>
      <xdr:colOff>447675</xdr:colOff>
      <xdr:row>53</xdr:row>
      <xdr:rowOff>19050</xdr:rowOff>
    </xdr:to>
    <xdr:sp macro="" textlink="">
      <xdr:nvSpPr>
        <xdr:cNvPr id="302048" name="Line 6">
          <a:extLst>
            <a:ext uri="{FF2B5EF4-FFF2-40B4-BE49-F238E27FC236}">
              <a16:creationId xmlns:a16="http://schemas.microsoft.com/office/drawing/2014/main" id="{00000000-0008-0000-0800-0000E09B0400}"/>
            </a:ext>
          </a:extLst>
        </xdr:cNvPr>
        <xdr:cNvSpPr>
          <a:spLocks noChangeShapeType="1"/>
        </xdr:cNvSpPr>
      </xdr:nvSpPr>
      <xdr:spPr bwMode="auto">
        <a:xfrm flipH="1" flipV="1">
          <a:off x="6943725" y="8248650"/>
          <a:ext cx="333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104775</xdr:colOff>
      <xdr:row>38</xdr:row>
      <xdr:rowOff>95250</xdr:rowOff>
    </xdr:from>
    <xdr:to>
      <xdr:col>32</xdr:col>
      <xdr:colOff>114300</xdr:colOff>
      <xdr:row>53</xdr:row>
      <xdr:rowOff>28575</xdr:rowOff>
    </xdr:to>
    <xdr:sp macro="" textlink="">
      <xdr:nvSpPr>
        <xdr:cNvPr id="302049" name="Line 7">
          <a:extLst>
            <a:ext uri="{FF2B5EF4-FFF2-40B4-BE49-F238E27FC236}">
              <a16:creationId xmlns:a16="http://schemas.microsoft.com/office/drawing/2014/main" id="{00000000-0008-0000-0800-0000E19B0400}"/>
            </a:ext>
          </a:extLst>
        </xdr:cNvPr>
        <xdr:cNvSpPr>
          <a:spLocks noChangeShapeType="1"/>
        </xdr:cNvSpPr>
      </xdr:nvSpPr>
      <xdr:spPr bwMode="auto">
        <a:xfrm flipH="1" flipV="1">
          <a:off x="6934200" y="5886450"/>
          <a:ext cx="9525" cy="2371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133350</xdr:colOff>
      <xdr:row>47</xdr:row>
      <xdr:rowOff>95250</xdr:rowOff>
    </xdr:from>
    <xdr:to>
      <xdr:col>32</xdr:col>
      <xdr:colOff>628650</xdr:colOff>
      <xdr:row>47</xdr:row>
      <xdr:rowOff>104775</xdr:rowOff>
    </xdr:to>
    <xdr:sp macro="" textlink="">
      <xdr:nvSpPr>
        <xdr:cNvPr id="302050" name="Line 9">
          <a:extLst>
            <a:ext uri="{FF2B5EF4-FFF2-40B4-BE49-F238E27FC236}">
              <a16:creationId xmlns:a16="http://schemas.microsoft.com/office/drawing/2014/main" id="{00000000-0008-0000-0800-0000E29B0400}"/>
            </a:ext>
          </a:extLst>
        </xdr:cNvPr>
        <xdr:cNvSpPr>
          <a:spLocks noChangeShapeType="1"/>
        </xdr:cNvSpPr>
      </xdr:nvSpPr>
      <xdr:spPr bwMode="auto">
        <a:xfrm flipV="1">
          <a:off x="6962775" y="7353300"/>
          <a:ext cx="495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95250</xdr:colOff>
      <xdr:row>38</xdr:row>
      <xdr:rowOff>76200</xdr:rowOff>
    </xdr:from>
    <xdr:to>
      <xdr:col>32</xdr:col>
      <xdr:colOff>638175</xdr:colOff>
      <xdr:row>38</xdr:row>
      <xdr:rowOff>76200</xdr:rowOff>
    </xdr:to>
    <xdr:sp macro="" textlink="">
      <xdr:nvSpPr>
        <xdr:cNvPr id="302051" name="Line 8">
          <a:extLst>
            <a:ext uri="{FF2B5EF4-FFF2-40B4-BE49-F238E27FC236}">
              <a16:creationId xmlns:a16="http://schemas.microsoft.com/office/drawing/2014/main" id="{00000000-0008-0000-0800-0000E39B0400}"/>
            </a:ext>
          </a:extLst>
        </xdr:cNvPr>
        <xdr:cNvSpPr>
          <a:spLocks noChangeShapeType="1"/>
        </xdr:cNvSpPr>
      </xdr:nvSpPr>
      <xdr:spPr bwMode="auto">
        <a:xfrm>
          <a:off x="6924675" y="5867400"/>
          <a:ext cx="542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17</xdr:row>
          <xdr:rowOff>152400</xdr:rowOff>
        </xdr:from>
        <xdr:to>
          <xdr:col>3</xdr:col>
          <xdr:colOff>19050</xdr:colOff>
          <xdr:row>19</xdr:row>
          <xdr:rowOff>38100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9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xdr:row>
          <xdr:rowOff>152400</xdr:rowOff>
        </xdr:from>
        <xdr:to>
          <xdr:col>10</xdr:col>
          <xdr:colOff>266700</xdr:colOff>
          <xdr:row>19</xdr:row>
          <xdr:rowOff>38100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9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152400</xdr:rowOff>
        </xdr:from>
        <xdr:to>
          <xdr:col>3</xdr:col>
          <xdr:colOff>19050</xdr:colOff>
          <xdr:row>20</xdr:row>
          <xdr:rowOff>38100</xdr:rowOff>
        </xdr:to>
        <xdr:sp macro="" textlink="">
          <xdr:nvSpPr>
            <xdr:cNvPr id="51226" name="Check Box 26" hidden="1">
              <a:extLst>
                <a:ext uri="{63B3BB69-23CF-44E3-9099-C40C66FF867C}">
                  <a14:compatExt spid="_x0000_s51226"/>
                </a:ext>
                <a:ext uri="{FF2B5EF4-FFF2-40B4-BE49-F238E27FC236}">
                  <a16:creationId xmlns:a16="http://schemas.microsoft.com/office/drawing/2014/main" id="{00000000-0008-0000-0900-00001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152400</xdr:rowOff>
        </xdr:from>
        <xdr:to>
          <xdr:col>3</xdr:col>
          <xdr:colOff>19050</xdr:colOff>
          <xdr:row>21</xdr:row>
          <xdr:rowOff>38100</xdr:rowOff>
        </xdr:to>
        <xdr:sp macro="" textlink="">
          <xdr:nvSpPr>
            <xdr:cNvPr id="51227" name="Check Box 27" hidden="1">
              <a:extLst>
                <a:ext uri="{63B3BB69-23CF-44E3-9099-C40C66FF867C}">
                  <a14:compatExt spid="_x0000_s51227"/>
                </a:ext>
                <a:ext uri="{FF2B5EF4-FFF2-40B4-BE49-F238E27FC236}">
                  <a16:creationId xmlns:a16="http://schemas.microsoft.com/office/drawing/2014/main" id="{00000000-0008-0000-0900-00001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152400</xdr:rowOff>
        </xdr:from>
        <xdr:to>
          <xdr:col>3</xdr:col>
          <xdr:colOff>19050</xdr:colOff>
          <xdr:row>22</xdr:row>
          <xdr:rowOff>38100</xdr:rowOff>
        </xdr:to>
        <xdr:sp macro="" textlink="">
          <xdr:nvSpPr>
            <xdr:cNvPr id="51228" name="Check Box 28" hidden="1">
              <a:extLst>
                <a:ext uri="{63B3BB69-23CF-44E3-9099-C40C66FF867C}">
                  <a14:compatExt spid="_x0000_s51228"/>
                </a:ext>
                <a:ext uri="{FF2B5EF4-FFF2-40B4-BE49-F238E27FC236}">
                  <a16:creationId xmlns:a16="http://schemas.microsoft.com/office/drawing/2014/main" id="{00000000-0008-0000-0900-00001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152400</xdr:rowOff>
        </xdr:from>
        <xdr:to>
          <xdr:col>3</xdr:col>
          <xdr:colOff>19050</xdr:colOff>
          <xdr:row>23</xdr:row>
          <xdr:rowOff>38100</xdr:rowOff>
        </xdr:to>
        <xdr:sp macro="" textlink="">
          <xdr:nvSpPr>
            <xdr:cNvPr id="51229" name="Check Box 29" hidden="1">
              <a:extLst>
                <a:ext uri="{63B3BB69-23CF-44E3-9099-C40C66FF867C}">
                  <a14:compatExt spid="_x0000_s51229"/>
                </a:ext>
                <a:ext uri="{FF2B5EF4-FFF2-40B4-BE49-F238E27FC236}">
                  <a16:creationId xmlns:a16="http://schemas.microsoft.com/office/drawing/2014/main" id="{00000000-0008-0000-0900-00001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152400</xdr:rowOff>
        </xdr:from>
        <xdr:to>
          <xdr:col>3</xdr:col>
          <xdr:colOff>19050</xdr:colOff>
          <xdr:row>24</xdr:row>
          <xdr:rowOff>38100</xdr:rowOff>
        </xdr:to>
        <xdr:sp macro="" textlink="">
          <xdr:nvSpPr>
            <xdr:cNvPr id="51230" name="Check Box 30" hidden="1">
              <a:extLst>
                <a:ext uri="{63B3BB69-23CF-44E3-9099-C40C66FF867C}">
                  <a14:compatExt spid="_x0000_s51230"/>
                </a:ext>
                <a:ext uri="{FF2B5EF4-FFF2-40B4-BE49-F238E27FC236}">
                  <a16:creationId xmlns:a16="http://schemas.microsoft.com/office/drawing/2014/main" id="{00000000-0008-0000-0900-00001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xdr:row>
          <xdr:rowOff>152400</xdr:rowOff>
        </xdr:from>
        <xdr:to>
          <xdr:col>10</xdr:col>
          <xdr:colOff>266700</xdr:colOff>
          <xdr:row>20</xdr:row>
          <xdr:rowOff>38100</xdr:rowOff>
        </xdr:to>
        <xdr:sp macro="" textlink="">
          <xdr:nvSpPr>
            <xdr:cNvPr id="51231" name="Check Box 31" hidden="1">
              <a:extLst>
                <a:ext uri="{63B3BB69-23CF-44E3-9099-C40C66FF867C}">
                  <a14:compatExt spid="_x0000_s51231"/>
                </a:ext>
                <a:ext uri="{FF2B5EF4-FFF2-40B4-BE49-F238E27FC236}">
                  <a16:creationId xmlns:a16="http://schemas.microsoft.com/office/drawing/2014/main" id="{00000000-0008-0000-0900-00001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152400</xdr:rowOff>
        </xdr:from>
        <xdr:to>
          <xdr:col>10</xdr:col>
          <xdr:colOff>266700</xdr:colOff>
          <xdr:row>21</xdr:row>
          <xdr:rowOff>38100</xdr:rowOff>
        </xdr:to>
        <xdr:sp macro="" textlink="">
          <xdr:nvSpPr>
            <xdr:cNvPr id="51232" name="Check Box 32" hidden="1">
              <a:extLst>
                <a:ext uri="{63B3BB69-23CF-44E3-9099-C40C66FF867C}">
                  <a14:compatExt spid="_x0000_s51232"/>
                </a:ext>
                <a:ext uri="{FF2B5EF4-FFF2-40B4-BE49-F238E27FC236}">
                  <a16:creationId xmlns:a16="http://schemas.microsoft.com/office/drawing/2014/main" id="{00000000-0008-0000-0900-00002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152400</xdr:rowOff>
        </xdr:from>
        <xdr:to>
          <xdr:col>10</xdr:col>
          <xdr:colOff>266700</xdr:colOff>
          <xdr:row>22</xdr:row>
          <xdr:rowOff>38100</xdr:rowOff>
        </xdr:to>
        <xdr:sp macro="" textlink="">
          <xdr:nvSpPr>
            <xdr:cNvPr id="51233" name="Check Box 33" hidden="1">
              <a:extLst>
                <a:ext uri="{63B3BB69-23CF-44E3-9099-C40C66FF867C}">
                  <a14:compatExt spid="_x0000_s51233"/>
                </a:ext>
                <a:ext uri="{FF2B5EF4-FFF2-40B4-BE49-F238E27FC236}">
                  <a16:creationId xmlns:a16="http://schemas.microsoft.com/office/drawing/2014/main" id="{00000000-0008-0000-0900-00002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xdr:row>
          <xdr:rowOff>152400</xdr:rowOff>
        </xdr:from>
        <xdr:to>
          <xdr:col>10</xdr:col>
          <xdr:colOff>266700</xdr:colOff>
          <xdr:row>23</xdr:row>
          <xdr:rowOff>38100</xdr:rowOff>
        </xdr:to>
        <xdr:sp macro="" textlink="">
          <xdr:nvSpPr>
            <xdr:cNvPr id="51234" name="Check Box 34" hidden="1">
              <a:extLst>
                <a:ext uri="{63B3BB69-23CF-44E3-9099-C40C66FF867C}">
                  <a14:compatExt spid="_x0000_s51234"/>
                </a:ext>
                <a:ext uri="{FF2B5EF4-FFF2-40B4-BE49-F238E27FC236}">
                  <a16:creationId xmlns:a16="http://schemas.microsoft.com/office/drawing/2014/main" id="{00000000-0008-0000-0900-00002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152400</xdr:rowOff>
        </xdr:from>
        <xdr:to>
          <xdr:col>10</xdr:col>
          <xdr:colOff>266700</xdr:colOff>
          <xdr:row>24</xdr:row>
          <xdr:rowOff>38100</xdr:rowOff>
        </xdr:to>
        <xdr:sp macro="" textlink="">
          <xdr:nvSpPr>
            <xdr:cNvPr id="51235" name="Check Box 35" hidden="1">
              <a:extLst>
                <a:ext uri="{63B3BB69-23CF-44E3-9099-C40C66FF867C}">
                  <a14:compatExt spid="_x0000_s51235"/>
                </a:ext>
                <a:ext uri="{FF2B5EF4-FFF2-40B4-BE49-F238E27FC236}">
                  <a16:creationId xmlns:a16="http://schemas.microsoft.com/office/drawing/2014/main" id="{00000000-0008-0000-0900-00002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28575</xdr:colOff>
      <xdr:row>32</xdr:row>
      <xdr:rowOff>142875</xdr:rowOff>
    </xdr:from>
    <xdr:to>
      <xdr:col>18</xdr:col>
      <xdr:colOff>47625</xdr:colOff>
      <xdr:row>35</xdr:row>
      <xdr:rowOff>28575</xdr:rowOff>
    </xdr:to>
    <xdr:sp macro="" textlink="">
      <xdr:nvSpPr>
        <xdr:cNvPr id="355422" name="大かっこ 5">
          <a:extLst>
            <a:ext uri="{FF2B5EF4-FFF2-40B4-BE49-F238E27FC236}">
              <a16:creationId xmlns:a16="http://schemas.microsoft.com/office/drawing/2014/main" id="{00000000-0008-0000-0900-00005E6C0500}"/>
            </a:ext>
          </a:extLst>
        </xdr:cNvPr>
        <xdr:cNvSpPr>
          <a:spLocks noChangeArrowheads="1"/>
        </xdr:cNvSpPr>
      </xdr:nvSpPr>
      <xdr:spPr bwMode="auto">
        <a:xfrm>
          <a:off x="533400" y="5629275"/>
          <a:ext cx="4219575" cy="40005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295275</xdr:colOff>
      <xdr:row>37</xdr:row>
      <xdr:rowOff>0</xdr:rowOff>
    </xdr:from>
    <xdr:to>
      <xdr:col>18</xdr:col>
      <xdr:colOff>19050</xdr:colOff>
      <xdr:row>38</xdr:row>
      <xdr:rowOff>257175</xdr:rowOff>
    </xdr:to>
    <xdr:sp macro="" textlink="">
      <xdr:nvSpPr>
        <xdr:cNvPr id="355423" name="大かっこ 5">
          <a:extLst>
            <a:ext uri="{FF2B5EF4-FFF2-40B4-BE49-F238E27FC236}">
              <a16:creationId xmlns:a16="http://schemas.microsoft.com/office/drawing/2014/main" id="{00000000-0008-0000-0900-00005F6C0500}"/>
            </a:ext>
          </a:extLst>
        </xdr:cNvPr>
        <xdr:cNvSpPr>
          <a:spLocks noChangeArrowheads="1"/>
        </xdr:cNvSpPr>
      </xdr:nvSpPr>
      <xdr:spPr bwMode="auto">
        <a:xfrm>
          <a:off x="495300" y="6334125"/>
          <a:ext cx="4229100" cy="428625"/>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523875</xdr:colOff>
      <xdr:row>53</xdr:row>
      <xdr:rowOff>0</xdr:rowOff>
    </xdr:from>
    <xdr:to>
      <xdr:col>14</xdr:col>
      <xdr:colOff>390525</xdr:colOff>
      <xdr:row>57</xdr:row>
      <xdr:rowOff>76200</xdr:rowOff>
    </xdr:to>
    <xdr:sp macro="" textlink="">
      <xdr:nvSpPr>
        <xdr:cNvPr id="53071" name="大かっこ 1">
          <a:extLst>
            <a:ext uri="{FF2B5EF4-FFF2-40B4-BE49-F238E27FC236}">
              <a16:creationId xmlns:a16="http://schemas.microsoft.com/office/drawing/2014/main" id="{00000000-0008-0000-0A00-00004FCF0000}"/>
            </a:ext>
          </a:extLst>
        </xdr:cNvPr>
        <xdr:cNvSpPr>
          <a:spLocks noChangeArrowheads="1"/>
        </xdr:cNvSpPr>
      </xdr:nvSpPr>
      <xdr:spPr bwMode="auto">
        <a:xfrm>
          <a:off x="3781425" y="5600700"/>
          <a:ext cx="1276350" cy="4572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19</xdr:col>
          <xdr:colOff>19050</xdr:colOff>
          <xdr:row>9</xdr:row>
          <xdr:rowOff>0</xdr:rowOff>
        </xdr:from>
        <xdr:to>
          <xdr:col>19</xdr:col>
          <xdr:colOff>238125</xdr:colOff>
          <xdr:row>11</xdr:row>
          <xdr:rowOff>0</xdr:rowOff>
        </xdr:to>
        <xdr:sp macro="" textlink="">
          <xdr:nvSpPr>
            <xdr:cNvPr id="52631" name="Check Box 407" hidden="1">
              <a:extLst>
                <a:ext uri="{63B3BB69-23CF-44E3-9099-C40C66FF867C}">
                  <a14:compatExt spid="_x0000_s52631"/>
                </a:ext>
                <a:ext uri="{FF2B5EF4-FFF2-40B4-BE49-F238E27FC236}">
                  <a16:creationId xmlns:a16="http://schemas.microsoft.com/office/drawing/2014/main" id="{00000000-0008-0000-0A00-000097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xdr:row>
          <xdr:rowOff>0</xdr:rowOff>
        </xdr:from>
        <xdr:to>
          <xdr:col>19</xdr:col>
          <xdr:colOff>238125</xdr:colOff>
          <xdr:row>13</xdr:row>
          <xdr:rowOff>9525</xdr:rowOff>
        </xdr:to>
        <xdr:sp macro="" textlink="">
          <xdr:nvSpPr>
            <xdr:cNvPr id="52632" name="Check Box 408" hidden="1">
              <a:extLst>
                <a:ext uri="{63B3BB69-23CF-44E3-9099-C40C66FF867C}">
                  <a14:compatExt spid="_x0000_s52632"/>
                </a:ext>
                <a:ext uri="{FF2B5EF4-FFF2-40B4-BE49-F238E27FC236}">
                  <a16:creationId xmlns:a16="http://schemas.microsoft.com/office/drawing/2014/main" id="{00000000-0008-0000-0A00-000098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0</xdr:rowOff>
        </xdr:from>
        <xdr:to>
          <xdr:col>19</xdr:col>
          <xdr:colOff>238125</xdr:colOff>
          <xdr:row>15</xdr:row>
          <xdr:rowOff>9525</xdr:rowOff>
        </xdr:to>
        <xdr:sp macro="" textlink="">
          <xdr:nvSpPr>
            <xdr:cNvPr id="52633" name="Check Box 409" hidden="1">
              <a:extLst>
                <a:ext uri="{63B3BB69-23CF-44E3-9099-C40C66FF867C}">
                  <a14:compatExt spid="_x0000_s52633"/>
                </a:ext>
                <a:ext uri="{FF2B5EF4-FFF2-40B4-BE49-F238E27FC236}">
                  <a16:creationId xmlns:a16="http://schemas.microsoft.com/office/drawing/2014/main" id="{00000000-0008-0000-0A00-000099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xdr:row>
          <xdr:rowOff>0</xdr:rowOff>
        </xdr:from>
        <xdr:to>
          <xdr:col>19</xdr:col>
          <xdr:colOff>238125</xdr:colOff>
          <xdr:row>17</xdr:row>
          <xdr:rowOff>9525</xdr:rowOff>
        </xdr:to>
        <xdr:sp macro="" textlink="">
          <xdr:nvSpPr>
            <xdr:cNvPr id="52634" name="Check Box 410" hidden="1">
              <a:extLst>
                <a:ext uri="{63B3BB69-23CF-44E3-9099-C40C66FF867C}">
                  <a14:compatExt spid="_x0000_s52634"/>
                </a:ext>
                <a:ext uri="{FF2B5EF4-FFF2-40B4-BE49-F238E27FC236}">
                  <a16:creationId xmlns:a16="http://schemas.microsoft.com/office/drawing/2014/main" id="{00000000-0008-0000-0A00-00009A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xdr:row>
          <xdr:rowOff>0</xdr:rowOff>
        </xdr:from>
        <xdr:to>
          <xdr:col>19</xdr:col>
          <xdr:colOff>238125</xdr:colOff>
          <xdr:row>19</xdr:row>
          <xdr:rowOff>9525</xdr:rowOff>
        </xdr:to>
        <xdr:sp macro="" textlink="">
          <xdr:nvSpPr>
            <xdr:cNvPr id="52635" name="Check Box 411" hidden="1">
              <a:extLst>
                <a:ext uri="{63B3BB69-23CF-44E3-9099-C40C66FF867C}">
                  <a14:compatExt spid="_x0000_s52635"/>
                </a:ext>
                <a:ext uri="{FF2B5EF4-FFF2-40B4-BE49-F238E27FC236}">
                  <a16:creationId xmlns:a16="http://schemas.microsoft.com/office/drawing/2014/main" id="{00000000-0008-0000-0A00-00009B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xdr:row>
          <xdr:rowOff>0</xdr:rowOff>
        </xdr:from>
        <xdr:to>
          <xdr:col>19</xdr:col>
          <xdr:colOff>238125</xdr:colOff>
          <xdr:row>21</xdr:row>
          <xdr:rowOff>9525</xdr:rowOff>
        </xdr:to>
        <xdr:sp macro="" textlink="">
          <xdr:nvSpPr>
            <xdr:cNvPr id="52636" name="Check Box 412" hidden="1">
              <a:extLst>
                <a:ext uri="{63B3BB69-23CF-44E3-9099-C40C66FF867C}">
                  <a14:compatExt spid="_x0000_s52636"/>
                </a:ext>
                <a:ext uri="{FF2B5EF4-FFF2-40B4-BE49-F238E27FC236}">
                  <a16:creationId xmlns:a16="http://schemas.microsoft.com/office/drawing/2014/main" id="{00000000-0008-0000-0A00-00009C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21</xdr:row>
          <xdr:rowOff>0</xdr:rowOff>
        </xdr:from>
        <xdr:to>
          <xdr:col>19</xdr:col>
          <xdr:colOff>238125</xdr:colOff>
          <xdr:row>23</xdr:row>
          <xdr:rowOff>9525</xdr:rowOff>
        </xdr:to>
        <xdr:sp macro="" textlink="">
          <xdr:nvSpPr>
            <xdr:cNvPr id="52637" name="Check Box 413" hidden="1">
              <a:extLst>
                <a:ext uri="{63B3BB69-23CF-44E3-9099-C40C66FF867C}">
                  <a14:compatExt spid="_x0000_s52637"/>
                </a:ext>
                <a:ext uri="{FF2B5EF4-FFF2-40B4-BE49-F238E27FC236}">
                  <a16:creationId xmlns:a16="http://schemas.microsoft.com/office/drawing/2014/main" id="{00000000-0008-0000-0A00-00009DC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xdr:colOff>
          <xdr:row>37</xdr:row>
          <xdr:rowOff>0</xdr:rowOff>
        </xdr:from>
        <xdr:to>
          <xdr:col>24</xdr:col>
          <xdr:colOff>238125</xdr:colOff>
          <xdr:row>38</xdr:row>
          <xdr:rowOff>85725</xdr:rowOff>
        </xdr:to>
        <xdr:sp macro="" textlink="">
          <xdr:nvSpPr>
            <xdr:cNvPr id="303105" name="Check Box 1" hidden="1">
              <a:extLst>
                <a:ext uri="{63B3BB69-23CF-44E3-9099-C40C66FF867C}">
                  <a14:compatExt spid="_x0000_s303105"/>
                </a:ext>
                <a:ext uri="{FF2B5EF4-FFF2-40B4-BE49-F238E27FC236}">
                  <a16:creationId xmlns:a16="http://schemas.microsoft.com/office/drawing/2014/main" id="{00000000-0008-0000-0B00-000001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40</xdr:row>
          <xdr:rowOff>0</xdr:rowOff>
        </xdr:from>
        <xdr:to>
          <xdr:col>24</xdr:col>
          <xdr:colOff>238125</xdr:colOff>
          <xdr:row>41</xdr:row>
          <xdr:rowOff>85725</xdr:rowOff>
        </xdr:to>
        <xdr:sp macro="" textlink="">
          <xdr:nvSpPr>
            <xdr:cNvPr id="303106" name="Check Box 2" hidden="1">
              <a:extLst>
                <a:ext uri="{63B3BB69-23CF-44E3-9099-C40C66FF867C}">
                  <a14:compatExt spid="_x0000_s303106"/>
                </a:ext>
                <a:ext uri="{FF2B5EF4-FFF2-40B4-BE49-F238E27FC236}">
                  <a16:creationId xmlns:a16="http://schemas.microsoft.com/office/drawing/2014/main" id="{00000000-0008-0000-0B00-000002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43</xdr:row>
          <xdr:rowOff>0</xdr:rowOff>
        </xdr:from>
        <xdr:to>
          <xdr:col>24</xdr:col>
          <xdr:colOff>238125</xdr:colOff>
          <xdr:row>44</xdr:row>
          <xdr:rowOff>85725</xdr:rowOff>
        </xdr:to>
        <xdr:sp macro="" textlink="">
          <xdr:nvSpPr>
            <xdr:cNvPr id="303107" name="Check Box 3" hidden="1">
              <a:extLst>
                <a:ext uri="{63B3BB69-23CF-44E3-9099-C40C66FF867C}">
                  <a14:compatExt spid="_x0000_s303107"/>
                </a:ext>
                <a:ext uri="{FF2B5EF4-FFF2-40B4-BE49-F238E27FC236}">
                  <a16:creationId xmlns:a16="http://schemas.microsoft.com/office/drawing/2014/main" id="{00000000-0008-0000-0B00-000003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46</xdr:row>
          <xdr:rowOff>0</xdr:rowOff>
        </xdr:from>
        <xdr:to>
          <xdr:col>24</xdr:col>
          <xdr:colOff>238125</xdr:colOff>
          <xdr:row>47</xdr:row>
          <xdr:rowOff>76200</xdr:rowOff>
        </xdr:to>
        <xdr:sp macro="" textlink="">
          <xdr:nvSpPr>
            <xdr:cNvPr id="303108" name="Check Box 4" hidden="1">
              <a:extLst>
                <a:ext uri="{63B3BB69-23CF-44E3-9099-C40C66FF867C}">
                  <a14:compatExt spid="_x0000_s303108"/>
                </a:ext>
                <a:ext uri="{FF2B5EF4-FFF2-40B4-BE49-F238E27FC236}">
                  <a16:creationId xmlns:a16="http://schemas.microsoft.com/office/drawing/2014/main" id="{00000000-0008-0000-0B00-000004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23</xdr:row>
          <xdr:rowOff>0</xdr:rowOff>
        </xdr:from>
        <xdr:to>
          <xdr:col>24</xdr:col>
          <xdr:colOff>238125</xdr:colOff>
          <xdr:row>24</xdr:row>
          <xdr:rowOff>85725</xdr:rowOff>
        </xdr:to>
        <xdr:sp macro="" textlink="">
          <xdr:nvSpPr>
            <xdr:cNvPr id="303112" name="Check Box 8" hidden="1">
              <a:extLst>
                <a:ext uri="{63B3BB69-23CF-44E3-9099-C40C66FF867C}">
                  <a14:compatExt spid="_x0000_s303112"/>
                </a:ext>
                <a:ext uri="{FF2B5EF4-FFF2-40B4-BE49-F238E27FC236}">
                  <a16:creationId xmlns:a16="http://schemas.microsoft.com/office/drawing/2014/main" id="{00000000-0008-0000-0B00-000008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26</xdr:row>
          <xdr:rowOff>0</xdr:rowOff>
        </xdr:from>
        <xdr:to>
          <xdr:col>24</xdr:col>
          <xdr:colOff>238125</xdr:colOff>
          <xdr:row>27</xdr:row>
          <xdr:rowOff>85725</xdr:rowOff>
        </xdr:to>
        <xdr:sp macro="" textlink="">
          <xdr:nvSpPr>
            <xdr:cNvPr id="303113" name="Check Box 9" hidden="1">
              <a:extLst>
                <a:ext uri="{63B3BB69-23CF-44E3-9099-C40C66FF867C}">
                  <a14:compatExt spid="_x0000_s303113"/>
                </a:ext>
                <a:ext uri="{FF2B5EF4-FFF2-40B4-BE49-F238E27FC236}">
                  <a16:creationId xmlns:a16="http://schemas.microsoft.com/office/drawing/2014/main" id="{00000000-0008-0000-0B00-000009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29</xdr:row>
          <xdr:rowOff>0</xdr:rowOff>
        </xdr:from>
        <xdr:to>
          <xdr:col>24</xdr:col>
          <xdr:colOff>238125</xdr:colOff>
          <xdr:row>30</xdr:row>
          <xdr:rowOff>85725</xdr:rowOff>
        </xdr:to>
        <xdr:sp macro="" textlink="">
          <xdr:nvSpPr>
            <xdr:cNvPr id="303114" name="Check Box 10" hidden="1">
              <a:extLst>
                <a:ext uri="{63B3BB69-23CF-44E3-9099-C40C66FF867C}">
                  <a14:compatExt spid="_x0000_s303114"/>
                </a:ext>
                <a:ext uri="{FF2B5EF4-FFF2-40B4-BE49-F238E27FC236}">
                  <a16:creationId xmlns:a16="http://schemas.microsoft.com/office/drawing/2014/main" id="{00000000-0008-0000-0B00-00000A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266700</xdr:colOff>
      <xdr:row>14</xdr:row>
      <xdr:rowOff>47625</xdr:rowOff>
    </xdr:from>
    <xdr:to>
      <xdr:col>31</xdr:col>
      <xdr:colOff>219075</xdr:colOff>
      <xdr:row>17</xdr:row>
      <xdr:rowOff>28575</xdr:rowOff>
    </xdr:to>
    <xdr:sp macro="" textlink="">
      <xdr:nvSpPr>
        <xdr:cNvPr id="303285" name="大かっこ 2">
          <a:extLst>
            <a:ext uri="{FF2B5EF4-FFF2-40B4-BE49-F238E27FC236}">
              <a16:creationId xmlns:a16="http://schemas.microsoft.com/office/drawing/2014/main" id="{00000000-0008-0000-0B00-0000B5A00400}"/>
            </a:ext>
          </a:extLst>
        </xdr:cNvPr>
        <xdr:cNvSpPr>
          <a:spLocks noChangeArrowheads="1"/>
        </xdr:cNvSpPr>
      </xdr:nvSpPr>
      <xdr:spPr bwMode="auto">
        <a:xfrm>
          <a:off x="6172200" y="1466850"/>
          <a:ext cx="3943350" cy="266700"/>
        </a:xfrm>
        <a:prstGeom prst="bracketPair">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24</xdr:col>
          <xdr:colOff>57150</xdr:colOff>
          <xdr:row>4</xdr:row>
          <xdr:rowOff>57150</xdr:rowOff>
        </xdr:from>
        <xdr:to>
          <xdr:col>25</xdr:col>
          <xdr:colOff>504825</xdr:colOff>
          <xdr:row>7</xdr:row>
          <xdr:rowOff>9525</xdr:rowOff>
        </xdr:to>
        <xdr:sp macro="" textlink="">
          <xdr:nvSpPr>
            <xdr:cNvPr id="303266" name="Check Box 162" hidden="1">
              <a:extLst>
                <a:ext uri="{63B3BB69-23CF-44E3-9099-C40C66FF867C}">
                  <a14:compatExt spid="_x0000_s303266"/>
                </a:ext>
                <a:ext uri="{FF2B5EF4-FFF2-40B4-BE49-F238E27FC236}">
                  <a16:creationId xmlns:a16="http://schemas.microsoft.com/office/drawing/2014/main" id="{00000000-0008-0000-0B00-0000A2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xdr:row>
          <xdr:rowOff>66675</xdr:rowOff>
        </xdr:from>
        <xdr:to>
          <xdr:col>25</xdr:col>
          <xdr:colOff>504825</xdr:colOff>
          <xdr:row>9</xdr:row>
          <xdr:rowOff>19050</xdr:rowOff>
        </xdr:to>
        <xdr:sp macro="" textlink="">
          <xdr:nvSpPr>
            <xdr:cNvPr id="303267" name="Check Box 163" hidden="1">
              <a:extLst>
                <a:ext uri="{63B3BB69-23CF-44E3-9099-C40C66FF867C}">
                  <a14:compatExt spid="_x0000_s303267"/>
                </a:ext>
                <a:ext uri="{FF2B5EF4-FFF2-40B4-BE49-F238E27FC236}">
                  <a16:creationId xmlns:a16="http://schemas.microsoft.com/office/drawing/2014/main" id="{00000000-0008-0000-0B00-0000A3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66675</xdr:rowOff>
        </xdr:from>
        <xdr:to>
          <xdr:col>25</xdr:col>
          <xdr:colOff>504825</xdr:colOff>
          <xdr:row>11</xdr:row>
          <xdr:rowOff>9525</xdr:rowOff>
        </xdr:to>
        <xdr:sp macro="" textlink="">
          <xdr:nvSpPr>
            <xdr:cNvPr id="303268" name="Check Box 164" hidden="1">
              <a:extLst>
                <a:ext uri="{63B3BB69-23CF-44E3-9099-C40C66FF867C}">
                  <a14:compatExt spid="_x0000_s303268"/>
                </a:ext>
                <a:ext uri="{FF2B5EF4-FFF2-40B4-BE49-F238E27FC236}">
                  <a16:creationId xmlns:a16="http://schemas.microsoft.com/office/drawing/2014/main" id="{00000000-0008-0000-0B00-0000A4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xdr:row>
          <xdr:rowOff>57150</xdr:rowOff>
        </xdr:from>
        <xdr:to>
          <xdr:col>25</xdr:col>
          <xdr:colOff>504825</xdr:colOff>
          <xdr:row>7</xdr:row>
          <xdr:rowOff>9525</xdr:rowOff>
        </xdr:to>
        <xdr:sp macro="" textlink="">
          <xdr:nvSpPr>
            <xdr:cNvPr id="303269" name="Check Box 165" hidden="1">
              <a:extLst>
                <a:ext uri="{63B3BB69-23CF-44E3-9099-C40C66FF867C}">
                  <a14:compatExt spid="_x0000_s303269"/>
                </a:ext>
                <a:ext uri="{FF2B5EF4-FFF2-40B4-BE49-F238E27FC236}">
                  <a16:creationId xmlns:a16="http://schemas.microsoft.com/office/drawing/2014/main" id="{00000000-0008-0000-0B00-0000A5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6</xdr:row>
          <xdr:rowOff>66675</xdr:rowOff>
        </xdr:from>
        <xdr:to>
          <xdr:col>25</xdr:col>
          <xdr:colOff>504825</xdr:colOff>
          <xdr:row>9</xdr:row>
          <xdr:rowOff>19050</xdr:rowOff>
        </xdr:to>
        <xdr:sp macro="" textlink="">
          <xdr:nvSpPr>
            <xdr:cNvPr id="303270" name="Check Box 166" hidden="1">
              <a:extLst>
                <a:ext uri="{63B3BB69-23CF-44E3-9099-C40C66FF867C}">
                  <a14:compatExt spid="_x0000_s303270"/>
                </a:ext>
                <a:ext uri="{FF2B5EF4-FFF2-40B4-BE49-F238E27FC236}">
                  <a16:creationId xmlns:a16="http://schemas.microsoft.com/office/drawing/2014/main" id="{00000000-0008-0000-0B00-0000A6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8</xdr:row>
          <xdr:rowOff>66675</xdr:rowOff>
        </xdr:from>
        <xdr:to>
          <xdr:col>25</xdr:col>
          <xdr:colOff>504825</xdr:colOff>
          <xdr:row>11</xdr:row>
          <xdr:rowOff>9525</xdr:rowOff>
        </xdr:to>
        <xdr:sp macro="" textlink="">
          <xdr:nvSpPr>
            <xdr:cNvPr id="303271" name="Check Box 167" hidden="1">
              <a:extLst>
                <a:ext uri="{63B3BB69-23CF-44E3-9099-C40C66FF867C}">
                  <a14:compatExt spid="_x0000_s303271"/>
                </a:ext>
                <a:ext uri="{FF2B5EF4-FFF2-40B4-BE49-F238E27FC236}">
                  <a16:creationId xmlns:a16="http://schemas.microsoft.com/office/drawing/2014/main" id="{00000000-0008-0000-0B00-0000A7A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54</xdr:row>
          <xdr:rowOff>19050</xdr:rowOff>
        </xdr:from>
        <xdr:to>
          <xdr:col>24</xdr:col>
          <xdr:colOff>247650</xdr:colOff>
          <xdr:row>56</xdr:row>
          <xdr:rowOff>9525</xdr:rowOff>
        </xdr:to>
        <xdr:sp macro="" textlink="">
          <xdr:nvSpPr>
            <xdr:cNvPr id="303272" name="Check Box 168" hidden="1">
              <a:extLst>
                <a:ext uri="{63B3BB69-23CF-44E3-9099-C40C66FF867C}">
                  <a14:compatExt spid="_x0000_s303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57</xdr:row>
          <xdr:rowOff>19050</xdr:rowOff>
        </xdr:from>
        <xdr:to>
          <xdr:col>24</xdr:col>
          <xdr:colOff>266700</xdr:colOff>
          <xdr:row>59</xdr:row>
          <xdr:rowOff>9525</xdr:rowOff>
        </xdr:to>
        <xdr:sp macro="" textlink="">
          <xdr:nvSpPr>
            <xdr:cNvPr id="303273" name="Check Box 169" hidden="1">
              <a:extLst>
                <a:ext uri="{63B3BB69-23CF-44E3-9099-C40C66FF867C}">
                  <a14:compatExt spid="_x0000_s303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60</xdr:row>
          <xdr:rowOff>38100</xdr:rowOff>
        </xdr:from>
        <xdr:to>
          <xdr:col>24</xdr:col>
          <xdr:colOff>257175</xdr:colOff>
          <xdr:row>62</xdr:row>
          <xdr:rowOff>28575</xdr:rowOff>
        </xdr:to>
        <xdr:sp macro="" textlink="">
          <xdr:nvSpPr>
            <xdr:cNvPr id="303274" name="Check Box 170" hidden="1">
              <a:extLst>
                <a:ext uri="{63B3BB69-23CF-44E3-9099-C40C66FF867C}">
                  <a14:compatExt spid="_x0000_s303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52</xdr:row>
          <xdr:rowOff>0</xdr:rowOff>
        </xdr:from>
        <xdr:to>
          <xdr:col>27</xdr:col>
          <xdr:colOff>9525</xdr:colOff>
          <xdr:row>53</xdr:row>
          <xdr:rowOff>85725</xdr:rowOff>
        </xdr:to>
        <xdr:sp macro="" textlink="">
          <xdr:nvSpPr>
            <xdr:cNvPr id="303275" name="Check Box 171" hidden="1">
              <a:extLst>
                <a:ext uri="{63B3BB69-23CF-44E3-9099-C40C66FF867C}">
                  <a14:compatExt spid="_x0000_s303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447675</xdr:colOff>
          <xdr:row>52</xdr:row>
          <xdr:rowOff>0</xdr:rowOff>
        </xdr:from>
        <xdr:to>
          <xdr:col>28</xdr:col>
          <xdr:colOff>666750</xdr:colOff>
          <xdr:row>53</xdr:row>
          <xdr:rowOff>85725</xdr:rowOff>
        </xdr:to>
        <xdr:sp macro="" textlink="">
          <xdr:nvSpPr>
            <xdr:cNvPr id="303276" name="Check Box 172" hidden="1">
              <a:extLst>
                <a:ext uri="{63B3BB69-23CF-44E3-9099-C40C66FF867C}">
                  <a14:compatExt spid="_x0000_s303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25</xdr:row>
          <xdr:rowOff>171450</xdr:rowOff>
        </xdr:from>
        <xdr:to>
          <xdr:col>2</xdr:col>
          <xdr:colOff>247650</xdr:colOff>
          <xdr:row>27</xdr:row>
          <xdr:rowOff>0</xdr:rowOff>
        </xdr:to>
        <xdr:sp macro="" textlink="">
          <xdr:nvSpPr>
            <xdr:cNvPr id="362497" name="Check Box 1" hidden="1">
              <a:extLst>
                <a:ext uri="{63B3BB69-23CF-44E3-9099-C40C66FF867C}">
                  <a14:compatExt spid="_x0000_s362497"/>
                </a:ext>
                <a:ext uri="{FF2B5EF4-FFF2-40B4-BE49-F238E27FC236}">
                  <a16:creationId xmlns:a16="http://schemas.microsoft.com/office/drawing/2014/main" id="{00000000-0008-0000-0F00-000001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26</xdr:row>
          <xdr:rowOff>171450</xdr:rowOff>
        </xdr:from>
        <xdr:to>
          <xdr:col>2</xdr:col>
          <xdr:colOff>266700</xdr:colOff>
          <xdr:row>27</xdr:row>
          <xdr:rowOff>200025</xdr:rowOff>
        </xdr:to>
        <xdr:sp macro="" textlink="">
          <xdr:nvSpPr>
            <xdr:cNvPr id="362498" name="Check Box 2" hidden="1">
              <a:extLst>
                <a:ext uri="{63B3BB69-23CF-44E3-9099-C40C66FF867C}">
                  <a14:compatExt spid="_x0000_s362498"/>
                </a:ext>
                <a:ext uri="{FF2B5EF4-FFF2-40B4-BE49-F238E27FC236}">
                  <a16:creationId xmlns:a16="http://schemas.microsoft.com/office/drawing/2014/main" id="{00000000-0008-0000-0F00-000002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26</xdr:row>
          <xdr:rowOff>0</xdr:rowOff>
        </xdr:from>
        <xdr:to>
          <xdr:col>4</xdr:col>
          <xdr:colOff>333375</xdr:colOff>
          <xdr:row>27</xdr:row>
          <xdr:rowOff>28575</xdr:rowOff>
        </xdr:to>
        <xdr:sp macro="" textlink="">
          <xdr:nvSpPr>
            <xdr:cNvPr id="362499" name="Check Box 3" hidden="1">
              <a:extLst>
                <a:ext uri="{63B3BB69-23CF-44E3-9099-C40C66FF867C}">
                  <a14:compatExt spid="_x0000_s362499"/>
                </a:ext>
                <a:ext uri="{FF2B5EF4-FFF2-40B4-BE49-F238E27FC236}">
                  <a16:creationId xmlns:a16="http://schemas.microsoft.com/office/drawing/2014/main" id="{00000000-0008-0000-0F00-000003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18</xdr:row>
          <xdr:rowOff>0</xdr:rowOff>
        </xdr:from>
        <xdr:to>
          <xdr:col>45</xdr:col>
          <xdr:colOff>266700</xdr:colOff>
          <xdr:row>19</xdr:row>
          <xdr:rowOff>28575</xdr:rowOff>
        </xdr:to>
        <xdr:sp macro="" textlink="">
          <xdr:nvSpPr>
            <xdr:cNvPr id="362500" name="Check Box 4" hidden="1">
              <a:extLst>
                <a:ext uri="{63B3BB69-23CF-44E3-9099-C40C66FF867C}">
                  <a14:compatExt spid="_x0000_s362500"/>
                </a:ext>
                <a:ext uri="{FF2B5EF4-FFF2-40B4-BE49-F238E27FC236}">
                  <a16:creationId xmlns:a16="http://schemas.microsoft.com/office/drawing/2014/main" id="{00000000-0008-0000-0F00-000004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18</xdr:row>
          <xdr:rowOff>0</xdr:rowOff>
        </xdr:from>
        <xdr:to>
          <xdr:col>45</xdr:col>
          <xdr:colOff>266700</xdr:colOff>
          <xdr:row>19</xdr:row>
          <xdr:rowOff>28575</xdr:rowOff>
        </xdr:to>
        <xdr:sp macro="" textlink="">
          <xdr:nvSpPr>
            <xdr:cNvPr id="362501" name="Check Box 5" hidden="1">
              <a:extLst>
                <a:ext uri="{63B3BB69-23CF-44E3-9099-C40C66FF867C}">
                  <a14:compatExt spid="_x0000_s362501"/>
                </a:ext>
                <a:ext uri="{FF2B5EF4-FFF2-40B4-BE49-F238E27FC236}">
                  <a16:creationId xmlns:a16="http://schemas.microsoft.com/office/drawing/2014/main" id="{00000000-0008-0000-0F00-000005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4</xdr:col>
          <xdr:colOff>333375</xdr:colOff>
          <xdr:row>28</xdr:row>
          <xdr:rowOff>0</xdr:rowOff>
        </xdr:to>
        <xdr:sp macro="" textlink="">
          <xdr:nvSpPr>
            <xdr:cNvPr id="362502" name="Check Box 6" hidden="1">
              <a:extLst>
                <a:ext uri="{63B3BB69-23CF-44E3-9099-C40C66FF867C}">
                  <a14:compatExt spid="_x0000_s362502"/>
                </a:ext>
                <a:ext uri="{FF2B5EF4-FFF2-40B4-BE49-F238E27FC236}">
                  <a16:creationId xmlns:a16="http://schemas.microsoft.com/office/drawing/2014/main" id="{00000000-0008-0000-0F00-000006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11</xdr:col>
          <xdr:colOff>142875</xdr:colOff>
          <xdr:row>27</xdr:row>
          <xdr:rowOff>28575</xdr:rowOff>
        </xdr:to>
        <xdr:sp macro="" textlink="">
          <xdr:nvSpPr>
            <xdr:cNvPr id="362503" name="Check Box 7" hidden="1">
              <a:extLst>
                <a:ext uri="{63B3BB69-23CF-44E3-9099-C40C66FF867C}">
                  <a14:compatExt spid="_x0000_s362503"/>
                </a:ext>
                <a:ext uri="{FF2B5EF4-FFF2-40B4-BE49-F238E27FC236}">
                  <a16:creationId xmlns:a16="http://schemas.microsoft.com/office/drawing/2014/main" id="{00000000-0008-0000-0F00-000007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11</xdr:col>
          <xdr:colOff>142875</xdr:colOff>
          <xdr:row>28</xdr:row>
          <xdr:rowOff>0</xdr:rowOff>
        </xdr:to>
        <xdr:sp macro="" textlink="">
          <xdr:nvSpPr>
            <xdr:cNvPr id="362504" name="Check Box 8" hidden="1">
              <a:extLst>
                <a:ext uri="{63B3BB69-23CF-44E3-9099-C40C66FF867C}">
                  <a14:compatExt spid="_x0000_s362504"/>
                </a:ext>
                <a:ext uri="{FF2B5EF4-FFF2-40B4-BE49-F238E27FC236}">
                  <a16:creationId xmlns:a16="http://schemas.microsoft.com/office/drawing/2014/main" id="{00000000-0008-0000-0F00-000008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171450</xdr:rowOff>
        </xdr:from>
        <xdr:to>
          <xdr:col>2</xdr:col>
          <xdr:colOff>247650</xdr:colOff>
          <xdr:row>33</xdr:row>
          <xdr:rowOff>180975</xdr:rowOff>
        </xdr:to>
        <xdr:sp macro="" textlink="">
          <xdr:nvSpPr>
            <xdr:cNvPr id="362505" name="Check Box 9" hidden="1">
              <a:extLst>
                <a:ext uri="{63B3BB69-23CF-44E3-9099-C40C66FF867C}">
                  <a14:compatExt spid="_x0000_s362505"/>
                </a:ext>
                <a:ext uri="{FF2B5EF4-FFF2-40B4-BE49-F238E27FC236}">
                  <a16:creationId xmlns:a16="http://schemas.microsoft.com/office/drawing/2014/main" id="{00000000-0008-0000-0F00-000009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33</xdr:row>
          <xdr:rowOff>0</xdr:rowOff>
        </xdr:from>
        <xdr:to>
          <xdr:col>4</xdr:col>
          <xdr:colOff>333375</xdr:colOff>
          <xdr:row>34</xdr:row>
          <xdr:rowOff>19050</xdr:rowOff>
        </xdr:to>
        <xdr:sp macro="" textlink="">
          <xdr:nvSpPr>
            <xdr:cNvPr id="362506" name="Check Box 10" hidden="1">
              <a:extLst>
                <a:ext uri="{63B3BB69-23CF-44E3-9099-C40C66FF867C}">
                  <a14:compatExt spid="_x0000_s362506"/>
                </a:ext>
                <a:ext uri="{FF2B5EF4-FFF2-40B4-BE49-F238E27FC236}">
                  <a16:creationId xmlns:a16="http://schemas.microsoft.com/office/drawing/2014/main" id="{00000000-0008-0000-0F00-00000A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24</xdr:row>
          <xdr:rowOff>19050</xdr:rowOff>
        </xdr:from>
        <xdr:to>
          <xdr:col>27</xdr:col>
          <xdr:colOff>276225</xdr:colOff>
          <xdr:row>25</xdr:row>
          <xdr:rowOff>0</xdr:rowOff>
        </xdr:to>
        <xdr:sp macro="" textlink="">
          <xdr:nvSpPr>
            <xdr:cNvPr id="362507" name="Check Box 11" hidden="1">
              <a:extLst>
                <a:ext uri="{63B3BB69-23CF-44E3-9099-C40C66FF867C}">
                  <a14:compatExt spid="_x0000_s362507"/>
                </a:ext>
                <a:ext uri="{FF2B5EF4-FFF2-40B4-BE49-F238E27FC236}">
                  <a16:creationId xmlns:a16="http://schemas.microsoft.com/office/drawing/2014/main" id="{00000000-0008-0000-0F00-00000B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25</xdr:row>
          <xdr:rowOff>0</xdr:rowOff>
        </xdr:from>
        <xdr:to>
          <xdr:col>22</xdr:col>
          <xdr:colOff>38100</xdr:colOff>
          <xdr:row>26</xdr:row>
          <xdr:rowOff>28575</xdr:rowOff>
        </xdr:to>
        <xdr:sp macro="" textlink="">
          <xdr:nvSpPr>
            <xdr:cNvPr id="362508" name="Check Box 12" hidden="1">
              <a:extLst>
                <a:ext uri="{63B3BB69-23CF-44E3-9099-C40C66FF867C}">
                  <a14:compatExt spid="_x0000_s362508"/>
                </a:ext>
                <a:ext uri="{FF2B5EF4-FFF2-40B4-BE49-F238E27FC236}">
                  <a16:creationId xmlns:a16="http://schemas.microsoft.com/office/drawing/2014/main" id="{00000000-0008-0000-0F00-00000C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25</xdr:row>
          <xdr:rowOff>200025</xdr:rowOff>
        </xdr:from>
        <xdr:to>
          <xdr:col>22</xdr:col>
          <xdr:colOff>38100</xdr:colOff>
          <xdr:row>27</xdr:row>
          <xdr:rowOff>28575</xdr:rowOff>
        </xdr:to>
        <xdr:sp macro="" textlink="">
          <xdr:nvSpPr>
            <xdr:cNvPr id="362509" name="Check Box 13" hidden="1">
              <a:extLst>
                <a:ext uri="{63B3BB69-23CF-44E3-9099-C40C66FF867C}">
                  <a14:compatExt spid="_x0000_s362509"/>
                </a:ext>
                <a:ext uri="{FF2B5EF4-FFF2-40B4-BE49-F238E27FC236}">
                  <a16:creationId xmlns:a16="http://schemas.microsoft.com/office/drawing/2014/main" id="{00000000-0008-0000-0F00-00000D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27</xdr:row>
          <xdr:rowOff>0</xdr:rowOff>
        </xdr:from>
        <xdr:to>
          <xdr:col>4</xdr:col>
          <xdr:colOff>333375</xdr:colOff>
          <xdr:row>28</xdr:row>
          <xdr:rowOff>0</xdr:rowOff>
        </xdr:to>
        <xdr:sp macro="" textlink="">
          <xdr:nvSpPr>
            <xdr:cNvPr id="362510" name="Check Box 14" hidden="1">
              <a:extLst>
                <a:ext uri="{63B3BB69-23CF-44E3-9099-C40C66FF867C}">
                  <a14:compatExt spid="_x0000_s362510"/>
                </a:ext>
                <a:ext uri="{FF2B5EF4-FFF2-40B4-BE49-F238E27FC236}">
                  <a16:creationId xmlns:a16="http://schemas.microsoft.com/office/drawing/2014/main" id="{00000000-0008-0000-0F00-00000E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28</xdr:row>
          <xdr:rowOff>0</xdr:rowOff>
        </xdr:from>
        <xdr:to>
          <xdr:col>4</xdr:col>
          <xdr:colOff>333375</xdr:colOff>
          <xdr:row>29</xdr:row>
          <xdr:rowOff>28575</xdr:rowOff>
        </xdr:to>
        <xdr:sp macro="" textlink="">
          <xdr:nvSpPr>
            <xdr:cNvPr id="362511" name="Check Box 15" hidden="1">
              <a:extLst>
                <a:ext uri="{63B3BB69-23CF-44E3-9099-C40C66FF867C}">
                  <a14:compatExt spid="_x0000_s362511"/>
                </a:ext>
                <a:ext uri="{FF2B5EF4-FFF2-40B4-BE49-F238E27FC236}">
                  <a16:creationId xmlns:a16="http://schemas.microsoft.com/office/drawing/2014/main" id="{00000000-0008-0000-0F00-00000F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11</xdr:col>
          <xdr:colOff>142875</xdr:colOff>
          <xdr:row>29</xdr:row>
          <xdr:rowOff>28575</xdr:rowOff>
        </xdr:to>
        <xdr:sp macro="" textlink="">
          <xdr:nvSpPr>
            <xdr:cNvPr id="362512" name="Check Box 16" hidden="1">
              <a:extLst>
                <a:ext uri="{63B3BB69-23CF-44E3-9099-C40C66FF867C}">
                  <a14:compatExt spid="_x0000_s362512"/>
                </a:ext>
                <a:ext uri="{FF2B5EF4-FFF2-40B4-BE49-F238E27FC236}">
                  <a16:creationId xmlns:a16="http://schemas.microsoft.com/office/drawing/2014/main" id="{00000000-0008-0000-0F00-000010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1019175</xdr:colOff>
          <xdr:row>22</xdr:row>
          <xdr:rowOff>152400</xdr:rowOff>
        </xdr:from>
        <xdr:to>
          <xdr:col>4</xdr:col>
          <xdr:colOff>180975</xdr:colOff>
          <xdr:row>24</xdr:row>
          <xdr:rowOff>9525</xdr:rowOff>
        </xdr:to>
        <xdr:sp macro="" textlink="">
          <xdr:nvSpPr>
            <xdr:cNvPr id="362514" name="Check Box 18" hidden="1">
              <a:extLst>
                <a:ext uri="{63B3BB69-23CF-44E3-9099-C40C66FF867C}">
                  <a14:compatExt spid="_x0000_s362514"/>
                </a:ext>
                <a:ext uri="{FF2B5EF4-FFF2-40B4-BE49-F238E27FC236}">
                  <a16:creationId xmlns:a16="http://schemas.microsoft.com/office/drawing/2014/main" id="{00000000-0008-0000-0F00-000012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161925</xdr:rowOff>
        </xdr:from>
        <xdr:to>
          <xdr:col>9</xdr:col>
          <xdr:colOff>171450</xdr:colOff>
          <xdr:row>23</xdr:row>
          <xdr:rowOff>209550</xdr:rowOff>
        </xdr:to>
        <xdr:sp macro="" textlink="">
          <xdr:nvSpPr>
            <xdr:cNvPr id="362515" name="Check Box 19" hidden="1">
              <a:extLst>
                <a:ext uri="{63B3BB69-23CF-44E3-9099-C40C66FF867C}">
                  <a14:compatExt spid="_x0000_s362515"/>
                </a:ext>
                <a:ext uri="{FF2B5EF4-FFF2-40B4-BE49-F238E27FC236}">
                  <a16:creationId xmlns:a16="http://schemas.microsoft.com/office/drawing/2014/main" id="{00000000-0008-0000-0F00-000013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22</xdr:row>
          <xdr:rowOff>171450</xdr:rowOff>
        </xdr:from>
        <xdr:to>
          <xdr:col>13</xdr:col>
          <xdr:colOff>190500</xdr:colOff>
          <xdr:row>24</xdr:row>
          <xdr:rowOff>9525</xdr:rowOff>
        </xdr:to>
        <xdr:sp macro="" textlink="">
          <xdr:nvSpPr>
            <xdr:cNvPr id="362516" name="Check Box 20" hidden="1">
              <a:extLst>
                <a:ext uri="{63B3BB69-23CF-44E3-9099-C40C66FF867C}">
                  <a14:compatExt spid="_x0000_s362516"/>
                </a:ext>
                <a:ext uri="{FF2B5EF4-FFF2-40B4-BE49-F238E27FC236}">
                  <a16:creationId xmlns:a16="http://schemas.microsoft.com/office/drawing/2014/main" id="{00000000-0008-0000-0F00-000014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22</xdr:row>
          <xdr:rowOff>161925</xdr:rowOff>
        </xdr:from>
        <xdr:to>
          <xdr:col>17</xdr:col>
          <xdr:colOff>161925</xdr:colOff>
          <xdr:row>23</xdr:row>
          <xdr:rowOff>209550</xdr:rowOff>
        </xdr:to>
        <xdr:sp macro="" textlink="">
          <xdr:nvSpPr>
            <xdr:cNvPr id="362517" name="Check Box 21" hidden="1">
              <a:extLst>
                <a:ext uri="{63B3BB69-23CF-44E3-9099-C40C66FF867C}">
                  <a14:compatExt spid="_x0000_s362517"/>
                </a:ext>
                <a:ext uri="{FF2B5EF4-FFF2-40B4-BE49-F238E27FC236}">
                  <a16:creationId xmlns:a16="http://schemas.microsoft.com/office/drawing/2014/main" id="{00000000-0008-0000-0F00-00001588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6.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15.bin"/><Relationship Id="rId16" Type="http://schemas.openxmlformats.org/officeDocument/2006/relationships/ctrlProp" Target="../ctrlProps/ctrlProp23.xml"/><Relationship Id="rId1" Type="http://schemas.openxmlformats.org/officeDocument/2006/relationships/printerSettings" Target="../printerSettings/printerSettings1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3.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drawing" Target="../drawings/drawing7.xml"/><Relationship Id="rId7" Type="http://schemas.openxmlformats.org/officeDocument/2006/relationships/ctrlProp" Target="../ctrlProps/ctrlProp26.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vmlDrawing" Target="../drawings/vmlDrawing4.vml"/><Relationship Id="rId9" Type="http://schemas.openxmlformats.org/officeDocument/2006/relationships/ctrlProp" Target="../ctrlProps/ctrlProp28.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3" Type="http://schemas.openxmlformats.org/officeDocument/2006/relationships/vmlDrawing" Target="../drawings/vmlDrawing5.vml"/><Relationship Id="rId21" Type="http://schemas.openxmlformats.org/officeDocument/2006/relationships/ctrlProp" Target="../ctrlProps/ctrlProp48.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 Type="http://schemas.openxmlformats.org/officeDocument/2006/relationships/drawing" Target="../drawings/drawing8.xml"/><Relationship Id="rId16" Type="http://schemas.openxmlformats.org/officeDocument/2006/relationships/ctrlProp" Target="../ctrlProps/ctrlProp43.xml"/><Relationship Id="rId20" Type="http://schemas.openxmlformats.org/officeDocument/2006/relationships/ctrlProp" Target="../ctrlProps/ctrlProp47.xml"/><Relationship Id="rId1" Type="http://schemas.openxmlformats.org/officeDocument/2006/relationships/printerSettings" Target="../printerSettings/printerSettings1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19" Type="http://schemas.openxmlformats.org/officeDocument/2006/relationships/ctrlProp" Target="../ctrlProps/ctrlProp46.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vmlDrawing" Target="../drawings/vmlDrawing6.vml"/><Relationship Id="rId21" Type="http://schemas.openxmlformats.org/officeDocument/2006/relationships/ctrlProp" Target="../ctrlProps/ctrlProp66.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drawing" Target="../drawings/drawing9.xml"/><Relationship Id="rId16" Type="http://schemas.openxmlformats.org/officeDocument/2006/relationships/ctrlProp" Target="../ctrlProps/ctrlProp61.xml"/><Relationship Id="rId20" Type="http://schemas.openxmlformats.org/officeDocument/2006/relationships/ctrlProp" Target="../ctrlProps/ctrlProp65.xml"/><Relationship Id="rId1" Type="http://schemas.openxmlformats.org/officeDocument/2006/relationships/printerSettings" Target="../printerSettings/printerSettings22.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23" Type="http://schemas.openxmlformats.org/officeDocument/2006/relationships/ctrlProp" Target="../ctrlProps/ctrlProp68.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 Id="rId22" Type="http://schemas.openxmlformats.org/officeDocument/2006/relationships/ctrlProp" Target="../ctrlProps/ctrlProp67.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73.xml"/><Relationship Id="rId3" Type="http://schemas.openxmlformats.org/officeDocument/2006/relationships/vmlDrawing" Target="../drawings/vmlDrawing7.vml"/><Relationship Id="rId7" Type="http://schemas.openxmlformats.org/officeDocument/2006/relationships/ctrlProp" Target="../ctrlProps/ctrlProp72.xml"/><Relationship Id="rId2" Type="http://schemas.openxmlformats.org/officeDocument/2006/relationships/drawing" Target="../drawings/drawing10.xml"/><Relationship Id="rId1" Type="http://schemas.openxmlformats.org/officeDocument/2006/relationships/printerSettings" Target="../printerSettings/printerSettings23.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8.vml"/><Relationship Id="rId7" Type="http://schemas.openxmlformats.org/officeDocument/2006/relationships/ctrlProp" Target="../ctrlProps/ctrlProp80.xml"/><Relationship Id="rId2" Type="http://schemas.openxmlformats.org/officeDocument/2006/relationships/drawing" Target="../drawings/drawing11.xml"/><Relationship Id="rId1" Type="http://schemas.openxmlformats.org/officeDocument/2006/relationships/printerSettings" Target="../printerSettings/printerSettings24.bin"/><Relationship Id="rId6" Type="http://schemas.openxmlformats.org/officeDocument/2006/relationships/ctrlProp" Target="../ctrlProps/ctrlProp79.xml"/><Relationship Id="rId5" Type="http://schemas.openxmlformats.org/officeDocument/2006/relationships/ctrlProp" Target="../ctrlProps/ctrlProp78.xml"/><Relationship Id="rId10" Type="http://schemas.openxmlformats.org/officeDocument/2006/relationships/ctrlProp" Target="../ctrlProps/ctrlProp83.xml"/><Relationship Id="rId4" Type="http://schemas.openxmlformats.org/officeDocument/2006/relationships/ctrlProp" Target="../ctrlProps/ctrlProp77.xml"/><Relationship Id="rId9" Type="http://schemas.openxmlformats.org/officeDocument/2006/relationships/ctrlProp" Target="../ctrlProps/ctrlProp8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87.xml"/><Relationship Id="rId2" Type="http://schemas.openxmlformats.org/officeDocument/2006/relationships/drawing" Target="../drawings/drawing12.xml"/><Relationship Id="rId1" Type="http://schemas.openxmlformats.org/officeDocument/2006/relationships/printerSettings" Target="../printerSettings/printerSettings25.bin"/><Relationship Id="rId6" Type="http://schemas.openxmlformats.org/officeDocument/2006/relationships/ctrlProp" Target="../ctrlProps/ctrlProp86.xml"/><Relationship Id="rId5" Type="http://schemas.openxmlformats.org/officeDocument/2006/relationships/ctrlProp" Target="../ctrlProps/ctrlProp85.xml"/><Relationship Id="rId4" Type="http://schemas.openxmlformats.org/officeDocument/2006/relationships/ctrlProp" Target="../ctrlProps/ctrlProp8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0.vml"/><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29.bin"/><Relationship Id="rId4" Type="http://schemas.openxmlformats.org/officeDocument/2006/relationships/comments" Target="../comments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30.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32.bin"/><Relationship Id="rId4" Type="http://schemas.openxmlformats.org/officeDocument/2006/relationships/comments" Target="../comments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33.bin"/><Relationship Id="rId4" Type="http://schemas.openxmlformats.org/officeDocument/2006/relationships/comments" Target="../comments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34.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2:AG32"/>
  <sheetViews>
    <sheetView tabSelected="1" view="pageBreakPreview" zoomScale="75" zoomScaleNormal="75" zoomScaleSheetLayoutView="75" workbookViewId="0">
      <selection activeCell="A2" sqref="A2"/>
    </sheetView>
  </sheetViews>
  <sheetFormatPr defaultRowHeight="13.5" outlineLevelCol="1" x14ac:dyDescent="0.15"/>
  <cols>
    <col min="1" max="1" width="9.125" style="189" customWidth="1"/>
    <col min="2" max="2" width="6.75" style="189" customWidth="1"/>
    <col min="3" max="14" width="3.75" style="189" customWidth="1"/>
    <col min="15" max="16" width="6.875" style="189" customWidth="1"/>
    <col min="17" max="17" width="10" style="189" customWidth="1"/>
    <col min="18" max="29" width="3.875" style="189" customWidth="1"/>
    <col min="30" max="30" width="9" style="189"/>
    <col min="31" max="31" width="24.375" style="189" hidden="1" customWidth="1" outlineLevel="1"/>
    <col min="32" max="32" width="9" style="189" hidden="1" customWidth="1" outlineLevel="1"/>
    <col min="33" max="33" width="9" style="189" collapsed="1"/>
    <col min="34" max="16384" width="9" style="189"/>
  </cols>
  <sheetData>
    <row r="2" spans="1:32" ht="21.75" customHeight="1" x14ac:dyDescent="0.15">
      <c r="H2" s="1126" t="str">
        <f>+AF9</f>
        <v>＿＿年度</v>
      </c>
      <c r="I2" s="1126"/>
      <c r="J2" s="1126"/>
      <c r="K2" s="1126"/>
      <c r="L2" s="1126"/>
      <c r="M2" s="1126"/>
      <c r="N2" s="1126"/>
      <c r="O2" s="1126"/>
      <c r="P2" s="1126"/>
      <c r="Q2" s="1126"/>
      <c r="R2" s="1126"/>
      <c r="S2" s="1126"/>
      <c r="T2" s="1126"/>
      <c r="U2" s="1126"/>
      <c r="V2" s="1126"/>
      <c r="W2" s="1126"/>
    </row>
    <row r="3" spans="1:32" ht="22.5" customHeight="1" x14ac:dyDescent="0.15">
      <c r="H3" s="1131" t="s">
        <v>167</v>
      </c>
      <c r="I3" s="1131"/>
      <c r="J3" s="1131"/>
      <c r="K3" s="1131"/>
      <c r="L3" s="1131"/>
      <c r="M3" s="1131"/>
      <c r="N3" s="1131"/>
      <c r="O3" s="1131"/>
      <c r="P3" s="1131"/>
      <c r="Q3" s="1131"/>
      <c r="R3" s="1131"/>
      <c r="S3" s="1131"/>
      <c r="T3" s="1131"/>
      <c r="U3" s="1131"/>
      <c r="V3" s="1131"/>
      <c r="W3" s="1131"/>
    </row>
    <row r="5" spans="1:32" s="163" customFormat="1" ht="11.25" customHeight="1" x14ac:dyDescent="0.15">
      <c r="A5" s="1141" t="s">
        <v>387</v>
      </c>
      <c r="B5" s="1142"/>
      <c r="C5" s="376"/>
      <c r="D5" s="376"/>
      <c r="E5" s="376"/>
      <c r="F5" s="376"/>
      <c r="G5" s="376"/>
      <c r="H5" s="1139"/>
      <c r="I5" s="1139"/>
      <c r="J5" s="1139"/>
      <c r="K5" s="1139"/>
      <c r="L5" s="1139"/>
      <c r="M5" s="1139"/>
      <c r="N5" s="1139"/>
      <c r="O5" s="1139"/>
      <c r="P5" s="1139"/>
      <c r="Q5" s="1139"/>
      <c r="R5" s="1139"/>
      <c r="S5" s="1139"/>
      <c r="T5" s="1139"/>
      <c r="U5" s="1139"/>
      <c r="V5" s="1139"/>
      <c r="W5" s="1139"/>
      <c r="X5" s="1139"/>
      <c r="Y5" s="1139"/>
      <c r="Z5" s="1139"/>
      <c r="AA5" s="1139"/>
      <c r="AB5" s="1139"/>
      <c r="AC5" s="1140"/>
    </row>
    <row r="6" spans="1:32" s="163" customFormat="1" ht="26.25" customHeight="1" x14ac:dyDescent="0.15">
      <c r="A6" s="1137"/>
      <c r="B6" s="1138"/>
      <c r="C6" s="1132"/>
      <c r="D6" s="1133"/>
      <c r="E6" s="1133"/>
      <c r="F6" s="1133"/>
      <c r="G6" s="1133"/>
      <c r="H6" s="1133"/>
      <c r="I6" s="1133"/>
      <c r="J6" s="1133"/>
      <c r="K6" s="1133"/>
      <c r="L6" s="1133"/>
      <c r="M6" s="1133"/>
      <c r="N6" s="1133"/>
      <c r="O6" s="1133"/>
      <c r="P6" s="1133"/>
      <c r="Q6" s="1133"/>
      <c r="R6" s="1133"/>
      <c r="S6" s="1133"/>
      <c r="T6" s="1133"/>
      <c r="U6" s="1133"/>
      <c r="V6" s="1133"/>
      <c r="W6" s="1133"/>
      <c r="X6" s="1133"/>
      <c r="Y6" s="1133"/>
      <c r="Z6" s="1133"/>
      <c r="AA6" s="1133"/>
      <c r="AB6" s="1133"/>
      <c r="AC6" s="1134"/>
      <c r="AE6" s="163" t="str">
        <f>IF(ISERROR(EDATE($R$8,-15)),"",TEXT(EDATE($R$8,-15),"ggge"&amp;"年"))</f>
        <v/>
      </c>
      <c r="AF6" s="163" t="str">
        <f>IF(ISERROR(EDATE($R$8,-3)),"",TEXT(EDATE($R$8,-3),"ggge"&amp;"年"))</f>
        <v/>
      </c>
    </row>
    <row r="7" spans="1:32" s="163" customFormat="1" ht="10.5" customHeight="1" x14ac:dyDescent="0.15">
      <c r="A7" s="1143"/>
      <c r="B7" s="1144"/>
      <c r="C7" s="377"/>
      <c r="D7" s="377"/>
      <c r="E7" s="377"/>
      <c r="F7" s="377"/>
      <c r="G7" s="377"/>
      <c r="H7" s="161"/>
      <c r="I7" s="161"/>
      <c r="J7" s="161"/>
      <c r="K7" s="161"/>
      <c r="L7" s="161"/>
      <c r="M7" s="161"/>
      <c r="N7" s="161"/>
      <c r="O7" s="161"/>
      <c r="P7" s="161"/>
      <c r="Q7" s="161"/>
      <c r="R7" s="161"/>
      <c r="S7" s="161"/>
      <c r="T7" s="161"/>
      <c r="U7" s="377"/>
      <c r="V7" s="377"/>
      <c r="W7" s="161"/>
      <c r="X7" s="161"/>
      <c r="Y7" s="161"/>
      <c r="Z7" s="161"/>
      <c r="AA7" s="161"/>
      <c r="AB7" s="161"/>
      <c r="AC7" s="162"/>
    </row>
    <row r="8" spans="1:32" s="163" customFormat="1" ht="10.5" customHeight="1" x14ac:dyDescent="0.15">
      <c r="A8" s="1141" t="s">
        <v>168</v>
      </c>
      <c r="B8" s="1142"/>
      <c r="C8" s="376"/>
      <c r="D8" s="376"/>
      <c r="E8" s="376"/>
      <c r="F8" s="376"/>
      <c r="G8" s="376"/>
      <c r="H8" s="181"/>
      <c r="I8" s="181"/>
      <c r="J8" s="181"/>
      <c r="K8" s="181"/>
      <c r="L8" s="181"/>
      <c r="M8" s="181"/>
      <c r="N8" s="181"/>
      <c r="O8" s="180"/>
      <c r="P8" s="181"/>
      <c r="Q8" s="182"/>
      <c r="R8" s="1166"/>
      <c r="S8" s="1167"/>
      <c r="T8" s="1167"/>
      <c r="U8" s="1167"/>
      <c r="V8" s="1167"/>
      <c r="W8" s="1167"/>
      <c r="X8" s="1167"/>
      <c r="Y8" s="1167"/>
      <c r="Z8" s="1167"/>
      <c r="AA8" s="1167"/>
      <c r="AB8" s="1167"/>
      <c r="AC8" s="1168"/>
    </row>
    <row r="9" spans="1:32" s="163" customFormat="1" ht="26.25" customHeight="1" x14ac:dyDescent="0.15">
      <c r="A9" s="1137"/>
      <c r="B9" s="1138"/>
      <c r="C9" s="374"/>
      <c r="D9" s="374"/>
      <c r="E9" s="374"/>
      <c r="F9" s="374"/>
      <c r="G9" s="374"/>
      <c r="H9" s="173"/>
      <c r="I9" s="1130"/>
      <c r="J9" s="1130"/>
      <c r="K9" s="173" t="s">
        <v>139</v>
      </c>
      <c r="L9" s="173"/>
      <c r="M9" s="173"/>
      <c r="N9" s="173"/>
      <c r="O9" s="1127" t="s">
        <v>169</v>
      </c>
      <c r="P9" s="1128"/>
      <c r="Q9" s="1129"/>
      <c r="R9" s="1169"/>
      <c r="S9" s="1170"/>
      <c r="T9" s="1170"/>
      <c r="U9" s="1170"/>
      <c r="V9" s="1170"/>
      <c r="W9" s="1170"/>
      <c r="X9" s="1170"/>
      <c r="Y9" s="1170"/>
      <c r="Z9" s="1170"/>
      <c r="AA9" s="1170"/>
      <c r="AB9" s="1170"/>
      <c r="AC9" s="1171"/>
      <c r="AE9" s="163" t="str">
        <f>IF(ISERROR(EDATE($R$8,-15)),"＿＿年度",TEXT(EDATE($R$8,-15),"ggge"&amp;"年度"))</f>
        <v>＿＿年度</v>
      </c>
      <c r="AF9" s="163" t="str">
        <f>IF(ISERROR(EDATE($R$8,-3)),"＿＿年度",TEXT(EDATE($R$8,-3),"ggge"&amp;"年度"))</f>
        <v>＿＿年度</v>
      </c>
    </row>
    <row r="10" spans="1:32" s="163" customFormat="1" ht="11.25" customHeight="1" x14ac:dyDescent="0.15">
      <c r="A10" s="1143"/>
      <c r="B10" s="1144"/>
      <c r="C10" s="377"/>
      <c r="D10" s="377"/>
      <c r="E10" s="377"/>
      <c r="F10" s="377"/>
      <c r="G10" s="377"/>
      <c r="H10" s="169"/>
      <c r="I10" s="169"/>
      <c r="J10" s="169"/>
      <c r="K10" s="169"/>
      <c r="L10" s="169"/>
      <c r="M10" s="169"/>
      <c r="N10" s="169"/>
      <c r="O10" s="168"/>
      <c r="P10" s="171"/>
      <c r="Q10" s="170"/>
      <c r="R10" s="1172"/>
      <c r="S10" s="1173"/>
      <c r="T10" s="1173"/>
      <c r="U10" s="1173"/>
      <c r="V10" s="1173"/>
      <c r="W10" s="1173"/>
      <c r="X10" s="1173"/>
      <c r="Y10" s="1173"/>
      <c r="Z10" s="1173"/>
      <c r="AA10" s="1173"/>
      <c r="AB10" s="1173"/>
      <c r="AC10" s="1174"/>
    </row>
    <row r="11" spans="1:32" s="163" customFormat="1" ht="12" customHeight="1" x14ac:dyDescent="0.15">
      <c r="A11" s="1141" t="s">
        <v>170</v>
      </c>
      <c r="B11" s="1142"/>
      <c r="C11" s="1117"/>
      <c r="D11" s="1118"/>
      <c r="E11" s="1118"/>
      <c r="F11" s="1118"/>
      <c r="G11" s="1118"/>
      <c r="H11" s="1118"/>
      <c r="I11" s="1118"/>
      <c r="J11" s="1118"/>
      <c r="K11" s="1118"/>
      <c r="L11" s="1118"/>
      <c r="M11" s="1118"/>
      <c r="N11" s="1119"/>
      <c r="O11" s="1145" t="s">
        <v>548</v>
      </c>
      <c r="P11" s="1146"/>
      <c r="Q11" s="1147"/>
      <c r="R11" s="1108" t="str">
        <f>IF(ISERROR(EOMONTH(R8,-3)+1),"",EOMONTH(R8,-3)+1)</f>
        <v/>
      </c>
      <c r="S11" s="1109"/>
      <c r="T11" s="1109"/>
      <c r="U11" s="1109"/>
      <c r="V11" s="1109"/>
      <c r="W11" s="1109"/>
      <c r="X11" s="1109"/>
      <c r="Y11" s="1109"/>
      <c r="Z11" s="1109"/>
      <c r="AA11" s="1109"/>
      <c r="AB11" s="1109"/>
      <c r="AC11" s="1110"/>
    </row>
    <row r="12" spans="1:32" s="163" customFormat="1" ht="26.25" customHeight="1" x14ac:dyDescent="0.15">
      <c r="A12" s="1137"/>
      <c r="B12" s="1138"/>
      <c r="C12" s="1120"/>
      <c r="D12" s="1121"/>
      <c r="E12" s="1121"/>
      <c r="F12" s="1121"/>
      <c r="G12" s="1121"/>
      <c r="H12" s="1121"/>
      <c r="I12" s="1121"/>
      <c r="J12" s="1121"/>
      <c r="K12" s="1121"/>
      <c r="L12" s="1121"/>
      <c r="M12" s="1121"/>
      <c r="N12" s="1122"/>
      <c r="O12" s="1148"/>
      <c r="P12" s="1149"/>
      <c r="Q12" s="1150"/>
      <c r="R12" s="1111"/>
      <c r="S12" s="1112"/>
      <c r="T12" s="1112"/>
      <c r="U12" s="1112"/>
      <c r="V12" s="1112"/>
      <c r="W12" s="1112"/>
      <c r="X12" s="1112"/>
      <c r="Y12" s="1112"/>
      <c r="Z12" s="1112"/>
      <c r="AA12" s="1112"/>
      <c r="AB12" s="1112"/>
      <c r="AC12" s="1113"/>
      <c r="AE12" s="927" t="str">
        <f>+IF(ISBLANK($R$8),"検査実施日の前々月１日",TEXT($R$11,"ggge年m月d日"))</f>
        <v>検査実施日の前々月１日</v>
      </c>
      <c r="AF12" s="927" t="str">
        <f>+IF(ISBLANK($R$8),"検査実施日の前々月",TEXT($R$11,"ggge年m月"))</f>
        <v>検査実施日の前々月</v>
      </c>
    </row>
    <row r="13" spans="1:32" s="163" customFormat="1" ht="11.25" customHeight="1" x14ac:dyDescent="0.15">
      <c r="A13" s="1143"/>
      <c r="B13" s="1144"/>
      <c r="C13" s="1123"/>
      <c r="D13" s="1124"/>
      <c r="E13" s="1124"/>
      <c r="F13" s="1124"/>
      <c r="G13" s="1124"/>
      <c r="H13" s="1124"/>
      <c r="I13" s="1124"/>
      <c r="J13" s="1124"/>
      <c r="K13" s="1124"/>
      <c r="L13" s="1124"/>
      <c r="M13" s="1124"/>
      <c r="N13" s="1125"/>
      <c r="O13" s="1151"/>
      <c r="P13" s="1152"/>
      <c r="Q13" s="1153"/>
      <c r="R13" s="1114"/>
      <c r="S13" s="1115"/>
      <c r="T13" s="1115"/>
      <c r="U13" s="1115"/>
      <c r="V13" s="1115"/>
      <c r="W13" s="1115"/>
      <c r="X13" s="1115"/>
      <c r="Y13" s="1115"/>
      <c r="Z13" s="1115"/>
      <c r="AA13" s="1115"/>
      <c r="AB13" s="1115"/>
      <c r="AC13" s="1116"/>
    </row>
    <row r="14" spans="1:32" s="163" customFormat="1" ht="11.25" customHeight="1" x14ac:dyDescent="0.15">
      <c r="A14" s="350"/>
      <c r="B14" s="351"/>
      <c r="C14" s="376"/>
      <c r="D14" s="376"/>
      <c r="E14" s="376"/>
      <c r="F14" s="376"/>
      <c r="G14" s="376"/>
      <c r="H14" s="165"/>
      <c r="I14" s="165"/>
      <c r="J14" s="165"/>
      <c r="K14" s="165"/>
      <c r="L14" s="165"/>
      <c r="M14" s="165"/>
      <c r="N14" s="166"/>
      <c r="O14" s="375"/>
      <c r="P14" s="164"/>
      <c r="Q14" s="167"/>
      <c r="R14" s="1117"/>
      <c r="S14" s="1118"/>
      <c r="T14" s="1118"/>
      <c r="U14" s="1118"/>
      <c r="V14" s="1118"/>
      <c r="W14" s="1118"/>
      <c r="X14" s="1118"/>
      <c r="Y14" s="1118"/>
      <c r="Z14" s="1118"/>
      <c r="AA14" s="1118"/>
      <c r="AB14" s="1118"/>
      <c r="AC14" s="1119"/>
    </row>
    <row r="15" spans="1:32" s="163" customFormat="1" ht="26.25" customHeight="1" x14ac:dyDescent="0.15">
      <c r="A15" s="1137" t="s">
        <v>171</v>
      </c>
      <c r="B15" s="1138"/>
      <c r="C15" s="1137"/>
      <c r="D15" s="1164"/>
      <c r="E15" s="1164"/>
      <c r="F15" s="1164"/>
      <c r="G15" s="1164"/>
      <c r="H15" s="1164"/>
      <c r="I15" s="1164"/>
      <c r="J15" s="1164"/>
      <c r="K15" s="1164"/>
      <c r="L15" s="1164"/>
      <c r="M15" s="1164"/>
      <c r="N15" s="1165"/>
      <c r="O15" s="1136" t="s">
        <v>172</v>
      </c>
      <c r="P15" s="1136"/>
      <c r="Q15" s="1136"/>
      <c r="R15" s="1120"/>
      <c r="S15" s="1121"/>
      <c r="T15" s="1121"/>
      <c r="U15" s="1121"/>
      <c r="V15" s="1121"/>
      <c r="W15" s="1121"/>
      <c r="X15" s="1121"/>
      <c r="Y15" s="1121"/>
      <c r="Z15" s="1121"/>
      <c r="AA15" s="1121"/>
      <c r="AB15" s="1121"/>
      <c r="AC15" s="1122"/>
    </row>
    <row r="16" spans="1:32" s="163" customFormat="1" ht="11.25" customHeight="1" x14ac:dyDescent="0.15">
      <c r="A16" s="348"/>
      <c r="B16" s="349"/>
      <c r="C16" s="374"/>
      <c r="D16" s="374"/>
      <c r="E16" s="374"/>
      <c r="F16" s="374"/>
      <c r="G16" s="374"/>
      <c r="H16" s="172"/>
      <c r="I16" s="172"/>
      <c r="J16" s="172"/>
      <c r="K16" s="172"/>
      <c r="L16" s="172"/>
      <c r="M16" s="172"/>
      <c r="N16" s="172"/>
      <c r="O16" s="168"/>
      <c r="P16" s="171"/>
      <c r="Q16" s="170"/>
      <c r="R16" s="1123"/>
      <c r="S16" s="1124"/>
      <c r="T16" s="1124"/>
      <c r="U16" s="1124"/>
      <c r="V16" s="1124"/>
      <c r="W16" s="1124"/>
      <c r="X16" s="1124"/>
      <c r="Y16" s="1124"/>
      <c r="Z16" s="1124"/>
      <c r="AA16" s="1124"/>
      <c r="AB16" s="1124"/>
      <c r="AC16" s="1125"/>
    </row>
    <row r="17" spans="1:29" s="163" customFormat="1" ht="9.75" customHeight="1" x14ac:dyDescent="0.15">
      <c r="A17" s="350"/>
      <c r="B17" s="351"/>
      <c r="C17" s="376"/>
      <c r="D17" s="376"/>
      <c r="E17" s="376"/>
      <c r="F17" s="376"/>
      <c r="G17" s="376"/>
      <c r="H17" s="181"/>
      <c r="I17" s="181"/>
      <c r="J17" s="181"/>
      <c r="K17" s="181"/>
      <c r="L17" s="181"/>
      <c r="M17" s="181"/>
      <c r="N17" s="181"/>
      <c r="O17" s="164"/>
      <c r="P17" s="164"/>
      <c r="Q17" s="164"/>
      <c r="R17" s="164"/>
      <c r="S17" s="164"/>
      <c r="T17" s="164"/>
      <c r="U17" s="376"/>
      <c r="V17" s="376"/>
      <c r="W17" s="190"/>
      <c r="X17" s="165"/>
      <c r="Y17" s="165"/>
      <c r="Z17" s="165"/>
      <c r="AA17" s="165"/>
      <c r="AB17" s="165"/>
      <c r="AC17" s="166"/>
    </row>
    <row r="18" spans="1:29" s="195" customFormat="1" ht="14.25" x14ac:dyDescent="0.15">
      <c r="A18" s="191"/>
      <c r="B18" s="192"/>
      <c r="C18" s="193"/>
      <c r="D18" s="193" t="s">
        <v>436</v>
      </c>
      <c r="E18" s="1156"/>
      <c r="F18" s="1157"/>
      <c r="G18" s="1089" t="s">
        <v>437</v>
      </c>
      <c r="H18" s="1156"/>
      <c r="I18" s="1157"/>
      <c r="J18" s="1157"/>
      <c r="K18" s="1161"/>
      <c r="L18" s="1161"/>
      <c r="M18" s="194"/>
      <c r="N18" s="193"/>
      <c r="O18" s="193"/>
      <c r="P18" s="193"/>
      <c r="Q18" s="193"/>
      <c r="R18" s="193"/>
      <c r="S18" s="193"/>
      <c r="T18" s="193"/>
      <c r="U18" s="193"/>
      <c r="V18" s="193"/>
      <c r="W18" s="193"/>
      <c r="X18" s="193"/>
      <c r="Y18" s="193"/>
      <c r="Z18" s="193"/>
      <c r="AA18" s="193"/>
      <c r="AB18" s="193"/>
      <c r="AC18" s="192"/>
    </row>
    <row r="19" spans="1:29" s="195" customFormat="1" ht="9" customHeight="1" x14ac:dyDescent="0.15">
      <c r="A19" s="191"/>
      <c r="B19" s="192"/>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2"/>
    </row>
    <row r="20" spans="1:29" s="195" customFormat="1" ht="15.75" customHeight="1" x14ac:dyDescent="0.15">
      <c r="A20" s="1154" t="s">
        <v>1198</v>
      </c>
      <c r="B20" s="1155"/>
      <c r="C20" s="1103"/>
      <c r="D20" s="1103"/>
      <c r="E20" s="1103"/>
      <c r="F20" s="1187" t="s">
        <v>173</v>
      </c>
      <c r="G20" s="1187"/>
      <c r="H20" s="1187"/>
      <c r="I20" s="1187"/>
      <c r="J20" s="1187"/>
      <c r="K20" s="1187"/>
      <c r="L20" s="1187"/>
      <c r="M20" s="1187"/>
      <c r="N20" s="1187"/>
      <c r="O20" s="1187"/>
      <c r="P20" s="1187"/>
      <c r="Q20" s="1187"/>
      <c r="R20" s="1187"/>
      <c r="S20" s="1187"/>
      <c r="T20" s="1187"/>
      <c r="U20" s="1187"/>
      <c r="V20" s="1187"/>
      <c r="W20" s="1187"/>
      <c r="X20" s="1187"/>
      <c r="Y20" s="1187"/>
      <c r="Z20" s="1187"/>
      <c r="AA20" s="1187"/>
      <c r="AB20" s="1187"/>
      <c r="AC20" s="1188"/>
    </row>
    <row r="21" spans="1:29" s="195" customFormat="1" ht="15.75" customHeight="1" x14ac:dyDescent="0.15">
      <c r="A21" s="1154"/>
      <c r="B21" s="1155"/>
      <c r="C21" s="1154" t="s">
        <v>1199</v>
      </c>
      <c r="D21" s="1191"/>
      <c r="E21" s="1191"/>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90"/>
    </row>
    <row r="22" spans="1:29" s="195" customFormat="1" ht="9" customHeight="1" x14ac:dyDescent="0.15">
      <c r="A22" s="1104"/>
      <c r="B22" s="1105"/>
      <c r="C22" s="1154"/>
      <c r="D22" s="1191"/>
      <c r="E22" s="1191"/>
      <c r="F22" s="193"/>
      <c r="G22" s="193"/>
      <c r="H22" s="194"/>
      <c r="I22" s="194"/>
      <c r="J22" s="194"/>
      <c r="K22" s="194"/>
      <c r="L22" s="194"/>
      <c r="M22" s="194"/>
      <c r="N22" s="194"/>
      <c r="O22" s="194"/>
      <c r="P22" s="194"/>
      <c r="Q22" s="194"/>
      <c r="R22" s="194"/>
      <c r="S22" s="194"/>
      <c r="T22" s="194"/>
      <c r="U22" s="193"/>
      <c r="V22" s="193"/>
      <c r="W22" s="194"/>
      <c r="X22" s="194"/>
      <c r="Y22" s="194"/>
      <c r="Z22" s="194"/>
      <c r="AA22" s="194"/>
      <c r="AB22" s="194"/>
      <c r="AC22" s="196"/>
    </row>
    <row r="23" spans="1:29" s="195" customFormat="1" ht="18" customHeight="1" x14ac:dyDescent="0.15">
      <c r="A23" s="191"/>
      <c r="B23" s="192"/>
      <c r="C23" s="193"/>
      <c r="D23" s="374" t="s">
        <v>439</v>
      </c>
      <c r="E23" s="374"/>
      <c r="F23" s="1180"/>
      <c r="G23" s="1181"/>
      <c r="H23" s="1090" t="s">
        <v>52</v>
      </c>
      <c r="I23" s="1157"/>
      <c r="J23" s="1157"/>
      <c r="K23" s="1091" t="s">
        <v>53</v>
      </c>
      <c r="L23" s="1156"/>
      <c r="M23" s="1157"/>
      <c r="N23" s="1157"/>
      <c r="O23" s="1159" t="s">
        <v>1064</v>
      </c>
      <c r="P23" s="1160"/>
      <c r="Q23" s="1160"/>
      <c r="R23" s="1162"/>
      <c r="S23" s="1157"/>
      <c r="T23" s="1157"/>
      <c r="U23" s="1157"/>
      <c r="V23" s="1157"/>
      <c r="W23" s="1157"/>
      <c r="X23" s="1157"/>
      <c r="Y23" s="1157"/>
      <c r="Z23" s="1157"/>
      <c r="AA23" s="1157"/>
      <c r="AB23" s="1157"/>
      <c r="AC23" s="1163"/>
    </row>
    <row r="24" spans="1:29" s="195" customFormat="1" ht="18" customHeight="1" x14ac:dyDescent="0.15">
      <c r="A24" s="191"/>
      <c r="B24" s="192"/>
      <c r="C24" s="193"/>
      <c r="D24" s="374" t="s">
        <v>438</v>
      </c>
      <c r="E24" s="374"/>
      <c r="F24" s="1182"/>
      <c r="G24" s="1183"/>
      <c r="H24" s="1092" t="s">
        <v>52</v>
      </c>
      <c r="I24" s="1158"/>
      <c r="J24" s="1158"/>
      <c r="K24" s="1093" t="s">
        <v>53</v>
      </c>
      <c r="L24" s="1184"/>
      <c r="M24" s="1158"/>
      <c r="N24" s="1158"/>
      <c r="O24" s="900"/>
      <c r="P24" s="900"/>
      <c r="Q24" s="193"/>
      <c r="R24" s="193"/>
      <c r="S24" s="193"/>
      <c r="T24" s="193"/>
      <c r="U24" s="193"/>
      <c r="V24" s="193"/>
      <c r="W24" s="193"/>
      <c r="X24" s="193"/>
      <c r="Y24" s="193"/>
      <c r="Z24" s="193"/>
      <c r="AA24" s="193"/>
      <c r="AB24" s="193"/>
      <c r="AC24" s="192"/>
    </row>
    <row r="25" spans="1:29" s="195" customFormat="1" ht="7.5" customHeight="1" x14ac:dyDescent="0.15">
      <c r="A25" s="197"/>
      <c r="B25" s="198"/>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8"/>
    </row>
    <row r="27" spans="1:29" ht="11.25" customHeight="1" x14ac:dyDescent="0.15">
      <c r="A27" s="1068" t="s">
        <v>1168</v>
      </c>
      <c r="B27" s="1068"/>
      <c r="C27" s="1068"/>
      <c r="D27" s="1068"/>
      <c r="E27" s="1068"/>
      <c r="F27" s="1068"/>
      <c r="G27" s="1068"/>
      <c r="H27" s="1068"/>
      <c r="I27" s="1068"/>
      <c r="J27" s="1068"/>
      <c r="K27" s="1068"/>
      <c r="L27" s="1068"/>
      <c r="M27" s="1068"/>
      <c r="N27" s="1068"/>
      <c r="O27" s="1068"/>
      <c r="P27" s="195"/>
    </row>
    <row r="28" spans="1:29" ht="14.25" x14ac:dyDescent="0.15">
      <c r="A28" s="1074" t="s">
        <v>1169</v>
      </c>
      <c r="B28" s="1074"/>
      <c r="C28" s="1074"/>
      <c r="D28" s="1074"/>
      <c r="E28" s="1074"/>
      <c r="F28" s="1074"/>
      <c r="G28" s="1074"/>
      <c r="H28" s="1074"/>
      <c r="I28" s="1074"/>
      <c r="J28" s="1074"/>
      <c r="K28" s="1074"/>
      <c r="L28" s="1074"/>
      <c r="M28" s="1074"/>
      <c r="N28" s="1074"/>
      <c r="O28" s="1074"/>
      <c r="Q28" s="496"/>
      <c r="R28" s="906"/>
      <c r="S28" s="906"/>
      <c r="T28" s="903"/>
      <c r="U28" s="374"/>
      <c r="V28" s="194"/>
      <c r="W28" s="194"/>
      <c r="X28" s="194"/>
      <c r="Y28" s="194"/>
      <c r="Z28" s="194"/>
      <c r="AA28" s="194"/>
      <c r="AB28" s="194"/>
      <c r="AC28" s="393"/>
    </row>
    <row r="29" spans="1:29" ht="30.75" customHeight="1" x14ac:dyDescent="0.15">
      <c r="A29" s="1185" t="s">
        <v>1170</v>
      </c>
      <c r="B29" s="1186"/>
      <c r="C29" s="1186"/>
      <c r="D29" s="1186"/>
      <c r="E29" s="1186"/>
      <c r="F29" s="1186"/>
      <c r="G29" s="1186"/>
      <c r="H29" s="1186"/>
      <c r="I29" s="1186"/>
      <c r="J29" s="1186"/>
      <c r="K29" s="1186"/>
      <c r="L29" s="1186"/>
      <c r="M29" s="1186"/>
      <c r="N29" s="1186"/>
      <c r="O29" s="1186"/>
      <c r="R29" s="1178" t="s">
        <v>477</v>
      </c>
      <c r="S29" s="1179"/>
      <c r="T29" s="1176"/>
      <c r="U29" s="1177"/>
      <c r="V29" s="193" t="s">
        <v>56</v>
      </c>
      <c r="W29" s="1175"/>
      <c r="X29" s="1164"/>
      <c r="Y29" s="193" t="s">
        <v>62</v>
      </c>
      <c r="Z29" s="1175"/>
      <c r="AA29" s="1164"/>
      <c r="AB29" s="193" t="s">
        <v>108</v>
      </c>
    </row>
    <row r="30" spans="1:29" ht="14.25" x14ac:dyDescent="0.15">
      <c r="Q30" s="906"/>
      <c r="R30" s="906"/>
      <c r="S30" s="906"/>
      <c r="T30" s="903"/>
      <c r="U30" s="374"/>
      <c r="V30" s="193"/>
      <c r="W30" s="193"/>
      <c r="X30" s="193"/>
      <c r="Y30" s="193"/>
      <c r="Z30" s="193"/>
      <c r="AA30" s="193"/>
      <c r="AB30" s="193"/>
    </row>
    <row r="32" spans="1:29" ht="14.25" x14ac:dyDescent="0.15">
      <c r="P32" s="199" t="s">
        <v>174</v>
      </c>
      <c r="Q32" s="1135"/>
      <c r="R32" s="1135"/>
      <c r="S32" s="1135"/>
      <c r="T32" s="1135"/>
      <c r="U32" s="1135"/>
      <c r="V32" s="1135"/>
      <c r="W32" s="1135"/>
      <c r="X32" s="1135"/>
      <c r="Y32" s="1135"/>
      <c r="Z32" s="1135"/>
      <c r="AA32" s="1135"/>
      <c r="AB32" s="1135"/>
      <c r="AC32" s="858"/>
    </row>
  </sheetData>
  <customSheetViews>
    <customSheetView guid="{9B4E31BC-71FB-41F0-8B8E-2BBB750341B5}" showPageBreaks="1" printArea="1" view="pageBreakPreview">
      <selection activeCell="D20" sqref="D20:U20"/>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37">
    <mergeCell ref="E18:F18"/>
    <mergeCell ref="H18:J18"/>
    <mergeCell ref="Z29:AA29"/>
    <mergeCell ref="W29:X29"/>
    <mergeCell ref="T29:U29"/>
    <mergeCell ref="R29:S29"/>
    <mergeCell ref="F23:G23"/>
    <mergeCell ref="F24:G24"/>
    <mergeCell ref="I23:J23"/>
    <mergeCell ref="L24:N24"/>
    <mergeCell ref="A29:O29"/>
    <mergeCell ref="F20:AC21"/>
    <mergeCell ref="C21:E22"/>
    <mergeCell ref="Q32:AB32"/>
    <mergeCell ref="O15:Q15"/>
    <mergeCell ref="A15:B15"/>
    <mergeCell ref="H5:AC5"/>
    <mergeCell ref="A5:B7"/>
    <mergeCell ref="A8:B10"/>
    <mergeCell ref="A11:B13"/>
    <mergeCell ref="O11:Q13"/>
    <mergeCell ref="A20:B21"/>
    <mergeCell ref="L23:N23"/>
    <mergeCell ref="I24:J24"/>
    <mergeCell ref="O23:Q23"/>
    <mergeCell ref="K18:L18"/>
    <mergeCell ref="R23:AC23"/>
    <mergeCell ref="C15:N15"/>
    <mergeCell ref="R8:AC10"/>
    <mergeCell ref="R11:AC13"/>
    <mergeCell ref="R14:AC16"/>
    <mergeCell ref="C11:N13"/>
    <mergeCell ref="H2:W2"/>
    <mergeCell ref="O9:Q9"/>
    <mergeCell ref="I9:J9"/>
    <mergeCell ref="H3:W3"/>
    <mergeCell ref="C6:AC6"/>
  </mergeCells>
  <phoneticPr fontId="2"/>
  <dataValidations xWindow="665" yWindow="416" count="3">
    <dataValidation type="date" allowBlank="1" showInputMessage="1" showErrorMessage="1" error="記入例）2021/4/1　又は R3.4.1" sqref="R8:AC10 R14:AC16 C11:N13">
      <formula1>92</formula1>
      <formula2>109665</formula2>
    </dataValidation>
    <dataValidation allowBlank="1" showInputMessage="1" showErrorMessage="1" promptTitle="（直接入力禁止）" prompt="上の「検査実施年月日」のセルに日付を入力してください。_x000a_このセルは計算式により自動的に表示されます。_x000a_（計算式を消去しないでください）" sqref="R11:AC13"/>
    <dataValidation allowBlank="1" showErrorMessage="1" promptTitle="（直接入力禁止）" prompt="下の「検査実施年月日」のセルに日付を入力してください。_x000a_このセルは計算式により自動的に表示されます。_x000a_（計算式を消去しないでください）" sqref="H2:W2"/>
  </dataValidations>
  <pageMargins left="0.78740157480314965" right="0.78740157480314965" top="0.98425196850393704" bottom="0.98425196850393704" header="0.51181102362204722" footer="0.51181102362204722"/>
  <pageSetup paperSize="9" scale="98" orientation="landscape" r:id="rId2"/>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0"/>
  </sheetPr>
  <dimension ref="A1:AP39"/>
  <sheetViews>
    <sheetView view="pageBreakPreview" zoomScaleNormal="100" zoomScaleSheetLayoutView="100" workbookViewId="0"/>
  </sheetViews>
  <sheetFormatPr defaultRowHeight="13.5" x14ac:dyDescent="0.15"/>
  <cols>
    <col min="1" max="1" width="2.625" style="234" customWidth="1"/>
    <col min="2" max="2" width="4" style="234" customWidth="1"/>
    <col min="3" max="6" width="3.375" style="234" customWidth="1"/>
    <col min="7" max="7" width="1.625" style="234" customWidth="1"/>
    <col min="8" max="8" width="4.875" style="234" customWidth="1"/>
    <col min="9" max="9" width="3.375" style="234" customWidth="1"/>
    <col min="10" max="10" width="3.125" style="234" customWidth="1"/>
    <col min="11" max="13" width="3.75" style="234" customWidth="1"/>
    <col min="14" max="15" width="3.125" style="234" customWidth="1"/>
    <col min="16" max="16" width="3.875" style="267" customWidth="1"/>
    <col min="17" max="17" width="3.5" style="234" customWidth="1"/>
    <col min="18" max="19" width="3.75" style="234" customWidth="1"/>
    <col min="20" max="21" width="2.75" style="234" customWidth="1"/>
    <col min="22" max="23" width="3.125" style="234" customWidth="1"/>
    <col min="24" max="25" width="1.625" style="234" customWidth="1"/>
    <col min="26" max="32" width="3.125" style="234" customWidth="1"/>
    <col min="33" max="33" width="1.875" style="234" customWidth="1"/>
    <col min="34" max="34" width="4.375" style="234" customWidth="1"/>
    <col min="35" max="42" width="3.125" style="234" customWidth="1"/>
    <col min="43" max="43" width="3.375" style="234" customWidth="1"/>
    <col min="44" max="16384" width="9" style="234"/>
  </cols>
  <sheetData>
    <row r="1" spans="1:42" x14ac:dyDescent="0.15">
      <c r="A1" s="234" t="s">
        <v>1043</v>
      </c>
      <c r="U1" s="238" t="s">
        <v>1190</v>
      </c>
      <c r="V1" s="751"/>
      <c r="W1" s="751"/>
      <c r="X1" s="751"/>
      <c r="Y1" s="751"/>
      <c r="Z1" s="751"/>
      <c r="AA1" s="751"/>
      <c r="AB1" s="751"/>
      <c r="AC1" s="751"/>
      <c r="AD1" s="751"/>
      <c r="AE1" s="751"/>
      <c r="AF1" s="751"/>
      <c r="AG1" s="238" t="s">
        <v>52</v>
      </c>
      <c r="AH1" s="1908" t="s">
        <v>675</v>
      </c>
      <c r="AI1" s="1908"/>
      <c r="AJ1" s="1908"/>
      <c r="AK1" s="1096" t="s">
        <v>53</v>
      </c>
    </row>
    <row r="2" spans="1:42" x14ac:dyDescent="0.15">
      <c r="A2" s="238"/>
      <c r="B2" s="238" t="s">
        <v>424</v>
      </c>
    </row>
    <row r="3" spans="1:42" x14ac:dyDescent="0.15">
      <c r="A3" s="175"/>
      <c r="B3" s="174" t="s">
        <v>59</v>
      </c>
      <c r="C3" s="175" t="s">
        <v>260</v>
      </c>
      <c r="D3" s="175"/>
      <c r="E3" s="175"/>
      <c r="F3" s="175"/>
      <c r="G3" s="175"/>
      <c r="H3" s="175"/>
      <c r="I3" s="175"/>
      <c r="J3" s="175"/>
      <c r="K3" s="175"/>
      <c r="L3" s="175"/>
      <c r="M3" s="175"/>
      <c r="N3" s="175"/>
      <c r="O3" s="175"/>
      <c r="P3" s="186"/>
      <c r="Q3" s="175"/>
      <c r="R3" s="175"/>
      <c r="S3" s="175"/>
    </row>
    <row r="4" spans="1:42" ht="13.5" customHeight="1" x14ac:dyDescent="0.15">
      <c r="A4" s="175"/>
      <c r="B4" s="175"/>
      <c r="C4" s="1912" t="s">
        <v>1129</v>
      </c>
      <c r="D4" s="1912"/>
      <c r="E4" s="1912"/>
      <c r="F4" s="1912"/>
      <c r="G4" s="1011"/>
      <c r="H4" s="1012" t="s">
        <v>52</v>
      </c>
      <c r="I4" s="1911" t="s">
        <v>1128</v>
      </c>
      <c r="J4" s="1911"/>
      <c r="K4" s="1911"/>
      <c r="L4" s="202"/>
      <c r="M4" s="434" t="s">
        <v>56</v>
      </c>
      <c r="N4" s="202"/>
      <c r="O4" s="200" t="s">
        <v>62</v>
      </c>
      <c r="P4" s="202"/>
      <c r="Q4" s="200" t="s">
        <v>343</v>
      </c>
      <c r="R4" s="433"/>
      <c r="S4" s="433"/>
      <c r="T4" s="276" t="s">
        <v>1044</v>
      </c>
      <c r="U4" s="276"/>
      <c r="V4" s="276"/>
      <c r="W4" s="276"/>
      <c r="X4" s="276"/>
      <c r="Y4" s="276"/>
      <c r="Z4" s="276"/>
    </row>
    <row r="5" spans="1:42" x14ac:dyDescent="0.15">
      <c r="A5" s="175"/>
      <c r="B5" s="174" t="s">
        <v>58</v>
      </c>
      <c r="C5" s="433" t="s">
        <v>262</v>
      </c>
      <c r="D5" s="433"/>
      <c r="E5" s="433"/>
      <c r="F5" s="433"/>
      <c r="G5" s="433"/>
      <c r="H5" s="433"/>
      <c r="I5" s="433"/>
      <c r="J5" s="434"/>
      <c r="K5" s="433"/>
      <c r="L5" s="200"/>
      <c r="M5" s="433"/>
      <c r="N5" s="200"/>
      <c r="O5" s="434"/>
      <c r="P5" s="434"/>
      <c r="Q5" s="433"/>
      <c r="R5" s="433"/>
      <c r="S5" s="433"/>
      <c r="U5" s="235" t="s">
        <v>415</v>
      </c>
      <c r="Y5" s="237"/>
    </row>
    <row r="6" spans="1:42" x14ac:dyDescent="0.15">
      <c r="A6" s="175"/>
      <c r="B6" s="175"/>
      <c r="C6" s="1912" t="s">
        <v>1129</v>
      </c>
      <c r="D6" s="1912"/>
      <c r="E6" s="1912"/>
      <c r="F6" s="1912"/>
      <c r="G6" s="1011"/>
      <c r="H6" s="1012" t="s">
        <v>52</v>
      </c>
      <c r="I6" s="1911" t="s">
        <v>1128</v>
      </c>
      <c r="J6" s="1911"/>
      <c r="K6" s="1911"/>
      <c r="L6" s="202"/>
      <c r="M6" s="434" t="s">
        <v>56</v>
      </c>
      <c r="N6" s="202"/>
      <c r="O6" s="200" t="s">
        <v>62</v>
      </c>
      <c r="P6" s="202"/>
      <c r="Q6" s="200" t="s">
        <v>343</v>
      </c>
      <c r="R6" s="433"/>
      <c r="S6" s="433"/>
      <c r="T6" s="238"/>
      <c r="V6" s="1922" t="s">
        <v>349</v>
      </c>
      <c r="W6" s="1923"/>
      <c r="X6" s="1923"/>
      <c r="Y6" s="1923"/>
      <c r="Z6" s="392"/>
      <c r="AA6" s="174" t="s">
        <v>52</v>
      </c>
      <c r="AB6" s="1908" t="s">
        <v>1125</v>
      </c>
      <c r="AC6" s="1908"/>
      <c r="AD6" s="1908"/>
      <c r="AE6" s="1908"/>
      <c r="AF6" s="1908"/>
      <c r="AG6" s="185" t="s">
        <v>346</v>
      </c>
      <c r="AH6" s="185"/>
      <c r="AI6" s="175" t="s">
        <v>351</v>
      </c>
    </row>
    <row r="7" spans="1:42" x14ac:dyDescent="0.15">
      <c r="B7" s="174" t="s">
        <v>60</v>
      </c>
      <c r="C7" s="433" t="s">
        <v>261</v>
      </c>
      <c r="D7" s="433"/>
      <c r="E7" s="433"/>
      <c r="F7" s="433"/>
      <c r="G7" s="433"/>
      <c r="H7" s="433"/>
      <c r="I7" s="433"/>
      <c r="J7" s="434"/>
      <c r="K7" s="433"/>
      <c r="L7" s="200"/>
      <c r="M7" s="433"/>
      <c r="N7" s="435"/>
      <c r="O7" s="434"/>
      <c r="P7" s="434"/>
      <c r="Q7" s="433"/>
      <c r="R7" s="433"/>
      <c r="S7" s="433"/>
      <c r="T7" s="238"/>
      <c r="U7" s="268"/>
      <c r="V7" s="268"/>
    </row>
    <row r="8" spans="1:42" x14ac:dyDescent="0.15">
      <c r="A8" s="175"/>
      <c r="B8" s="175"/>
      <c r="C8" s="1912" t="s">
        <v>1129</v>
      </c>
      <c r="D8" s="1912"/>
      <c r="E8" s="1912"/>
      <c r="F8" s="1912"/>
      <c r="G8" s="1011"/>
      <c r="H8" s="1012" t="s">
        <v>52</v>
      </c>
      <c r="I8" s="1911" t="s">
        <v>1128</v>
      </c>
      <c r="J8" s="1911"/>
      <c r="K8" s="1911"/>
      <c r="L8" s="202"/>
      <c r="M8" s="434" t="s">
        <v>56</v>
      </c>
      <c r="N8" s="202"/>
      <c r="O8" s="200" t="s">
        <v>62</v>
      </c>
      <c r="P8" s="202"/>
      <c r="Q8" s="200" t="s">
        <v>343</v>
      </c>
      <c r="R8" s="433"/>
      <c r="S8" s="433"/>
      <c r="U8" s="238" t="s">
        <v>416</v>
      </c>
    </row>
    <row r="9" spans="1:42" x14ac:dyDescent="0.15">
      <c r="A9" s="175"/>
      <c r="B9" s="174" t="s">
        <v>263</v>
      </c>
      <c r="C9" s="433" t="s">
        <v>264</v>
      </c>
      <c r="D9" s="433"/>
      <c r="E9" s="433"/>
      <c r="F9" s="433"/>
      <c r="G9" s="433"/>
      <c r="H9" s="433"/>
      <c r="I9" s="433"/>
      <c r="J9" s="434"/>
      <c r="K9" s="433"/>
      <c r="L9" s="200"/>
      <c r="M9" s="433"/>
      <c r="N9" s="435"/>
      <c r="O9" s="434"/>
      <c r="P9" s="434"/>
      <c r="Q9" s="433"/>
      <c r="R9" s="433"/>
      <c r="S9" s="433"/>
      <c r="Y9" s="234" t="s">
        <v>52</v>
      </c>
      <c r="Z9" s="1918" t="s">
        <v>675</v>
      </c>
      <c r="AA9" s="1918"/>
      <c r="AB9" s="1918"/>
      <c r="AC9" s="234" t="s">
        <v>53</v>
      </c>
      <c r="AD9" s="237"/>
      <c r="AJ9" s="175"/>
    </row>
    <row r="10" spans="1:42" x14ac:dyDescent="0.15">
      <c r="A10" s="175"/>
      <c r="B10" s="175"/>
      <c r="C10" s="433"/>
      <c r="D10" s="433"/>
      <c r="E10" s="1914"/>
      <c r="F10" s="1914"/>
      <c r="G10" s="1013" t="s">
        <v>52</v>
      </c>
      <c r="H10" s="1913" t="s">
        <v>675</v>
      </c>
      <c r="I10" s="1913"/>
      <c r="J10" s="1913"/>
      <c r="K10" s="1915" t="s">
        <v>53</v>
      </c>
      <c r="L10" s="1916"/>
      <c r="M10" s="202"/>
      <c r="N10" s="200"/>
      <c r="O10" s="434"/>
      <c r="P10" s="1914"/>
      <c r="Q10" s="1914"/>
      <c r="R10" s="433" t="s">
        <v>342</v>
      </c>
      <c r="S10" s="433"/>
      <c r="W10" s="237"/>
      <c r="AK10" s="238"/>
      <c r="AL10" s="238"/>
    </row>
    <row r="11" spans="1:42" x14ac:dyDescent="0.15">
      <c r="A11" s="175"/>
      <c r="B11" s="175"/>
      <c r="C11" s="433"/>
      <c r="D11" s="433"/>
      <c r="E11" s="433"/>
      <c r="F11" s="433"/>
      <c r="G11" s="433"/>
      <c r="H11" s="433"/>
      <c r="I11" s="433"/>
      <c r="J11" s="433"/>
      <c r="K11" s="433"/>
      <c r="L11" s="433"/>
      <c r="M11" s="433"/>
      <c r="N11" s="433"/>
      <c r="O11" s="433"/>
      <c r="P11" s="434"/>
      <c r="Q11" s="433"/>
      <c r="R11" s="433"/>
      <c r="S11" s="433"/>
      <c r="U11" s="235" t="s">
        <v>481</v>
      </c>
      <c r="V11" s="87"/>
      <c r="W11" s="87"/>
      <c r="X11" s="87"/>
      <c r="Y11" s="87"/>
    </row>
    <row r="12" spans="1:42" x14ac:dyDescent="0.15">
      <c r="A12" s="175"/>
      <c r="B12" s="238" t="s">
        <v>265</v>
      </c>
      <c r="C12" s="436"/>
      <c r="D12" s="436"/>
      <c r="E12" s="436"/>
      <c r="F12" s="436"/>
      <c r="G12" s="436"/>
      <c r="H12" s="436"/>
      <c r="I12" s="436"/>
      <c r="J12" s="436"/>
      <c r="K12" s="436"/>
      <c r="L12" s="436"/>
      <c r="M12" s="436"/>
      <c r="N12" s="436"/>
      <c r="O12" s="436"/>
      <c r="P12" s="437"/>
      <c r="Q12" s="436"/>
      <c r="R12" s="436"/>
      <c r="S12" s="436"/>
      <c r="V12" s="1391" t="s">
        <v>280</v>
      </c>
      <c r="W12" s="1392"/>
      <c r="X12" s="1392"/>
      <c r="Y12" s="1397"/>
      <c r="Z12" s="1391" t="s">
        <v>71</v>
      </c>
      <c r="AA12" s="1392"/>
      <c r="AB12" s="1392"/>
      <c r="AC12" s="1392"/>
      <c r="AD12" s="1392"/>
      <c r="AE12" s="1392"/>
      <c r="AF12" s="1392"/>
      <c r="AG12" s="1392"/>
      <c r="AH12" s="1397"/>
      <c r="AI12" s="1391" t="s">
        <v>281</v>
      </c>
      <c r="AJ12" s="1392"/>
      <c r="AK12" s="1392"/>
      <c r="AL12" s="1392"/>
      <c r="AM12" s="1397"/>
      <c r="AN12" s="1391" t="s">
        <v>282</v>
      </c>
      <c r="AO12" s="1392"/>
      <c r="AP12" s="1397"/>
    </row>
    <row r="13" spans="1:42" x14ac:dyDescent="0.15">
      <c r="A13" s="175"/>
      <c r="B13" s="174" t="s">
        <v>396</v>
      </c>
      <c r="C13" s="1914" t="s">
        <v>266</v>
      </c>
      <c r="D13" s="1914"/>
      <c r="E13" s="1914"/>
      <c r="F13" s="1914"/>
      <c r="G13" s="433" t="s">
        <v>52</v>
      </c>
      <c r="H13" s="433" t="s">
        <v>269</v>
      </c>
      <c r="I13" s="202"/>
      <c r="J13" s="433" t="s">
        <v>973</v>
      </c>
      <c r="K13" s="1917" t="s">
        <v>270</v>
      </c>
      <c r="L13" s="1917"/>
      <c r="M13" s="432"/>
      <c r="N13" s="433" t="s">
        <v>267</v>
      </c>
      <c r="O13" s="1917"/>
      <c r="P13" s="1917"/>
      <c r="Q13" s="202"/>
      <c r="R13" s="433"/>
      <c r="S13" s="433"/>
      <c r="V13" s="1395"/>
      <c r="W13" s="1396"/>
      <c r="X13" s="1396"/>
      <c r="Y13" s="1399"/>
      <c r="Z13" s="1395"/>
      <c r="AA13" s="1396"/>
      <c r="AB13" s="1396"/>
      <c r="AC13" s="1396"/>
      <c r="AD13" s="1396"/>
      <c r="AE13" s="1396"/>
      <c r="AF13" s="1396"/>
      <c r="AG13" s="1396"/>
      <c r="AH13" s="1399"/>
      <c r="AI13" s="1395"/>
      <c r="AJ13" s="1396"/>
      <c r="AK13" s="1396"/>
      <c r="AL13" s="1396"/>
      <c r="AM13" s="1399"/>
      <c r="AN13" s="1395"/>
      <c r="AO13" s="1396"/>
      <c r="AP13" s="1399"/>
    </row>
    <row r="14" spans="1:42" x14ac:dyDescent="0.15">
      <c r="A14" s="175"/>
      <c r="B14" s="174" t="s">
        <v>394</v>
      </c>
      <c r="C14" s="1914" t="s">
        <v>268</v>
      </c>
      <c r="D14" s="1914"/>
      <c r="E14" s="1914"/>
      <c r="F14" s="1914"/>
      <c r="G14" s="433" t="s">
        <v>52</v>
      </c>
      <c r="H14" s="433" t="s">
        <v>269</v>
      </c>
      <c r="I14" s="202"/>
      <c r="J14" s="433" t="s">
        <v>973</v>
      </c>
      <c r="K14" s="1917" t="s">
        <v>270</v>
      </c>
      <c r="L14" s="1917"/>
      <c r="M14" s="432"/>
      <c r="N14" s="433" t="s">
        <v>267</v>
      </c>
      <c r="O14" s="1917"/>
      <c r="P14" s="1917"/>
      <c r="Q14" s="202"/>
      <c r="R14" s="433"/>
      <c r="S14" s="433"/>
      <c r="U14" s="87"/>
      <c r="V14" s="1924"/>
      <c r="W14" s="1925"/>
      <c r="X14" s="1925"/>
      <c r="Y14" s="1926"/>
      <c r="Z14" s="1919"/>
      <c r="AA14" s="1920"/>
      <c r="AB14" s="1920"/>
      <c r="AC14" s="1920"/>
      <c r="AD14" s="1920"/>
      <c r="AE14" s="1920"/>
      <c r="AF14" s="1920"/>
      <c r="AG14" s="1920"/>
      <c r="AH14" s="1921"/>
      <c r="AI14" s="1919"/>
      <c r="AJ14" s="1920"/>
      <c r="AK14" s="1920"/>
      <c r="AL14" s="1920"/>
      <c r="AM14" s="1921"/>
      <c r="AN14" s="1924"/>
      <c r="AO14" s="1925"/>
      <c r="AP14" s="1926"/>
    </row>
    <row r="15" spans="1:42" x14ac:dyDescent="0.15">
      <c r="A15" s="175"/>
      <c r="B15" s="174" t="s">
        <v>395</v>
      </c>
      <c r="C15" s="1914" t="s">
        <v>350</v>
      </c>
      <c r="D15" s="1914"/>
      <c r="E15" s="1914"/>
      <c r="F15" s="1914"/>
      <c r="G15" s="433" t="s">
        <v>52</v>
      </c>
      <c r="H15" s="433" t="s">
        <v>269</v>
      </c>
      <c r="I15" s="202"/>
      <c r="J15" s="433" t="s">
        <v>973</v>
      </c>
      <c r="K15" s="1917" t="s">
        <v>270</v>
      </c>
      <c r="L15" s="1917"/>
      <c r="M15" s="202"/>
      <c r="N15" s="433" t="s">
        <v>267</v>
      </c>
      <c r="O15" s="432"/>
      <c r="P15" s="434"/>
      <c r="Q15" s="433"/>
      <c r="R15" s="433"/>
      <c r="S15" s="433"/>
      <c r="U15" s="87"/>
      <c r="V15" s="1924"/>
      <c r="W15" s="1925"/>
      <c r="X15" s="1925"/>
      <c r="Y15" s="1926"/>
      <c r="Z15" s="1919"/>
      <c r="AA15" s="1920"/>
      <c r="AB15" s="1920"/>
      <c r="AC15" s="1920"/>
      <c r="AD15" s="1920"/>
      <c r="AE15" s="1920"/>
      <c r="AF15" s="1920"/>
      <c r="AG15" s="1920"/>
      <c r="AH15" s="1921"/>
      <c r="AI15" s="1919"/>
      <c r="AJ15" s="1920"/>
      <c r="AK15" s="1920"/>
      <c r="AL15" s="1920"/>
      <c r="AM15" s="1921"/>
      <c r="AN15" s="1924"/>
      <c r="AO15" s="1925"/>
      <c r="AP15" s="1926"/>
    </row>
    <row r="16" spans="1:42" x14ac:dyDescent="0.15">
      <c r="A16" s="175"/>
      <c r="B16" s="174"/>
      <c r="C16" s="1914"/>
      <c r="D16" s="1914"/>
      <c r="E16" s="1914"/>
      <c r="F16" s="1914"/>
      <c r="G16" s="433"/>
      <c r="H16" s="433"/>
      <c r="I16" s="202"/>
      <c r="J16" s="433"/>
      <c r="K16" s="1917"/>
      <c r="L16" s="1917"/>
      <c r="M16" s="202"/>
      <c r="N16" s="433"/>
      <c r="O16" s="432"/>
      <c r="P16" s="434"/>
      <c r="Q16" s="433"/>
      <c r="R16" s="433"/>
      <c r="S16" s="433"/>
      <c r="U16" s="270"/>
      <c r="V16" s="1924"/>
      <c r="W16" s="1925"/>
      <c r="X16" s="1925"/>
      <c r="Y16" s="1926"/>
      <c r="Z16" s="1919"/>
      <c r="AA16" s="1920"/>
      <c r="AB16" s="1920"/>
      <c r="AC16" s="1920"/>
      <c r="AD16" s="1920"/>
      <c r="AE16" s="1920"/>
      <c r="AF16" s="1920"/>
      <c r="AG16" s="1920"/>
      <c r="AH16" s="1921"/>
      <c r="AI16" s="1919"/>
      <c r="AJ16" s="1920"/>
      <c r="AK16" s="1920"/>
      <c r="AL16" s="1920"/>
      <c r="AM16" s="1921"/>
      <c r="AN16" s="1924"/>
      <c r="AO16" s="1925"/>
      <c r="AP16" s="1926"/>
    </row>
    <row r="17" spans="1:42" x14ac:dyDescent="0.15">
      <c r="A17" s="175"/>
      <c r="B17" s="175"/>
      <c r="C17" s="433"/>
      <c r="D17" s="433"/>
      <c r="E17" s="433"/>
      <c r="F17" s="433"/>
      <c r="G17" s="433"/>
      <c r="H17" s="433"/>
      <c r="I17" s="433"/>
      <c r="J17" s="433"/>
      <c r="K17" s="433"/>
      <c r="L17" s="433"/>
      <c r="M17" s="433"/>
      <c r="N17" s="433"/>
      <c r="O17" s="433"/>
      <c r="P17" s="434"/>
      <c r="Q17" s="433"/>
      <c r="R17" s="433"/>
      <c r="S17" s="433"/>
      <c r="U17" s="270"/>
      <c r="V17" s="1924"/>
      <c r="W17" s="1925"/>
      <c r="X17" s="1925"/>
      <c r="Y17" s="1926"/>
      <c r="Z17" s="1919"/>
      <c r="AA17" s="1920"/>
      <c r="AB17" s="1920"/>
      <c r="AC17" s="1920"/>
      <c r="AD17" s="1920"/>
      <c r="AE17" s="1920"/>
      <c r="AF17" s="1920"/>
      <c r="AG17" s="1920"/>
      <c r="AH17" s="1921"/>
      <c r="AI17" s="1919"/>
      <c r="AJ17" s="1920"/>
      <c r="AK17" s="1920"/>
      <c r="AL17" s="1920"/>
      <c r="AM17" s="1921"/>
      <c r="AN17" s="1924"/>
      <c r="AO17" s="1925"/>
      <c r="AP17" s="1926"/>
    </row>
    <row r="18" spans="1:42" x14ac:dyDescent="0.15">
      <c r="A18" s="175"/>
      <c r="B18" s="238" t="s">
        <v>352</v>
      </c>
      <c r="C18" s="436"/>
      <c r="D18" s="436"/>
      <c r="E18" s="436"/>
      <c r="F18" s="436"/>
      <c r="G18" s="436"/>
      <c r="H18" s="436"/>
      <c r="I18" s="436"/>
      <c r="J18" s="436"/>
      <c r="K18" s="436"/>
      <c r="L18" s="436"/>
      <c r="M18" s="436"/>
      <c r="N18" s="436"/>
      <c r="O18" s="436"/>
      <c r="P18" s="437"/>
      <c r="Q18" s="436"/>
      <c r="R18" s="436"/>
      <c r="S18" s="436"/>
      <c r="T18" s="175"/>
      <c r="U18" s="270"/>
      <c r="V18" s="1924"/>
      <c r="W18" s="1925"/>
      <c r="X18" s="1925"/>
      <c r="Y18" s="1926"/>
      <c r="Z18" s="1919"/>
      <c r="AA18" s="1920"/>
      <c r="AB18" s="1920"/>
      <c r="AC18" s="1920"/>
      <c r="AD18" s="1920"/>
      <c r="AE18" s="1920"/>
      <c r="AF18" s="1920"/>
      <c r="AG18" s="1920"/>
      <c r="AH18" s="1921"/>
      <c r="AI18" s="1919"/>
      <c r="AJ18" s="1920"/>
      <c r="AK18" s="1920"/>
      <c r="AL18" s="1920"/>
      <c r="AM18" s="1921"/>
      <c r="AN18" s="1924"/>
      <c r="AO18" s="1925"/>
      <c r="AP18" s="1926"/>
    </row>
    <row r="19" spans="1:42" x14ac:dyDescent="0.15">
      <c r="A19" s="175"/>
      <c r="B19" s="80"/>
      <c r="C19" s="432"/>
      <c r="D19" s="433" t="s">
        <v>271</v>
      </c>
      <c r="F19" s="433"/>
      <c r="G19" s="432"/>
      <c r="H19" s="433"/>
      <c r="I19" s="433"/>
      <c r="J19" s="433"/>
      <c r="K19" s="432"/>
      <c r="L19" s="433" t="s">
        <v>273</v>
      </c>
      <c r="M19" s="432"/>
      <c r="N19" s="432"/>
      <c r="O19" s="433"/>
      <c r="P19" s="434"/>
      <c r="Q19" s="433"/>
      <c r="R19" s="433"/>
      <c r="S19" s="433"/>
      <c r="T19" s="175"/>
      <c r="U19" s="270"/>
      <c r="V19" s="1924"/>
      <c r="W19" s="1925"/>
      <c r="X19" s="1925"/>
      <c r="Y19" s="1926"/>
      <c r="Z19" s="1919"/>
      <c r="AA19" s="1920"/>
      <c r="AB19" s="1920"/>
      <c r="AC19" s="1920"/>
      <c r="AD19" s="1920"/>
      <c r="AE19" s="1920"/>
      <c r="AF19" s="1920"/>
      <c r="AG19" s="1920"/>
      <c r="AH19" s="1921"/>
      <c r="AI19" s="1919"/>
      <c r="AJ19" s="1920"/>
      <c r="AK19" s="1920"/>
      <c r="AL19" s="1920"/>
      <c r="AM19" s="1921"/>
      <c r="AN19" s="1924"/>
      <c r="AO19" s="1925"/>
      <c r="AP19" s="1926"/>
    </row>
    <row r="20" spans="1:42" x14ac:dyDescent="0.15">
      <c r="A20" s="175"/>
      <c r="B20" s="80"/>
      <c r="C20" s="432"/>
      <c r="D20" s="433" t="s">
        <v>974</v>
      </c>
      <c r="F20" s="433"/>
      <c r="G20" s="432"/>
      <c r="H20" s="433"/>
      <c r="I20" s="433"/>
      <c r="J20" s="433"/>
      <c r="K20" s="432"/>
      <c r="L20" s="433" t="s">
        <v>272</v>
      </c>
      <c r="M20" s="432"/>
      <c r="N20" s="432"/>
      <c r="O20" s="433"/>
      <c r="P20" s="434"/>
      <c r="Q20" s="433"/>
      <c r="R20" s="433"/>
      <c r="S20" s="433"/>
      <c r="T20" s="175"/>
      <c r="U20" s="270"/>
    </row>
    <row r="21" spans="1:42" x14ac:dyDescent="0.15">
      <c r="A21" s="175"/>
      <c r="B21" s="80"/>
      <c r="C21" s="432"/>
      <c r="D21" s="433" t="s">
        <v>274</v>
      </c>
      <c r="F21" s="433"/>
      <c r="G21" s="432"/>
      <c r="H21" s="433"/>
      <c r="I21" s="433"/>
      <c r="J21" s="433"/>
      <c r="K21" s="432"/>
      <c r="L21" s="433" t="s">
        <v>275</v>
      </c>
      <c r="M21" s="432"/>
      <c r="N21" s="432"/>
      <c r="O21" s="433"/>
      <c r="P21" s="434"/>
      <c r="Q21" s="433"/>
      <c r="R21" s="433"/>
      <c r="S21" s="433"/>
      <c r="T21" s="270"/>
    </row>
    <row r="22" spans="1:42" x14ac:dyDescent="0.15">
      <c r="A22" s="175"/>
      <c r="B22" s="80"/>
      <c r="C22" s="432"/>
      <c r="D22" s="433" t="s">
        <v>277</v>
      </c>
      <c r="F22" s="433"/>
      <c r="G22" s="432"/>
      <c r="H22" s="433"/>
      <c r="I22" s="433"/>
      <c r="J22" s="433"/>
      <c r="K22" s="432"/>
      <c r="L22" s="433" t="s">
        <v>57</v>
      </c>
      <c r="M22" s="432"/>
      <c r="N22" s="432"/>
      <c r="O22" s="433"/>
      <c r="P22" s="434"/>
      <c r="Q22" s="433"/>
      <c r="R22" s="433"/>
      <c r="S22" s="433"/>
      <c r="T22" s="175"/>
      <c r="U22" s="235" t="s">
        <v>482</v>
      </c>
      <c r="V22" s="270"/>
      <c r="W22" s="270"/>
    </row>
    <row r="23" spans="1:42" x14ac:dyDescent="0.15">
      <c r="A23" s="175"/>
      <c r="B23" s="80"/>
      <c r="C23" s="432"/>
      <c r="D23" s="433" t="s">
        <v>276</v>
      </c>
      <c r="F23" s="433"/>
      <c r="G23" s="432"/>
      <c r="H23" s="433"/>
      <c r="I23" s="433"/>
      <c r="J23" s="433"/>
      <c r="K23" s="432"/>
      <c r="L23" s="433" t="s">
        <v>74</v>
      </c>
      <c r="M23" s="432"/>
      <c r="N23" s="432"/>
      <c r="O23" s="433"/>
      <c r="P23" s="434"/>
      <c r="Q23" s="433"/>
      <c r="R23" s="433"/>
      <c r="S23" s="433"/>
      <c r="T23" s="175"/>
      <c r="U23" s="270"/>
      <c r="V23" s="1391" t="s">
        <v>280</v>
      </c>
      <c r="W23" s="1392"/>
      <c r="X23" s="1392"/>
      <c r="Y23" s="1397"/>
      <c r="Z23" s="1391" t="s">
        <v>71</v>
      </c>
      <c r="AA23" s="1392"/>
      <c r="AB23" s="1392"/>
      <c r="AC23" s="1392"/>
      <c r="AD23" s="1392"/>
      <c r="AE23" s="1392"/>
      <c r="AF23" s="1392"/>
      <c r="AG23" s="1392"/>
      <c r="AH23" s="1397"/>
      <c r="AI23" s="1391" t="s">
        <v>283</v>
      </c>
      <c r="AJ23" s="1392"/>
      <c r="AK23" s="1392"/>
      <c r="AL23" s="1392"/>
      <c r="AM23" s="1392"/>
      <c r="AN23" s="1927" t="s">
        <v>282</v>
      </c>
      <c r="AO23" s="1927"/>
      <c r="AP23" s="1927"/>
    </row>
    <row r="24" spans="1:42" x14ac:dyDescent="0.15">
      <c r="A24" s="175"/>
      <c r="B24" s="80"/>
      <c r="C24" s="432"/>
      <c r="D24" s="433" t="s">
        <v>278</v>
      </c>
      <c r="F24" s="433"/>
      <c r="G24" s="432"/>
      <c r="H24" s="433"/>
      <c r="I24" s="433"/>
      <c r="J24" s="433"/>
      <c r="K24" s="432"/>
      <c r="L24" s="433" t="s">
        <v>75</v>
      </c>
      <c r="M24" s="432"/>
      <c r="N24" s="432"/>
      <c r="O24" s="433"/>
      <c r="P24" s="434"/>
      <c r="Q24" s="433"/>
      <c r="R24" s="433"/>
      <c r="S24" s="433"/>
      <c r="T24" s="175"/>
      <c r="U24" s="270"/>
      <c r="V24" s="1395"/>
      <c r="W24" s="1396"/>
      <c r="X24" s="1396"/>
      <c r="Y24" s="1399"/>
      <c r="Z24" s="1395"/>
      <c r="AA24" s="1396"/>
      <c r="AB24" s="1396"/>
      <c r="AC24" s="1396"/>
      <c r="AD24" s="1396"/>
      <c r="AE24" s="1396"/>
      <c r="AF24" s="1396"/>
      <c r="AG24" s="1396"/>
      <c r="AH24" s="1399"/>
      <c r="AI24" s="1395"/>
      <c r="AJ24" s="1396"/>
      <c r="AK24" s="1396"/>
      <c r="AL24" s="1396"/>
      <c r="AM24" s="1396"/>
      <c r="AN24" s="1927"/>
      <c r="AO24" s="1927"/>
      <c r="AP24" s="1927"/>
    </row>
    <row r="25" spans="1:42" x14ac:dyDescent="0.15">
      <c r="A25" s="175"/>
      <c r="B25" s="80"/>
      <c r="C25" s="433"/>
      <c r="D25" s="433"/>
      <c r="E25" s="433"/>
      <c r="F25" s="433"/>
      <c r="G25" s="433"/>
      <c r="H25" s="433"/>
      <c r="I25" s="433"/>
      <c r="J25" s="433"/>
      <c r="K25" s="433"/>
      <c r="L25" s="433"/>
      <c r="M25" s="433"/>
      <c r="N25" s="433"/>
      <c r="O25" s="433"/>
      <c r="P25" s="434"/>
      <c r="Q25" s="433"/>
      <c r="R25" s="433"/>
      <c r="S25" s="433"/>
      <c r="T25" s="175"/>
      <c r="U25" s="270"/>
      <c r="V25" s="1924"/>
      <c r="W25" s="1925"/>
      <c r="X25" s="1925"/>
      <c r="Y25" s="1926"/>
      <c r="Z25" s="1919"/>
      <c r="AA25" s="1920"/>
      <c r="AB25" s="1920"/>
      <c r="AC25" s="1920"/>
      <c r="AD25" s="1920"/>
      <c r="AE25" s="1920"/>
      <c r="AF25" s="1920"/>
      <c r="AG25" s="1920"/>
      <c r="AH25" s="1921"/>
      <c r="AI25" s="1919"/>
      <c r="AJ25" s="1920"/>
      <c r="AK25" s="1920"/>
      <c r="AL25" s="1920"/>
      <c r="AM25" s="1921"/>
      <c r="AN25" s="1924"/>
      <c r="AO25" s="1925"/>
      <c r="AP25" s="1926"/>
    </row>
    <row r="26" spans="1:42" x14ac:dyDescent="0.15">
      <c r="A26" s="175"/>
      <c r="B26" s="238" t="s">
        <v>975</v>
      </c>
      <c r="C26" s="436"/>
      <c r="D26" s="436"/>
      <c r="E26" s="436"/>
      <c r="F26" s="436"/>
      <c r="G26" s="436"/>
      <c r="H26" s="436"/>
      <c r="I26" s="436"/>
      <c r="J26" s="436"/>
      <c r="K26" s="436"/>
      <c r="L26" s="436"/>
      <c r="M26" s="436"/>
      <c r="N26" s="436"/>
      <c r="O26" s="436"/>
      <c r="P26" s="437"/>
      <c r="Q26" s="436"/>
      <c r="R26" s="436"/>
      <c r="S26" s="436"/>
      <c r="T26" s="175"/>
      <c r="U26" s="270"/>
      <c r="V26" s="1924"/>
      <c r="W26" s="1925"/>
      <c r="X26" s="1925"/>
      <c r="Y26" s="1926"/>
      <c r="Z26" s="1919"/>
      <c r="AA26" s="1920"/>
      <c r="AB26" s="1920"/>
      <c r="AC26" s="1920"/>
      <c r="AD26" s="1920"/>
      <c r="AE26" s="1920"/>
      <c r="AF26" s="1920"/>
      <c r="AG26" s="1920"/>
      <c r="AH26" s="1921"/>
      <c r="AI26" s="1919"/>
      <c r="AJ26" s="1920"/>
      <c r="AK26" s="1920"/>
      <c r="AL26" s="1920"/>
      <c r="AM26" s="1921"/>
      <c r="AN26" s="1924"/>
      <c r="AO26" s="1925"/>
      <c r="AP26" s="1926"/>
    </row>
    <row r="27" spans="1:42" x14ac:dyDescent="0.15">
      <c r="A27" s="175"/>
      <c r="B27" s="174" t="s">
        <v>59</v>
      </c>
      <c r="C27" s="433" t="s">
        <v>279</v>
      </c>
      <c r="D27" s="433"/>
      <c r="E27" s="433"/>
      <c r="F27" s="433"/>
      <c r="G27" s="433"/>
      <c r="H27" s="433"/>
      <c r="I27" s="433"/>
      <c r="J27" s="433"/>
      <c r="K27" s="433" t="s">
        <v>976</v>
      </c>
      <c r="L27" s="433"/>
      <c r="M27" s="433"/>
      <c r="N27" s="433"/>
      <c r="O27" s="433"/>
      <c r="P27" s="434"/>
      <c r="Q27" s="433"/>
      <c r="R27" s="433"/>
      <c r="S27" s="433"/>
      <c r="T27" s="175"/>
      <c r="U27" s="270"/>
      <c r="V27" s="1924"/>
      <c r="W27" s="1925"/>
      <c r="X27" s="1925"/>
      <c r="Y27" s="1926"/>
      <c r="Z27" s="1919"/>
      <c r="AA27" s="1920"/>
      <c r="AB27" s="1920"/>
      <c r="AC27" s="1920"/>
      <c r="AD27" s="1920"/>
      <c r="AE27" s="1920"/>
      <c r="AF27" s="1920"/>
      <c r="AG27" s="1920"/>
      <c r="AH27" s="1921"/>
      <c r="AI27" s="1919"/>
      <c r="AJ27" s="1920"/>
      <c r="AK27" s="1920"/>
      <c r="AL27" s="1920"/>
      <c r="AM27" s="1921"/>
      <c r="AN27" s="1924"/>
      <c r="AO27" s="1925"/>
      <c r="AP27" s="1926"/>
    </row>
    <row r="28" spans="1:42" x14ac:dyDescent="0.15">
      <c r="A28" s="175"/>
      <c r="B28" s="175"/>
      <c r="C28" s="438" t="s">
        <v>9</v>
      </c>
      <c r="D28" s="439"/>
      <c r="E28" s="439"/>
      <c r="F28" s="439"/>
      <c r="G28" s="439"/>
      <c r="H28" s="439"/>
      <c r="I28" s="439"/>
      <c r="J28" s="439"/>
      <c r="K28" s="423" t="s">
        <v>362</v>
      </c>
      <c r="L28" s="432"/>
      <c r="M28" s="1909" t="s">
        <v>1126</v>
      </c>
      <c r="N28" s="1909"/>
      <c r="O28" s="200"/>
      <c r="P28" s="1009" t="s">
        <v>56</v>
      </c>
      <c r="Q28" s="200"/>
      <c r="R28" s="1009" t="s">
        <v>62</v>
      </c>
      <c r="S28" s="433"/>
      <c r="T28" s="175"/>
      <c r="U28" s="270"/>
      <c r="V28" s="1924"/>
      <c r="W28" s="1925"/>
      <c r="X28" s="1925"/>
      <c r="Y28" s="1926"/>
      <c r="Z28" s="1919"/>
      <c r="AA28" s="1920"/>
      <c r="AB28" s="1920"/>
      <c r="AC28" s="1920"/>
      <c r="AD28" s="1920"/>
      <c r="AE28" s="1920"/>
      <c r="AF28" s="1920"/>
      <c r="AG28" s="1920"/>
      <c r="AH28" s="1921"/>
      <c r="AI28" s="1919"/>
      <c r="AJ28" s="1920"/>
      <c r="AK28" s="1920"/>
      <c r="AL28" s="1920"/>
      <c r="AM28" s="1921"/>
      <c r="AN28" s="1924"/>
      <c r="AO28" s="1925"/>
      <c r="AP28" s="1926"/>
    </row>
    <row r="29" spans="1:42" x14ac:dyDescent="0.15">
      <c r="A29" s="175"/>
      <c r="B29" s="175"/>
      <c r="C29" s="440" t="s">
        <v>9</v>
      </c>
      <c r="D29" s="441"/>
      <c r="E29" s="441"/>
      <c r="F29" s="441"/>
      <c r="G29" s="441"/>
      <c r="H29" s="441"/>
      <c r="I29" s="441"/>
      <c r="J29" s="441"/>
      <c r="K29" s="423" t="s">
        <v>362</v>
      </c>
      <c r="L29" s="432"/>
      <c r="M29" s="1909" t="s">
        <v>1126</v>
      </c>
      <c r="N29" s="1909"/>
      <c r="O29" s="200"/>
      <c r="P29" s="1009" t="s">
        <v>56</v>
      </c>
      <c r="Q29" s="200"/>
      <c r="R29" s="1009" t="s">
        <v>62</v>
      </c>
      <c r="S29" s="433"/>
      <c r="T29" s="270"/>
      <c r="U29" s="270"/>
      <c r="V29" s="1924"/>
      <c r="W29" s="1925"/>
      <c r="X29" s="1925"/>
      <c r="Y29" s="1926"/>
      <c r="Z29" s="1919"/>
      <c r="AA29" s="1920"/>
      <c r="AB29" s="1920"/>
      <c r="AC29" s="1920"/>
      <c r="AD29" s="1920"/>
      <c r="AE29" s="1920"/>
      <c r="AF29" s="1920"/>
      <c r="AG29" s="1920"/>
      <c r="AH29" s="1921"/>
      <c r="AI29" s="1919"/>
      <c r="AJ29" s="1920"/>
      <c r="AK29" s="1920"/>
      <c r="AL29" s="1920"/>
      <c r="AM29" s="1921"/>
      <c r="AN29" s="1924"/>
      <c r="AO29" s="1925"/>
      <c r="AP29" s="1926"/>
    </row>
    <row r="30" spans="1:42" x14ac:dyDescent="0.15">
      <c r="A30" s="175"/>
      <c r="B30" s="175"/>
      <c r="C30" s="440" t="s">
        <v>9</v>
      </c>
      <c r="D30" s="441"/>
      <c r="E30" s="441"/>
      <c r="F30" s="441"/>
      <c r="G30" s="441"/>
      <c r="H30" s="441"/>
      <c r="I30" s="441"/>
      <c r="J30" s="441"/>
      <c r="K30" s="423" t="s">
        <v>362</v>
      </c>
      <c r="L30" s="432"/>
      <c r="M30" s="1909" t="s">
        <v>1126</v>
      </c>
      <c r="N30" s="1909"/>
      <c r="O30" s="200"/>
      <c r="P30" s="1009" t="s">
        <v>56</v>
      </c>
      <c r="Q30" s="200"/>
      <c r="R30" s="1009" t="s">
        <v>62</v>
      </c>
      <c r="S30" s="433"/>
      <c r="T30" s="175"/>
      <c r="U30" s="270"/>
      <c r="V30" s="1924"/>
      <c r="W30" s="1925"/>
      <c r="X30" s="1925"/>
      <c r="Y30" s="1926"/>
      <c r="Z30" s="1919"/>
      <c r="AA30" s="1920"/>
      <c r="AB30" s="1920"/>
      <c r="AC30" s="1920"/>
      <c r="AD30" s="1920"/>
      <c r="AE30" s="1920"/>
      <c r="AF30" s="1920"/>
      <c r="AG30" s="1920"/>
      <c r="AH30" s="1921"/>
      <c r="AI30" s="1919"/>
      <c r="AJ30" s="1920"/>
      <c r="AK30" s="1920"/>
      <c r="AL30" s="1920"/>
      <c r="AM30" s="1921"/>
      <c r="AN30" s="1924"/>
      <c r="AO30" s="1925"/>
      <c r="AP30" s="1926"/>
    </row>
    <row r="31" spans="1:42" x14ac:dyDescent="0.15">
      <c r="A31" s="270"/>
      <c r="B31" s="175"/>
      <c r="C31" s="433"/>
      <c r="D31" s="433"/>
      <c r="E31" s="433"/>
      <c r="F31" s="433"/>
      <c r="G31" s="433"/>
      <c r="H31" s="433"/>
      <c r="I31" s="433"/>
      <c r="J31" s="433"/>
      <c r="K31" s="433"/>
      <c r="L31" s="433"/>
      <c r="M31" s="433"/>
      <c r="N31" s="433"/>
      <c r="O31" s="433"/>
      <c r="P31" s="434"/>
      <c r="Q31" s="433"/>
      <c r="R31" s="433"/>
      <c r="S31" s="433"/>
      <c r="T31" s="175" t="s">
        <v>1127</v>
      </c>
      <c r="U31" s="270"/>
      <c r="V31" s="1924"/>
      <c r="W31" s="1925"/>
      <c r="X31" s="1925"/>
      <c r="Y31" s="1926"/>
      <c r="Z31" s="1919"/>
      <c r="AA31" s="1920"/>
      <c r="AB31" s="1920"/>
      <c r="AC31" s="1920"/>
      <c r="AD31" s="1920"/>
      <c r="AE31" s="1920"/>
      <c r="AF31" s="1920"/>
      <c r="AG31" s="1920"/>
      <c r="AH31" s="1921"/>
      <c r="AI31" s="1919"/>
      <c r="AJ31" s="1920"/>
      <c r="AK31" s="1920"/>
      <c r="AL31" s="1920"/>
      <c r="AM31" s="1921"/>
      <c r="AN31" s="1924"/>
      <c r="AO31" s="1925"/>
      <c r="AP31" s="1926"/>
    </row>
    <row r="32" spans="1:42" x14ac:dyDescent="0.15">
      <c r="B32" s="238" t="s">
        <v>427</v>
      </c>
      <c r="C32" s="432"/>
      <c r="D32" s="432"/>
      <c r="E32" s="432"/>
      <c r="F32" s="442" t="s">
        <v>425</v>
      </c>
      <c r="G32" s="432"/>
      <c r="H32" s="432"/>
      <c r="I32" s="432"/>
      <c r="J32" s="432"/>
      <c r="K32" s="432"/>
      <c r="L32" s="432"/>
      <c r="M32" s="432"/>
      <c r="N32" s="432"/>
      <c r="O32" s="432"/>
      <c r="P32" s="443"/>
      <c r="Q32" s="432"/>
      <c r="R32" s="432"/>
      <c r="S32" s="432"/>
      <c r="T32" s="175" t="s">
        <v>1127</v>
      </c>
      <c r="U32" s="270"/>
      <c r="V32" s="1924"/>
      <c r="W32" s="1925"/>
      <c r="X32" s="1925"/>
      <c r="Y32" s="1926"/>
      <c r="Z32" s="1919"/>
      <c r="AA32" s="1920"/>
      <c r="AB32" s="1920"/>
      <c r="AC32" s="1920"/>
      <c r="AD32" s="1920"/>
      <c r="AE32" s="1920"/>
      <c r="AF32" s="1920"/>
      <c r="AG32" s="1920"/>
      <c r="AH32" s="1921"/>
      <c r="AI32" s="1919"/>
      <c r="AJ32" s="1920"/>
      <c r="AK32" s="1920"/>
      <c r="AL32" s="1920"/>
      <c r="AM32" s="1921"/>
      <c r="AN32" s="1924"/>
      <c r="AO32" s="1925"/>
      <c r="AP32" s="1926"/>
    </row>
    <row r="33" spans="2:42" x14ac:dyDescent="0.15">
      <c r="C33" s="433" t="s">
        <v>426</v>
      </c>
      <c r="D33" s="433"/>
      <c r="E33" s="432"/>
      <c r="F33" s="432"/>
      <c r="G33" s="432"/>
      <c r="H33" s="432"/>
      <c r="I33" s="432"/>
      <c r="J33" s="432"/>
      <c r="K33" s="432"/>
      <c r="L33" s="432"/>
      <c r="M33" s="432"/>
      <c r="N33" s="432"/>
      <c r="O33" s="432"/>
      <c r="P33" s="443"/>
      <c r="Q33" s="432"/>
      <c r="R33" s="432"/>
      <c r="S33" s="432"/>
      <c r="T33" s="175" t="s">
        <v>1127</v>
      </c>
      <c r="U33" s="270"/>
      <c r="V33" s="1924"/>
      <c r="W33" s="1925"/>
      <c r="X33" s="1925"/>
      <c r="Y33" s="1926"/>
      <c r="Z33" s="1919"/>
      <c r="AA33" s="1920"/>
      <c r="AB33" s="1920"/>
      <c r="AC33" s="1920"/>
      <c r="AD33" s="1920"/>
      <c r="AE33" s="1920"/>
      <c r="AF33" s="1920"/>
      <c r="AG33" s="1920"/>
      <c r="AH33" s="1921"/>
      <c r="AI33" s="1919"/>
      <c r="AJ33" s="1920"/>
      <c r="AK33" s="1920"/>
      <c r="AL33" s="1920"/>
      <c r="AM33" s="1921"/>
      <c r="AN33" s="1924"/>
      <c r="AO33" s="1925"/>
      <c r="AP33" s="1926"/>
    </row>
    <row r="34" spans="2:42" x14ac:dyDescent="0.15">
      <c r="C34" s="432"/>
      <c r="D34" s="432"/>
      <c r="E34" s="432"/>
      <c r="F34" s="432"/>
      <c r="G34" s="432"/>
      <c r="H34" s="432"/>
      <c r="I34" s="432"/>
      <c r="J34" s="432"/>
      <c r="K34" s="432"/>
      <c r="L34" s="432"/>
      <c r="M34" s="432"/>
      <c r="N34" s="432"/>
      <c r="O34" s="432"/>
      <c r="P34" s="443"/>
      <c r="Q34" s="432"/>
      <c r="R34" s="432"/>
      <c r="S34" s="432"/>
      <c r="T34" s="175"/>
      <c r="U34" s="270"/>
      <c r="V34" s="1924"/>
      <c r="W34" s="1925"/>
      <c r="X34" s="1925"/>
      <c r="Y34" s="1926"/>
      <c r="Z34" s="1919"/>
      <c r="AA34" s="1920"/>
      <c r="AB34" s="1920"/>
      <c r="AC34" s="1920"/>
      <c r="AD34" s="1920"/>
      <c r="AE34" s="1920"/>
      <c r="AF34" s="1920"/>
      <c r="AG34" s="1920"/>
      <c r="AH34" s="1921"/>
      <c r="AI34" s="1919"/>
      <c r="AJ34" s="1920"/>
      <c r="AK34" s="1920"/>
      <c r="AL34" s="1920"/>
      <c r="AM34" s="1921"/>
      <c r="AN34" s="1924"/>
      <c r="AO34" s="1925"/>
      <c r="AP34" s="1926"/>
    </row>
    <row r="35" spans="2:42" x14ac:dyDescent="0.15">
      <c r="C35" s="432"/>
      <c r="D35" s="432"/>
      <c r="E35" s="432"/>
      <c r="F35" s="432"/>
      <c r="G35" s="432"/>
      <c r="H35" s="432"/>
      <c r="I35" s="432"/>
      <c r="J35" s="432"/>
      <c r="K35" s="432"/>
      <c r="L35" s="432"/>
      <c r="M35" s="432"/>
      <c r="N35" s="432"/>
      <c r="O35" s="432"/>
      <c r="P35" s="443"/>
      <c r="Q35" s="432"/>
      <c r="R35" s="432"/>
      <c r="S35" s="432"/>
      <c r="U35" s="270"/>
      <c r="V35" s="1924"/>
      <c r="W35" s="1925"/>
      <c r="X35" s="1925"/>
      <c r="Y35" s="1926"/>
      <c r="Z35" s="1919"/>
      <c r="AA35" s="1920"/>
      <c r="AB35" s="1920"/>
      <c r="AC35" s="1920"/>
      <c r="AD35" s="1920"/>
      <c r="AE35" s="1920"/>
      <c r="AF35" s="1920"/>
      <c r="AG35" s="1920"/>
      <c r="AH35" s="1921"/>
      <c r="AI35" s="1919"/>
      <c r="AJ35" s="1920"/>
      <c r="AK35" s="1920"/>
      <c r="AL35" s="1920"/>
      <c r="AM35" s="1921"/>
      <c r="AN35" s="1924"/>
      <c r="AO35" s="1925"/>
      <c r="AP35" s="1926"/>
    </row>
    <row r="36" spans="2:42" ht="12.75" customHeight="1" x14ac:dyDescent="0.15">
      <c r="C36" s="432"/>
      <c r="D36" s="432"/>
      <c r="E36" s="432"/>
      <c r="F36" s="432"/>
      <c r="G36" s="432"/>
      <c r="H36" s="432"/>
      <c r="I36" s="432"/>
      <c r="J36" s="432"/>
      <c r="K36" s="432"/>
      <c r="L36" s="432"/>
      <c r="M36" s="432"/>
      <c r="N36" s="432"/>
      <c r="O36" s="432"/>
      <c r="P36" s="443"/>
      <c r="Q36" s="432"/>
      <c r="R36" s="432"/>
      <c r="S36" s="432"/>
      <c r="V36" s="1924"/>
      <c r="W36" s="1925"/>
      <c r="X36" s="1925"/>
      <c r="Y36" s="1926"/>
      <c r="Z36" s="1919"/>
      <c r="AA36" s="1920"/>
      <c r="AB36" s="1920"/>
      <c r="AC36" s="1920"/>
      <c r="AD36" s="1920"/>
      <c r="AE36" s="1920"/>
      <c r="AF36" s="1920"/>
      <c r="AG36" s="1920"/>
      <c r="AH36" s="1921"/>
      <c r="AI36" s="1919"/>
      <c r="AJ36" s="1920"/>
      <c r="AK36" s="1920"/>
      <c r="AL36" s="1920"/>
      <c r="AM36" s="1921"/>
      <c r="AN36" s="1924"/>
      <c r="AO36" s="1925"/>
      <c r="AP36" s="1926"/>
    </row>
    <row r="37" spans="2:42" x14ac:dyDescent="0.15">
      <c r="B37" s="238" t="str">
        <f>+"⑥"&amp;表紙!AE9&amp;"の職員処遇改善"</f>
        <v>⑥＿＿年度の職員処遇改善</v>
      </c>
      <c r="C37" s="432"/>
      <c r="D37" s="432"/>
      <c r="E37" s="432"/>
      <c r="F37" s="432"/>
      <c r="G37" s="432"/>
      <c r="H37" s="432"/>
      <c r="I37" s="1010" t="s">
        <v>52</v>
      </c>
      <c r="J37" s="1910" t="s">
        <v>675</v>
      </c>
      <c r="K37" s="1910"/>
      <c r="L37" s="1910"/>
      <c r="M37" s="436" t="s">
        <v>53</v>
      </c>
      <c r="N37" s="436"/>
      <c r="O37" s="436"/>
      <c r="P37" s="437"/>
      <c r="Q37" s="432"/>
      <c r="R37" s="432"/>
      <c r="S37" s="432"/>
      <c r="V37" s="1924"/>
      <c r="W37" s="1925"/>
      <c r="X37" s="1925"/>
      <c r="Y37" s="1926"/>
      <c r="Z37" s="1919"/>
      <c r="AA37" s="1920"/>
      <c r="AB37" s="1920"/>
      <c r="AC37" s="1920"/>
      <c r="AD37" s="1920"/>
      <c r="AE37" s="1920"/>
      <c r="AF37" s="1920"/>
      <c r="AG37" s="1920"/>
      <c r="AH37" s="1921"/>
      <c r="AI37" s="1919"/>
      <c r="AJ37" s="1920"/>
      <c r="AK37" s="1920"/>
      <c r="AL37" s="1920"/>
      <c r="AM37" s="1921"/>
      <c r="AN37" s="1924"/>
      <c r="AO37" s="1925"/>
      <c r="AP37" s="1926"/>
    </row>
    <row r="38" spans="2:42" x14ac:dyDescent="0.15">
      <c r="C38" s="436" t="s">
        <v>467</v>
      </c>
      <c r="D38" s="436"/>
      <c r="E38" s="436"/>
      <c r="F38" s="436"/>
      <c r="G38" s="436"/>
      <c r="H38" s="436"/>
      <c r="I38" s="436"/>
      <c r="J38" s="432"/>
      <c r="K38" s="432"/>
      <c r="L38" s="432"/>
      <c r="M38" s="432"/>
      <c r="N38" s="432"/>
      <c r="O38" s="432"/>
      <c r="P38" s="443"/>
      <c r="Q38" s="432"/>
      <c r="R38" s="432"/>
      <c r="S38" s="432"/>
      <c r="V38" s="272" t="s">
        <v>388</v>
      </c>
      <c r="W38" s="272"/>
      <c r="X38" s="272"/>
      <c r="Y38" s="272"/>
      <c r="Z38" s="272"/>
      <c r="AA38" s="272"/>
      <c r="AB38" s="272"/>
      <c r="AC38" s="272"/>
      <c r="AD38" s="272"/>
      <c r="AE38" s="272"/>
      <c r="AF38" s="272"/>
      <c r="AG38" s="272"/>
      <c r="AH38" s="272"/>
      <c r="AI38" s="272"/>
      <c r="AJ38" s="272"/>
      <c r="AK38" s="272"/>
      <c r="AL38" s="273"/>
      <c r="AM38" s="273"/>
      <c r="AN38" s="273"/>
      <c r="AO38" s="273"/>
      <c r="AP38" s="273"/>
    </row>
    <row r="39" spans="2:42" ht="27" customHeight="1" x14ac:dyDescent="0.15">
      <c r="C39" s="432"/>
      <c r="D39" s="432"/>
      <c r="E39" s="432"/>
      <c r="F39" s="432"/>
      <c r="G39" s="432"/>
      <c r="H39" s="432"/>
      <c r="I39" s="432"/>
      <c r="J39" s="432"/>
      <c r="K39" s="432"/>
      <c r="L39" s="432"/>
      <c r="M39" s="432"/>
      <c r="N39" s="432"/>
      <c r="O39" s="432"/>
      <c r="P39" s="443"/>
      <c r="Q39" s="432"/>
      <c r="R39" s="432"/>
      <c r="S39" s="432"/>
      <c r="V39" s="274" t="s">
        <v>977</v>
      </c>
      <c r="W39" s="274"/>
      <c r="X39" s="274"/>
      <c r="Y39" s="274"/>
      <c r="Z39" s="274"/>
      <c r="AA39" s="274"/>
      <c r="AB39" s="274"/>
      <c r="AC39" s="274"/>
      <c r="AD39" s="274"/>
      <c r="AE39" s="274"/>
      <c r="AF39" s="274"/>
      <c r="AG39" s="274"/>
      <c r="AH39" s="274"/>
      <c r="AI39" s="274"/>
      <c r="AJ39" s="274"/>
      <c r="AK39" s="274"/>
      <c r="AL39" s="275"/>
      <c r="AM39" s="275"/>
      <c r="AN39" s="275"/>
      <c r="AO39" s="275"/>
      <c r="AP39" s="275"/>
    </row>
  </sheetData>
  <customSheetViews>
    <customSheetView guid="{9B4E31BC-71FB-41F0-8B8E-2BBB750341B5}" showPageBreaks="1" printArea="1" view="pageBreakPreview" topLeftCell="A19">
      <selection activeCell="P37" sqref="P37"/>
      <pageMargins left="0.70866141732283472" right="0.70866141732283472" top="0.74803149606299213" bottom="0.74803149606299213" header="0.31496062992125984" footer="0.31496062992125984"/>
      <pageSetup paperSize="9" scale="99" orientation="landscape" r:id="rId1"/>
      <headerFooter>
        <oddFooter xml:space="preserve">&amp;C7
</oddFooter>
      </headerFooter>
    </customSheetView>
  </customSheetViews>
  <mergeCells count="112">
    <mergeCell ref="AN12:AP13"/>
    <mergeCell ref="V14:Y14"/>
    <mergeCell ref="AI14:AM14"/>
    <mergeCell ref="AN14:AP14"/>
    <mergeCell ref="V16:Y16"/>
    <mergeCell ref="AI12:AM13"/>
    <mergeCell ref="AI26:AM26"/>
    <mergeCell ref="AI28:AM28"/>
    <mergeCell ref="Z31:AH31"/>
    <mergeCell ref="AI31:AM31"/>
    <mergeCell ref="V26:Y26"/>
    <mergeCell ref="Z26:AH26"/>
    <mergeCell ref="Z12:AH13"/>
    <mergeCell ref="V28:Y28"/>
    <mergeCell ref="Z28:AH28"/>
    <mergeCell ref="V25:Y25"/>
    <mergeCell ref="Z25:AH25"/>
    <mergeCell ref="Z14:AH14"/>
    <mergeCell ref="AN17:AP17"/>
    <mergeCell ref="AN15:AP15"/>
    <mergeCell ref="Z15:AH15"/>
    <mergeCell ref="AI15:AM15"/>
    <mergeCell ref="Z16:AH16"/>
    <mergeCell ref="AI16:AM16"/>
    <mergeCell ref="AN16:AP16"/>
    <mergeCell ref="AI18:AM18"/>
    <mergeCell ref="V15:Y15"/>
    <mergeCell ref="V17:Y17"/>
    <mergeCell ref="Z17:AH17"/>
    <mergeCell ref="AI17:AM17"/>
    <mergeCell ref="AN26:AP26"/>
    <mergeCell ref="V27:Y27"/>
    <mergeCell ref="Z27:AH27"/>
    <mergeCell ref="AI27:AM27"/>
    <mergeCell ref="AN27:AP27"/>
    <mergeCell ref="AN18:AP18"/>
    <mergeCell ref="V19:Y19"/>
    <mergeCell ref="Z19:AH19"/>
    <mergeCell ref="AN19:AP19"/>
    <mergeCell ref="V18:Y18"/>
    <mergeCell ref="V23:Y24"/>
    <mergeCell ref="Z23:AH24"/>
    <mergeCell ref="AI23:AM24"/>
    <mergeCell ref="AN23:AP24"/>
    <mergeCell ref="AI19:AM19"/>
    <mergeCell ref="AN25:AP25"/>
    <mergeCell ref="AI25:AM25"/>
    <mergeCell ref="AN28:AP28"/>
    <mergeCell ref="V30:Y30"/>
    <mergeCell ref="Z30:AH30"/>
    <mergeCell ref="AI30:AM30"/>
    <mergeCell ref="AN30:AP30"/>
    <mergeCell ref="V29:Y29"/>
    <mergeCell ref="Z29:AH29"/>
    <mergeCell ref="AI29:AM29"/>
    <mergeCell ref="AN29:AP29"/>
    <mergeCell ref="AN33:AP33"/>
    <mergeCell ref="V34:Y34"/>
    <mergeCell ref="Z34:AH34"/>
    <mergeCell ref="AI34:AM34"/>
    <mergeCell ref="AN34:AP34"/>
    <mergeCell ref="V33:Y33"/>
    <mergeCell ref="AN31:AP31"/>
    <mergeCell ref="V32:Y32"/>
    <mergeCell ref="Z32:AH32"/>
    <mergeCell ref="AI32:AM32"/>
    <mergeCell ref="AN32:AP32"/>
    <mergeCell ref="V31:Y31"/>
    <mergeCell ref="AN36:AP36"/>
    <mergeCell ref="V37:Y37"/>
    <mergeCell ref="Z37:AH37"/>
    <mergeCell ref="AI37:AM37"/>
    <mergeCell ref="AN37:AP37"/>
    <mergeCell ref="V35:Y35"/>
    <mergeCell ref="Z35:AH35"/>
    <mergeCell ref="AI35:AM35"/>
    <mergeCell ref="AN35:AP35"/>
    <mergeCell ref="O13:P13"/>
    <mergeCell ref="O14:P14"/>
    <mergeCell ref="P10:Q10"/>
    <mergeCell ref="Z18:AH18"/>
    <mergeCell ref="V6:Y6"/>
    <mergeCell ref="V12:Y13"/>
    <mergeCell ref="V36:Y36"/>
    <mergeCell ref="Z36:AH36"/>
    <mergeCell ref="AI36:AM36"/>
    <mergeCell ref="Z33:AH33"/>
    <mergeCell ref="AI33:AM33"/>
    <mergeCell ref="AH1:AJ1"/>
    <mergeCell ref="M30:N30"/>
    <mergeCell ref="J37:L37"/>
    <mergeCell ref="I4:K4"/>
    <mergeCell ref="C4:F4"/>
    <mergeCell ref="C6:F6"/>
    <mergeCell ref="I6:K6"/>
    <mergeCell ref="C8:F8"/>
    <mergeCell ref="I8:K8"/>
    <mergeCell ref="H10:J10"/>
    <mergeCell ref="E10:F10"/>
    <mergeCell ref="K10:L10"/>
    <mergeCell ref="K13:L13"/>
    <mergeCell ref="C13:F13"/>
    <mergeCell ref="C14:F14"/>
    <mergeCell ref="C15:F15"/>
    <mergeCell ref="C16:F16"/>
    <mergeCell ref="K15:L15"/>
    <mergeCell ref="K16:L16"/>
    <mergeCell ref="K14:L14"/>
    <mergeCell ref="AB6:AF6"/>
    <mergeCell ref="Z9:AB9"/>
    <mergeCell ref="M28:N28"/>
    <mergeCell ref="M29:N29"/>
  </mergeCells>
  <phoneticPr fontId="2"/>
  <dataValidations count="5">
    <dataValidation type="list" allowBlank="1" showInputMessage="1" showErrorMessage="1" sqref="AB6">
      <formula1>"年　・　月　・　週,年,月,週"</formula1>
    </dataValidation>
    <dataValidation type="list" allowBlank="1" showInputMessage="1" showErrorMessage="1" sqref="Z9:AB9 J37 H10 AH1:AJ1">
      <formula1>"有　・　無,有,無"</formula1>
    </dataValidation>
    <dataValidation type="list" allowBlank="1" showInputMessage="1" showErrorMessage="1" sqref="M28:M30">
      <formula1>"平成・令和,平成,令和"</formula1>
    </dataValidation>
    <dataValidation type="list" allowBlank="1" showInputMessage="1" showErrorMessage="1" sqref="I4:K4 I6:K6 I8:K8">
      <formula1>"平成　・　令和,平成,令和"</formula1>
    </dataValidation>
    <dataValidation type="list" allowBlank="1" showInputMessage="1" showErrorMessage="1" sqref="C6:F6 C8:F8 C4:F4">
      <formula1>"届出済　・　未届,届出済,未届"</formula1>
    </dataValidation>
  </dataValidations>
  <pageMargins left="0.70866141732283472" right="0.70866141732283472" top="0.74803149606299213" bottom="0.74803149606299213" header="0.31496062992125984" footer="0.31496062992125984"/>
  <pageSetup paperSize="9" scale="99" orientation="landscape" r:id="rId2"/>
  <headerFooter>
    <oddFooter xml:space="preserve">&amp;C7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1201" r:id="rId5" name="Check Box 1">
              <controlPr defaultSize="0" autoFill="0" autoLine="0" autoPict="0">
                <anchor moveWithCells="1">
                  <from>
                    <xdr:col>2</xdr:col>
                    <xdr:colOff>19050</xdr:colOff>
                    <xdr:row>17</xdr:row>
                    <xdr:rowOff>152400</xdr:rowOff>
                  </from>
                  <to>
                    <xdr:col>3</xdr:col>
                    <xdr:colOff>19050</xdr:colOff>
                    <xdr:row>19</xdr:row>
                    <xdr:rowOff>38100</xdr:rowOff>
                  </to>
                </anchor>
              </controlPr>
            </control>
          </mc:Choice>
        </mc:AlternateContent>
        <mc:AlternateContent xmlns:mc="http://schemas.openxmlformats.org/markup-compatibility/2006">
          <mc:Choice Requires="x14">
            <control shapeId="51213" r:id="rId6" name="Check Box 13">
              <controlPr defaultSize="0" autoFill="0" autoLine="0" autoPict="0">
                <anchor moveWithCells="1">
                  <from>
                    <xdr:col>10</xdr:col>
                    <xdr:colOff>9525</xdr:colOff>
                    <xdr:row>17</xdr:row>
                    <xdr:rowOff>152400</xdr:rowOff>
                  </from>
                  <to>
                    <xdr:col>10</xdr:col>
                    <xdr:colOff>266700</xdr:colOff>
                    <xdr:row>19</xdr:row>
                    <xdr:rowOff>38100</xdr:rowOff>
                  </to>
                </anchor>
              </controlPr>
            </control>
          </mc:Choice>
        </mc:AlternateContent>
        <mc:AlternateContent xmlns:mc="http://schemas.openxmlformats.org/markup-compatibility/2006">
          <mc:Choice Requires="x14">
            <control shapeId="51226" r:id="rId7" name="Check Box 26">
              <controlPr defaultSize="0" autoFill="0" autoLine="0" autoPict="0">
                <anchor moveWithCells="1">
                  <from>
                    <xdr:col>2</xdr:col>
                    <xdr:colOff>19050</xdr:colOff>
                    <xdr:row>18</xdr:row>
                    <xdr:rowOff>152400</xdr:rowOff>
                  </from>
                  <to>
                    <xdr:col>3</xdr:col>
                    <xdr:colOff>19050</xdr:colOff>
                    <xdr:row>20</xdr:row>
                    <xdr:rowOff>38100</xdr:rowOff>
                  </to>
                </anchor>
              </controlPr>
            </control>
          </mc:Choice>
        </mc:AlternateContent>
        <mc:AlternateContent xmlns:mc="http://schemas.openxmlformats.org/markup-compatibility/2006">
          <mc:Choice Requires="x14">
            <control shapeId="51227" r:id="rId8" name="Check Box 27">
              <controlPr defaultSize="0" autoFill="0" autoLine="0" autoPict="0">
                <anchor moveWithCells="1">
                  <from>
                    <xdr:col>2</xdr:col>
                    <xdr:colOff>19050</xdr:colOff>
                    <xdr:row>19</xdr:row>
                    <xdr:rowOff>152400</xdr:rowOff>
                  </from>
                  <to>
                    <xdr:col>3</xdr:col>
                    <xdr:colOff>19050</xdr:colOff>
                    <xdr:row>21</xdr:row>
                    <xdr:rowOff>38100</xdr:rowOff>
                  </to>
                </anchor>
              </controlPr>
            </control>
          </mc:Choice>
        </mc:AlternateContent>
        <mc:AlternateContent xmlns:mc="http://schemas.openxmlformats.org/markup-compatibility/2006">
          <mc:Choice Requires="x14">
            <control shapeId="51228" r:id="rId9" name="Check Box 28">
              <controlPr defaultSize="0" autoFill="0" autoLine="0" autoPict="0">
                <anchor moveWithCells="1">
                  <from>
                    <xdr:col>2</xdr:col>
                    <xdr:colOff>19050</xdr:colOff>
                    <xdr:row>20</xdr:row>
                    <xdr:rowOff>152400</xdr:rowOff>
                  </from>
                  <to>
                    <xdr:col>3</xdr:col>
                    <xdr:colOff>19050</xdr:colOff>
                    <xdr:row>22</xdr:row>
                    <xdr:rowOff>38100</xdr:rowOff>
                  </to>
                </anchor>
              </controlPr>
            </control>
          </mc:Choice>
        </mc:AlternateContent>
        <mc:AlternateContent xmlns:mc="http://schemas.openxmlformats.org/markup-compatibility/2006">
          <mc:Choice Requires="x14">
            <control shapeId="51229" r:id="rId10" name="Check Box 29">
              <controlPr defaultSize="0" autoFill="0" autoLine="0" autoPict="0">
                <anchor moveWithCells="1">
                  <from>
                    <xdr:col>2</xdr:col>
                    <xdr:colOff>19050</xdr:colOff>
                    <xdr:row>21</xdr:row>
                    <xdr:rowOff>152400</xdr:rowOff>
                  </from>
                  <to>
                    <xdr:col>3</xdr:col>
                    <xdr:colOff>19050</xdr:colOff>
                    <xdr:row>23</xdr:row>
                    <xdr:rowOff>38100</xdr:rowOff>
                  </to>
                </anchor>
              </controlPr>
            </control>
          </mc:Choice>
        </mc:AlternateContent>
        <mc:AlternateContent xmlns:mc="http://schemas.openxmlformats.org/markup-compatibility/2006">
          <mc:Choice Requires="x14">
            <control shapeId="51230" r:id="rId11" name="Check Box 30">
              <controlPr defaultSize="0" autoFill="0" autoLine="0" autoPict="0">
                <anchor moveWithCells="1">
                  <from>
                    <xdr:col>2</xdr:col>
                    <xdr:colOff>19050</xdr:colOff>
                    <xdr:row>22</xdr:row>
                    <xdr:rowOff>152400</xdr:rowOff>
                  </from>
                  <to>
                    <xdr:col>3</xdr:col>
                    <xdr:colOff>19050</xdr:colOff>
                    <xdr:row>24</xdr:row>
                    <xdr:rowOff>38100</xdr:rowOff>
                  </to>
                </anchor>
              </controlPr>
            </control>
          </mc:Choice>
        </mc:AlternateContent>
        <mc:AlternateContent xmlns:mc="http://schemas.openxmlformats.org/markup-compatibility/2006">
          <mc:Choice Requires="x14">
            <control shapeId="51231" r:id="rId12" name="Check Box 31">
              <controlPr defaultSize="0" autoFill="0" autoLine="0" autoPict="0">
                <anchor moveWithCells="1">
                  <from>
                    <xdr:col>10</xdr:col>
                    <xdr:colOff>9525</xdr:colOff>
                    <xdr:row>18</xdr:row>
                    <xdr:rowOff>152400</xdr:rowOff>
                  </from>
                  <to>
                    <xdr:col>10</xdr:col>
                    <xdr:colOff>266700</xdr:colOff>
                    <xdr:row>20</xdr:row>
                    <xdr:rowOff>38100</xdr:rowOff>
                  </to>
                </anchor>
              </controlPr>
            </control>
          </mc:Choice>
        </mc:AlternateContent>
        <mc:AlternateContent xmlns:mc="http://schemas.openxmlformats.org/markup-compatibility/2006">
          <mc:Choice Requires="x14">
            <control shapeId="51232" r:id="rId13" name="Check Box 32">
              <controlPr defaultSize="0" autoFill="0" autoLine="0" autoPict="0">
                <anchor moveWithCells="1">
                  <from>
                    <xdr:col>10</xdr:col>
                    <xdr:colOff>9525</xdr:colOff>
                    <xdr:row>19</xdr:row>
                    <xdr:rowOff>152400</xdr:rowOff>
                  </from>
                  <to>
                    <xdr:col>10</xdr:col>
                    <xdr:colOff>266700</xdr:colOff>
                    <xdr:row>21</xdr:row>
                    <xdr:rowOff>38100</xdr:rowOff>
                  </to>
                </anchor>
              </controlPr>
            </control>
          </mc:Choice>
        </mc:AlternateContent>
        <mc:AlternateContent xmlns:mc="http://schemas.openxmlformats.org/markup-compatibility/2006">
          <mc:Choice Requires="x14">
            <control shapeId="51233" r:id="rId14" name="Check Box 33">
              <controlPr defaultSize="0" autoFill="0" autoLine="0" autoPict="0">
                <anchor moveWithCells="1">
                  <from>
                    <xdr:col>10</xdr:col>
                    <xdr:colOff>9525</xdr:colOff>
                    <xdr:row>20</xdr:row>
                    <xdr:rowOff>152400</xdr:rowOff>
                  </from>
                  <to>
                    <xdr:col>10</xdr:col>
                    <xdr:colOff>266700</xdr:colOff>
                    <xdr:row>22</xdr:row>
                    <xdr:rowOff>38100</xdr:rowOff>
                  </to>
                </anchor>
              </controlPr>
            </control>
          </mc:Choice>
        </mc:AlternateContent>
        <mc:AlternateContent xmlns:mc="http://schemas.openxmlformats.org/markup-compatibility/2006">
          <mc:Choice Requires="x14">
            <control shapeId="51234" r:id="rId15" name="Check Box 34">
              <controlPr defaultSize="0" autoFill="0" autoLine="0" autoPict="0">
                <anchor moveWithCells="1">
                  <from>
                    <xdr:col>10</xdr:col>
                    <xdr:colOff>9525</xdr:colOff>
                    <xdr:row>21</xdr:row>
                    <xdr:rowOff>152400</xdr:rowOff>
                  </from>
                  <to>
                    <xdr:col>10</xdr:col>
                    <xdr:colOff>266700</xdr:colOff>
                    <xdr:row>23</xdr:row>
                    <xdr:rowOff>38100</xdr:rowOff>
                  </to>
                </anchor>
              </controlPr>
            </control>
          </mc:Choice>
        </mc:AlternateContent>
        <mc:AlternateContent xmlns:mc="http://schemas.openxmlformats.org/markup-compatibility/2006">
          <mc:Choice Requires="x14">
            <control shapeId="51235" r:id="rId16" name="Check Box 35">
              <controlPr defaultSize="0" autoFill="0" autoLine="0" autoPict="0">
                <anchor moveWithCells="1">
                  <from>
                    <xdr:col>10</xdr:col>
                    <xdr:colOff>9525</xdr:colOff>
                    <xdr:row>22</xdr:row>
                    <xdr:rowOff>152400</xdr:rowOff>
                  </from>
                  <to>
                    <xdr:col>10</xdr:col>
                    <xdr:colOff>266700</xdr:colOff>
                    <xdr:row>24</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sheetPr>
  <dimension ref="A1:AX90"/>
  <sheetViews>
    <sheetView view="pageBreakPreview" zoomScaleNormal="100" zoomScaleSheetLayoutView="100" workbookViewId="0"/>
  </sheetViews>
  <sheetFormatPr defaultRowHeight="13.5" x14ac:dyDescent="0.15"/>
  <cols>
    <col min="1" max="2" width="2.5" style="234" customWidth="1"/>
    <col min="3" max="4" width="5" style="234" customWidth="1"/>
    <col min="5" max="5" width="4.75" style="234" customWidth="1"/>
    <col min="6" max="6" width="3.5" style="234" customWidth="1"/>
    <col min="7" max="7" width="5.625" style="234" customWidth="1"/>
    <col min="8" max="8" width="3" style="234" customWidth="1"/>
    <col min="9" max="9" width="6.375" style="234" customWidth="1"/>
    <col min="10" max="10" width="4.5" style="234" customWidth="1"/>
    <col min="11" max="11" width="7.125" style="234" customWidth="1"/>
    <col min="12" max="12" width="2.5" style="234" customWidth="1"/>
    <col min="13" max="13" width="6.875" style="234" customWidth="1"/>
    <col min="14" max="14" width="2" style="234" customWidth="1"/>
    <col min="15" max="15" width="5.625" style="234" customWidth="1"/>
    <col min="16" max="16" width="4" style="234" customWidth="1"/>
    <col min="17" max="17" width="2.375" style="234" customWidth="1"/>
    <col min="18" max="18" width="2" style="234" customWidth="1"/>
    <col min="19" max="19" width="5" style="234" customWidth="1"/>
    <col min="20" max="37" width="3.75" style="234" customWidth="1"/>
    <col min="38" max="16384" width="9" style="234"/>
  </cols>
  <sheetData>
    <row r="1" spans="1:50" ht="15" customHeight="1" x14ac:dyDescent="0.15">
      <c r="A1" s="234" t="s">
        <v>1045</v>
      </c>
      <c r="I1" s="238"/>
      <c r="Q1" s="234" t="s">
        <v>1046</v>
      </c>
    </row>
    <row r="2" spans="1:50" ht="6.75" customHeight="1" x14ac:dyDescent="0.15">
      <c r="D2" s="87"/>
      <c r="E2" s="87"/>
      <c r="F2" s="87"/>
      <c r="G2" s="87"/>
      <c r="H2" s="87"/>
      <c r="I2" s="238"/>
    </row>
    <row r="3" spans="1:50" x14ac:dyDescent="0.15">
      <c r="B3" s="1517" t="s">
        <v>284</v>
      </c>
      <c r="C3" s="1517"/>
      <c r="D3" s="1517"/>
      <c r="E3" s="1517"/>
      <c r="F3" s="1517"/>
      <c r="G3" s="1517"/>
      <c r="H3" s="87"/>
      <c r="I3" s="1948" t="s">
        <v>1132</v>
      </c>
      <c r="J3" s="1948"/>
      <c r="K3" s="1948"/>
      <c r="L3" s="237"/>
      <c r="M3" s="237"/>
      <c r="N3" s="185"/>
      <c r="O3" s="270"/>
      <c r="Q3" s="238"/>
      <c r="R3" s="1517" t="s">
        <v>299</v>
      </c>
      <c r="S3" s="1517"/>
      <c r="T3" s="1517"/>
      <c r="U3" s="1517"/>
      <c r="V3" s="1517"/>
      <c r="W3" s="1517"/>
      <c r="X3" s="1517"/>
      <c r="Y3" s="1517"/>
      <c r="Z3" s="1517"/>
      <c r="AA3" s="1517"/>
      <c r="AB3" s="211"/>
    </row>
    <row r="4" spans="1:50" ht="7.5" customHeight="1" x14ac:dyDescent="0.15">
      <c r="B4" s="1517"/>
      <c r="C4" s="1517"/>
      <c r="D4" s="1517"/>
      <c r="E4" s="1517"/>
      <c r="F4" s="1517"/>
      <c r="G4" s="1517"/>
      <c r="H4" s="87"/>
      <c r="I4" s="1948"/>
      <c r="J4" s="1948"/>
      <c r="K4" s="1948"/>
      <c r="L4" s="237"/>
      <c r="M4" s="237"/>
      <c r="N4" s="185"/>
      <c r="O4" s="270"/>
      <c r="Q4" s="238"/>
      <c r="R4" s="1517"/>
      <c r="S4" s="1517"/>
      <c r="T4" s="1517"/>
      <c r="U4" s="1517"/>
      <c r="V4" s="1517"/>
      <c r="W4" s="1517"/>
      <c r="X4" s="1517"/>
      <c r="Y4" s="1517"/>
      <c r="Z4" s="1517"/>
      <c r="AA4" s="1517"/>
      <c r="AB4" s="211"/>
    </row>
    <row r="5" spans="1:50" ht="7.5" customHeight="1" x14ac:dyDescent="0.15">
      <c r="I5" s="388"/>
      <c r="J5" s="270"/>
      <c r="K5" s="270"/>
      <c r="L5" s="270"/>
      <c r="M5" s="270"/>
      <c r="N5" s="270"/>
      <c r="O5" s="270"/>
      <c r="U5" s="237"/>
      <c r="V5" s="237"/>
      <c r="X5" s="237"/>
      <c r="Y5" s="237"/>
      <c r="Z5" s="271"/>
      <c r="AA5" s="1980" t="s">
        <v>54</v>
      </c>
      <c r="AB5" s="271"/>
    </row>
    <row r="6" spans="1:50" x14ac:dyDescent="0.15">
      <c r="I6" s="888" t="s">
        <v>1130</v>
      </c>
      <c r="J6" s="1973" t="s">
        <v>1131</v>
      </c>
      <c r="K6" s="1973"/>
      <c r="L6" s="1973"/>
      <c r="M6" s="270" t="s">
        <v>53</v>
      </c>
      <c r="N6" s="270"/>
      <c r="O6" s="270"/>
      <c r="S6" s="333" t="s">
        <v>52</v>
      </c>
      <c r="T6" s="1948" t="s">
        <v>675</v>
      </c>
      <c r="U6" s="1948"/>
      <c r="V6" s="1948"/>
      <c r="W6" s="237" t="s">
        <v>53</v>
      </c>
      <c r="X6" s="237"/>
      <c r="Y6" s="237"/>
      <c r="Z6" s="271"/>
      <c r="AA6" s="1980"/>
      <c r="AB6" s="271"/>
    </row>
    <row r="7" spans="1:50" ht="7.5" customHeight="1" x14ac:dyDescent="0.15">
      <c r="I7" s="237"/>
      <c r="J7" s="270"/>
      <c r="K7" s="270"/>
      <c r="L7" s="270"/>
      <c r="M7" s="270"/>
      <c r="N7" s="270"/>
      <c r="O7" s="270"/>
      <c r="T7" s="269"/>
      <c r="U7" s="269"/>
      <c r="V7" s="269"/>
      <c r="W7" s="269"/>
      <c r="X7" s="269"/>
      <c r="Y7" s="271"/>
      <c r="Z7" s="271"/>
      <c r="AA7" s="271"/>
      <c r="AB7" s="271"/>
    </row>
    <row r="8" spans="1:50" ht="7.5" customHeight="1" x14ac:dyDescent="0.15">
      <c r="I8" s="238"/>
      <c r="T8" s="1975" t="s">
        <v>448</v>
      </c>
      <c r="U8" s="1975"/>
      <c r="V8" s="1975"/>
      <c r="W8" s="1975"/>
      <c r="X8" s="1975"/>
      <c r="Y8" s="1975"/>
      <c r="Z8" s="1975"/>
      <c r="AA8" s="1975"/>
      <c r="AB8" s="1975"/>
      <c r="AC8" s="1975"/>
      <c r="AD8" s="1975"/>
      <c r="AE8" s="1975"/>
      <c r="AF8" s="1975"/>
      <c r="AG8" s="1975"/>
      <c r="AH8" s="1975"/>
      <c r="AI8" s="270"/>
    </row>
    <row r="9" spans="1:50" ht="7.5" customHeight="1" x14ac:dyDescent="0.15">
      <c r="B9" s="1517" t="s">
        <v>285</v>
      </c>
      <c r="C9" s="1517"/>
      <c r="D9" s="1517"/>
      <c r="E9" s="1517"/>
      <c r="F9" s="1517"/>
      <c r="G9" s="1517"/>
      <c r="H9" s="276"/>
      <c r="T9" s="1975"/>
      <c r="U9" s="1975"/>
      <c r="V9" s="1975"/>
      <c r="W9" s="1975"/>
      <c r="X9" s="1975"/>
      <c r="Y9" s="1975"/>
      <c r="Z9" s="1975"/>
      <c r="AA9" s="1975"/>
      <c r="AB9" s="1975"/>
      <c r="AC9" s="1975"/>
      <c r="AD9" s="1975"/>
      <c r="AE9" s="1975"/>
      <c r="AF9" s="1975"/>
      <c r="AG9" s="1975"/>
      <c r="AH9" s="1975"/>
      <c r="AI9" s="270"/>
    </row>
    <row r="10" spans="1:50" ht="7.5" customHeight="1" x14ac:dyDescent="0.15">
      <c r="B10" s="1517"/>
      <c r="C10" s="1517"/>
      <c r="D10" s="1517"/>
      <c r="E10" s="1517"/>
      <c r="F10" s="1517"/>
      <c r="G10" s="1517"/>
      <c r="H10" s="276"/>
      <c r="T10" s="1078"/>
      <c r="U10" s="1972" t="s">
        <v>444</v>
      </c>
      <c r="V10" s="1981"/>
      <c r="W10" s="1981"/>
      <c r="X10" s="1981"/>
      <c r="Y10" s="1981"/>
      <c r="Z10" s="1981"/>
      <c r="AA10" s="1981"/>
      <c r="AB10" s="1981"/>
      <c r="AC10" s="1981"/>
      <c r="AD10" s="1981"/>
      <c r="AE10" s="1981"/>
      <c r="AF10" s="1079"/>
      <c r="AG10" s="1079"/>
      <c r="AH10" s="1079"/>
      <c r="AI10" s="1079"/>
    </row>
    <row r="11" spans="1:50" ht="6.75" customHeight="1" x14ac:dyDescent="0.15">
      <c r="T11" s="1078"/>
      <c r="U11" s="1981"/>
      <c r="V11" s="1981"/>
      <c r="W11" s="1981"/>
      <c r="X11" s="1981"/>
      <c r="Y11" s="1981"/>
      <c r="Z11" s="1981"/>
      <c r="AA11" s="1981"/>
      <c r="AB11" s="1981"/>
      <c r="AC11" s="1981"/>
      <c r="AD11" s="1981"/>
      <c r="AE11" s="1981"/>
      <c r="AF11" s="1079"/>
      <c r="AG11" s="1079"/>
      <c r="AH11" s="1079"/>
      <c r="AI11" s="1079"/>
    </row>
    <row r="12" spans="1:50" ht="6.75" customHeight="1" x14ac:dyDescent="0.15">
      <c r="C12" s="1927" t="s">
        <v>64</v>
      </c>
      <c r="D12" s="1927"/>
      <c r="E12" s="1391" t="s">
        <v>76</v>
      </c>
      <c r="F12" s="1392"/>
      <c r="G12" s="1392"/>
      <c r="H12" s="1397"/>
      <c r="I12" s="2004" t="s">
        <v>286</v>
      </c>
      <c r="J12" s="1963" t="s">
        <v>978</v>
      </c>
      <c r="K12" s="1964"/>
      <c r="L12" s="1964"/>
      <c r="M12" s="1964"/>
      <c r="N12" s="1964"/>
      <c r="O12" s="1965"/>
      <c r="T12" s="1974"/>
      <c r="U12" s="1972" t="s">
        <v>445</v>
      </c>
      <c r="V12" s="1972"/>
      <c r="W12" s="1972"/>
      <c r="X12" s="1972"/>
      <c r="Y12" s="1972"/>
      <c r="Z12" s="1972"/>
      <c r="AA12" s="1972"/>
      <c r="AB12" s="1972"/>
      <c r="AC12" s="1972"/>
      <c r="AD12" s="1972"/>
      <c r="AE12" s="1972"/>
      <c r="AF12" s="1972"/>
      <c r="AG12" s="1972"/>
      <c r="AH12" s="1972"/>
      <c r="AI12" s="1972"/>
    </row>
    <row r="13" spans="1:50" ht="6.75" customHeight="1" x14ac:dyDescent="0.15">
      <c r="C13" s="1927"/>
      <c r="D13" s="1927"/>
      <c r="E13" s="1393"/>
      <c r="F13" s="1394"/>
      <c r="G13" s="1394"/>
      <c r="H13" s="1398"/>
      <c r="I13" s="2005"/>
      <c r="J13" s="1966"/>
      <c r="K13" s="1967"/>
      <c r="L13" s="1967"/>
      <c r="M13" s="1967"/>
      <c r="N13" s="1967"/>
      <c r="O13" s="1968"/>
      <c r="T13" s="1974"/>
      <c r="U13" s="1972"/>
      <c r="V13" s="1972"/>
      <c r="W13" s="1972"/>
      <c r="X13" s="1972"/>
      <c r="Y13" s="1972"/>
      <c r="Z13" s="1972"/>
      <c r="AA13" s="1972"/>
      <c r="AB13" s="1972"/>
      <c r="AC13" s="1972"/>
      <c r="AD13" s="1972"/>
      <c r="AE13" s="1972"/>
      <c r="AF13" s="1972"/>
      <c r="AG13" s="1972"/>
      <c r="AH13" s="1972"/>
      <c r="AI13" s="1972"/>
    </row>
    <row r="14" spans="1:50" ht="6.75" customHeight="1" x14ac:dyDescent="0.15">
      <c r="C14" s="1927"/>
      <c r="D14" s="1927"/>
      <c r="E14" s="1393"/>
      <c r="F14" s="1394"/>
      <c r="G14" s="1394"/>
      <c r="H14" s="1398"/>
      <c r="I14" s="2005"/>
      <c r="J14" s="1966"/>
      <c r="K14" s="1967"/>
      <c r="L14" s="1967"/>
      <c r="M14" s="1967"/>
      <c r="N14" s="1967"/>
      <c r="O14" s="1968"/>
      <c r="T14" s="1974"/>
      <c r="U14" s="1972" t="s">
        <v>446</v>
      </c>
      <c r="V14" s="1972"/>
      <c r="W14" s="1972"/>
      <c r="X14" s="1972"/>
      <c r="Y14" s="1972"/>
      <c r="Z14" s="1972"/>
      <c r="AA14" s="1972"/>
      <c r="AB14" s="1972"/>
      <c r="AC14" s="1972"/>
      <c r="AD14" s="1972"/>
      <c r="AE14" s="1972"/>
      <c r="AF14" s="1972"/>
      <c r="AG14" s="1972"/>
      <c r="AH14" s="1972"/>
      <c r="AI14" s="1972"/>
    </row>
    <row r="15" spans="1:50" ht="6.75" customHeight="1" x14ac:dyDescent="0.15">
      <c r="C15" s="1927"/>
      <c r="D15" s="1927"/>
      <c r="E15" s="1393"/>
      <c r="F15" s="1394"/>
      <c r="G15" s="1394"/>
      <c r="H15" s="1398"/>
      <c r="I15" s="2006"/>
      <c r="J15" s="1969"/>
      <c r="K15" s="1970"/>
      <c r="L15" s="1970"/>
      <c r="M15" s="1970"/>
      <c r="N15" s="1970"/>
      <c r="O15" s="1971"/>
      <c r="T15" s="1974"/>
      <c r="U15" s="1972"/>
      <c r="V15" s="1972"/>
      <c r="W15" s="1972"/>
      <c r="X15" s="1972"/>
      <c r="Y15" s="1972"/>
      <c r="Z15" s="1972"/>
      <c r="AA15" s="1972"/>
      <c r="AB15" s="1972"/>
      <c r="AC15" s="1972"/>
      <c r="AD15" s="1972"/>
      <c r="AE15" s="1972"/>
      <c r="AF15" s="1972"/>
      <c r="AG15" s="1972"/>
      <c r="AH15" s="1972"/>
      <c r="AI15" s="1972"/>
    </row>
    <row r="16" spans="1:50" ht="6.75" customHeight="1" x14ac:dyDescent="0.15">
      <c r="C16" s="1927" t="str">
        <f>+表紙!AE9</f>
        <v>＿＿年度</v>
      </c>
      <c r="D16" s="2007"/>
      <c r="E16" s="2017"/>
      <c r="F16" s="1977" t="s">
        <v>62</v>
      </c>
      <c r="G16" s="1989"/>
      <c r="H16" s="1419" t="s">
        <v>108</v>
      </c>
      <c r="I16" s="2009"/>
      <c r="J16" s="2008"/>
      <c r="K16" s="2008"/>
      <c r="L16" s="2008"/>
      <c r="M16" s="2008"/>
      <c r="N16" s="2008"/>
      <c r="O16" s="2008"/>
      <c r="T16" s="1974"/>
      <c r="U16" s="1972" t="s">
        <v>979</v>
      </c>
      <c r="V16" s="1972"/>
      <c r="W16" s="1972"/>
      <c r="X16" s="1972"/>
      <c r="Y16" s="1972"/>
      <c r="Z16" s="1972"/>
      <c r="AA16" s="1972"/>
      <c r="AB16" s="1972"/>
      <c r="AC16" s="1972"/>
      <c r="AD16" s="1972"/>
      <c r="AE16" s="1972"/>
      <c r="AF16" s="1972"/>
      <c r="AG16" s="1972"/>
      <c r="AH16" s="1972"/>
      <c r="AI16" s="1972"/>
      <c r="AK16" s="276"/>
      <c r="AL16" s="74"/>
      <c r="AM16" s="74"/>
      <c r="AN16" s="74"/>
      <c r="AO16" s="74"/>
      <c r="AP16" s="74"/>
      <c r="AQ16" s="74"/>
      <c r="AR16" s="74"/>
      <c r="AS16" s="74"/>
      <c r="AT16" s="74"/>
      <c r="AU16" s="74"/>
      <c r="AV16" s="74"/>
      <c r="AW16" s="74"/>
      <c r="AX16" s="74"/>
    </row>
    <row r="17" spans="1:50" ht="6.75" customHeight="1" x14ac:dyDescent="0.15">
      <c r="C17" s="1927"/>
      <c r="D17" s="2007"/>
      <c r="E17" s="2018"/>
      <c r="F17" s="1978"/>
      <c r="G17" s="1546"/>
      <c r="H17" s="1990"/>
      <c r="I17" s="2009"/>
      <c r="J17" s="2008"/>
      <c r="K17" s="2008"/>
      <c r="L17" s="2008"/>
      <c r="M17" s="2008"/>
      <c r="N17" s="2008"/>
      <c r="O17" s="2008"/>
      <c r="T17" s="1974"/>
      <c r="U17" s="1972"/>
      <c r="V17" s="1972"/>
      <c r="W17" s="1972"/>
      <c r="X17" s="1972"/>
      <c r="Y17" s="1972"/>
      <c r="Z17" s="1972"/>
      <c r="AA17" s="1972"/>
      <c r="AB17" s="1972"/>
      <c r="AC17" s="1972"/>
      <c r="AD17" s="1972"/>
      <c r="AE17" s="1972"/>
      <c r="AF17" s="1972"/>
      <c r="AG17" s="1972"/>
      <c r="AH17" s="1972"/>
      <c r="AI17" s="1972"/>
      <c r="AK17" s="74"/>
      <c r="AL17" s="74"/>
      <c r="AM17" s="74"/>
      <c r="AN17" s="74"/>
      <c r="AO17" s="74"/>
      <c r="AP17" s="74"/>
      <c r="AQ17" s="74"/>
      <c r="AR17" s="74"/>
      <c r="AS17" s="74"/>
      <c r="AT17" s="74"/>
      <c r="AU17" s="74"/>
      <c r="AV17" s="74"/>
      <c r="AW17" s="74"/>
      <c r="AX17" s="74"/>
    </row>
    <row r="18" spans="1:50" ht="6.75" customHeight="1" x14ac:dyDescent="0.15">
      <c r="C18" s="1927"/>
      <c r="D18" s="2007"/>
      <c r="E18" s="2018"/>
      <c r="F18" s="1978"/>
      <c r="G18" s="1546"/>
      <c r="H18" s="1990"/>
      <c r="I18" s="2009"/>
      <c r="J18" s="2008"/>
      <c r="K18" s="2008"/>
      <c r="L18" s="2008"/>
      <c r="M18" s="2008"/>
      <c r="N18" s="2008"/>
      <c r="O18" s="2008"/>
      <c r="T18" s="1078"/>
      <c r="U18" s="1972" t="s">
        <v>980</v>
      </c>
      <c r="V18" s="1981"/>
      <c r="W18" s="1981"/>
      <c r="X18" s="1981"/>
      <c r="Y18" s="1981"/>
      <c r="Z18" s="1981"/>
      <c r="AA18" s="1981"/>
      <c r="AB18" s="1981"/>
      <c r="AC18" s="1981"/>
      <c r="AD18" s="1981"/>
      <c r="AE18" s="270"/>
      <c r="AF18" s="270"/>
      <c r="AG18" s="270"/>
      <c r="AH18" s="270"/>
      <c r="AI18" s="270"/>
      <c r="AK18" s="276"/>
      <c r="AL18" s="276"/>
      <c r="AM18" s="276"/>
      <c r="AN18" s="276"/>
      <c r="AO18" s="276"/>
      <c r="AP18" s="276"/>
      <c r="AQ18" s="276"/>
      <c r="AR18" s="276"/>
      <c r="AS18" s="276"/>
      <c r="AT18" s="276"/>
      <c r="AU18" s="276"/>
      <c r="AV18" s="276"/>
      <c r="AW18" s="276"/>
      <c r="AX18" s="276"/>
    </row>
    <row r="19" spans="1:50" ht="6.75" customHeight="1" x14ac:dyDescent="0.15">
      <c r="C19" s="1927"/>
      <c r="D19" s="2007"/>
      <c r="E19" s="2019"/>
      <c r="F19" s="1979"/>
      <c r="G19" s="1991"/>
      <c r="H19" s="1503"/>
      <c r="I19" s="2009"/>
      <c r="J19" s="2008"/>
      <c r="K19" s="2008"/>
      <c r="L19" s="2008"/>
      <c r="M19" s="2008"/>
      <c r="N19" s="2008"/>
      <c r="O19" s="2008"/>
      <c r="T19" s="1078"/>
      <c r="U19" s="1981"/>
      <c r="V19" s="1981"/>
      <c r="W19" s="1981"/>
      <c r="X19" s="1981"/>
      <c r="Y19" s="1981"/>
      <c r="Z19" s="1981"/>
      <c r="AA19" s="1981"/>
      <c r="AB19" s="1981"/>
      <c r="AC19" s="1981"/>
      <c r="AD19" s="1981"/>
      <c r="AE19" s="175"/>
      <c r="AF19" s="175"/>
      <c r="AG19" s="175"/>
      <c r="AH19" s="175"/>
      <c r="AI19" s="270"/>
      <c r="AK19" s="276"/>
      <c r="AL19" s="74"/>
      <c r="AM19" s="74"/>
      <c r="AN19" s="74"/>
      <c r="AO19" s="74"/>
      <c r="AP19" s="74"/>
      <c r="AQ19" s="74"/>
      <c r="AR19" s="74"/>
      <c r="AS19" s="74"/>
      <c r="AT19" s="74"/>
      <c r="AU19" s="74"/>
      <c r="AV19" s="74"/>
      <c r="AW19" s="74"/>
      <c r="AX19" s="74"/>
    </row>
    <row r="20" spans="1:50" ht="6.75" customHeight="1" x14ac:dyDescent="0.15">
      <c r="C20" s="2002" t="s">
        <v>486</v>
      </c>
      <c r="D20" s="2003"/>
      <c r="E20" s="2014"/>
      <c r="F20" s="1977" t="s">
        <v>62</v>
      </c>
      <c r="G20" s="1989"/>
      <c r="H20" s="1419" t="s">
        <v>108</v>
      </c>
      <c r="I20" s="2009"/>
      <c r="J20" s="2008"/>
      <c r="K20" s="2008"/>
      <c r="L20" s="2008"/>
      <c r="M20" s="2008"/>
      <c r="N20" s="2008"/>
      <c r="O20" s="2008"/>
      <c r="T20" s="1078"/>
      <c r="U20" s="1972" t="s">
        <v>981</v>
      </c>
      <c r="V20" s="1981"/>
      <c r="W20" s="1981"/>
      <c r="X20" s="1981"/>
      <c r="Y20" s="1981"/>
      <c r="Z20" s="1981"/>
      <c r="AA20" s="1981"/>
      <c r="AB20" s="1981"/>
      <c r="AC20" s="1981"/>
      <c r="AD20" s="1981"/>
      <c r="AE20" s="270"/>
      <c r="AF20" s="270"/>
      <c r="AG20" s="270"/>
      <c r="AH20" s="270"/>
      <c r="AI20" s="268"/>
      <c r="AK20" s="74"/>
      <c r="AL20" s="74"/>
      <c r="AM20" s="74"/>
      <c r="AN20" s="74"/>
      <c r="AO20" s="74"/>
      <c r="AP20" s="74"/>
      <c r="AQ20" s="74"/>
      <c r="AR20" s="74"/>
      <c r="AS20" s="74"/>
      <c r="AT20" s="74"/>
      <c r="AU20" s="74"/>
      <c r="AV20" s="74"/>
      <c r="AW20" s="74"/>
      <c r="AX20" s="74"/>
    </row>
    <row r="21" spans="1:50" ht="6.75" customHeight="1" x14ac:dyDescent="0.15">
      <c r="C21" s="2002"/>
      <c r="D21" s="2003"/>
      <c r="E21" s="2015"/>
      <c r="F21" s="1978"/>
      <c r="G21" s="1546"/>
      <c r="H21" s="1990"/>
      <c r="I21" s="2009"/>
      <c r="J21" s="2008"/>
      <c r="K21" s="2008"/>
      <c r="L21" s="2008"/>
      <c r="M21" s="2008"/>
      <c r="N21" s="2008"/>
      <c r="O21" s="2008"/>
      <c r="T21" s="1078"/>
      <c r="U21" s="1981"/>
      <c r="V21" s="1981"/>
      <c r="W21" s="1981"/>
      <c r="X21" s="1981"/>
      <c r="Y21" s="1981"/>
      <c r="Z21" s="1981"/>
      <c r="AA21" s="1981"/>
      <c r="AB21" s="1981"/>
      <c r="AC21" s="1981"/>
      <c r="AD21" s="1981"/>
      <c r="AE21" s="270"/>
      <c r="AF21" s="270"/>
      <c r="AG21" s="270"/>
      <c r="AH21" s="270"/>
      <c r="AI21" s="268"/>
      <c r="AK21" s="276"/>
      <c r="AL21" s="276"/>
      <c r="AM21" s="276"/>
      <c r="AN21" s="276"/>
      <c r="AO21" s="276"/>
      <c r="AP21" s="276"/>
      <c r="AQ21" s="276"/>
      <c r="AR21" s="276"/>
      <c r="AS21" s="276"/>
      <c r="AT21" s="276"/>
      <c r="AU21" s="276"/>
      <c r="AV21" s="276"/>
      <c r="AW21" s="276"/>
      <c r="AX21" s="276"/>
    </row>
    <row r="22" spans="1:50" ht="6.75" customHeight="1" x14ac:dyDescent="0.15">
      <c r="C22" s="2002"/>
      <c r="D22" s="2003"/>
      <c r="E22" s="2015"/>
      <c r="F22" s="1978"/>
      <c r="G22" s="1546"/>
      <c r="H22" s="1990"/>
      <c r="I22" s="2009"/>
      <c r="J22" s="2008"/>
      <c r="K22" s="2008"/>
      <c r="L22" s="2008"/>
      <c r="M22" s="2008"/>
      <c r="N22" s="2008"/>
      <c r="O22" s="2008"/>
      <c r="T22" s="1974"/>
      <c r="U22" s="1972" t="s">
        <v>447</v>
      </c>
      <c r="V22" s="1981"/>
      <c r="W22" s="1981"/>
      <c r="X22" s="1981"/>
      <c r="Y22" s="1981"/>
      <c r="Z22" s="1981"/>
      <c r="AA22" s="1981"/>
      <c r="AB22" s="1981"/>
      <c r="AC22" s="1981"/>
      <c r="AD22" s="1981"/>
      <c r="AE22" s="1981"/>
      <c r="AF22" s="1080"/>
      <c r="AG22" s="1080"/>
      <c r="AH22" s="1080"/>
      <c r="AI22" s="1080"/>
      <c r="AK22" s="276"/>
      <c r="AL22" s="74"/>
      <c r="AM22" s="74"/>
      <c r="AN22" s="74"/>
      <c r="AO22" s="74"/>
      <c r="AP22" s="74"/>
      <c r="AQ22" s="74"/>
      <c r="AR22" s="74"/>
      <c r="AS22" s="74"/>
      <c r="AT22" s="74"/>
      <c r="AU22" s="74"/>
      <c r="AV22" s="74"/>
      <c r="AW22" s="74"/>
      <c r="AX22" s="74"/>
    </row>
    <row r="23" spans="1:50" ht="6.75" customHeight="1" x14ac:dyDescent="0.15">
      <c r="C23" s="2002"/>
      <c r="D23" s="2003"/>
      <c r="E23" s="2016"/>
      <c r="F23" s="1979"/>
      <c r="G23" s="1991"/>
      <c r="H23" s="1503"/>
      <c r="I23" s="2009"/>
      <c r="J23" s="2008"/>
      <c r="K23" s="2008"/>
      <c r="L23" s="2008"/>
      <c r="M23" s="2008"/>
      <c r="N23" s="2008"/>
      <c r="O23" s="2008"/>
      <c r="T23" s="1974"/>
      <c r="U23" s="1981"/>
      <c r="V23" s="1981"/>
      <c r="W23" s="1981"/>
      <c r="X23" s="1981"/>
      <c r="Y23" s="1981"/>
      <c r="Z23" s="1981"/>
      <c r="AA23" s="1981"/>
      <c r="AB23" s="1981"/>
      <c r="AC23" s="1981"/>
      <c r="AD23" s="1981"/>
      <c r="AE23" s="1981"/>
      <c r="AF23" s="1080"/>
      <c r="AG23" s="1080"/>
      <c r="AH23" s="1080"/>
      <c r="AI23" s="1080"/>
      <c r="AK23" s="74"/>
      <c r="AL23" s="74"/>
      <c r="AM23" s="74"/>
      <c r="AN23" s="74"/>
      <c r="AO23" s="74"/>
      <c r="AP23" s="74"/>
      <c r="AQ23" s="74"/>
      <c r="AR23" s="74"/>
      <c r="AS23" s="74"/>
      <c r="AT23" s="74"/>
      <c r="AU23" s="74"/>
      <c r="AV23" s="74"/>
      <c r="AW23" s="74"/>
      <c r="AX23" s="74"/>
    </row>
    <row r="24" spans="1:50" ht="6.75" customHeight="1" x14ac:dyDescent="0.15">
      <c r="C24" s="2002"/>
      <c r="D24" s="2003"/>
      <c r="E24" s="2014"/>
      <c r="F24" s="1977" t="s">
        <v>62</v>
      </c>
      <c r="G24" s="1989"/>
      <c r="H24" s="1419" t="s">
        <v>108</v>
      </c>
      <c r="I24" s="2009"/>
      <c r="J24" s="2008"/>
      <c r="K24" s="2008"/>
      <c r="L24" s="2008"/>
      <c r="M24" s="2008"/>
      <c r="N24" s="2008"/>
      <c r="O24" s="2008"/>
      <c r="AD24" s="379"/>
      <c r="AE24" s="379"/>
      <c r="AF24" s="379"/>
      <c r="AG24" s="379"/>
      <c r="AH24" s="379"/>
      <c r="AI24" s="175"/>
      <c r="AK24" s="276"/>
      <c r="AL24" s="276"/>
      <c r="AM24" s="276"/>
      <c r="AN24" s="276"/>
      <c r="AO24" s="276"/>
      <c r="AP24" s="276"/>
      <c r="AQ24" s="276"/>
      <c r="AR24" s="276"/>
      <c r="AS24" s="276"/>
      <c r="AT24" s="276"/>
      <c r="AU24" s="276"/>
      <c r="AV24" s="276"/>
      <c r="AW24" s="276"/>
      <c r="AX24" s="276"/>
    </row>
    <row r="25" spans="1:50" ht="6.75" customHeight="1" x14ac:dyDescent="0.15">
      <c r="C25" s="2002"/>
      <c r="D25" s="2003"/>
      <c r="E25" s="2015"/>
      <c r="F25" s="1978"/>
      <c r="G25" s="1546"/>
      <c r="H25" s="1990"/>
      <c r="I25" s="2009"/>
      <c r="J25" s="2008"/>
      <c r="K25" s="2008"/>
      <c r="L25" s="2008"/>
      <c r="M25" s="2008"/>
      <c r="N25" s="2008"/>
      <c r="O25" s="2008"/>
      <c r="AI25" s="175"/>
      <c r="AK25" s="276"/>
      <c r="AL25" s="74"/>
      <c r="AM25" s="74"/>
      <c r="AN25" s="74"/>
      <c r="AO25" s="74"/>
      <c r="AP25" s="74"/>
      <c r="AQ25" s="74"/>
      <c r="AR25" s="74"/>
      <c r="AS25" s="74"/>
      <c r="AT25" s="74"/>
      <c r="AU25" s="74"/>
      <c r="AV25" s="74"/>
      <c r="AW25" s="74"/>
      <c r="AX25" s="74"/>
    </row>
    <row r="26" spans="1:50" ht="6.75" customHeight="1" x14ac:dyDescent="0.15">
      <c r="C26" s="2002"/>
      <c r="D26" s="2003"/>
      <c r="E26" s="2015"/>
      <c r="F26" s="1978"/>
      <c r="G26" s="1546"/>
      <c r="H26" s="1990"/>
      <c r="I26" s="2009"/>
      <c r="J26" s="2008"/>
      <c r="K26" s="2008"/>
      <c r="L26" s="2008"/>
      <c r="M26" s="2008"/>
      <c r="N26" s="2008"/>
      <c r="O26" s="2008"/>
      <c r="AD26" s="379"/>
      <c r="AE26" s="379"/>
      <c r="AF26" s="379"/>
      <c r="AG26" s="379"/>
      <c r="AH26" s="379"/>
      <c r="AI26" s="175"/>
      <c r="AK26" s="74"/>
      <c r="AL26" s="74"/>
      <c r="AM26" s="74"/>
      <c r="AN26" s="74"/>
      <c r="AO26" s="74"/>
      <c r="AP26" s="74"/>
      <c r="AQ26" s="74"/>
      <c r="AR26" s="74"/>
      <c r="AS26" s="74"/>
      <c r="AT26" s="74"/>
      <c r="AU26" s="74"/>
      <c r="AV26" s="74"/>
      <c r="AW26" s="74"/>
      <c r="AX26" s="74"/>
    </row>
    <row r="27" spans="1:50" ht="6.75" customHeight="1" x14ac:dyDescent="0.15">
      <c r="C27" s="2002"/>
      <c r="D27" s="2003"/>
      <c r="E27" s="2016"/>
      <c r="F27" s="1979"/>
      <c r="G27" s="1991"/>
      <c r="H27" s="1503"/>
      <c r="I27" s="2009"/>
      <c r="J27" s="2008"/>
      <c r="K27" s="2008"/>
      <c r="L27" s="2008"/>
      <c r="M27" s="2008"/>
      <c r="N27" s="2008"/>
      <c r="O27" s="2008"/>
      <c r="R27" s="1517" t="s">
        <v>300</v>
      </c>
      <c r="S27" s="1517"/>
      <c r="T27" s="1517"/>
      <c r="U27" s="1517"/>
      <c r="V27" s="1517"/>
      <c r="W27" s="1517"/>
      <c r="X27" s="1517"/>
      <c r="Y27" s="1517"/>
      <c r="Z27" s="211"/>
      <c r="AH27" s="379"/>
      <c r="AI27" s="175"/>
      <c r="AK27" s="276"/>
      <c r="AL27" s="276"/>
      <c r="AM27" s="276"/>
      <c r="AN27" s="276"/>
      <c r="AO27" s="276"/>
      <c r="AP27" s="276"/>
      <c r="AQ27" s="276"/>
      <c r="AR27" s="276"/>
      <c r="AS27" s="276"/>
      <c r="AT27" s="276"/>
      <c r="AU27" s="276"/>
      <c r="AV27" s="276"/>
      <c r="AW27" s="276"/>
      <c r="AX27" s="276"/>
    </row>
    <row r="28" spans="1:50" ht="7.5" customHeight="1" x14ac:dyDescent="0.15">
      <c r="R28" s="1517"/>
      <c r="S28" s="1517"/>
      <c r="T28" s="1517"/>
      <c r="U28" s="1517"/>
      <c r="V28" s="1517"/>
      <c r="W28" s="1517"/>
      <c r="X28" s="1517"/>
      <c r="Y28" s="1517"/>
      <c r="Z28" s="211"/>
      <c r="AI28" s="175"/>
      <c r="AK28" s="276"/>
      <c r="AL28" s="74"/>
      <c r="AM28" s="74"/>
      <c r="AN28" s="74"/>
      <c r="AO28" s="74"/>
      <c r="AP28" s="74"/>
      <c r="AQ28" s="74"/>
      <c r="AR28" s="74"/>
      <c r="AS28" s="74"/>
      <c r="AT28" s="74"/>
      <c r="AU28" s="74"/>
      <c r="AV28" s="74"/>
      <c r="AW28" s="74"/>
      <c r="AX28" s="74"/>
    </row>
    <row r="29" spans="1:50" ht="14.25" customHeight="1" x14ac:dyDescent="0.15">
      <c r="S29" s="333" t="s">
        <v>52</v>
      </c>
      <c r="T29" s="1948" t="s">
        <v>675</v>
      </c>
      <c r="U29" s="1948"/>
      <c r="V29" s="1948"/>
      <c r="W29" s="237" t="s">
        <v>53</v>
      </c>
      <c r="X29" s="1957"/>
      <c r="Y29" s="1957"/>
      <c r="Z29" s="1950"/>
      <c r="AA29" s="1950"/>
      <c r="AB29" s="1950"/>
      <c r="AC29" s="1950"/>
      <c r="AD29" s="1950"/>
      <c r="AE29" s="1950"/>
      <c r="AF29" s="1950"/>
      <c r="AG29" s="1949"/>
      <c r="AK29" s="74"/>
      <c r="AL29" s="74"/>
      <c r="AM29" s="74"/>
      <c r="AN29" s="74"/>
      <c r="AO29" s="74"/>
      <c r="AP29" s="74"/>
      <c r="AQ29" s="74"/>
      <c r="AR29" s="74"/>
      <c r="AS29" s="74"/>
      <c r="AT29" s="74"/>
      <c r="AU29" s="74"/>
      <c r="AV29" s="74"/>
      <c r="AW29" s="74"/>
      <c r="AX29" s="74"/>
    </row>
    <row r="30" spans="1:50" ht="6.75" customHeight="1" x14ac:dyDescent="0.15">
      <c r="A30" s="1517" t="s">
        <v>1047</v>
      </c>
      <c r="B30" s="1197"/>
      <c r="C30" s="1197"/>
      <c r="D30" s="1197"/>
      <c r="E30" s="1197"/>
      <c r="F30" s="1197"/>
      <c r="G30" s="1197"/>
      <c r="S30" s="237"/>
      <c r="T30" s="950"/>
      <c r="U30" s="950"/>
      <c r="V30" s="950"/>
      <c r="W30" s="951"/>
      <c r="X30" s="1958"/>
      <c r="Y30" s="1958"/>
      <c r="Z30" s="1950"/>
      <c r="AA30" s="1950"/>
      <c r="AB30" s="1950"/>
      <c r="AC30" s="1950"/>
      <c r="AD30" s="1950"/>
      <c r="AE30" s="1950"/>
      <c r="AF30" s="1950"/>
      <c r="AG30" s="1949"/>
      <c r="AK30" s="276"/>
      <c r="AL30" s="276"/>
      <c r="AM30" s="276"/>
      <c r="AN30" s="276"/>
      <c r="AO30" s="276"/>
      <c r="AP30" s="276"/>
      <c r="AQ30" s="276"/>
      <c r="AR30" s="276"/>
      <c r="AS30" s="276"/>
      <c r="AT30" s="276"/>
      <c r="AU30" s="276"/>
      <c r="AV30" s="276"/>
      <c r="AW30" s="276"/>
      <c r="AX30" s="276"/>
    </row>
    <row r="31" spans="1:50" ht="12" customHeight="1" x14ac:dyDescent="0.15">
      <c r="A31" s="1197"/>
      <c r="B31" s="1197"/>
      <c r="C31" s="1197"/>
      <c r="D31" s="1197"/>
      <c r="E31" s="1197"/>
      <c r="F31" s="1197"/>
      <c r="G31" s="1197"/>
      <c r="T31" s="1976" t="s">
        <v>1133</v>
      </c>
      <c r="U31" s="1976"/>
      <c r="V31" s="1976"/>
      <c r="W31" s="1918" t="s">
        <v>1128</v>
      </c>
      <c r="X31" s="1918"/>
      <c r="Y31" s="1918"/>
      <c r="Z31" s="270"/>
      <c r="AA31" s="270" t="s">
        <v>56</v>
      </c>
      <c r="AB31" s="270"/>
      <c r="AC31" s="270" t="s">
        <v>62</v>
      </c>
      <c r="AD31" s="270"/>
      <c r="AE31" s="270" t="s">
        <v>353</v>
      </c>
      <c r="AK31" s="276"/>
      <c r="AL31" s="74"/>
      <c r="AM31" s="74"/>
      <c r="AN31" s="74"/>
      <c r="AO31" s="74"/>
      <c r="AP31" s="74"/>
      <c r="AQ31" s="74"/>
      <c r="AR31" s="74"/>
      <c r="AS31" s="74"/>
      <c r="AT31" s="74"/>
      <c r="AU31" s="74"/>
      <c r="AV31" s="74"/>
      <c r="AW31" s="74"/>
      <c r="AX31" s="74"/>
    </row>
    <row r="32" spans="1:50" ht="7.5" customHeight="1" x14ac:dyDescent="0.15">
      <c r="C32" s="1391" t="s">
        <v>72</v>
      </c>
      <c r="D32" s="1392"/>
      <c r="E32" s="1392"/>
      <c r="F32" s="1397"/>
      <c r="G32" s="1989" t="s">
        <v>291</v>
      </c>
      <c r="H32" s="1989"/>
      <c r="I32" s="1499"/>
      <c r="J32" s="1499"/>
      <c r="K32" s="1977" t="s">
        <v>292</v>
      </c>
      <c r="L32" s="1499"/>
      <c r="M32" s="1499"/>
      <c r="N32" s="1499"/>
      <c r="O32" s="2012"/>
      <c r="AH32" s="238"/>
      <c r="AK32" s="276"/>
      <c r="AL32" s="276"/>
      <c r="AM32" s="276"/>
      <c r="AN32" s="276"/>
      <c r="AO32" s="276"/>
      <c r="AP32" s="276"/>
      <c r="AQ32" s="276"/>
      <c r="AR32" s="276"/>
      <c r="AS32" s="276"/>
      <c r="AT32" s="276"/>
      <c r="AU32" s="276"/>
      <c r="AV32" s="276"/>
      <c r="AW32" s="276"/>
      <c r="AX32" s="276"/>
    </row>
    <row r="33" spans="3:50" ht="7.5" customHeight="1" x14ac:dyDescent="0.15">
      <c r="C33" s="1393"/>
      <c r="D33" s="1394"/>
      <c r="E33" s="1394"/>
      <c r="F33" s="1398"/>
      <c r="G33" s="1546"/>
      <c r="H33" s="1546"/>
      <c r="I33" s="1982"/>
      <c r="J33" s="1982"/>
      <c r="K33" s="1978"/>
      <c r="L33" s="1982"/>
      <c r="M33" s="1982"/>
      <c r="N33" s="1982"/>
      <c r="O33" s="2000"/>
      <c r="R33" s="1517" t="s">
        <v>301</v>
      </c>
      <c r="S33" s="1517"/>
      <c r="T33" s="1517"/>
      <c r="U33" s="1517"/>
      <c r="V33" s="1517"/>
      <c r="W33" s="1517"/>
      <c r="X33" s="1517"/>
      <c r="Y33" s="1517"/>
      <c r="Z33" s="1517"/>
      <c r="AA33" s="1517"/>
      <c r="AB33" s="1517"/>
      <c r="AC33" s="1517"/>
      <c r="AD33" s="211"/>
      <c r="AK33" s="2013"/>
      <c r="AL33" s="1789"/>
      <c r="AM33" s="1789"/>
      <c r="AN33" s="1789"/>
      <c r="AO33" s="1789"/>
      <c r="AP33" s="1789"/>
      <c r="AQ33" s="1789"/>
      <c r="AR33" s="1789"/>
      <c r="AS33" s="1789"/>
      <c r="AT33" s="1789"/>
      <c r="AU33" s="1789"/>
      <c r="AV33" s="1789"/>
      <c r="AW33" s="1789"/>
      <c r="AX33" s="1789"/>
    </row>
    <row r="34" spans="3:50" ht="7.5" customHeight="1" x14ac:dyDescent="0.15">
      <c r="C34" s="1395"/>
      <c r="D34" s="1396"/>
      <c r="E34" s="1396"/>
      <c r="F34" s="1399"/>
      <c r="G34" s="1991"/>
      <c r="H34" s="1991"/>
      <c r="I34" s="1501"/>
      <c r="J34" s="1501"/>
      <c r="K34" s="1979"/>
      <c r="L34" s="1501"/>
      <c r="M34" s="1501"/>
      <c r="N34" s="1501"/>
      <c r="O34" s="2001"/>
      <c r="R34" s="1517"/>
      <c r="S34" s="1517"/>
      <c r="T34" s="1517"/>
      <c r="U34" s="1517"/>
      <c r="V34" s="1517"/>
      <c r="W34" s="1517"/>
      <c r="X34" s="1517"/>
      <c r="Y34" s="1517"/>
      <c r="Z34" s="1517"/>
      <c r="AA34" s="1517"/>
      <c r="AB34" s="1517"/>
      <c r="AC34" s="1517"/>
      <c r="AD34" s="211"/>
      <c r="AK34" s="1789"/>
      <c r="AL34" s="1789"/>
      <c r="AM34" s="1789"/>
      <c r="AN34" s="1789"/>
      <c r="AO34" s="1789"/>
      <c r="AP34" s="1789"/>
      <c r="AQ34" s="1789"/>
      <c r="AR34" s="1789"/>
      <c r="AS34" s="1789"/>
      <c r="AT34" s="1789"/>
      <c r="AU34" s="1789"/>
      <c r="AV34" s="1789"/>
      <c r="AW34" s="1789"/>
      <c r="AX34" s="1789"/>
    </row>
    <row r="35" spans="3:50" ht="7.5" customHeight="1" x14ac:dyDescent="0.15">
      <c r="C35" s="1391" t="s">
        <v>287</v>
      </c>
      <c r="D35" s="1392"/>
      <c r="E35" s="1392"/>
      <c r="F35" s="1397"/>
      <c r="G35" s="1989" t="s">
        <v>291</v>
      </c>
      <c r="H35" s="1989"/>
      <c r="I35" s="1499"/>
      <c r="J35" s="1499"/>
      <c r="K35" s="1977" t="s">
        <v>292</v>
      </c>
      <c r="L35" s="1499"/>
      <c r="M35" s="1499"/>
      <c r="N35" s="1499"/>
      <c r="O35" s="2012"/>
      <c r="R35" s="211"/>
      <c r="S35" s="1976" t="s">
        <v>354</v>
      </c>
      <c r="T35" s="1976"/>
      <c r="U35" s="1976"/>
      <c r="V35" s="1546"/>
      <c r="W35" s="1546"/>
      <c r="X35" s="1546"/>
      <c r="Y35" s="1546"/>
      <c r="Z35" s="1546"/>
      <c r="AA35" s="1546"/>
      <c r="AB35" s="1546"/>
      <c r="AC35" s="1546"/>
      <c r="AD35" s="1546"/>
      <c r="AE35" s="1546"/>
      <c r="AF35" s="175"/>
      <c r="AG35" s="175"/>
      <c r="AI35" s="238"/>
    </row>
    <row r="36" spans="3:50" ht="7.5" customHeight="1" x14ac:dyDescent="0.15">
      <c r="C36" s="1393"/>
      <c r="D36" s="1394"/>
      <c r="E36" s="1394"/>
      <c r="F36" s="1398"/>
      <c r="G36" s="1546"/>
      <c r="H36" s="1546"/>
      <c r="I36" s="1982"/>
      <c r="J36" s="1982"/>
      <c r="K36" s="1978"/>
      <c r="L36" s="1982"/>
      <c r="M36" s="1982"/>
      <c r="N36" s="1982"/>
      <c r="O36" s="2000"/>
      <c r="R36" s="211"/>
      <c r="S36" s="1976"/>
      <c r="T36" s="1976"/>
      <c r="U36" s="1976"/>
      <c r="V36" s="1991"/>
      <c r="W36" s="1991"/>
      <c r="X36" s="1991"/>
      <c r="Y36" s="1991"/>
      <c r="Z36" s="1991"/>
      <c r="AA36" s="1991"/>
      <c r="AB36" s="1991"/>
      <c r="AC36" s="1991"/>
      <c r="AD36" s="1991"/>
      <c r="AE36" s="1991"/>
      <c r="AF36" s="175"/>
      <c r="AG36" s="175"/>
      <c r="AI36" s="238"/>
    </row>
    <row r="37" spans="3:50" ht="7.5" customHeight="1" x14ac:dyDescent="0.15">
      <c r="C37" s="1395"/>
      <c r="D37" s="1396"/>
      <c r="E37" s="1396"/>
      <c r="F37" s="1399"/>
      <c r="G37" s="1991"/>
      <c r="H37" s="1991"/>
      <c r="I37" s="1501"/>
      <c r="J37" s="1501"/>
      <c r="K37" s="1979"/>
      <c r="L37" s="1501"/>
      <c r="M37" s="1501"/>
      <c r="N37" s="1501"/>
      <c r="O37" s="2001"/>
      <c r="AI37" s="238"/>
    </row>
    <row r="38" spans="3:50" ht="12" customHeight="1" x14ac:dyDescent="0.15">
      <c r="C38" s="1391" t="s">
        <v>288</v>
      </c>
      <c r="D38" s="1392"/>
      <c r="E38" s="1392"/>
      <c r="F38" s="1397"/>
      <c r="G38" s="1989" t="s">
        <v>293</v>
      </c>
      <c r="H38" s="1989"/>
      <c r="I38" s="1499"/>
      <c r="J38" s="1499"/>
      <c r="K38" s="1977" t="s">
        <v>292</v>
      </c>
      <c r="L38" s="1499"/>
      <c r="M38" s="1499"/>
      <c r="N38" s="1499"/>
      <c r="O38" s="2012"/>
      <c r="R38" s="211"/>
      <c r="S38" s="1950" t="s">
        <v>1135</v>
      </c>
      <c r="T38" s="1948" t="s">
        <v>675</v>
      </c>
      <c r="U38" s="1948"/>
      <c r="V38" s="1948"/>
      <c r="W38" s="1955" t="s">
        <v>53</v>
      </c>
      <c r="X38" s="1957"/>
      <c r="Y38" s="1957"/>
      <c r="Z38" s="1950"/>
      <c r="AA38" s="1950"/>
      <c r="AB38" s="1950"/>
      <c r="AC38" s="1950"/>
      <c r="AD38" s="1950"/>
      <c r="AE38" s="1950"/>
      <c r="AF38" s="1950"/>
      <c r="AG38" s="1949"/>
      <c r="AI38" s="238"/>
    </row>
    <row r="39" spans="3:50" ht="7.5" customHeight="1" x14ac:dyDescent="0.15">
      <c r="C39" s="1393"/>
      <c r="D39" s="1394"/>
      <c r="E39" s="1394"/>
      <c r="F39" s="1398"/>
      <c r="G39" s="1546"/>
      <c r="H39" s="1546"/>
      <c r="I39" s="1982"/>
      <c r="J39" s="1982"/>
      <c r="K39" s="1978"/>
      <c r="L39" s="1982"/>
      <c r="M39" s="1982"/>
      <c r="N39" s="1982"/>
      <c r="O39" s="2000"/>
      <c r="R39" s="211"/>
      <c r="S39" s="1950"/>
      <c r="T39" s="1948"/>
      <c r="U39" s="1948"/>
      <c r="V39" s="1948"/>
      <c r="W39" s="1956"/>
      <c r="X39" s="1958"/>
      <c r="Y39" s="1958"/>
      <c r="Z39" s="1950"/>
      <c r="AA39" s="1950"/>
      <c r="AB39" s="1950"/>
      <c r="AC39" s="1950"/>
      <c r="AD39" s="1950"/>
      <c r="AE39" s="1950"/>
      <c r="AF39" s="1950"/>
      <c r="AG39" s="1949"/>
      <c r="AI39" s="238"/>
    </row>
    <row r="40" spans="3:50" x14ac:dyDescent="0.15">
      <c r="C40" s="1393"/>
      <c r="D40" s="1394"/>
      <c r="E40" s="1394"/>
      <c r="F40" s="1398"/>
      <c r="G40" s="1546"/>
      <c r="H40" s="1546"/>
      <c r="I40" s="1982"/>
      <c r="J40" s="1982"/>
      <c r="K40" s="1978"/>
      <c r="L40" s="1982"/>
      <c r="M40" s="1982"/>
      <c r="N40" s="1982"/>
      <c r="O40" s="2000"/>
      <c r="R40" s="211"/>
      <c r="S40" s="368"/>
      <c r="T40" s="1976" t="s">
        <v>1134</v>
      </c>
      <c r="U40" s="1976"/>
      <c r="V40" s="1976"/>
      <c r="W40" s="1918" t="s">
        <v>1128</v>
      </c>
      <c r="X40" s="1918"/>
      <c r="Y40" s="1918"/>
      <c r="Z40" s="270"/>
      <c r="AA40" s="270" t="s">
        <v>56</v>
      </c>
      <c r="AB40" s="270"/>
      <c r="AC40" s="270" t="s">
        <v>62</v>
      </c>
      <c r="AD40" s="270"/>
      <c r="AE40" s="270" t="s">
        <v>353</v>
      </c>
      <c r="AF40" s="270"/>
      <c r="AG40" s="260"/>
      <c r="AH40" s="293"/>
      <c r="AI40" s="238"/>
    </row>
    <row r="41" spans="3:50" ht="7.5" customHeight="1" x14ac:dyDescent="0.15">
      <c r="C41" s="1393"/>
      <c r="D41" s="1394"/>
      <c r="E41" s="1394"/>
      <c r="F41" s="1398"/>
      <c r="G41" s="1546" t="s">
        <v>293</v>
      </c>
      <c r="H41" s="1546"/>
      <c r="I41" s="1982"/>
      <c r="J41" s="1982"/>
      <c r="K41" s="1978" t="s">
        <v>292</v>
      </c>
      <c r="L41" s="1982"/>
      <c r="M41" s="1982"/>
      <c r="N41" s="1982"/>
      <c r="O41" s="2000"/>
      <c r="R41" s="211"/>
      <c r="S41" s="368"/>
      <c r="T41" s="368"/>
      <c r="U41" s="368"/>
      <c r="V41" s="387"/>
      <c r="W41" s="387"/>
      <c r="X41" s="387"/>
      <c r="Y41" s="387"/>
      <c r="Z41" s="387"/>
      <c r="AA41" s="387"/>
      <c r="AB41" s="387"/>
      <c r="AC41" s="387"/>
      <c r="AD41" s="387"/>
      <c r="AE41" s="387"/>
      <c r="AF41" s="260"/>
      <c r="AG41" s="260"/>
      <c r="AH41" s="293"/>
      <c r="AI41" s="238"/>
    </row>
    <row r="42" spans="3:50" ht="7.5" customHeight="1" x14ac:dyDescent="0.15">
      <c r="C42" s="1395"/>
      <c r="D42" s="1396"/>
      <c r="E42" s="1396"/>
      <c r="F42" s="1399"/>
      <c r="G42" s="1991"/>
      <c r="H42" s="1991"/>
      <c r="I42" s="1501"/>
      <c r="J42" s="1501"/>
      <c r="K42" s="1979"/>
      <c r="L42" s="1501"/>
      <c r="M42" s="1501"/>
      <c r="N42" s="1501"/>
      <c r="O42" s="2001"/>
      <c r="R42" s="1517" t="s">
        <v>483</v>
      </c>
      <c r="S42" s="1198"/>
      <c r="T42" s="1198"/>
      <c r="U42" s="1198"/>
      <c r="V42" s="1198"/>
      <c r="W42" s="1198"/>
      <c r="X42" s="1198"/>
      <c r="Y42" s="1198"/>
      <c r="Z42" s="1198"/>
      <c r="AA42" s="1198"/>
      <c r="AB42" s="1198"/>
      <c r="AC42" s="1198"/>
      <c r="AD42" s="1198"/>
      <c r="AE42" s="1198"/>
      <c r="AF42" s="1198"/>
      <c r="AG42" s="1198"/>
      <c r="AH42" s="293"/>
      <c r="AI42" s="238"/>
    </row>
    <row r="43" spans="3:50" x14ac:dyDescent="0.15">
      <c r="C43" s="1391" t="s">
        <v>289</v>
      </c>
      <c r="D43" s="1392"/>
      <c r="E43" s="1392"/>
      <c r="F43" s="1397"/>
      <c r="G43" s="1989" t="s">
        <v>298</v>
      </c>
      <c r="H43" s="1989"/>
      <c r="I43" s="1989"/>
      <c r="J43" s="1977" t="s">
        <v>52</v>
      </c>
      <c r="K43" s="1999" t="s">
        <v>675</v>
      </c>
      <c r="L43" s="1999"/>
      <c r="M43" s="1999"/>
      <c r="N43" s="1989" t="s">
        <v>53</v>
      </c>
      <c r="O43" s="277"/>
      <c r="R43" s="1198"/>
      <c r="S43" s="1198"/>
      <c r="T43" s="1198"/>
      <c r="U43" s="1198"/>
      <c r="V43" s="1198"/>
      <c r="W43" s="1198"/>
      <c r="X43" s="1198"/>
      <c r="Y43" s="1198"/>
      <c r="Z43" s="1198"/>
      <c r="AA43" s="1198"/>
      <c r="AB43" s="1198"/>
      <c r="AC43" s="1198"/>
      <c r="AD43" s="1198"/>
      <c r="AE43" s="1198"/>
      <c r="AF43" s="1198"/>
      <c r="AG43" s="1198"/>
      <c r="AH43" s="293"/>
      <c r="AI43" s="238"/>
    </row>
    <row r="44" spans="3:50" ht="7.5" customHeight="1" x14ac:dyDescent="0.15">
      <c r="C44" s="1393"/>
      <c r="D44" s="1394"/>
      <c r="E44" s="1394"/>
      <c r="F44" s="1398"/>
      <c r="G44" s="1546"/>
      <c r="H44" s="1546"/>
      <c r="I44" s="1546"/>
      <c r="J44" s="1978"/>
      <c r="K44" s="1559"/>
      <c r="L44" s="1559"/>
      <c r="M44" s="1559"/>
      <c r="N44" s="1546"/>
      <c r="O44" s="278"/>
      <c r="S44" s="1950" t="s">
        <v>383</v>
      </c>
      <c r="T44" s="1177"/>
      <c r="U44" s="1177"/>
      <c r="V44" s="1177"/>
      <c r="W44" s="1177"/>
      <c r="X44" s="389"/>
      <c r="AI44" s="238"/>
    </row>
    <row r="45" spans="3:50" x14ac:dyDescent="0.15">
      <c r="C45" s="1393"/>
      <c r="D45" s="1394"/>
      <c r="E45" s="1394"/>
      <c r="F45" s="1398"/>
      <c r="G45" s="1546" t="s">
        <v>294</v>
      </c>
      <c r="H45" s="1546"/>
      <c r="I45" s="1546"/>
      <c r="J45" s="1978" t="s">
        <v>52</v>
      </c>
      <c r="K45" s="1999" t="s">
        <v>675</v>
      </c>
      <c r="L45" s="1999"/>
      <c r="M45" s="1999"/>
      <c r="N45" s="1546" t="s">
        <v>53</v>
      </c>
      <c r="O45" s="289"/>
      <c r="R45" s="211"/>
      <c r="S45" s="1177"/>
      <c r="T45" s="1177"/>
      <c r="U45" s="1177"/>
      <c r="V45" s="1177"/>
      <c r="W45" s="1177"/>
      <c r="X45" s="389"/>
      <c r="Y45" s="378"/>
      <c r="Z45" s="378"/>
      <c r="AA45" s="378"/>
      <c r="AB45" s="378"/>
      <c r="AC45" s="378"/>
      <c r="AD45" s="378"/>
      <c r="AE45" s="378"/>
      <c r="AF45" s="378"/>
      <c r="AG45" s="378"/>
      <c r="AH45" s="175"/>
      <c r="AI45" s="238"/>
    </row>
    <row r="46" spans="3:50" ht="7.5" customHeight="1" x14ac:dyDescent="0.15">
      <c r="C46" s="1393"/>
      <c r="D46" s="1394"/>
      <c r="E46" s="1394"/>
      <c r="F46" s="1398"/>
      <c r="G46" s="1546"/>
      <c r="H46" s="1546"/>
      <c r="I46" s="1546"/>
      <c r="J46" s="1978"/>
      <c r="K46" s="1559"/>
      <c r="L46" s="1559"/>
      <c r="M46" s="1559"/>
      <c r="N46" s="1546"/>
      <c r="O46" s="289"/>
      <c r="R46" s="211"/>
      <c r="Y46" s="378"/>
      <c r="Z46" s="378"/>
      <c r="AA46" s="378"/>
      <c r="AB46" s="378"/>
      <c r="AC46" s="378"/>
      <c r="AD46" s="378"/>
      <c r="AE46" s="378"/>
      <c r="AF46" s="378"/>
      <c r="AG46" s="378"/>
      <c r="AH46" s="175"/>
      <c r="AI46" s="238"/>
    </row>
    <row r="47" spans="3:50" x14ac:dyDescent="0.15">
      <c r="C47" s="1393"/>
      <c r="D47" s="1394"/>
      <c r="E47" s="1394"/>
      <c r="F47" s="1398"/>
      <c r="G47" s="1546" t="s">
        <v>295</v>
      </c>
      <c r="H47" s="1546"/>
      <c r="I47" s="1546"/>
      <c r="J47" s="1978" t="s">
        <v>52</v>
      </c>
      <c r="K47" s="1999" t="s">
        <v>675</v>
      </c>
      <c r="L47" s="1999"/>
      <c r="M47" s="1999"/>
      <c r="N47" s="1546" t="s">
        <v>53</v>
      </c>
      <c r="O47" s="289"/>
      <c r="R47" s="211"/>
      <c r="S47" s="1980"/>
      <c r="T47" s="1951" t="s">
        <v>302</v>
      </c>
      <c r="U47" s="1951"/>
      <c r="V47" s="1951" t="s">
        <v>302</v>
      </c>
      <c r="W47" s="1951"/>
      <c r="X47" s="1951" t="s">
        <v>302</v>
      </c>
      <c r="Y47" s="901"/>
      <c r="Z47" s="1951" t="s">
        <v>302</v>
      </c>
      <c r="AA47" s="901"/>
      <c r="AB47" s="1951" t="s">
        <v>302</v>
      </c>
      <c r="AC47" s="901"/>
      <c r="AD47" s="1951" t="s">
        <v>302</v>
      </c>
      <c r="AE47" s="902"/>
      <c r="AF47" s="1951" t="s">
        <v>302</v>
      </c>
      <c r="AH47" s="2011"/>
      <c r="AI47" s="238"/>
    </row>
    <row r="48" spans="3:50" ht="7.5" customHeight="1" x14ac:dyDescent="0.15">
      <c r="C48" s="1395"/>
      <c r="D48" s="1396"/>
      <c r="E48" s="1396"/>
      <c r="F48" s="1399"/>
      <c r="G48" s="1991"/>
      <c r="H48" s="1991"/>
      <c r="I48" s="1991"/>
      <c r="J48" s="1979"/>
      <c r="K48" s="1559"/>
      <c r="L48" s="1559"/>
      <c r="M48" s="1559"/>
      <c r="N48" s="1991"/>
      <c r="O48" s="290"/>
      <c r="R48" s="211"/>
      <c r="S48" s="1980"/>
      <c r="T48" s="1951"/>
      <c r="U48" s="1951"/>
      <c r="V48" s="1951"/>
      <c r="W48" s="1951"/>
      <c r="X48" s="1951"/>
      <c r="Y48" s="901"/>
      <c r="Z48" s="1951"/>
      <c r="AA48" s="901"/>
      <c r="AB48" s="1951"/>
      <c r="AC48" s="901"/>
      <c r="AD48" s="1951"/>
      <c r="AE48" s="902"/>
      <c r="AF48" s="1951"/>
      <c r="AH48" s="2011"/>
      <c r="AI48" s="238"/>
    </row>
    <row r="49" spans="3:35" ht="4.5" customHeight="1" x14ac:dyDescent="0.15">
      <c r="C49" s="1963" t="s">
        <v>290</v>
      </c>
      <c r="D49" s="1964"/>
      <c r="E49" s="1964"/>
      <c r="F49" s="1965"/>
      <c r="G49" s="282"/>
      <c r="H49" s="282"/>
      <c r="I49" s="282"/>
      <c r="J49" s="282"/>
      <c r="K49" s="282"/>
      <c r="L49" s="282"/>
      <c r="M49" s="282"/>
      <c r="N49" s="282"/>
      <c r="O49" s="291"/>
      <c r="R49" s="211"/>
      <c r="S49" s="211"/>
      <c r="T49" s="825"/>
      <c r="U49" s="825"/>
      <c r="V49" s="825"/>
      <c r="W49" s="825"/>
      <c r="X49" s="825"/>
      <c r="Y49" s="825"/>
      <c r="Z49" s="825"/>
      <c r="AA49" s="825"/>
      <c r="AB49" s="825"/>
      <c r="AC49" s="825"/>
      <c r="AD49" s="825"/>
      <c r="AE49" s="826"/>
      <c r="AF49" s="826"/>
      <c r="AH49" s="826"/>
      <c r="AI49" s="238"/>
    </row>
    <row r="50" spans="3:35" x14ac:dyDescent="0.15">
      <c r="C50" s="1966"/>
      <c r="D50" s="1967"/>
      <c r="E50" s="1967"/>
      <c r="F50" s="1968"/>
      <c r="G50" s="287"/>
      <c r="H50" s="1546" t="s">
        <v>52</v>
      </c>
      <c r="I50" s="1559" t="s">
        <v>675</v>
      </c>
      <c r="J50" s="1559"/>
      <c r="K50" s="1559"/>
      <c r="L50" s="1546" t="s">
        <v>53</v>
      </c>
      <c r="M50" s="287"/>
      <c r="N50" s="287"/>
      <c r="O50" s="289"/>
      <c r="R50" s="211"/>
      <c r="S50" s="1980"/>
      <c r="T50" s="1951" t="s">
        <v>302</v>
      </c>
      <c r="U50" s="1951"/>
      <c r="V50" s="1951" t="s">
        <v>302</v>
      </c>
      <c r="W50" s="1951"/>
      <c r="X50" s="1951" t="s">
        <v>302</v>
      </c>
      <c r="Y50" s="901"/>
      <c r="Z50" s="1951" t="s">
        <v>302</v>
      </c>
      <c r="AA50" s="901"/>
      <c r="AB50" s="1951" t="s">
        <v>302</v>
      </c>
      <c r="AC50" s="901"/>
      <c r="AD50" s="1951" t="s">
        <v>302</v>
      </c>
      <c r="AE50" s="902"/>
      <c r="AF50" s="1951" t="s">
        <v>302</v>
      </c>
      <c r="AH50" s="827"/>
      <c r="AI50" s="238"/>
    </row>
    <row r="51" spans="3:35" ht="6.75" customHeight="1" x14ac:dyDescent="0.15">
      <c r="C51" s="1966"/>
      <c r="D51" s="1967"/>
      <c r="E51" s="1967"/>
      <c r="F51" s="1968"/>
      <c r="G51" s="287"/>
      <c r="H51" s="1546"/>
      <c r="I51" s="1559"/>
      <c r="J51" s="1559"/>
      <c r="K51" s="1559"/>
      <c r="L51" s="1546"/>
      <c r="M51" s="287"/>
      <c r="N51" s="287"/>
      <c r="O51" s="289"/>
      <c r="R51" s="211"/>
      <c r="S51" s="1980"/>
      <c r="T51" s="1951"/>
      <c r="U51" s="1951"/>
      <c r="V51" s="1951"/>
      <c r="W51" s="1951"/>
      <c r="X51" s="1951"/>
      <c r="Y51" s="901"/>
      <c r="Z51" s="1951"/>
      <c r="AA51" s="901"/>
      <c r="AB51" s="1951"/>
      <c r="AC51" s="901"/>
      <c r="AD51" s="1951"/>
      <c r="AE51" s="902"/>
      <c r="AF51" s="1951"/>
      <c r="AH51" s="827"/>
      <c r="AI51" s="238"/>
    </row>
    <row r="52" spans="3:35" ht="7.5" customHeight="1" x14ac:dyDescent="0.15">
      <c r="C52" s="1966"/>
      <c r="D52" s="1967"/>
      <c r="E52" s="1967"/>
      <c r="F52" s="1968"/>
      <c r="G52" s="287"/>
      <c r="H52" s="1546"/>
      <c r="I52" s="1559"/>
      <c r="J52" s="1559"/>
      <c r="K52" s="1559"/>
      <c r="L52" s="1546"/>
      <c r="M52" s="287"/>
      <c r="N52" s="287"/>
      <c r="O52" s="289"/>
      <c r="AI52" s="238"/>
    </row>
    <row r="53" spans="3:35" ht="3.75" customHeight="1" x14ac:dyDescent="0.15">
      <c r="C53" s="1969"/>
      <c r="D53" s="1970"/>
      <c r="E53" s="1970"/>
      <c r="F53" s="1971"/>
      <c r="G53" s="285"/>
      <c r="H53" s="285"/>
      <c r="I53" s="285"/>
      <c r="J53" s="285"/>
      <c r="K53" s="285"/>
      <c r="L53" s="285"/>
      <c r="M53" s="285"/>
      <c r="N53" s="285"/>
      <c r="O53" s="290"/>
      <c r="R53" s="211"/>
      <c r="AI53" s="238"/>
    </row>
    <row r="54" spans="3:35" ht="7.5" customHeight="1" x14ac:dyDescent="0.15">
      <c r="C54" s="1963" t="s">
        <v>417</v>
      </c>
      <c r="D54" s="1392"/>
      <c r="E54" s="1392"/>
      <c r="F54" s="1397"/>
      <c r="G54" s="282"/>
      <c r="H54" s="282"/>
      <c r="I54" s="282"/>
      <c r="J54" s="282"/>
      <c r="K54" s="282"/>
      <c r="L54" s="1989" t="s">
        <v>297</v>
      </c>
      <c r="M54" s="1989"/>
      <c r="N54" s="1989"/>
      <c r="O54" s="1419"/>
      <c r="R54" s="1952" t="s">
        <v>490</v>
      </c>
      <c r="S54" s="1953"/>
      <c r="T54" s="1953"/>
      <c r="U54" s="1953"/>
      <c r="V54" s="1953"/>
      <c r="W54" s="1953"/>
      <c r="X54" s="1953"/>
      <c r="Y54" s="1953"/>
      <c r="Z54" s="1953"/>
      <c r="AA54" s="1953"/>
      <c r="AB54" s="1953"/>
      <c r="AC54" s="1953"/>
      <c r="AD54" s="1953"/>
      <c r="AE54" s="1953"/>
      <c r="AF54" s="1953"/>
      <c r="AH54" s="185"/>
      <c r="AI54" s="238"/>
    </row>
    <row r="55" spans="3:35" ht="7.5" customHeight="1" x14ac:dyDescent="0.15">
      <c r="C55" s="1393"/>
      <c r="D55" s="1394"/>
      <c r="E55" s="1394"/>
      <c r="F55" s="1398"/>
      <c r="G55" s="1982" t="s">
        <v>296</v>
      </c>
      <c r="H55" s="1982"/>
      <c r="I55" s="1982"/>
      <c r="J55" s="1982"/>
      <c r="K55" s="1982"/>
      <c r="L55" s="1546"/>
      <c r="M55" s="1546"/>
      <c r="N55" s="1546"/>
      <c r="O55" s="1990"/>
      <c r="R55" s="1953"/>
      <c r="S55" s="1953"/>
      <c r="T55" s="1953"/>
      <c r="U55" s="1953"/>
      <c r="V55" s="1953"/>
      <c r="W55" s="1953"/>
      <c r="X55" s="1953"/>
      <c r="Y55" s="1953"/>
      <c r="Z55" s="1953"/>
      <c r="AA55" s="1953"/>
      <c r="AB55" s="1953"/>
      <c r="AC55" s="1953"/>
      <c r="AD55" s="1953"/>
      <c r="AE55" s="1953"/>
      <c r="AF55" s="1953"/>
      <c r="AH55" s="175"/>
      <c r="AI55" s="238"/>
    </row>
    <row r="56" spans="3:35" ht="7.5" customHeight="1" x14ac:dyDescent="0.15">
      <c r="C56" s="1393"/>
      <c r="D56" s="1394"/>
      <c r="E56" s="1394"/>
      <c r="F56" s="1398"/>
      <c r="G56" s="1982"/>
      <c r="H56" s="1982"/>
      <c r="I56" s="1982"/>
      <c r="J56" s="1982"/>
      <c r="K56" s="1982"/>
      <c r="L56" s="1546"/>
      <c r="M56" s="1546"/>
      <c r="N56" s="1546"/>
      <c r="O56" s="1990"/>
      <c r="S56" s="1954" t="s">
        <v>491</v>
      </c>
      <c r="T56" s="1198"/>
      <c r="U56" s="1198"/>
      <c r="V56" s="1198"/>
      <c r="W56" s="1198"/>
      <c r="X56" s="1198"/>
      <c r="Y56" s="1198"/>
      <c r="Z56" s="1198"/>
      <c r="AA56" s="1198"/>
      <c r="AB56" s="1198"/>
      <c r="AC56" s="1198"/>
      <c r="AD56" s="1198"/>
      <c r="AE56" s="1198"/>
      <c r="AF56" s="1198"/>
      <c r="AH56" s="2010"/>
      <c r="AI56" s="238"/>
    </row>
    <row r="57" spans="3:35" ht="7.5" customHeight="1" x14ac:dyDescent="0.15">
      <c r="C57" s="1393"/>
      <c r="D57" s="1394"/>
      <c r="E57" s="1394"/>
      <c r="F57" s="1398"/>
      <c r="G57" s="287"/>
      <c r="H57" s="287"/>
      <c r="I57" s="287"/>
      <c r="J57" s="287"/>
      <c r="K57" s="287"/>
      <c r="L57" s="1546"/>
      <c r="M57" s="1546"/>
      <c r="N57" s="1546"/>
      <c r="O57" s="1990"/>
      <c r="R57" s="211"/>
      <c r="S57" s="1198"/>
      <c r="T57" s="1198"/>
      <c r="U57" s="1198"/>
      <c r="V57" s="1198"/>
      <c r="W57" s="1198"/>
      <c r="X57" s="1198"/>
      <c r="Y57" s="1198"/>
      <c r="Z57" s="1198"/>
      <c r="AA57" s="1198"/>
      <c r="AB57" s="1198"/>
      <c r="AC57" s="1198"/>
      <c r="AD57" s="1198"/>
      <c r="AE57" s="1198"/>
      <c r="AF57" s="1198"/>
      <c r="AH57" s="2010"/>
      <c r="AI57" s="238"/>
    </row>
    <row r="58" spans="3:35" ht="7.5" customHeight="1" x14ac:dyDescent="0.15">
      <c r="C58" s="1395"/>
      <c r="D58" s="1396"/>
      <c r="E58" s="1396"/>
      <c r="F58" s="1399"/>
      <c r="G58" s="285"/>
      <c r="H58" s="285"/>
      <c r="I58" s="285"/>
      <c r="J58" s="285"/>
      <c r="K58" s="285"/>
      <c r="L58" s="1991"/>
      <c r="M58" s="1991"/>
      <c r="N58" s="1991"/>
      <c r="O58" s="1503"/>
      <c r="AI58" s="238"/>
    </row>
    <row r="59" spans="3:35" ht="7.5" customHeight="1" x14ac:dyDescent="0.15">
      <c r="C59" s="1963" t="str">
        <f>+表紙!AE9&amp;"の
苦情受付件数等"</f>
        <v>＿＿年度の
苦情受付件数等</v>
      </c>
      <c r="D59" s="1964"/>
      <c r="E59" s="1964"/>
      <c r="F59" s="1965"/>
      <c r="G59" s="1351"/>
      <c r="H59" s="1499" t="s">
        <v>73</v>
      </c>
      <c r="I59" s="1499"/>
      <c r="J59" s="282"/>
      <c r="K59" s="282"/>
      <c r="L59" s="282"/>
      <c r="M59" s="282"/>
      <c r="N59" s="282"/>
      <c r="O59" s="291"/>
      <c r="AI59" s="238"/>
    </row>
    <row r="60" spans="3:35" x14ac:dyDescent="0.15">
      <c r="C60" s="1966"/>
      <c r="D60" s="1967"/>
      <c r="E60" s="1967"/>
      <c r="F60" s="1968"/>
      <c r="G60" s="1353"/>
      <c r="H60" s="1982"/>
      <c r="I60" s="1982"/>
      <c r="J60" s="287"/>
      <c r="K60" s="287"/>
      <c r="L60" s="287"/>
      <c r="M60" s="287"/>
      <c r="N60" s="287"/>
      <c r="O60" s="289"/>
      <c r="R60" s="1075" t="s">
        <v>1094</v>
      </c>
      <c r="S60" s="1076"/>
      <c r="T60" s="1076"/>
      <c r="U60" s="1076"/>
      <c r="V60" s="1076"/>
      <c r="W60" s="1076"/>
      <c r="X60" s="1076"/>
      <c r="Y60" s="1076"/>
      <c r="Z60" s="1076"/>
      <c r="AA60" s="1076"/>
      <c r="AB60" s="1076"/>
      <c r="AC60" s="1077"/>
      <c r="AD60" s="1077"/>
      <c r="AE60" s="1077"/>
      <c r="AF60" s="1077"/>
      <c r="AG60" s="1077"/>
      <c r="AI60" s="238"/>
    </row>
    <row r="61" spans="3:35" ht="13.5" customHeight="1" x14ac:dyDescent="0.15">
      <c r="C61" s="1966"/>
      <c r="D61" s="1967"/>
      <c r="E61" s="1967"/>
      <c r="F61" s="1968"/>
      <c r="G61" s="1992" t="s">
        <v>356</v>
      </c>
      <c r="H61" s="1982"/>
      <c r="I61" s="1982"/>
      <c r="J61" s="1982"/>
      <c r="K61" s="287"/>
      <c r="L61" s="287"/>
      <c r="M61" s="287"/>
      <c r="N61" s="287"/>
      <c r="O61" s="289"/>
      <c r="R61" s="1993" t="s">
        <v>1086</v>
      </c>
      <c r="S61" s="1994"/>
      <c r="T61" s="1994"/>
      <c r="U61" s="1994"/>
      <c r="V61" s="1995"/>
      <c r="W61" s="1959" t="s">
        <v>1087</v>
      </c>
      <c r="X61" s="1960"/>
      <c r="Y61" s="1935" t="s">
        <v>1088</v>
      </c>
      <c r="Z61" s="1936"/>
      <c r="AA61" s="1936"/>
      <c r="AB61" s="1936"/>
      <c r="AC61" s="1936"/>
      <c r="AD61" s="1936"/>
      <c r="AE61" s="1937" t="s">
        <v>1089</v>
      </c>
      <c r="AF61" s="1938"/>
      <c r="AG61" s="1939"/>
      <c r="AH61" s="210"/>
      <c r="AI61" s="238"/>
    </row>
    <row r="62" spans="3:35" ht="13.5" customHeight="1" x14ac:dyDescent="0.15">
      <c r="C62" s="1966"/>
      <c r="D62" s="1967"/>
      <c r="E62" s="1967"/>
      <c r="F62" s="1968"/>
      <c r="G62" s="1992"/>
      <c r="H62" s="1982"/>
      <c r="I62" s="1982"/>
      <c r="J62" s="1982"/>
      <c r="K62" s="287"/>
      <c r="L62" s="287"/>
      <c r="M62" s="287"/>
      <c r="N62" s="287"/>
      <c r="O62" s="289"/>
      <c r="R62" s="1996"/>
      <c r="S62" s="1997"/>
      <c r="T62" s="1997"/>
      <c r="U62" s="1997"/>
      <c r="V62" s="1998"/>
      <c r="W62" s="1961"/>
      <c r="X62" s="1962"/>
      <c r="Y62" s="1943" t="s">
        <v>1090</v>
      </c>
      <c r="Z62" s="1944"/>
      <c r="AA62" s="1945" t="s">
        <v>1091</v>
      </c>
      <c r="AB62" s="1946"/>
      <c r="AC62" s="1947" t="s">
        <v>1092</v>
      </c>
      <c r="AD62" s="1946"/>
      <c r="AE62" s="1940"/>
      <c r="AF62" s="1941"/>
      <c r="AG62" s="1942"/>
      <c r="AH62" s="210"/>
      <c r="AI62" s="238"/>
    </row>
    <row r="63" spans="3:35" ht="13.5" customHeight="1" x14ac:dyDescent="0.15">
      <c r="C63" s="1966"/>
      <c r="D63" s="1967"/>
      <c r="E63" s="1967"/>
      <c r="F63" s="1968"/>
      <c r="G63" s="1983"/>
      <c r="H63" s="1984"/>
      <c r="I63" s="1984"/>
      <c r="J63" s="1984"/>
      <c r="K63" s="1984"/>
      <c r="L63" s="1984"/>
      <c r="M63" s="1984"/>
      <c r="N63" s="1984"/>
      <c r="O63" s="1985"/>
      <c r="R63" s="1933" t="s">
        <v>1093</v>
      </c>
      <c r="S63" s="1934"/>
      <c r="T63" s="1934"/>
      <c r="U63" s="1934"/>
      <c r="V63" s="1934"/>
      <c r="W63" s="1928" t="s">
        <v>749</v>
      </c>
      <c r="X63" s="1929"/>
      <c r="Y63" s="1928" t="s">
        <v>749</v>
      </c>
      <c r="Z63" s="1929"/>
      <c r="AA63" s="1928" t="s">
        <v>749</v>
      </c>
      <c r="AB63" s="1929"/>
      <c r="AC63" s="1928" t="s">
        <v>749</v>
      </c>
      <c r="AD63" s="1929"/>
      <c r="AE63" s="1930" t="s">
        <v>1136</v>
      </c>
      <c r="AF63" s="1931"/>
      <c r="AG63" s="1932"/>
      <c r="AI63" s="238"/>
    </row>
    <row r="64" spans="3:35" ht="13.5" customHeight="1" x14ac:dyDescent="0.15">
      <c r="C64" s="1966"/>
      <c r="D64" s="1967"/>
      <c r="E64" s="1967"/>
      <c r="F64" s="1968"/>
      <c r="G64" s="1983"/>
      <c r="H64" s="1984"/>
      <c r="I64" s="1984"/>
      <c r="J64" s="1984"/>
      <c r="K64" s="1984"/>
      <c r="L64" s="1984"/>
      <c r="M64" s="1984"/>
      <c r="N64" s="1984"/>
      <c r="O64" s="1985"/>
      <c r="R64" s="1933" t="s">
        <v>1157</v>
      </c>
      <c r="S64" s="1934"/>
      <c r="T64" s="1934"/>
      <c r="U64" s="1934"/>
      <c r="V64" s="1934"/>
      <c r="W64" s="1928" t="s">
        <v>749</v>
      </c>
      <c r="X64" s="1929"/>
      <c r="Y64" s="1928" t="s">
        <v>749</v>
      </c>
      <c r="Z64" s="1929"/>
      <c r="AA64" s="1928" t="s">
        <v>749</v>
      </c>
      <c r="AB64" s="1929"/>
      <c r="AC64" s="1928" t="s">
        <v>749</v>
      </c>
      <c r="AD64" s="1929"/>
      <c r="AE64" s="1930" t="s">
        <v>1136</v>
      </c>
      <c r="AF64" s="1931"/>
      <c r="AG64" s="1932"/>
      <c r="AI64" s="238"/>
    </row>
    <row r="65" spans="3:15" ht="7.5" customHeight="1" x14ac:dyDescent="0.15">
      <c r="C65" s="1969"/>
      <c r="D65" s="1970"/>
      <c r="E65" s="1970"/>
      <c r="F65" s="1971"/>
      <c r="G65" s="1986"/>
      <c r="H65" s="1987"/>
      <c r="I65" s="1987"/>
      <c r="J65" s="1987"/>
      <c r="K65" s="1987"/>
      <c r="L65" s="1987"/>
      <c r="M65" s="1987"/>
      <c r="N65" s="1987"/>
      <c r="O65" s="1988"/>
    </row>
    <row r="66" spans="3:15" ht="7.5" customHeight="1" x14ac:dyDescent="0.15">
      <c r="C66" s="292"/>
      <c r="D66" s="292"/>
      <c r="E66" s="292"/>
      <c r="F66" s="292"/>
      <c r="G66" s="292"/>
      <c r="H66" s="292"/>
      <c r="I66" s="292"/>
      <c r="J66" s="292"/>
      <c r="K66" s="292"/>
      <c r="L66" s="292"/>
      <c r="M66" s="292"/>
      <c r="N66" s="292"/>
      <c r="O66" s="292"/>
    </row>
    <row r="67" spans="3:15" ht="7.5" customHeight="1" x14ac:dyDescent="0.15">
      <c r="C67" s="292"/>
      <c r="D67" s="292"/>
      <c r="E67" s="292"/>
      <c r="F67" s="292"/>
      <c r="G67" s="292"/>
      <c r="H67" s="292"/>
      <c r="I67" s="292"/>
      <c r="J67" s="292"/>
      <c r="K67" s="292"/>
      <c r="L67" s="292"/>
      <c r="M67" s="292"/>
      <c r="N67" s="292"/>
      <c r="O67" s="292"/>
    </row>
    <row r="68" spans="3:15" ht="7.5" customHeight="1" x14ac:dyDescent="0.15">
      <c r="C68" s="292"/>
      <c r="D68" s="292"/>
      <c r="E68" s="292"/>
      <c r="F68" s="292"/>
      <c r="G68" s="292"/>
      <c r="H68" s="292"/>
      <c r="I68" s="292"/>
      <c r="J68" s="292"/>
      <c r="K68" s="292"/>
      <c r="L68" s="292"/>
      <c r="M68" s="292"/>
      <c r="N68" s="292"/>
      <c r="O68" s="292"/>
    </row>
    <row r="69" spans="3:15" ht="7.5" customHeight="1" x14ac:dyDescent="0.15">
      <c r="C69" s="292"/>
      <c r="D69" s="292"/>
      <c r="E69" s="292"/>
      <c r="F69" s="292"/>
      <c r="G69" s="292"/>
      <c r="H69" s="292"/>
      <c r="I69" s="292"/>
      <c r="J69" s="292"/>
      <c r="K69" s="292"/>
      <c r="L69" s="292"/>
      <c r="M69" s="292"/>
      <c r="N69" s="292"/>
      <c r="O69" s="292"/>
    </row>
    <row r="70" spans="3:15" ht="7.5" customHeight="1" x14ac:dyDescent="0.15">
      <c r="C70" s="292"/>
      <c r="D70" s="292"/>
      <c r="E70" s="292"/>
      <c r="F70" s="292"/>
      <c r="G70" s="292"/>
      <c r="H70" s="292"/>
      <c r="I70" s="292"/>
      <c r="J70" s="292"/>
      <c r="K70" s="292"/>
      <c r="L70" s="292"/>
      <c r="M70" s="292"/>
      <c r="N70" s="292"/>
      <c r="O70" s="292"/>
    </row>
    <row r="71" spans="3:15" ht="7.5" customHeight="1" x14ac:dyDescent="0.15">
      <c r="C71" s="292"/>
      <c r="D71" s="292"/>
      <c r="E71" s="292"/>
      <c r="F71" s="292"/>
      <c r="G71" s="292"/>
      <c r="H71" s="292"/>
      <c r="I71" s="292"/>
      <c r="J71" s="292"/>
      <c r="K71" s="292"/>
      <c r="L71" s="292"/>
      <c r="M71" s="292"/>
      <c r="N71" s="292"/>
      <c r="O71" s="292"/>
    </row>
    <row r="72" spans="3:15" ht="7.5" customHeight="1" x14ac:dyDescent="0.15">
      <c r="C72" s="292"/>
      <c r="D72" s="292"/>
      <c r="E72" s="292"/>
      <c r="F72" s="292"/>
      <c r="G72" s="292"/>
      <c r="H72" s="292"/>
      <c r="I72" s="292"/>
      <c r="J72" s="292"/>
      <c r="K72" s="292"/>
      <c r="L72" s="292"/>
      <c r="M72" s="292"/>
      <c r="N72" s="292"/>
      <c r="O72" s="292"/>
    </row>
    <row r="73" spans="3:15" ht="7.5" customHeight="1" x14ac:dyDescent="0.15">
      <c r="C73" s="292"/>
      <c r="D73" s="292"/>
      <c r="E73" s="292"/>
      <c r="F73" s="292"/>
      <c r="G73" s="292"/>
      <c r="H73" s="292"/>
      <c r="I73" s="292"/>
      <c r="J73" s="292"/>
      <c r="K73" s="292"/>
      <c r="L73" s="292"/>
      <c r="M73" s="292"/>
      <c r="N73" s="292"/>
      <c r="O73" s="292"/>
    </row>
    <row r="74" spans="3:15" ht="7.5" customHeight="1" x14ac:dyDescent="0.15">
      <c r="C74" s="292"/>
      <c r="D74" s="292"/>
      <c r="E74" s="292"/>
      <c r="F74" s="292"/>
      <c r="G74" s="292"/>
      <c r="H74" s="292"/>
      <c r="I74" s="292"/>
      <c r="J74" s="292"/>
      <c r="K74" s="292"/>
      <c r="L74" s="292"/>
      <c r="M74" s="292"/>
      <c r="N74" s="292"/>
      <c r="O74" s="292"/>
    </row>
    <row r="75" spans="3:15" ht="7.5" customHeight="1" x14ac:dyDescent="0.15">
      <c r="C75" s="292"/>
      <c r="D75" s="292"/>
      <c r="E75" s="292"/>
      <c r="F75" s="292"/>
      <c r="G75" s="292"/>
      <c r="H75" s="292"/>
      <c r="I75" s="292"/>
      <c r="J75" s="292"/>
      <c r="K75" s="292"/>
      <c r="L75" s="292"/>
      <c r="M75" s="292"/>
      <c r="N75" s="292"/>
      <c r="O75" s="292"/>
    </row>
    <row r="76" spans="3:15" ht="7.5" customHeight="1" x14ac:dyDescent="0.15">
      <c r="C76" s="292"/>
      <c r="D76" s="292"/>
      <c r="E76" s="292"/>
      <c r="F76" s="292"/>
      <c r="G76" s="292"/>
      <c r="H76" s="292"/>
      <c r="I76" s="292"/>
      <c r="J76" s="292"/>
      <c r="K76" s="292"/>
      <c r="L76" s="292"/>
      <c r="M76" s="292"/>
      <c r="N76" s="292"/>
      <c r="O76" s="292"/>
    </row>
    <row r="77" spans="3:15" ht="7.5" customHeight="1" x14ac:dyDescent="0.15">
      <c r="C77" s="292"/>
      <c r="D77" s="292"/>
      <c r="E77" s="292"/>
      <c r="F77" s="292"/>
      <c r="G77" s="292"/>
      <c r="H77" s="292"/>
      <c r="I77" s="292"/>
      <c r="J77" s="292"/>
      <c r="K77" s="292"/>
      <c r="L77" s="292"/>
      <c r="M77" s="292"/>
      <c r="N77" s="292"/>
      <c r="O77" s="292"/>
    </row>
    <row r="78" spans="3:15" ht="7.5" customHeight="1" x14ac:dyDescent="0.15">
      <c r="C78" s="292"/>
      <c r="D78" s="292"/>
      <c r="E78" s="292"/>
      <c r="F78" s="292"/>
      <c r="G78" s="292"/>
      <c r="H78" s="292"/>
      <c r="I78" s="292"/>
      <c r="J78" s="292"/>
      <c r="K78" s="292"/>
      <c r="L78" s="292"/>
      <c r="M78" s="292"/>
      <c r="N78" s="292"/>
      <c r="O78" s="292"/>
    </row>
    <row r="79" spans="3:15" ht="7.5" customHeight="1" x14ac:dyDescent="0.15">
      <c r="C79" s="292"/>
      <c r="D79" s="292"/>
      <c r="E79" s="292"/>
      <c r="F79" s="292"/>
      <c r="G79" s="292"/>
      <c r="H79" s="292"/>
      <c r="I79" s="292"/>
      <c r="J79" s="292"/>
      <c r="K79" s="292"/>
      <c r="L79" s="292"/>
      <c r="M79" s="292"/>
      <c r="N79" s="292"/>
      <c r="O79" s="292"/>
    </row>
    <row r="80" spans="3:15" ht="7.5" customHeight="1" x14ac:dyDescent="0.15">
      <c r="C80" s="292"/>
      <c r="D80" s="292"/>
      <c r="E80" s="292"/>
      <c r="F80" s="292"/>
      <c r="G80" s="292"/>
      <c r="H80" s="292"/>
      <c r="I80" s="292"/>
      <c r="J80" s="292"/>
      <c r="K80" s="292"/>
      <c r="L80" s="292"/>
      <c r="M80" s="292"/>
      <c r="N80" s="292"/>
      <c r="O80" s="292"/>
    </row>
    <row r="81" ht="7.5" customHeight="1" x14ac:dyDescent="0.15"/>
    <row r="82" ht="7.5" customHeight="1" x14ac:dyDescent="0.15"/>
    <row r="83" ht="7.5" customHeight="1" x14ac:dyDescent="0.15"/>
    <row r="84" ht="7.5" customHeight="1" x14ac:dyDescent="0.15"/>
    <row r="85" ht="7.5" customHeight="1" x14ac:dyDescent="0.15"/>
    <row r="86" ht="7.5" customHeight="1" x14ac:dyDescent="0.15"/>
    <row r="87" ht="7.5" customHeight="1" x14ac:dyDescent="0.15"/>
    <row r="88" ht="7.5" customHeight="1" x14ac:dyDescent="0.15"/>
    <row r="89" ht="7.5" customHeight="1" x14ac:dyDescent="0.15"/>
    <row r="90" ht="7.5" customHeight="1" x14ac:dyDescent="0.15"/>
  </sheetData>
  <customSheetViews>
    <customSheetView guid="{9B4E31BC-71FB-41F0-8B8E-2BBB750341B5}" showPageBreaks="1" printArea="1" view="pageBreakPreview" topLeftCell="A13">
      <selection activeCell="I29" sqref="I29"/>
      <pageMargins left="0.70866141732283472" right="0.70866141732283472" top="0.74803149606299213" bottom="0.74803149606299213" header="0.31496062992125984" footer="0.31496062992125984"/>
      <pageSetup paperSize="9" orientation="landscape" r:id="rId1"/>
      <headerFooter>
        <oddFooter>&amp;C8</oddFooter>
      </headerFooter>
    </customSheetView>
  </customSheetViews>
  <mergeCells count="166">
    <mergeCell ref="C35:F37"/>
    <mergeCell ref="F24:F27"/>
    <mergeCell ref="I32:J34"/>
    <mergeCell ref="G35:H37"/>
    <mergeCell ref="C38:F42"/>
    <mergeCell ref="L35:O37"/>
    <mergeCell ref="G38:H40"/>
    <mergeCell ref="I38:J40"/>
    <mergeCell ref="K41:K42"/>
    <mergeCell ref="AK33:AX34"/>
    <mergeCell ref="E24:E27"/>
    <mergeCell ref="K32:K34"/>
    <mergeCell ref="A30:G31"/>
    <mergeCell ref="T22:T23"/>
    <mergeCell ref="U12:AI13"/>
    <mergeCell ref="E16:E19"/>
    <mergeCell ref="G16:G19"/>
    <mergeCell ref="J24:O27"/>
    <mergeCell ref="G20:G23"/>
    <mergeCell ref="E20:E23"/>
    <mergeCell ref="F20:F23"/>
    <mergeCell ref="L32:O34"/>
    <mergeCell ref="G32:H34"/>
    <mergeCell ref="Z29:Z30"/>
    <mergeCell ref="AA29:AA30"/>
    <mergeCell ref="AB29:AB30"/>
    <mergeCell ref="AG29:AG30"/>
    <mergeCell ref="T12:T13"/>
    <mergeCell ref="H20:H23"/>
    <mergeCell ref="F16:F19"/>
    <mergeCell ref="H16:H19"/>
    <mergeCell ref="C32:F34"/>
    <mergeCell ref="AH56:AH57"/>
    <mergeCell ref="AH47:AH48"/>
    <mergeCell ref="AD47:AD48"/>
    <mergeCell ref="AD50:AD51"/>
    <mergeCell ref="AF47:AF48"/>
    <mergeCell ref="I16:I19"/>
    <mergeCell ref="J16:O19"/>
    <mergeCell ref="U20:AD21"/>
    <mergeCell ref="AF50:AF51"/>
    <mergeCell ref="L38:O40"/>
    <mergeCell ref="I20:I23"/>
    <mergeCell ref="K47:M48"/>
    <mergeCell ref="W50:W51"/>
    <mergeCell ref="V50:V51"/>
    <mergeCell ref="Y38:Y39"/>
    <mergeCell ref="X50:X51"/>
    <mergeCell ref="S38:S39"/>
    <mergeCell ref="V35:AE36"/>
    <mergeCell ref="R33:AC34"/>
    <mergeCell ref="S35:U36"/>
    <mergeCell ref="R42:AG43"/>
    <mergeCell ref="N45:N46"/>
    <mergeCell ref="I35:J37"/>
    <mergeCell ref="AC38:AC39"/>
    <mergeCell ref="B9:G10"/>
    <mergeCell ref="R3:AA4"/>
    <mergeCell ref="C20:D27"/>
    <mergeCell ref="C12:D15"/>
    <mergeCell ref="I12:I15"/>
    <mergeCell ref="C16:D19"/>
    <mergeCell ref="E12:H15"/>
    <mergeCell ref="J20:O23"/>
    <mergeCell ref="I24:I27"/>
    <mergeCell ref="H24:H27"/>
    <mergeCell ref="B3:G4"/>
    <mergeCell ref="U18:AD19"/>
    <mergeCell ref="G24:G27"/>
    <mergeCell ref="U22:AE23"/>
    <mergeCell ref="T14:T15"/>
    <mergeCell ref="I3:K4"/>
    <mergeCell ref="I50:K52"/>
    <mergeCell ref="J43:J44"/>
    <mergeCell ref="I41:J42"/>
    <mergeCell ref="G41:H42"/>
    <mergeCell ref="N43:N44"/>
    <mergeCell ref="K43:M44"/>
    <mergeCell ref="K45:M46"/>
    <mergeCell ref="K38:K40"/>
    <mergeCell ref="L41:O42"/>
    <mergeCell ref="J45:J46"/>
    <mergeCell ref="G43:I44"/>
    <mergeCell ref="H59:I60"/>
    <mergeCell ref="V47:V48"/>
    <mergeCell ref="U50:U51"/>
    <mergeCell ref="G59:G60"/>
    <mergeCell ref="J47:J48"/>
    <mergeCell ref="C59:F65"/>
    <mergeCell ref="G63:O65"/>
    <mergeCell ref="C43:F48"/>
    <mergeCell ref="C49:F53"/>
    <mergeCell ref="L54:O58"/>
    <mergeCell ref="G61:J62"/>
    <mergeCell ref="G47:I48"/>
    <mergeCell ref="L50:L52"/>
    <mergeCell ref="H50:H52"/>
    <mergeCell ref="G45:I46"/>
    <mergeCell ref="T50:T51"/>
    <mergeCell ref="S47:S48"/>
    <mergeCell ref="S50:S51"/>
    <mergeCell ref="C54:F58"/>
    <mergeCell ref="G55:K56"/>
    <mergeCell ref="U47:U48"/>
    <mergeCell ref="R61:V62"/>
    <mergeCell ref="R64:V64"/>
    <mergeCell ref="N47:N48"/>
    <mergeCell ref="W61:X62"/>
    <mergeCell ref="J12:O15"/>
    <mergeCell ref="U16:AI17"/>
    <mergeCell ref="J6:L6"/>
    <mergeCell ref="T16:T17"/>
    <mergeCell ref="T8:AH9"/>
    <mergeCell ref="AE29:AE30"/>
    <mergeCell ref="T40:V40"/>
    <mergeCell ref="K35:K37"/>
    <mergeCell ref="W47:W48"/>
    <mergeCell ref="X47:X48"/>
    <mergeCell ref="T6:V6"/>
    <mergeCell ref="T29:V29"/>
    <mergeCell ref="W31:Y31"/>
    <mergeCell ref="T31:V31"/>
    <mergeCell ref="R27:Y28"/>
    <mergeCell ref="U14:AI15"/>
    <mergeCell ref="AA5:AA6"/>
    <mergeCell ref="U10:AE11"/>
    <mergeCell ref="AC29:AC30"/>
    <mergeCell ref="AF29:AF30"/>
    <mergeCell ref="AD29:AD30"/>
    <mergeCell ref="X29:X30"/>
    <mergeCell ref="Y29:Y30"/>
    <mergeCell ref="Y61:AD61"/>
    <mergeCell ref="AE61:AG62"/>
    <mergeCell ref="Y62:Z62"/>
    <mergeCell ref="AA62:AB62"/>
    <mergeCell ref="AC62:AD62"/>
    <mergeCell ref="W40:Y40"/>
    <mergeCell ref="T38:V39"/>
    <mergeCell ref="AG38:AG39"/>
    <mergeCell ref="Z38:Z39"/>
    <mergeCell ref="AA38:AA39"/>
    <mergeCell ref="Z50:Z51"/>
    <mergeCell ref="AB47:AB48"/>
    <mergeCell ref="AB50:AB51"/>
    <mergeCell ref="AE38:AE39"/>
    <mergeCell ref="Z47:Z48"/>
    <mergeCell ref="AF38:AF39"/>
    <mergeCell ref="AD38:AD39"/>
    <mergeCell ref="R54:AF55"/>
    <mergeCell ref="S56:AF57"/>
    <mergeCell ref="T47:T48"/>
    <mergeCell ref="S44:W45"/>
    <mergeCell ref="W38:W39"/>
    <mergeCell ref="X38:X39"/>
    <mergeCell ref="AB38:AB39"/>
    <mergeCell ref="W64:X64"/>
    <mergeCell ref="Y64:Z64"/>
    <mergeCell ref="AA64:AB64"/>
    <mergeCell ref="AC64:AD64"/>
    <mergeCell ref="AE64:AG64"/>
    <mergeCell ref="R63:V63"/>
    <mergeCell ref="W63:X63"/>
    <mergeCell ref="Y63:Z63"/>
    <mergeCell ref="AA63:AB63"/>
    <mergeCell ref="AC63:AD63"/>
    <mergeCell ref="AE63:AG63"/>
  </mergeCells>
  <phoneticPr fontId="2"/>
  <dataValidations count="6">
    <dataValidation type="list" allowBlank="1" showInputMessage="1" showErrorMessage="1" sqref="I3">
      <formula1>"実施　・　未実施,実施,未実施"</formula1>
    </dataValidation>
    <dataValidation type="list" allowBlank="1" showInputMessage="1" showErrorMessage="1" sqref="J6">
      <formula1>"採用前　・　採用後,採用前,採用後"</formula1>
    </dataValidation>
    <dataValidation type="list" allowBlank="1" showInputMessage="1" showErrorMessage="1" sqref="T6 T29 T38:V39 I50 K43:M48">
      <formula1>"有　・　無,有,無"</formula1>
    </dataValidation>
    <dataValidation type="list" allowBlank="1" showInputMessage="1" showErrorMessage="1" sqref="W31 W40">
      <formula1>"平成　・　令和,平成,令和"</formula1>
    </dataValidation>
    <dataValidation type="list" allowBlank="1" showInputMessage="1" showErrorMessage="1" sqref="W63:AD64">
      <formula1>"有・無,有,無"</formula1>
    </dataValidation>
    <dataValidation type="list" allowBlank="1" showInputMessage="1" showErrorMessage="1" sqref="AE63:AG64">
      <formula1>"有 ・ 無,有,無"</formula1>
    </dataValidation>
  </dataValidations>
  <pageMargins left="0.70866141732283472" right="0.31496062992125984" top="0.74803149606299213" bottom="0.35433070866141736" header="0.31496062992125984" footer="0.31496062992125984"/>
  <pageSetup paperSize="9" orientation="landscape" r:id="rId2"/>
  <headerFooter>
    <oddFooter>&amp;C8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52631" r:id="rId5" name="Check Box 407">
              <controlPr defaultSize="0" autoFill="0" autoLine="0" autoPict="0">
                <anchor moveWithCells="1">
                  <from>
                    <xdr:col>19</xdr:col>
                    <xdr:colOff>19050</xdr:colOff>
                    <xdr:row>9</xdr:row>
                    <xdr:rowOff>0</xdr:rowOff>
                  </from>
                  <to>
                    <xdr:col>19</xdr:col>
                    <xdr:colOff>238125</xdr:colOff>
                    <xdr:row>11</xdr:row>
                    <xdr:rowOff>0</xdr:rowOff>
                  </to>
                </anchor>
              </controlPr>
            </control>
          </mc:Choice>
        </mc:AlternateContent>
        <mc:AlternateContent xmlns:mc="http://schemas.openxmlformats.org/markup-compatibility/2006">
          <mc:Choice Requires="x14">
            <control shapeId="52632" r:id="rId6" name="Check Box 408">
              <controlPr defaultSize="0" autoFill="0" autoLine="0" autoPict="0">
                <anchor moveWithCells="1">
                  <from>
                    <xdr:col>19</xdr:col>
                    <xdr:colOff>19050</xdr:colOff>
                    <xdr:row>11</xdr:row>
                    <xdr:rowOff>0</xdr:rowOff>
                  </from>
                  <to>
                    <xdr:col>19</xdr:col>
                    <xdr:colOff>238125</xdr:colOff>
                    <xdr:row>13</xdr:row>
                    <xdr:rowOff>9525</xdr:rowOff>
                  </to>
                </anchor>
              </controlPr>
            </control>
          </mc:Choice>
        </mc:AlternateContent>
        <mc:AlternateContent xmlns:mc="http://schemas.openxmlformats.org/markup-compatibility/2006">
          <mc:Choice Requires="x14">
            <control shapeId="52633" r:id="rId7" name="Check Box 409">
              <controlPr defaultSize="0" autoFill="0" autoLine="0" autoPict="0">
                <anchor moveWithCells="1">
                  <from>
                    <xdr:col>19</xdr:col>
                    <xdr:colOff>19050</xdr:colOff>
                    <xdr:row>13</xdr:row>
                    <xdr:rowOff>0</xdr:rowOff>
                  </from>
                  <to>
                    <xdr:col>19</xdr:col>
                    <xdr:colOff>238125</xdr:colOff>
                    <xdr:row>15</xdr:row>
                    <xdr:rowOff>9525</xdr:rowOff>
                  </to>
                </anchor>
              </controlPr>
            </control>
          </mc:Choice>
        </mc:AlternateContent>
        <mc:AlternateContent xmlns:mc="http://schemas.openxmlformats.org/markup-compatibility/2006">
          <mc:Choice Requires="x14">
            <control shapeId="52634" r:id="rId8" name="Check Box 410">
              <controlPr defaultSize="0" autoFill="0" autoLine="0" autoPict="0">
                <anchor moveWithCells="1">
                  <from>
                    <xdr:col>19</xdr:col>
                    <xdr:colOff>19050</xdr:colOff>
                    <xdr:row>15</xdr:row>
                    <xdr:rowOff>0</xdr:rowOff>
                  </from>
                  <to>
                    <xdr:col>19</xdr:col>
                    <xdr:colOff>238125</xdr:colOff>
                    <xdr:row>17</xdr:row>
                    <xdr:rowOff>9525</xdr:rowOff>
                  </to>
                </anchor>
              </controlPr>
            </control>
          </mc:Choice>
        </mc:AlternateContent>
        <mc:AlternateContent xmlns:mc="http://schemas.openxmlformats.org/markup-compatibility/2006">
          <mc:Choice Requires="x14">
            <control shapeId="52635" r:id="rId9" name="Check Box 411">
              <controlPr defaultSize="0" autoFill="0" autoLine="0" autoPict="0">
                <anchor moveWithCells="1">
                  <from>
                    <xdr:col>19</xdr:col>
                    <xdr:colOff>19050</xdr:colOff>
                    <xdr:row>17</xdr:row>
                    <xdr:rowOff>0</xdr:rowOff>
                  </from>
                  <to>
                    <xdr:col>19</xdr:col>
                    <xdr:colOff>238125</xdr:colOff>
                    <xdr:row>19</xdr:row>
                    <xdr:rowOff>9525</xdr:rowOff>
                  </to>
                </anchor>
              </controlPr>
            </control>
          </mc:Choice>
        </mc:AlternateContent>
        <mc:AlternateContent xmlns:mc="http://schemas.openxmlformats.org/markup-compatibility/2006">
          <mc:Choice Requires="x14">
            <control shapeId="52636" r:id="rId10" name="Check Box 412">
              <controlPr defaultSize="0" autoFill="0" autoLine="0" autoPict="0">
                <anchor moveWithCells="1">
                  <from>
                    <xdr:col>19</xdr:col>
                    <xdr:colOff>19050</xdr:colOff>
                    <xdr:row>19</xdr:row>
                    <xdr:rowOff>0</xdr:rowOff>
                  </from>
                  <to>
                    <xdr:col>19</xdr:col>
                    <xdr:colOff>238125</xdr:colOff>
                    <xdr:row>21</xdr:row>
                    <xdr:rowOff>9525</xdr:rowOff>
                  </to>
                </anchor>
              </controlPr>
            </control>
          </mc:Choice>
        </mc:AlternateContent>
        <mc:AlternateContent xmlns:mc="http://schemas.openxmlformats.org/markup-compatibility/2006">
          <mc:Choice Requires="x14">
            <control shapeId="52637" r:id="rId11" name="Check Box 413">
              <controlPr defaultSize="0" autoFill="0" autoLine="0" autoPict="0">
                <anchor moveWithCells="1">
                  <from>
                    <xdr:col>19</xdr:col>
                    <xdr:colOff>19050</xdr:colOff>
                    <xdr:row>21</xdr:row>
                    <xdr:rowOff>0</xdr:rowOff>
                  </from>
                  <to>
                    <xdr:col>19</xdr:col>
                    <xdr:colOff>238125</xdr:colOff>
                    <xdr:row>23</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2:AS82"/>
  <sheetViews>
    <sheetView view="pageBreakPreview" zoomScaleNormal="100" zoomScaleSheetLayoutView="100" workbookViewId="0"/>
  </sheetViews>
  <sheetFormatPr defaultRowHeight="13.5" x14ac:dyDescent="0.15"/>
  <cols>
    <col min="1" max="1" width="2.125" customWidth="1"/>
    <col min="2" max="2" width="2.375" customWidth="1"/>
    <col min="3" max="3" width="3.75" customWidth="1"/>
    <col min="4" max="4" width="2.375" customWidth="1"/>
    <col min="5" max="5" width="2.25" customWidth="1"/>
    <col min="6" max="7" width="2.375" customWidth="1"/>
    <col min="8" max="8" width="2.5" customWidth="1"/>
    <col min="9" max="9" width="2.125" customWidth="1"/>
    <col min="10" max="10" width="4.125" customWidth="1"/>
    <col min="11" max="11" width="4" customWidth="1"/>
    <col min="12" max="12" width="3.75" customWidth="1"/>
    <col min="13" max="13" width="4" customWidth="1"/>
    <col min="14" max="14" width="3.625" customWidth="1"/>
    <col min="15" max="15" width="4.25" customWidth="1"/>
    <col min="16" max="16" width="3.25" customWidth="1"/>
    <col min="17" max="17" width="3.875" customWidth="1"/>
    <col min="18" max="18" width="3.375" customWidth="1"/>
    <col min="19" max="19" width="3.75" customWidth="1"/>
    <col min="20" max="20" width="3.625" customWidth="1"/>
    <col min="21" max="21" width="3.5" customWidth="1"/>
    <col min="22" max="22" width="2.75" customWidth="1"/>
    <col min="23" max="23" width="2.5" customWidth="1"/>
    <col min="24" max="24" width="4.875" customWidth="1"/>
    <col min="25" max="25" width="4" customWidth="1"/>
    <col min="27" max="27" width="3.375" customWidth="1"/>
    <col min="32" max="32" width="3.75" customWidth="1"/>
  </cols>
  <sheetData>
    <row r="2" spans="2:43" ht="6.75" customHeight="1" x14ac:dyDescent="0.15"/>
    <row r="3" spans="2:43" ht="7.5" customHeight="1" x14ac:dyDescent="0.15"/>
    <row r="4" spans="2:43" ht="7.5" customHeight="1" x14ac:dyDescent="0.15">
      <c r="B4" s="1517" t="s">
        <v>1171</v>
      </c>
      <c r="C4" s="1517"/>
      <c r="D4" s="1517"/>
      <c r="E4" s="1517"/>
      <c r="F4" s="1517"/>
      <c r="G4" s="1517"/>
      <c r="H4" s="211"/>
      <c r="I4" s="211"/>
      <c r="J4" s="211"/>
      <c r="K4" s="211"/>
      <c r="L4" s="211"/>
      <c r="M4" s="234"/>
      <c r="N4" s="234"/>
      <c r="O4" s="234"/>
      <c r="P4" s="234"/>
      <c r="Q4" s="234"/>
      <c r="R4" s="234"/>
      <c r="T4" s="143"/>
      <c r="U4" s="143"/>
      <c r="X4" s="2028" t="s">
        <v>1173</v>
      </c>
      <c r="Y4" s="1198"/>
      <c r="Z4" s="1198"/>
      <c r="AA4" s="1198"/>
      <c r="AB4" s="1198"/>
      <c r="AC4" s="1198"/>
      <c r="AD4" s="1198"/>
      <c r="AE4" s="1198"/>
    </row>
    <row r="5" spans="2:43" ht="7.5" customHeight="1" x14ac:dyDescent="0.15">
      <c r="B5" s="1517"/>
      <c r="C5" s="1517"/>
      <c r="D5" s="1517"/>
      <c r="E5" s="1517"/>
      <c r="F5" s="1517"/>
      <c r="G5" s="1517"/>
      <c r="H5" s="87"/>
      <c r="I5" s="87"/>
      <c r="J5" s="87"/>
      <c r="K5" s="87"/>
      <c r="L5" s="87"/>
      <c r="M5" s="234"/>
      <c r="N5" s="234"/>
      <c r="O5" s="234"/>
      <c r="P5" s="234"/>
      <c r="Q5" s="234"/>
      <c r="R5" s="234"/>
      <c r="T5" s="143"/>
      <c r="U5" s="143"/>
      <c r="X5" s="1198"/>
      <c r="Y5" s="1198"/>
      <c r="Z5" s="1198"/>
      <c r="AA5" s="1198"/>
      <c r="AB5" s="1198"/>
      <c r="AC5" s="1198"/>
      <c r="AD5" s="1198"/>
      <c r="AE5" s="1198"/>
      <c r="AF5" s="138"/>
      <c r="AG5" s="138"/>
      <c r="AH5" s="138"/>
      <c r="AI5" s="138"/>
      <c r="AJ5" s="138"/>
      <c r="AK5" s="138"/>
      <c r="AL5" s="138"/>
      <c r="AM5" s="138"/>
      <c r="AN5" s="138"/>
      <c r="AO5" s="138"/>
      <c r="AP5" s="138"/>
      <c r="AQ5" s="138"/>
    </row>
    <row r="6" spans="2:43" ht="7.5" customHeight="1" x14ac:dyDescent="0.15">
      <c r="B6" s="87"/>
      <c r="C6" s="87"/>
      <c r="D6" s="87"/>
      <c r="E6" s="87"/>
      <c r="F6" s="87"/>
      <c r="G6" s="87"/>
      <c r="H6" s="87"/>
      <c r="I6" s="87"/>
      <c r="J6" s="87"/>
      <c r="K6" s="87"/>
      <c r="L6" s="87"/>
      <c r="M6" s="234"/>
      <c r="N6" s="234"/>
      <c r="O6" s="234"/>
      <c r="P6" s="234"/>
      <c r="Q6" s="234"/>
      <c r="R6" s="234"/>
      <c r="X6" s="137"/>
      <c r="Y6" s="1974"/>
      <c r="Z6" s="2035" t="s">
        <v>1158</v>
      </c>
      <c r="AA6" s="2052" t="s">
        <v>52</v>
      </c>
      <c r="AB6" s="1974"/>
      <c r="AC6" s="2036" t="s">
        <v>1161</v>
      </c>
      <c r="AD6" s="138"/>
      <c r="AE6" s="138"/>
      <c r="AF6" s="138"/>
      <c r="AG6" s="138"/>
      <c r="AH6" s="138"/>
      <c r="AI6" s="138"/>
      <c r="AJ6" s="138"/>
      <c r="AK6" s="138"/>
      <c r="AL6" s="138"/>
      <c r="AM6" s="138"/>
      <c r="AN6" s="138"/>
      <c r="AO6" s="138"/>
      <c r="AP6" s="138"/>
      <c r="AQ6" s="138"/>
    </row>
    <row r="7" spans="2:43" ht="7.5" customHeight="1" x14ac:dyDescent="0.15">
      <c r="B7" s="234"/>
      <c r="C7" s="2020" t="s">
        <v>355</v>
      </c>
      <c r="D7" s="2029" t="s">
        <v>369</v>
      </c>
      <c r="E7" s="2030"/>
      <c r="F7" s="2030"/>
      <c r="G7" s="2030"/>
      <c r="H7" s="2030"/>
      <c r="I7" s="2031"/>
      <c r="J7" s="2032"/>
      <c r="K7" s="1498" t="s">
        <v>303</v>
      </c>
      <c r="L7" s="1499"/>
      <c r="M7" s="1499"/>
      <c r="N7" s="262"/>
      <c r="O7" s="2033" t="s">
        <v>675</v>
      </c>
      <c r="P7" s="2033"/>
      <c r="Q7" s="2033"/>
      <c r="R7" s="367"/>
      <c r="S7" s="277"/>
      <c r="X7" s="143"/>
      <c r="Y7" s="1974"/>
      <c r="Z7" s="2035"/>
      <c r="AA7" s="2052"/>
      <c r="AB7" s="1974"/>
      <c r="AC7" s="2036"/>
      <c r="AD7" s="138"/>
      <c r="AE7" s="138"/>
      <c r="AF7" s="138"/>
      <c r="AG7" s="138"/>
      <c r="AH7" s="138"/>
      <c r="AI7" s="138"/>
      <c r="AJ7" s="138"/>
      <c r="AK7" s="138"/>
      <c r="AL7" s="138"/>
      <c r="AM7" s="138"/>
      <c r="AN7" s="138"/>
      <c r="AO7" s="138"/>
      <c r="AP7" s="138"/>
      <c r="AQ7" s="138"/>
    </row>
    <row r="8" spans="2:43" ht="7.5" customHeight="1" x14ac:dyDescent="0.15">
      <c r="B8" s="234"/>
      <c r="C8" s="1596"/>
      <c r="D8" s="2029"/>
      <c r="E8" s="2030"/>
      <c r="F8" s="2030"/>
      <c r="G8" s="2030"/>
      <c r="H8" s="2030"/>
      <c r="I8" s="2031"/>
      <c r="J8" s="2032"/>
      <c r="K8" s="1992"/>
      <c r="L8" s="1982"/>
      <c r="M8" s="1982"/>
      <c r="N8" s="264"/>
      <c r="O8" s="2034"/>
      <c r="P8" s="2034"/>
      <c r="Q8" s="2034"/>
      <c r="R8" s="368"/>
      <c r="S8" s="278"/>
      <c r="T8" s="187"/>
      <c r="U8" s="187"/>
      <c r="V8" s="187"/>
      <c r="X8" s="140"/>
      <c r="Y8" s="1974"/>
      <c r="Z8" s="2035" t="s">
        <v>1159</v>
      </c>
      <c r="AA8" s="2052" t="s">
        <v>52</v>
      </c>
      <c r="AB8" s="1974"/>
      <c r="AC8" s="2036" t="s">
        <v>1161</v>
      </c>
      <c r="AD8" s="138"/>
      <c r="AE8" s="138"/>
      <c r="AF8" s="138"/>
      <c r="AG8" s="138"/>
      <c r="AH8" s="138"/>
      <c r="AI8" s="138"/>
      <c r="AJ8" s="138"/>
      <c r="AK8" s="138"/>
      <c r="AL8" s="138"/>
      <c r="AM8" s="138"/>
      <c r="AN8" s="138"/>
      <c r="AO8" s="138"/>
      <c r="AP8" s="138"/>
      <c r="AQ8" s="138"/>
    </row>
    <row r="9" spans="2:43" ht="7.5" customHeight="1" x14ac:dyDescent="0.15">
      <c r="B9" s="234"/>
      <c r="C9" s="1596"/>
      <c r="D9" s="2029"/>
      <c r="E9" s="2030"/>
      <c r="F9" s="2030"/>
      <c r="G9" s="2030"/>
      <c r="H9" s="2030"/>
      <c r="I9" s="2031"/>
      <c r="J9" s="2032"/>
      <c r="K9" s="1992" t="s">
        <v>304</v>
      </c>
      <c r="L9" s="1982"/>
      <c r="M9" s="1982"/>
      <c r="N9" s="275"/>
      <c r="O9" s="2034" t="s">
        <v>675</v>
      </c>
      <c r="P9" s="2034"/>
      <c r="Q9" s="2034"/>
      <c r="R9" s="264"/>
      <c r="S9" s="279"/>
      <c r="T9" s="187"/>
      <c r="U9" s="187"/>
      <c r="V9" s="187"/>
      <c r="X9" s="137"/>
      <c r="Y9" s="1974"/>
      <c r="Z9" s="2035"/>
      <c r="AA9" s="2052"/>
      <c r="AB9" s="1974"/>
      <c r="AC9" s="2036"/>
      <c r="AD9" s="138"/>
      <c r="AE9" s="138"/>
      <c r="AF9" s="138"/>
      <c r="AG9" s="138"/>
      <c r="AH9" s="138"/>
      <c r="AI9" s="138"/>
      <c r="AJ9" s="138"/>
      <c r="AK9" s="138"/>
      <c r="AL9" s="138"/>
      <c r="AM9" s="138"/>
      <c r="AN9" s="138"/>
      <c r="AO9" s="138"/>
      <c r="AP9" s="138"/>
      <c r="AQ9" s="138"/>
    </row>
    <row r="10" spans="2:43" ht="7.5" customHeight="1" x14ac:dyDescent="0.15">
      <c r="B10" s="234"/>
      <c r="C10" s="1596"/>
      <c r="D10" s="2029"/>
      <c r="E10" s="2030"/>
      <c r="F10" s="2030"/>
      <c r="G10" s="2030"/>
      <c r="H10" s="2030"/>
      <c r="I10" s="2031"/>
      <c r="J10" s="2032"/>
      <c r="K10" s="1500"/>
      <c r="L10" s="1501"/>
      <c r="M10" s="1501"/>
      <c r="N10" s="280"/>
      <c r="O10" s="2042"/>
      <c r="P10" s="2042"/>
      <c r="Q10" s="2042"/>
      <c r="R10" s="266"/>
      <c r="S10" s="281"/>
      <c r="X10" s="1073"/>
      <c r="Y10" s="1974"/>
      <c r="Z10" s="2035" t="s">
        <v>1160</v>
      </c>
      <c r="AA10" s="2052" t="s">
        <v>52</v>
      </c>
      <c r="AB10" s="1974"/>
      <c r="AC10" s="2036" t="s">
        <v>1161</v>
      </c>
      <c r="AF10" s="183"/>
      <c r="AG10" s="183"/>
      <c r="AH10" s="183"/>
      <c r="AI10" s="183"/>
      <c r="AJ10" s="183"/>
      <c r="AK10" s="183"/>
      <c r="AL10" s="183"/>
      <c r="AM10" s="138"/>
      <c r="AN10" s="138"/>
      <c r="AO10" s="138"/>
      <c r="AP10" s="138"/>
      <c r="AQ10" s="138"/>
    </row>
    <row r="11" spans="2:43" ht="8.25" customHeight="1" x14ac:dyDescent="0.15">
      <c r="B11" s="234"/>
      <c r="C11" s="1596"/>
      <c r="D11" s="2022" t="s">
        <v>398</v>
      </c>
      <c r="E11" s="2023"/>
      <c r="F11" s="2023"/>
      <c r="G11" s="2023"/>
      <c r="H11" s="2023"/>
      <c r="I11" s="2024"/>
      <c r="J11" s="2025"/>
      <c r="K11" s="859"/>
      <c r="L11" s="282"/>
      <c r="M11" s="282"/>
      <c r="N11" s="367"/>
      <c r="O11" s="2033" t="s">
        <v>675</v>
      </c>
      <c r="P11" s="2033"/>
      <c r="Q11" s="2033"/>
      <c r="R11" s="283"/>
      <c r="S11" s="284"/>
      <c r="X11" s="1073"/>
      <c r="Y11" s="1974"/>
      <c r="Z11" s="2035"/>
      <c r="AA11" s="2052"/>
      <c r="AB11" s="1974"/>
      <c r="AC11" s="2036"/>
      <c r="AF11" s="183"/>
      <c r="AG11" s="183"/>
      <c r="AH11" s="183"/>
      <c r="AI11" s="183"/>
      <c r="AJ11" s="183"/>
      <c r="AK11" s="183"/>
      <c r="AL11" s="183"/>
      <c r="AM11" s="138"/>
      <c r="AN11" s="138"/>
      <c r="AO11" s="138"/>
      <c r="AP11" s="138"/>
      <c r="AQ11" s="138"/>
    </row>
    <row r="12" spans="2:43" ht="8.25" customHeight="1" x14ac:dyDescent="0.15">
      <c r="B12" s="234"/>
      <c r="C12" s="1596"/>
      <c r="D12" s="2022"/>
      <c r="E12" s="2023"/>
      <c r="F12" s="2023"/>
      <c r="G12" s="2023"/>
      <c r="H12" s="2023"/>
      <c r="I12" s="2024"/>
      <c r="J12" s="2025"/>
      <c r="K12" s="860"/>
      <c r="L12" s="285"/>
      <c r="M12" s="285"/>
      <c r="N12" s="366"/>
      <c r="O12" s="2034"/>
      <c r="P12" s="2034"/>
      <c r="Q12" s="2034"/>
      <c r="R12" s="265"/>
      <c r="S12" s="286"/>
      <c r="X12" s="1073"/>
      <c r="Y12" s="137"/>
      <c r="Z12" s="137"/>
      <c r="AA12" s="1069"/>
      <c r="AB12" s="1069"/>
      <c r="AC12" s="1069"/>
      <c r="AD12" s="183"/>
    </row>
    <row r="13" spans="2:43" ht="7.5" customHeight="1" x14ac:dyDescent="0.15">
      <c r="B13" s="234"/>
      <c r="C13" s="1596"/>
      <c r="D13" s="2022" t="s">
        <v>359</v>
      </c>
      <c r="E13" s="2023"/>
      <c r="F13" s="2023"/>
      <c r="G13" s="2023"/>
      <c r="H13" s="2023"/>
      <c r="I13" s="2024"/>
      <c r="J13" s="2025"/>
      <c r="K13" s="859"/>
      <c r="L13" s="282"/>
      <c r="M13" s="282"/>
      <c r="N13" s="367"/>
      <c r="O13" s="2033" t="s">
        <v>675</v>
      </c>
      <c r="P13" s="2033"/>
      <c r="Q13" s="2033"/>
      <c r="R13" s="283"/>
      <c r="S13" s="284"/>
      <c r="X13" s="144"/>
      <c r="Y13" s="1071"/>
      <c r="Z13" s="2035" t="s">
        <v>1175</v>
      </c>
      <c r="AA13" s="2035"/>
      <c r="AB13" s="2035"/>
      <c r="AC13" s="1070"/>
      <c r="AD13" s="183"/>
    </row>
    <row r="14" spans="2:43" ht="7.5" customHeight="1" x14ac:dyDescent="0.15">
      <c r="B14" s="234"/>
      <c r="C14" s="2021"/>
      <c r="D14" s="2022"/>
      <c r="E14" s="2023"/>
      <c r="F14" s="2023"/>
      <c r="G14" s="2023"/>
      <c r="H14" s="2023"/>
      <c r="I14" s="2024"/>
      <c r="J14" s="2025"/>
      <c r="K14" s="860"/>
      <c r="L14" s="285"/>
      <c r="M14" s="285"/>
      <c r="N14" s="366"/>
      <c r="O14" s="2034"/>
      <c r="P14" s="2034"/>
      <c r="Q14" s="2034"/>
      <c r="R14" s="265"/>
      <c r="S14" s="286"/>
      <c r="X14" s="1071"/>
      <c r="Y14" s="1071"/>
      <c r="Z14" s="2035"/>
      <c r="AA14" s="2035"/>
      <c r="AB14" s="2035"/>
      <c r="AC14" s="144"/>
    </row>
    <row r="15" spans="2:43" ht="7.5" customHeight="1" x14ac:dyDescent="0.15">
      <c r="B15" s="234"/>
      <c r="C15" s="2020" t="s">
        <v>321</v>
      </c>
      <c r="D15" s="2022" t="s">
        <v>421</v>
      </c>
      <c r="E15" s="2023"/>
      <c r="F15" s="2023"/>
      <c r="G15" s="2023"/>
      <c r="H15" s="2023"/>
      <c r="I15" s="2024"/>
      <c r="J15" s="2025"/>
      <c r="K15" s="859"/>
      <c r="L15" s="287"/>
      <c r="M15" s="287"/>
      <c r="N15" s="367"/>
      <c r="O15" s="2033" t="s">
        <v>675</v>
      </c>
      <c r="P15" s="2033"/>
      <c r="Q15" s="2033"/>
      <c r="R15" s="260"/>
      <c r="S15" s="288"/>
      <c r="X15" s="51"/>
      <c r="Y15" s="51"/>
      <c r="Z15" s="51"/>
    </row>
    <row r="16" spans="2:43" ht="7.5" customHeight="1" x14ac:dyDescent="0.15">
      <c r="B16" s="234"/>
      <c r="C16" s="1596"/>
      <c r="D16" s="2022"/>
      <c r="E16" s="2023"/>
      <c r="F16" s="2023"/>
      <c r="G16" s="2023"/>
      <c r="H16" s="2023"/>
      <c r="I16" s="2024"/>
      <c r="J16" s="2025"/>
      <c r="K16" s="860"/>
      <c r="L16" s="285"/>
      <c r="M16" s="285"/>
      <c r="N16" s="366"/>
      <c r="O16" s="2034"/>
      <c r="P16" s="2034"/>
      <c r="Q16" s="2034"/>
      <c r="R16" s="265"/>
      <c r="S16" s="286"/>
      <c r="Z16" s="138"/>
      <c r="AG16" s="137"/>
      <c r="AH16" s="137"/>
      <c r="AI16" s="137"/>
      <c r="AJ16" s="137"/>
      <c r="AK16" s="137"/>
      <c r="AL16" s="140"/>
      <c r="AM16" s="137"/>
      <c r="AN16" s="137"/>
      <c r="AO16" s="137"/>
      <c r="AP16" s="137"/>
    </row>
    <row r="17" spans="1:44" ht="7.5" customHeight="1" x14ac:dyDescent="0.15">
      <c r="B17" s="234"/>
      <c r="C17" s="1596"/>
      <c r="D17" s="2022" t="s">
        <v>318</v>
      </c>
      <c r="E17" s="2023"/>
      <c r="F17" s="2023"/>
      <c r="G17" s="2023"/>
      <c r="H17" s="2023"/>
      <c r="I17" s="2024"/>
      <c r="J17" s="2025"/>
      <c r="K17" s="859"/>
      <c r="L17" s="287"/>
      <c r="M17" s="287"/>
      <c r="N17" s="367"/>
      <c r="O17" s="2033" t="s">
        <v>675</v>
      </c>
      <c r="P17" s="2033"/>
      <c r="Q17" s="2033"/>
      <c r="R17" s="260"/>
      <c r="S17" s="288"/>
      <c r="X17" s="183"/>
      <c r="AF17" s="142"/>
      <c r="AG17" s="137"/>
      <c r="AH17" s="137"/>
      <c r="AI17" s="137"/>
      <c r="AJ17" s="137"/>
      <c r="AK17" s="137"/>
      <c r="AL17" s="140"/>
      <c r="AM17" s="137"/>
      <c r="AN17" s="137"/>
      <c r="AO17" s="137"/>
      <c r="AP17" s="137"/>
    </row>
    <row r="18" spans="1:44" ht="7.5" customHeight="1" x14ac:dyDescent="0.15">
      <c r="B18" s="234"/>
      <c r="C18" s="1596"/>
      <c r="D18" s="2022"/>
      <c r="E18" s="2023"/>
      <c r="F18" s="2023"/>
      <c r="G18" s="2023"/>
      <c r="H18" s="2023"/>
      <c r="I18" s="2024"/>
      <c r="J18" s="2025"/>
      <c r="K18" s="860"/>
      <c r="L18" s="285"/>
      <c r="M18" s="285"/>
      <c r="N18" s="366"/>
      <c r="O18" s="2034"/>
      <c r="P18" s="2034"/>
      <c r="Q18" s="2034"/>
      <c r="R18" s="265"/>
      <c r="S18" s="286"/>
      <c r="X18" s="183"/>
      <c r="AG18" s="137"/>
      <c r="AH18" s="137"/>
      <c r="AI18" s="137"/>
      <c r="AJ18" s="137"/>
      <c r="AK18" s="137"/>
      <c r="AL18" s="140"/>
      <c r="AM18" s="137"/>
      <c r="AN18" s="137"/>
      <c r="AO18" s="137"/>
      <c r="AP18" s="137"/>
    </row>
    <row r="19" spans="1:44" ht="7.5" customHeight="1" x14ac:dyDescent="0.15">
      <c r="B19" s="234"/>
      <c r="C19" s="1596"/>
      <c r="D19" s="2026" t="s">
        <v>397</v>
      </c>
      <c r="E19" s="2027"/>
      <c r="F19" s="2027"/>
      <c r="G19" s="2027"/>
      <c r="H19" s="2027"/>
      <c r="I19" s="2024"/>
      <c r="J19" s="2025"/>
      <c r="K19" s="859"/>
      <c r="L19" s="282"/>
      <c r="M19" s="282"/>
      <c r="N19" s="367"/>
      <c r="O19" s="2033" t="s">
        <v>675</v>
      </c>
      <c r="P19" s="2033"/>
      <c r="Q19" s="2033"/>
      <c r="R19" s="283"/>
      <c r="S19" s="284"/>
      <c r="X19" s="183"/>
      <c r="Z19" s="138"/>
      <c r="AG19" s="137"/>
      <c r="AH19" s="137"/>
      <c r="AI19" s="137"/>
      <c r="AJ19" s="137"/>
      <c r="AK19" s="137"/>
      <c r="AL19" s="140"/>
      <c r="AM19" s="137"/>
      <c r="AN19" s="137"/>
      <c r="AO19" s="137"/>
      <c r="AP19" s="137"/>
    </row>
    <row r="20" spans="1:44" ht="7.5" customHeight="1" x14ac:dyDescent="0.15">
      <c r="A20" s="51"/>
      <c r="B20" s="234"/>
      <c r="C20" s="1596"/>
      <c r="D20" s="2026"/>
      <c r="E20" s="2027"/>
      <c r="F20" s="2027"/>
      <c r="G20" s="2027"/>
      <c r="H20" s="2027"/>
      <c r="I20" s="2024"/>
      <c r="J20" s="2025"/>
      <c r="K20" s="860"/>
      <c r="L20" s="285"/>
      <c r="M20" s="285"/>
      <c r="N20" s="366"/>
      <c r="O20" s="2034"/>
      <c r="P20" s="2034"/>
      <c r="Q20" s="2034"/>
      <c r="R20" s="265"/>
      <c r="S20" s="286"/>
      <c r="X20" s="2037" t="s">
        <v>1174</v>
      </c>
      <c r="Y20" s="1197"/>
      <c r="Z20" s="1197"/>
      <c r="AA20" s="1197"/>
      <c r="AB20" s="1197"/>
      <c r="AC20" s="1197"/>
      <c r="AD20" s="1197"/>
      <c r="AE20" s="1197"/>
      <c r="AO20" s="137"/>
      <c r="AP20" s="137"/>
    </row>
    <row r="21" spans="1:44" ht="7.5" customHeight="1" x14ac:dyDescent="0.15">
      <c r="A21" s="51"/>
      <c r="B21" s="234"/>
      <c r="C21" s="1596"/>
      <c r="D21" s="2022" t="s">
        <v>319</v>
      </c>
      <c r="E21" s="2023"/>
      <c r="F21" s="2023"/>
      <c r="G21" s="2023"/>
      <c r="H21" s="2023"/>
      <c r="I21" s="2024"/>
      <c r="J21" s="2025"/>
      <c r="K21" s="859"/>
      <c r="L21" s="282"/>
      <c r="M21" s="282"/>
      <c r="N21" s="367"/>
      <c r="O21" s="2033" t="s">
        <v>675</v>
      </c>
      <c r="P21" s="2033"/>
      <c r="Q21" s="2033"/>
      <c r="R21" s="283"/>
      <c r="S21" s="284"/>
      <c r="X21" s="1197"/>
      <c r="Y21" s="1197"/>
      <c r="Z21" s="1197"/>
      <c r="AA21" s="1197"/>
      <c r="AB21" s="1197"/>
      <c r="AC21" s="1197"/>
      <c r="AD21" s="1197"/>
      <c r="AE21" s="1197"/>
      <c r="AF21" s="183"/>
      <c r="AG21" s="183"/>
      <c r="AH21" s="183"/>
      <c r="AI21" s="183"/>
      <c r="AJ21" s="183"/>
      <c r="AK21" s="183"/>
      <c r="AL21" s="183"/>
      <c r="AM21" s="183"/>
      <c r="AN21" s="183"/>
      <c r="AO21" s="183"/>
      <c r="AP21" s="183"/>
      <c r="AQ21" s="183"/>
    </row>
    <row r="22" spans="1:44" ht="7.5" customHeight="1" x14ac:dyDescent="0.15">
      <c r="B22" s="234"/>
      <c r="C22" s="1596"/>
      <c r="D22" s="2022"/>
      <c r="E22" s="2023"/>
      <c r="F22" s="2023"/>
      <c r="G22" s="2023"/>
      <c r="H22" s="2023"/>
      <c r="I22" s="2024"/>
      <c r="J22" s="2025"/>
      <c r="K22" s="860"/>
      <c r="L22" s="285"/>
      <c r="M22" s="285"/>
      <c r="N22" s="366"/>
      <c r="O22" s="2034"/>
      <c r="P22" s="2034"/>
      <c r="Q22" s="2034"/>
      <c r="R22" s="265"/>
      <c r="S22" s="286"/>
      <c r="X22" s="183"/>
      <c r="Y22" s="183"/>
      <c r="Z22" s="183"/>
      <c r="AA22" s="183"/>
      <c r="AB22" s="183"/>
      <c r="AC22" s="183"/>
      <c r="AD22" s="183"/>
      <c r="AE22" s="183"/>
      <c r="AF22" s="183"/>
      <c r="AG22" s="183"/>
      <c r="AH22" s="183"/>
      <c r="AI22" s="183"/>
      <c r="AJ22" s="183"/>
      <c r="AK22" s="183"/>
      <c r="AL22" s="183"/>
      <c r="AM22" s="183"/>
      <c r="AN22" s="183"/>
      <c r="AO22" s="183"/>
      <c r="AP22" s="183"/>
      <c r="AQ22" s="183"/>
    </row>
    <row r="23" spans="1:44" ht="7.5" customHeight="1" x14ac:dyDescent="0.15">
      <c r="B23" s="234"/>
      <c r="C23" s="1596"/>
      <c r="D23" s="2022" t="s">
        <v>320</v>
      </c>
      <c r="E23" s="2023"/>
      <c r="F23" s="2023"/>
      <c r="G23" s="2023"/>
      <c r="H23" s="2023"/>
      <c r="I23" s="2024"/>
      <c r="J23" s="2025"/>
      <c r="K23" s="1498" t="s">
        <v>305</v>
      </c>
      <c r="L23" s="1499"/>
      <c r="M23" s="1499"/>
      <c r="N23" s="367"/>
      <c r="O23" s="2033" t="s">
        <v>675</v>
      </c>
      <c r="P23" s="2033"/>
      <c r="Q23" s="2033"/>
      <c r="R23" s="283"/>
      <c r="S23" s="284"/>
    </row>
    <row r="24" spans="1:44" ht="7.5" customHeight="1" x14ac:dyDescent="0.15">
      <c r="A24" s="136"/>
      <c r="B24" s="234"/>
      <c r="C24" s="1596"/>
      <c r="D24" s="2022"/>
      <c r="E24" s="2023"/>
      <c r="F24" s="2023"/>
      <c r="G24" s="2023"/>
      <c r="H24" s="2023"/>
      <c r="I24" s="2024"/>
      <c r="J24" s="2025"/>
      <c r="K24" s="1992"/>
      <c r="L24" s="1982"/>
      <c r="M24" s="1982"/>
      <c r="N24" s="368"/>
      <c r="O24" s="2034"/>
      <c r="P24" s="2034"/>
      <c r="Q24" s="2034"/>
      <c r="R24" s="260"/>
      <c r="S24" s="288"/>
      <c r="Y24" s="2038"/>
      <c r="Z24" s="2036" t="s">
        <v>77</v>
      </c>
      <c r="AA24" s="2036"/>
      <c r="AB24" s="2036"/>
      <c r="AC24" s="2036"/>
      <c r="AD24" s="2036"/>
      <c r="AE24" s="2036"/>
    </row>
    <row r="25" spans="1:44" ht="7.5" customHeight="1" x14ac:dyDescent="0.15">
      <c r="A25" s="136"/>
      <c r="B25" s="234"/>
      <c r="C25" s="1596"/>
      <c r="D25" s="2022"/>
      <c r="E25" s="2023"/>
      <c r="F25" s="2023"/>
      <c r="G25" s="2023"/>
      <c r="H25" s="2023"/>
      <c r="I25" s="2024"/>
      <c r="J25" s="2025"/>
      <c r="K25" s="1992" t="s">
        <v>306</v>
      </c>
      <c r="L25" s="1982"/>
      <c r="M25" s="1982"/>
      <c r="N25" s="368"/>
      <c r="O25" s="2034" t="s">
        <v>675</v>
      </c>
      <c r="P25" s="2034"/>
      <c r="Q25" s="2034"/>
      <c r="R25" s="260"/>
      <c r="S25" s="288"/>
      <c r="Y25" s="2038"/>
      <c r="Z25" s="2036"/>
      <c r="AA25" s="2036"/>
      <c r="AB25" s="2036"/>
      <c r="AC25" s="2036"/>
      <c r="AD25" s="2036"/>
      <c r="AE25" s="2036"/>
    </row>
    <row r="26" spans="1:44" ht="7.5" customHeight="1" x14ac:dyDescent="0.15">
      <c r="A26" s="136"/>
      <c r="B26" s="234"/>
      <c r="C26" s="1596"/>
      <c r="D26" s="2022"/>
      <c r="E26" s="2023"/>
      <c r="F26" s="2023"/>
      <c r="G26" s="2023"/>
      <c r="H26" s="2023"/>
      <c r="I26" s="2024"/>
      <c r="J26" s="2025"/>
      <c r="K26" s="1992"/>
      <c r="L26" s="1982"/>
      <c r="M26" s="1982"/>
      <c r="N26" s="368"/>
      <c r="O26" s="2034"/>
      <c r="P26" s="2034"/>
      <c r="Q26" s="2034"/>
      <c r="R26" s="260"/>
      <c r="S26" s="288"/>
    </row>
    <row r="27" spans="1:44" ht="7.5" customHeight="1" x14ac:dyDescent="0.15">
      <c r="A27" s="136"/>
      <c r="B27" s="234"/>
      <c r="C27" s="1596"/>
      <c r="D27" s="2022"/>
      <c r="E27" s="2023"/>
      <c r="F27" s="2023"/>
      <c r="G27" s="2023"/>
      <c r="H27" s="2023"/>
      <c r="I27" s="2024"/>
      <c r="J27" s="2025"/>
      <c r="K27" s="1992" t="s">
        <v>307</v>
      </c>
      <c r="L27" s="1982"/>
      <c r="M27" s="1982"/>
      <c r="N27" s="368"/>
      <c r="O27" s="2034" t="s">
        <v>675</v>
      </c>
      <c r="P27" s="2034"/>
      <c r="Q27" s="2034"/>
      <c r="R27" s="260"/>
      <c r="S27" s="288"/>
      <c r="Y27" s="2038"/>
      <c r="Z27" s="2036" t="s">
        <v>402</v>
      </c>
      <c r="AA27" s="2036"/>
      <c r="AB27" s="2036"/>
      <c r="AC27" s="2036"/>
      <c r="AD27" s="2036"/>
      <c r="AE27" s="2036"/>
      <c r="AF27" s="361"/>
      <c r="AG27" s="137"/>
      <c r="AH27" s="137"/>
      <c r="AI27" s="137"/>
      <c r="AJ27" s="137"/>
      <c r="AK27" s="137"/>
      <c r="AL27" s="140"/>
      <c r="AM27" s="137"/>
      <c r="AN27" s="137"/>
    </row>
    <row r="28" spans="1:44" ht="7.5" customHeight="1" x14ac:dyDescent="0.15">
      <c r="A28" s="136"/>
      <c r="B28" s="234"/>
      <c r="C28" s="2021"/>
      <c r="D28" s="2022"/>
      <c r="E28" s="2023"/>
      <c r="F28" s="2023"/>
      <c r="G28" s="2023"/>
      <c r="H28" s="2023"/>
      <c r="I28" s="2024"/>
      <c r="J28" s="2025"/>
      <c r="K28" s="1500"/>
      <c r="L28" s="1501"/>
      <c r="M28" s="1501"/>
      <c r="N28" s="366"/>
      <c r="O28" s="2042"/>
      <c r="P28" s="2042"/>
      <c r="Q28" s="2042"/>
      <c r="R28" s="265"/>
      <c r="S28" s="286"/>
      <c r="X28" s="73"/>
      <c r="Y28" s="2038"/>
      <c r="Z28" s="2036"/>
      <c r="AA28" s="2036"/>
      <c r="AB28" s="2036"/>
      <c r="AC28" s="2036"/>
      <c r="AD28" s="2036"/>
      <c r="AE28" s="2036"/>
    </row>
    <row r="29" spans="1:44" ht="7.5" customHeight="1" x14ac:dyDescent="0.15">
      <c r="B29" s="234"/>
      <c r="C29" s="2039" t="s">
        <v>317</v>
      </c>
      <c r="D29" s="2022" t="s">
        <v>315</v>
      </c>
      <c r="E29" s="2023"/>
      <c r="F29" s="2023"/>
      <c r="G29" s="2023"/>
      <c r="H29" s="2023"/>
      <c r="I29" s="2024"/>
      <c r="J29" s="2025"/>
      <c r="K29" s="1498" t="s">
        <v>308</v>
      </c>
      <c r="L29" s="1499"/>
      <c r="M29" s="1499"/>
      <c r="N29" s="367"/>
      <c r="O29" s="2033" t="s">
        <v>675</v>
      </c>
      <c r="P29" s="2033"/>
      <c r="Q29" s="2033"/>
      <c r="R29" s="283"/>
      <c r="S29" s="284"/>
      <c r="X29" s="73"/>
      <c r="Z29" s="138"/>
      <c r="AO29" s="51"/>
      <c r="AP29" s="51"/>
      <c r="AQ29" s="51"/>
      <c r="AR29" s="51"/>
    </row>
    <row r="30" spans="1:44" ht="7.5" customHeight="1" x14ac:dyDescent="0.15">
      <c r="B30" s="234"/>
      <c r="C30" s="2040"/>
      <c r="D30" s="2022"/>
      <c r="E30" s="2023"/>
      <c r="F30" s="2023"/>
      <c r="G30" s="2023"/>
      <c r="H30" s="2023"/>
      <c r="I30" s="2024"/>
      <c r="J30" s="2025"/>
      <c r="K30" s="1992"/>
      <c r="L30" s="1982"/>
      <c r="M30" s="1982"/>
      <c r="N30" s="368"/>
      <c r="O30" s="2034"/>
      <c r="P30" s="2034"/>
      <c r="Q30" s="2034"/>
      <c r="R30" s="260"/>
      <c r="S30" s="288"/>
      <c r="X30" s="73"/>
      <c r="Y30" s="2038"/>
      <c r="Z30" s="2036" t="s">
        <v>982</v>
      </c>
      <c r="AA30" s="1198"/>
      <c r="AB30" s="1198"/>
      <c r="AC30" s="1198"/>
      <c r="AD30" s="1198"/>
      <c r="AE30" s="1198"/>
      <c r="AF30" s="142"/>
      <c r="AG30" s="142"/>
      <c r="AH30" s="142"/>
      <c r="AI30" s="142"/>
      <c r="AJ30" s="142"/>
      <c r="AK30" s="142"/>
      <c r="AL30" s="142"/>
      <c r="AM30" s="142"/>
      <c r="AN30" s="142"/>
      <c r="AO30" s="51"/>
      <c r="AP30" s="51"/>
      <c r="AQ30" s="51"/>
      <c r="AR30" s="51"/>
    </row>
    <row r="31" spans="1:44" ht="7.5" customHeight="1" x14ac:dyDescent="0.15">
      <c r="B31" s="234"/>
      <c r="C31" s="2040"/>
      <c r="D31" s="2022"/>
      <c r="E31" s="2023"/>
      <c r="F31" s="2023"/>
      <c r="G31" s="2023"/>
      <c r="H31" s="2023"/>
      <c r="I31" s="2024"/>
      <c r="J31" s="2025"/>
      <c r="K31" s="1992" t="s">
        <v>309</v>
      </c>
      <c r="L31" s="1982"/>
      <c r="M31" s="1982"/>
      <c r="N31" s="368"/>
      <c r="O31" s="2034" t="s">
        <v>675</v>
      </c>
      <c r="P31" s="2034"/>
      <c r="Q31" s="2034"/>
      <c r="R31" s="260"/>
      <c r="S31" s="288"/>
      <c r="X31" s="73"/>
      <c r="Y31" s="2038"/>
      <c r="Z31" s="1198"/>
      <c r="AA31" s="1198"/>
      <c r="AB31" s="1198"/>
      <c r="AC31" s="1198"/>
      <c r="AD31" s="1198"/>
      <c r="AE31" s="1198"/>
      <c r="AF31" s="142"/>
      <c r="AG31" s="142"/>
      <c r="AH31" s="142"/>
      <c r="AI31" s="142"/>
      <c r="AJ31" s="142"/>
      <c r="AK31" s="142"/>
      <c r="AL31" s="142"/>
      <c r="AM31" s="142"/>
      <c r="AN31" s="142"/>
      <c r="AO31" s="51"/>
      <c r="AP31" s="51"/>
      <c r="AQ31" s="51"/>
      <c r="AR31" s="51"/>
    </row>
    <row r="32" spans="1:44" ht="7.5" customHeight="1" x14ac:dyDescent="0.15">
      <c r="B32" s="234"/>
      <c r="C32" s="2040"/>
      <c r="D32" s="2022"/>
      <c r="E32" s="2023"/>
      <c r="F32" s="2023"/>
      <c r="G32" s="2023"/>
      <c r="H32" s="2023"/>
      <c r="I32" s="2024"/>
      <c r="J32" s="2025"/>
      <c r="K32" s="1992"/>
      <c r="L32" s="1982"/>
      <c r="M32" s="1982"/>
      <c r="N32" s="368"/>
      <c r="O32" s="2034"/>
      <c r="P32" s="2034"/>
      <c r="Q32" s="2034"/>
      <c r="R32" s="260"/>
      <c r="S32" s="288"/>
      <c r="X32" s="73"/>
      <c r="AG32" s="142"/>
      <c r="AH32" s="142"/>
      <c r="AI32" s="142"/>
      <c r="AJ32" s="142"/>
      <c r="AK32" s="142"/>
      <c r="AL32" s="142"/>
      <c r="AM32" s="51"/>
      <c r="AN32" s="51"/>
      <c r="AO32" s="51"/>
      <c r="AP32" s="51"/>
      <c r="AQ32" s="51"/>
      <c r="AR32" s="51"/>
    </row>
    <row r="33" spans="1:45" ht="7.5" customHeight="1" x14ac:dyDescent="0.15">
      <c r="B33" s="234"/>
      <c r="C33" s="2040"/>
      <c r="D33" s="2022"/>
      <c r="E33" s="2023"/>
      <c r="F33" s="2023"/>
      <c r="G33" s="2023"/>
      <c r="H33" s="2023"/>
      <c r="I33" s="2024"/>
      <c r="J33" s="2025"/>
      <c r="K33" s="1992" t="s">
        <v>310</v>
      </c>
      <c r="L33" s="1982"/>
      <c r="M33" s="287"/>
      <c r="N33" s="368"/>
      <c r="O33" s="2034" t="s">
        <v>675</v>
      </c>
      <c r="P33" s="2034"/>
      <c r="Q33" s="2034"/>
      <c r="R33" s="260"/>
      <c r="S33" s="288"/>
      <c r="AF33" s="1086"/>
      <c r="AG33" s="1086"/>
      <c r="AH33" s="1086"/>
      <c r="AI33" s="1086"/>
      <c r="AJ33" s="1086"/>
      <c r="AK33" s="1086"/>
      <c r="AL33" s="184"/>
      <c r="AM33" s="184"/>
      <c r="AN33" s="184"/>
      <c r="AO33" s="184"/>
      <c r="AP33" s="184"/>
      <c r="AQ33" s="184"/>
      <c r="AR33" s="184"/>
      <c r="AS33" s="184"/>
    </row>
    <row r="34" spans="1:45" ht="7.5" customHeight="1" x14ac:dyDescent="0.15">
      <c r="B34" s="234"/>
      <c r="C34" s="2040"/>
      <c r="D34" s="2022"/>
      <c r="E34" s="2023"/>
      <c r="F34" s="2023"/>
      <c r="G34" s="2023"/>
      <c r="H34" s="2023"/>
      <c r="I34" s="2024"/>
      <c r="J34" s="2025"/>
      <c r="K34" s="1992"/>
      <c r="L34" s="1982"/>
      <c r="M34" s="287"/>
      <c r="N34" s="368"/>
      <c r="O34" s="2034"/>
      <c r="P34" s="2034"/>
      <c r="Q34" s="2034"/>
      <c r="R34" s="260"/>
      <c r="S34" s="288"/>
      <c r="AG34" s="1086"/>
      <c r="AH34" s="1086"/>
      <c r="AI34" s="1086"/>
      <c r="AJ34" s="1086"/>
      <c r="AK34" s="1086"/>
      <c r="AL34" s="184"/>
      <c r="AM34" s="184"/>
      <c r="AN34" s="184"/>
      <c r="AO34" s="184"/>
      <c r="AP34" s="184"/>
      <c r="AQ34" s="184"/>
      <c r="AR34" s="184"/>
      <c r="AS34" s="184"/>
    </row>
    <row r="35" spans="1:45" ht="7.5" customHeight="1" x14ac:dyDescent="0.15">
      <c r="B35" s="234"/>
      <c r="C35" s="2040"/>
      <c r="D35" s="2022"/>
      <c r="E35" s="2023"/>
      <c r="F35" s="2023"/>
      <c r="G35" s="2023"/>
      <c r="H35" s="2023"/>
      <c r="I35" s="2024"/>
      <c r="J35" s="2025"/>
      <c r="K35" s="1992" t="s">
        <v>311</v>
      </c>
      <c r="L35" s="1982"/>
      <c r="M35" s="1982"/>
      <c r="N35" s="368"/>
      <c r="O35" s="2034" t="s">
        <v>675</v>
      </c>
      <c r="P35" s="2034"/>
      <c r="Q35" s="2034"/>
      <c r="R35" s="260"/>
      <c r="S35" s="288"/>
      <c r="X35" s="2043" t="s">
        <v>1048</v>
      </c>
      <c r="Y35" s="1198"/>
      <c r="Z35" s="1198"/>
      <c r="AA35" s="1198"/>
      <c r="AB35" s="1198"/>
      <c r="AC35" s="1198"/>
      <c r="AD35" s="1198"/>
      <c r="AE35" s="1198"/>
      <c r="AF35" s="142"/>
      <c r="AG35" s="2045"/>
      <c r="AH35" s="2046"/>
      <c r="AI35" s="2045"/>
      <c r="AJ35" s="2047"/>
      <c r="AO35" s="51"/>
      <c r="AP35" s="51"/>
      <c r="AQ35" s="51"/>
    </row>
    <row r="36" spans="1:45" ht="7.5" customHeight="1" x14ac:dyDescent="0.15">
      <c r="B36" s="234"/>
      <c r="C36" s="2040"/>
      <c r="D36" s="2022"/>
      <c r="E36" s="2023"/>
      <c r="F36" s="2023"/>
      <c r="G36" s="2023"/>
      <c r="H36" s="2023"/>
      <c r="I36" s="2024"/>
      <c r="J36" s="2025"/>
      <c r="K36" s="1992"/>
      <c r="L36" s="1982"/>
      <c r="M36" s="1982"/>
      <c r="N36" s="368"/>
      <c r="O36" s="2034"/>
      <c r="P36" s="2034"/>
      <c r="Q36" s="2034"/>
      <c r="R36" s="260"/>
      <c r="S36" s="288"/>
      <c r="X36" s="1198"/>
      <c r="Y36" s="1198"/>
      <c r="Z36" s="1198"/>
      <c r="AA36" s="1198"/>
      <c r="AB36" s="1198"/>
      <c r="AC36" s="1198"/>
      <c r="AD36" s="1198"/>
      <c r="AE36" s="1198"/>
      <c r="AF36" s="142"/>
      <c r="AG36" s="2045"/>
      <c r="AH36" s="2046"/>
      <c r="AI36" s="2045"/>
      <c r="AJ36" s="2047"/>
      <c r="AO36" s="51"/>
      <c r="AP36" s="51"/>
      <c r="AQ36" s="51"/>
    </row>
    <row r="37" spans="1:45" ht="7.5" customHeight="1" x14ac:dyDescent="0.15">
      <c r="B37" s="234"/>
      <c r="C37" s="2040"/>
      <c r="D37" s="2022"/>
      <c r="E37" s="2023"/>
      <c r="F37" s="2023"/>
      <c r="G37" s="2023"/>
      <c r="H37" s="2023"/>
      <c r="I37" s="2024"/>
      <c r="J37" s="2025"/>
      <c r="K37" s="1992" t="s">
        <v>312</v>
      </c>
      <c r="L37" s="1982"/>
      <c r="M37" s="287"/>
      <c r="N37" s="264"/>
      <c r="O37" s="2034" t="s">
        <v>675</v>
      </c>
      <c r="P37" s="2034"/>
      <c r="Q37" s="2034"/>
      <c r="R37" s="260"/>
      <c r="S37" s="288"/>
      <c r="X37" s="73"/>
      <c r="Y37" s="138"/>
      <c r="AA37" s="138"/>
      <c r="AB37" s="138"/>
      <c r="AC37" s="142"/>
      <c r="AD37" s="142"/>
      <c r="AE37" s="142"/>
      <c r="AF37" s="142"/>
      <c r="AG37" s="1087"/>
      <c r="AH37" s="1087"/>
      <c r="AI37" s="1086"/>
      <c r="AJ37" s="1086"/>
      <c r="AO37" s="51"/>
      <c r="AP37" s="51"/>
      <c r="AQ37" s="51"/>
    </row>
    <row r="38" spans="1:45" ht="7.5" customHeight="1" x14ac:dyDescent="0.15">
      <c r="B38" s="234"/>
      <c r="C38" s="2040"/>
      <c r="D38" s="2022"/>
      <c r="E38" s="2023"/>
      <c r="F38" s="2023"/>
      <c r="G38" s="2023"/>
      <c r="H38" s="2023"/>
      <c r="I38" s="2024"/>
      <c r="J38" s="2025"/>
      <c r="K38" s="1500"/>
      <c r="L38" s="1501"/>
      <c r="M38" s="285"/>
      <c r="N38" s="266"/>
      <c r="O38" s="2042"/>
      <c r="P38" s="2042"/>
      <c r="Q38" s="2042"/>
      <c r="R38" s="265"/>
      <c r="S38" s="286"/>
      <c r="X38" s="73"/>
      <c r="Y38" s="2038"/>
      <c r="Z38" s="2036" t="s">
        <v>327</v>
      </c>
      <c r="AA38" s="1197"/>
      <c r="AB38" s="1197"/>
      <c r="AC38" s="1197"/>
      <c r="AD38" s="1197"/>
      <c r="AE38" s="1197"/>
      <c r="AG38" s="1087"/>
      <c r="AH38" s="1087"/>
      <c r="AI38" s="1086"/>
      <c r="AJ38" s="1086"/>
      <c r="AO38" s="142"/>
      <c r="AP38" s="142"/>
      <c r="AQ38" s="142"/>
      <c r="AR38" s="2044" t="s">
        <v>53</v>
      </c>
    </row>
    <row r="39" spans="1:45" ht="7.5" customHeight="1" x14ac:dyDescent="0.15">
      <c r="B39" s="234"/>
      <c r="C39" s="2040"/>
      <c r="D39" s="2022" t="s">
        <v>316</v>
      </c>
      <c r="E39" s="2023"/>
      <c r="F39" s="2023"/>
      <c r="G39" s="2023"/>
      <c r="H39" s="2023"/>
      <c r="I39" s="2024"/>
      <c r="J39" s="2025"/>
      <c r="K39" s="1498" t="s">
        <v>313</v>
      </c>
      <c r="L39" s="1499"/>
      <c r="M39" s="1499"/>
      <c r="N39" s="367"/>
      <c r="O39" s="2033" t="s">
        <v>675</v>
      </c>
      <c r="P39" s="2033"/>
      <c r="Q39" s="2033"/>
      <c r="R39" s="283"/>
      <c r="S39" s="284"/>
      <c r="X39" s="73"/>
      <c r="Y39" s="2038"/>
      <c r="Z39" s="1197"/>
      <c r="AA39" s="1197"/>
      <c r="AB39" s="1197"/>
      <c r="AC39" s="1197"/>
      <c r="AD39" s="1197"/>
      <c r="AE39" s="1197"/>
      <c r="AG39" s="1087"/>
      <c r="AH39" s="1087"/>
      <c r="AI39" s="1086"/>
      <c r="AJ39" s="1086"/>
      <c r="AO39" s="142"/>
      <c r="AP39" s="142"/>
      <c r="AQ39" s="142"/>
      <c r="AR39" s="2044"/>
    </row>
    <row r="40" spans="1:45" ht="7.5" customHeight="1" x14ac:dyDescent="0.15">
      <c r="B40" s="234"/>
      <c r="C40" s="2040"/>
      <c r="D40" s="2022"/>
      <c r="E40" s="2023"/>
      <c r="F40" s="2023"/>
      <c r="G40" s="2023"/>
      <c r="H40" s="2023"/>
      <c r="I40" s="2024"/>
      <c r="J40" s="2025"/>
      <c r="K40" s="1992"/>
      <c r="L40" s="1982"/>
      <c r="M40" s="1982"/>
      <c r="N40" s="368"/>
      <c r="O40" s="2034"/>
      <c r="P40" s="2034"/>
      <c r="Q40" s="2034"/>
      <c r="R40" s="260"/>
      <c r="S40" s="288"/>
      <c r="AG40" s="1087"/>
      <c r="AH40" s="1087"/>
      <c r="AI40" s="1086"/>
      <c r="AJ40" s="1086"/>
    </row>
    <row r="41" spans="1:45" ht="7.5" customHeight="1" x14ac:dyDescent="0.15">
      <c r="B41" s="234"/>
      <c r="C41" s="2040"/>
      <c r="D41" s="2022"/>
      <c r="E41" s="2023"/>
      <c r="F41" s="2023"/>
      <c r="G41" s="2023"/>
      <c r="H41" s="2023"/>
      <c r="I41" s="2024"/>
      <c r="J41" s="2025"/>
      <c r="K41" s="1992" t="s">
        <v>314</v>
      </c>
      <c r="L41" s="1982"/>
      <c r="M41" s="1982"/>
      <c r="N41" s="368"/>
      <c r="O41" s="2034" t="s">
        <v>675</v>
      </c>
      <c r="P41" s="2034"/>
      <c r="Q41" s="2034"/>
      <c r="R41" s="260"/>
      <c r="S41" s="288"/>
      <c r="Y41" s="2038"/>
      <c r="Z41" s="2036" t="s">
        <v>328</v>
      </c>
      <c r="AA41" s="1197"/>
      <c r="AB41" s="1197"/>
      <c r="AC41" s="1197"/>
      <c r="AD41" s="1197"/>
      <c r="AE41" s="1197"/>
      <c r="AF41" s="1197"/>
      <c r="AG41" s="2045"/>
      <c r="AH41" s="2046"/>
      <c r="AI41" s="2045"/>
      <c r="AJ41" s="2047"/>
    </row>
    <row r="42" spans="1:45" ht="7.5" customHeight="1" x14ac:dyDescent="0.15">
      <c r="B42" s="234"/>
      <c r="C42" s="2041"/>
      <c r="D42" s="2022"/>
      <c r="E42" s="2023"/>
      <c r="F42" s="2023"/>
      <c r="G42" s="2023"/>
      <c r="H42" s="2023"/>
      <c r="I42" s="2024"/>
      <c r="J42" s="2025"/>
      <c r="K42" s="1500"/>
      <c r="L42" s="1501"/>
      <c r="M42" s="1501"/>
      <c r="N42" s="366"/>
      <c r="O42" s="2042"/>
      <c r="P42" s="2042"/>
      <c r="Q42" s="2042"/>
      <c r="R42" s="265"/>
      <c r="S42" s="286"/>
      <c r="Y42" s="2038"/>
      <c r="Z42" s="1197"/>
      <c r="AA42" s="1197"/>
      <c r="AB42" s="1197"/>
      <c r="AC42" s="1197"/>
      <c r="AD42" s="1197"/>
      <c r="AE42" s="1197"/>
      <c r="AF42" s="1197"/>
      <c r="AG42" s="2045"/>
      <c r="AH42" s="2046"/>
      <c r="AI42" s="2045"/>
      <c r="AJ42" s="2047"/>
    </row>
    <row r="43" spans="1:45" ht="7.5" customHeight="1" x14ac:dyDescent="0.15">
      <c r="Y43" s="138"/>
      <c r="AA43" s="138"/>
      <c r="AB43" s="138"/>
      <c r="AC43" s="143"/>
      <c r="AD43" s="143"/>
      <c r="AE43" s="143"/>
      <c r="AF43" s="143"/>
      <c r="AG43" s="2045"/>
      <c r="AH43" s="2046"/>
      <c r="AI43" s="2045"/>
      <c r="AJ43" s="2047"/>
    </row>
    <row r="44" spans="1:45" ht="7.5" customHeight="1" x14ac:dyDescent="0.15">
      <c r="Y44" s="2038"/>
      <c r="Z44" s="2036" t="s">
        <v>329</v>
      </c>
      <c r="AA44" s="1197"/>
      <c r="AB44" s="1197"/>
      <c r="AC44" s="1197"/>
      <c r="AD44" s="1197"/>
      <c r="AE44" s="1197"/>
      <c r="AG44" s="2045"/>
      <c r="AH44" s="2046"/>
      <c r="AI44" s="2045"/>
      <c r="AJ44" s="2047"/>
    </row>
    <row r="45" spans="1:45" ht="7.5" customHeight="1" x14ac:dyDescent="0.15">
      <c r="Y45" s="2038"/>
      <c r="Z45" s="1197"/>
      <c r="AA45" s="1197"/>
      <c r="AB45" s="1197"/>
      <c r="AC45" s="1197"/>
      <c r="AD45" s="1197"/>
      <c r="AE45" s="1197"/>
      <c r="AG45" s="2045"/>
      <c r="AH45" s="2046"/>
      <c r="AI45" s="2045"/>
      <c r="AJ45" s="2047"/>
    </row>
    <row r="46" spans="1:45" ht="9" customHeight="1" x14ac:dyDescent="0.15">
      <c r="A46" s="73"/>
      <c r="B46" s="2028" t="s">
        <v>1172</v>
      </c>
      <c r="C46" s="2028"/>
      <c r="D46" s="2028"/>
      <c r="E46" s="2028"/>
      <c r="F46" s="2028"/>
      <c r="G46" s="2028"/>
      <c r="H46" s="2028"/>
      <c r="I46" s="2028"/>
      <c r="J46" s="2028"/>
      <c r="K46" s="2028"/>
      <c r="L46" s="2028"/>
      <c r="M46" s="2028"/>
      <c r="N46" s="2028"/>
      <c r="O46" s="2028"/>
      <c r="P46" s="2028"/>
      <c r="Q46" s="75"/>
      <c r="R46" s="75"/>
      <c r="AG46" s="2045"/>
      <c r="AH46" s="2046"/>
      <c r="AI46" s="2045"/>
      <c r="AJ46" s="2047"/>
    </row>
    <row r="47" spans="1:45" ht="8.25" customHeight="1" x14ac:dyDescent="0.15">
      <c r="B47" s="2028"/>
      <c r="C47" s="2028"/>
      <c r="D47" s="2028"/>
      <c r="E47" s="2028"/>
      <c r="F47" s="2028"/>
      <c r="G47" s="2028"/>
      <c r="H47" s="2028"/>
      <c r="I47" s="2028"/>
      <c r="J47" s="2028"/>
      <c r="K47" s="2028"/>
      <c r="L47" s="2028"/>
      <c r="M47" s="2028"/>
      <c r="N47" s="2028"/>
      <c r="O47" s="2028"/>
      <c r="P47" s="2028"/>
      <c r="Q47" s="75"/>
      <c r="R47" s="75"/>
      <c r="Y47" s="2038"/>
      <c r="Z47" s="2036" t="s">
        <v>400</v>
      </c>
      <c r="AA47" s="2036"/>
      <c r="AB47" s="2036"/>
      <c r="AC47" s="2036"/>
      <c r="AD47" s="2036"/>
      <c r="AE47" s="2036"/>
      <c r="AF47" s="2053" t="s">
        <v>401</v>
      </c>
      <c r="AG47" s="2045"/>
      <c r="AH47" s="2046"/>
      <c r="AI47" s="2045"/>
      <c r="AJ47" s="2047"/>
    </row>
    <row r="48" spans="1:45" ht="8.25" customHeight="1" x14ac:dyDescent="0.15">
      <c r="B48" s="1095"/>
      <c r="C48" s="2068" t="s">
        <v>1202</v>
      </c>
      <c r="D48" s="2068"/>
      <c r="E48" s="2068"/>
      <c r="F48" s="2068"/>
      <c r="G48" s="2069" t="s">
        <v>1203</v>
      </c>
      <c r="H48" s="2070"/>
      <c r="I48" s="2070"/>
      <c r="J48" s="2070"/>
      <c r="K48" s="2070"/>
      <c r="L48" s="2070"/>
      <c r="M48" s="1095"/>
      <c r="N48" s="1095"/>
      <c r="O48" s="1095"/>
      <c r="P48" s="1095"/>
      <c r="Q48" s="1094"/>
      <c r="R48" s="1094"/>
      <c r="Y48" s="2038"/>
      <c r="Z48" s="2036"/>
      <c r="AA48" s="2036"/>
      <c r="AB48" s="2036"/>
      <c r="AC48" s="2036"/>
      <c r="AD48" s="2036"/>
      <c r="AE48" s="2036"/>
      <c r="AF48" s="2053"/>
      <c r="AG48" s="2045"/>
      <c r="AH48" s="2046"/>
      <c r="AI48" s="2045"/>
      <c r="AJ48" s="2047"/>
    </row>
    <row r="49" spans="1:37" ht="8.25" customHeight="1" x14ac:dyDescent="0.15">
      <c r="B49" s="1095"/>
      <c r="C49" s="2068"/>
      <c r="D49" s="2068"/>
      <c r="E49" s="2068"/>
      <c r="F49" s="2068"/>
      <c r="G49" s="2070"/>
      <c r="H49" s="2070"/>
      <c r="I49" s="2070"/>
      <c r="J49" s="2070"/>
      <c r="K49" s="2070"/>
      <c r="L49" s="2070"/>
      <c r="M49" s="1095"/>
      <c r="N49" s="1095"/>
      <c r="O49" s="1095"/>
      <c r="P49" s="1095"/>
      <c r="Q49" s="1094"/>
      <c r="R49" s="1094"/>
      <c r="Y49" s="2038"/>
      <c r="Z49" s="2036"/>
      <c r="AA49" s="2036"/>
      <c r="AB49" s="2036"/>
      <c r="AC49" s="2036"/>
      <c r="AD49" s="2036"/>
      <c r="AE49" s="2036"/>
      <c r="AF49" s="2053"/>
      <c r="AG49" s="2045"/>
      <c r="AH49" s="2046"/>
      <c r="AI49" s="2045"/>
      <c r="AJ49" s="2047"/>
    </row>
    <row r="50" spans="1:37" ht="9.75" customHeight="1" x14ac:dyDescent="0.15">
      <c r="C50" s="2050" t="s">
        <v>322</v>
      </c>
      <c r="D50" s="2051"/>
      <c r="E50" s="2051"/>
      <c r="F50" s="2051"/>
      <c r="G50" s="861"/>
      <c r="H50" s="2051" t="s">
        <v>324</v>
      </c>
      <c r="I50" s="2051"/>
      <c r="K50" s="2048"/>
      <c r="L50" s="2052"/>
      <c r="M50" s="2052" t="s">
        <v>507</v>
      </c>
      <c r="N50" s="2048"/>
      <c r="O50" s="2048" t="s">
        <v>56</v>
      </c>
      <c r="P50" s="2048"/>
      <c r="Q50" s="2048" t="s">
        <v>62</v>
      </c>
      <c r="R50" s="2048"/>
      <c r="S50" s="2048" t="s">
        <v>108</v>
      </c>
      <c r="Y50" s="2038"/>
      <c r="Z50" s="2036"/>
      <c r="AA50" s="2036"/>
      <c r="AB50" s="2036"/>
      <c r="AC50" s="2036"/>
      <c r="AD50" s="2036"/>
      <c r="AE50" s="2036"/>
      <c r="AF50" s="2053"/>
      <c r="AG50" s="2045"/>
      <c r="AH50" s="2046"/>
      <c r="AI50" s="2045"/>
      <c r="AJ50" s="2047"/>
    </row>
    <row r="51" spans="1:37" ht="7.5" customHeight="1" x14ac:dyDescent="0.15">
      <c r="C51" s="2051"/>
      <c r="D51" s="2051"/>
      <c r="E51" s="2051"/>
      <c r="F51" s="2051"/>
      <c r="G51" s="861"/>
      <c r="H51" s="2051"/>
      <c r="I51" s="2051"/>
      <c r="K51" s="2048"/>
      <c r="L51" s="2052"/>
      <c r="M51" s="2052"/>
      <c r="N51" s="2048"/>
      <c r="O51" s="2048"/>
      <c r="P51" s="2048"/>
      <c r="Q51" s="2048"/>
      <c r="R51" s="2048"/>
      <c r="S51" s="2048"/>
      <c r="AG51" s="184"/>
      <c r="AH51" s="184"/>
      <c r="AI51" s="184"/>
      <c r="AJ51" s="184"/>
      <c r="AK51" s="184"/>
    </row>
    <row r="52" spans="1:37" ht="7.5" customHeight="1" x14ac:dyDescent="0.15">
      <c r="C52" s="76"/>
      <c r="D52" s="76"/>
      <c r="E52" s="76"/>
      <c r="F52" s="76"/>
      <c r="G52" s="76"/>
      <c r="H52" s="2051" t="s">
        <v>325</v>
      </c>
      <c r="I52" s="2051"/>
      <c r="K52" s="2048"/>
      <c r="L52" s="2052"/>
      <c r="M52" s="2052" t="s">
        <v>507</v>
      </c>
      <c r="N52" s="2048"/>
      <c r="O52" s="2048" t="s">
        <v>56</v>
      </c>
      <c r="P52" s="2048"/>
      <c r="Q52" s="2048" t="s">
        <v>62</v>
      </c>
      <c r="R52" s="2048"/>
      <c r="S52" s="2048" t="s">
        <v>108</v>
      </c>
      <c r="X52" s="144"/>
      <c r="Y52" s="144"/>
      <c r="Z52" s="1098"/>
      <c r="AA52" s="1098"/>
      <c r="AB52" s="144"/>
      <c r="AC52" s="144"/>
      <c r="AD52" s="144"/>
      <c r="AE52" s="144"/>
      <c r="AG52" s="184"/>
      <c r="AH52" s="184"/>
      <c r="AI52" s="184"/>
      <c r="AJ52" s="184"/>
      <c r="AK52" s="184"/>
    </row>
    <row r="53" spans="1:37" ht="7.5" customHeight="1" x14ac:dyDescent="0.15">
      <c r="C53" s="76"/>
      <c r="D53" s="76"/>
      <c r="E53" s="76"/>
      <c r="F53" s="76"/>
      <c r="G53" s="76"/>
      <c r="H53" s="2051"/>
      <c r="I53" s="2051"/>
      <c r="K53" s="2048"/>
      <c r="L53" s="2052"/>
      <c r="M53" s="2052"/>
      <c r="N53" s="2048"/>
      <c r="O53" s="2048"/>
      <c r="P53" s="2048"/>
      <c r="Q53" s="2048"/>
      <c r="R53" s="2048"/>
      <c r="S53" s="2048"/>
      <c r="X53" s="2053" t="s">
        <v>1191</v>
      </c>
      <c r="Y53" s="2053"/>
      <c r="Z53" s="2053"/>
      <c r="AA53" s="187"/>
      <c r="AB53" s="2036" t="s">
        <v>1192</v>
      </c>
      <c r="AC53" s="137"/>
      <c r="AD53" s="2036" t="s">
        <v>1193</v>
      </c>
      <c r="AE53" s="144"/>
    </row>
    <row r="54" spans="1:37" ht="7.5" customHeight="1" x14ac:dyDescent="0.15">
      <c r="C54" s="2051" t="s">
        <v>323</v>
      </c>
      <c r="D54" s="2051"/>
      <c r="E54" s="2051"/>
      <c r="F54" s="2051"/>
      <c r="G54" s="861"/>
      <c r="H54" s="861"/>
      <c r="I54" s="76"/>
      <c r="J54" s="76"/>
      <c r="K54" s="2048"/>
      <c r="L54" s="2052"/>
      <c r="M54" s="2052" t="s">
        <v>507</v>
      </c>
      <c r="N54" s="2048"/>
      <c r="O54" s="2048" t="s">
        <v>56</v>
      </c>
      <c r="P54" s="2048"/>
      <c r="Q54" s="2048" t="s">
        <v>62</v>
      </c>
      <c r="R54" s="2048"/>
      <c r="S54" s="2048" t="s">
        <v>108</v>
      </c>
      <c r="X54" s="2053"/>
      <c r="Y54" s="2053"/>
      <c r="Z54" s="2053"/>
      <c r="AA54" s="187"/>
      <c r="AB54" s="2036"/>
      <c r="AC54" s="137"/>
      <c r="AD54" s="2036"/>
      <c r="AE54" s="144"/>
    </row>
    <row r="55" spans="1:37" ht="7.5" customHeight="1" x14ac:dyDescent="0.15">
      <c r="C55" s="2051"/>
      <c r="D55" s="2051"/>
      <c r="E55" s="2051"/>
      <c r="F55" s="2051"/>
      <c r="G55" s="861"/>
      <c r="H55" s="861"/>
      <c r="I55" s="76"/>
      <c r="J55" s="76"/>
      <c r="K55" s="2048"/>
      <c r="L55" s="2052"/>
      <c r="M55" s="2052"/>
      <c r="N55" s="2048"/>
      <c r="O55" s="2048"/>
      <c r="P55" s="2048"/>
      <c r="Q55" s="2048"/>
      <c r="R55" s="2048"/>
      <c r="S55" s="2048"/>
      <c r="X55" s="137"/>
      <c r="Y55" s="137"/>
      <c r="Z55" s="2049" t="s">
        <v>1176</v>
      </c>
      <c r="AA55" s="2049"/>
      <c r="AB55" s="2049" t="s">
        <v>1177</v>
      </c>
      <c r="AC55" s="2049" t="s">
        <v>1194</v>
      </c>
      <c r="AD55" s="2049"/>
      <c r="AE55" s="2049"/>
    </row>
    <row r="56" spans="1:37" ht="7.5" customHeight="1" x14ac:dyDescent="0.15">
      <c r="C56" s="2067" t="s">
        <v>1156</v>
      </c>
      <c r="D56" s="2067"/>
      <c r="E56" s="2067"/>
      <c r="F56" s="2067"/>
      <c r="G56" s="2067"/>
      <c r="H56" s="2067"/>
      <c r="I56" s="2067"/>
      <c r="J56" s="2067"/>
      <c r="K56" s="2067"/>
      <c r="L56" s="2052"/>
      <c r="M56" s="2052" t="s">
        <v>507</v>
      </c>
      <c r="N56" s="2052"/>
      <c r="O56" s="2052" t="s">
        <v>56</v>
      </c>
      <c r="P56" s="2052"/>
      <c r="Q56" s="2052" t="s">
        <v>62</v>
      </c>
      <c r="R56" s="2052"/>
      <c r="S56" s="2052" t="s">
        <v>108</v>
      </c>
      <c r="X56" s="137"/>
      <c r="Y56" s="137"/>
      <c r="Z56" s="2049"/>
      <c r="AA56" s="2049"/>
      <c r="AB56" s="2049"/>
      <c r="AC56" s="2049"/>
      <c r="AD56" s="2049"/>
      <c r="AE56" s="2049"/>
    </row>
    <row r="57" spans="1:37" ht="7.5" customHeight="1" x14ac:dyDescent="0.15">
      <c r="C57" s="2067"/>
      <c r="D57" s="2067"/>
      <c r="E57" s="2067"/>
      <c r="F57" s="2067"/>
      <c r="G57" s="2067"/>
      <c r="H57" s="2067"/>
      <c r="I57" s="2067"/>
      <c r="J57" s="2067"/>
      <c r="K57" s="2067"/>
      <c r="L57" s="2052"/>
      <c r="M57" s="2052"/>
      <c r="N57" s="2052"/>
      <c r="O57" s="2052"/>
      <c r="P57" s="2052"/>
      <c r="Q57" s="2052"/>
      <c r="R57" s="2052"/>
      <c r="S57" s="2052"/>
      <c r="X57" s="137"/>
      <c r="Y57" s="137"/>
      <c r="Z57" s="136"/>
      <c r="AA57" s="136"/>
      <c r="AB57" s="136"/>
      <c r="AC57" s="136"/>
      <c r="AD57" s="136"/>
      <c r="AE57" s="136"/>
    </row>
    <row r="58" spans="1:37" ht="7.5" customHeight="1" x14ac:dyDescent="0.15">
      <c r="X58" s="137"/>
      <c r="Y58" s="137"/>
      <c r="Z58" s="2049" t="s">
        <v>1178</v>
      </c>
      <c r="AA58" s="2049"/>
      <c r="AB58" s="2049" t="s">
        <v>1179</v>
      </c>
      <c r="AC58" s="187"/>
      <c r="AD58" s="136"/>
      <c r="AE58" s="136"/>
    </row>
    <row r="59" spans="1:37" ht="7.5" customHeight="1" x14ac:dyDescent="0.15">
      <c r="X59" s="137"/>
      <c r="Y59" s="137"/>
      <c r="Z59" s="2049"/>
      <c r="AA59" s="2049"/>
      <c r="AB59" s="2049"/>
      <c r="AC59" s="187"/>
      <c r="AD59" s="136"/>
      <c r="AE59" s="136"/>
    </row>
    <row r="60" spans="1:37" ht="7.5" customHeight="1" x14ac:dyDescent="0.15">
      <c r="B60" s="2028" t="s">
        <v>1200</v>
      </c>
      <c r="C60" s="2028"/>
      <c r="D60" s="2028"/>
      <c r="E60" s="2028"/>
      <c r="F60" s="2028"/>
      <c r="G60" s="2028"/>
      <c r="H60" s="2028"/>
      <c r="I60" s="2028"/>
      <c r="J60" s="2028"/>
      <c r="K60" s="2028"/>
      <c r="L60" s="2028"/>
      <c r="M60" s="2028"/>
      <c r="N60" s="2028"/>
      <c r="O60" s="2028"/>
      <c r="P60" s="2028"/>
      <c r="Q60" s="2028"/>
      <c r="R60" s="2028"/>
      <c r="S60" s="2028"/>
      <c r="T60" s="2028"/>
      <c r="U60" s="2028"/>
      <c r="V60" s="2028"/>
      <c r="W60" s="2028"/>
      <c r="X60" s="137"/>
      <c r="Y60" s="137"/>
      <c r="Z60" s="136"/>
      <c r="AA60" s="136"/>
      <c r="AB60" s="136"/>
      <c r="AC60" s="136"/>
      <c r="AD60" s="136"/>
      <c r="AE60" s="136"/>
    </row>
    <row r="61" spans="1:37" ht="7.5" customHeight="1" x14ac:dyDescent="0.15">
      <c r="B61" s="2028"/>
      <c r="C61" s="2028"/>
      <c r="D61" s="2028"/>
      <c r="E61" s="2028"/>
      <c r="F61" s="2028"/>
      <c r="G61" s="2028"/>
      <c r="H61" s="2028"/>
      <c r="I61" s="2028"/>
      <c r="J61" s="2028"/>
      <c r="K61" s="2028"/>
      <c r="L61" s="2028"/>
      <c r="M61" s="2028"/>
      <c r="N61" s="2028"/>
      <c r="O61" s="2028"/>
      <c r="P61" s="2028"/>
      <c r="Q61" s="2028"/>
      <c r="R61" s="2028"/>
      <c r="S61" s="2028"/>
      <c r="T61" s="2028"/>
      <c r="U61" s="2028"/>
      <c r="V61" s="2028"/>
      <c r="W61" s="2028"/>
      <c r="X61" s="137"/>
      <c r="Y61" s="137"/>
      <c r="Z61" s="2049" t="s">
        <v>1180</v>
      </c>
      <c r="AA61" s="2049"/>
      <c r="AB61" s="2049" t="s">
        <v>1181</v>
      </c>
      <c r="AC61" s="2049" t="s">
        <v>1194</v>
      </c>
      <c r="AD61" s="2049"/>
      <c r="AE61" s="2049"/>
    </row>
    <row r="62" spans="1:37" ht="7.5" customHeight="1" x14ac:dyDescent="0.15">
      <c r="Q62" s="74"/>
      <c r="R62" s="74"/>
      <c r="S62" s="74"/>
      <c r="T62" s="74"/>
      <c r="U62" s="74"/>
      <c r="V62" s="74"/>
      <c r="X62" s="137"/>
      <c r="Y62" s="137"/>
      <c r="Z62" s="2049"/>
      <c r="AA62" s="2049"/>
      <c r="AB62" s="2049"/>
      <c r="AC62" s="2049"/>
      <c r="AD62" s="2049"/>
      <c r="AE62" s="2049"/>
      <c r="AF62" s="2053"/>
    </row>
    <row r="63" spans="1:37" ht="7.5" customHeight="1" x14ac:dyDescent="0.15">
      <c r="C63" s="1927" t="s">
        <v>326</v>
      </c>
      <c r="D63" s="1927"/>
      <c r="E63" s="1927"/>
      <c r="F63" s="1927"/>
      <c r="G63" s="1927"/>
      <c r="H63" s="1927"/>
      <c r="I63" s="1927"/>
      <c r="J63" s="1927" t="s">
        <v>435</v>
      </c>
      <c r="K63" s="1927"/>
      <c r="L63" s="1927"/>
      <c r="M63" s="1927"/>
      <c r="N63" s="1927"/>
      <c r="O63" s="1927"/>
      <c r="P63" s="1927"/>
      <c r="Q63" s="1927" t="s">
        <v>434</v>
      </c>
      <c r="R63" s="1927"/>
      <c r="S63" s="1927"/>
      <c r="T63" s="1927"/>
      <c r="U63" s="1927"/>
      <c r="V63" s="1927"/>
      <c r="X63" s="137"/>
      <c r="Y63" s="137"/>
      <c r="Z63" s="136"/>
      <c r="AA63" s="136"/>
      <c r="AB63" s="137"/>
      <c r="AC63" s="2049" t="s">
        <v>1194</v>
      </c>
      <c r="AD63" s="2049"/>
      <c r="AE63" s="2049"/>
      <c r="AF63" s="2053"/>
    </row>
    <row r="64" spans="1:37" s="51" customFormat="1" ht="7.5" customHeight="1" x14ac:dyDescent="0.15">
      <c r="A64" s="145"/>
      <c r="B64"/>
      <c r="C64" s="1927"/>
      <c r="D64" s="1927"/>
      <c r="E64" s="1927"/>
      <c r="F64" s="1927"/>
      <c r="G64" s="1927"/>
      <c r="H64" s="1927"/>
      <c r="I64" s="1927"/>
      <c r="J64" s="1927"/>
      <c r="K64" s="1927"/>
      <c r="L64" s="1927"/>
      <c r="M64" s="1927"/>
      <c r="N64" s="1927"/>
      <c r="O64" s="1927"/>
      <c r="P64" s="1927"/>
      <c r="Q64" s="1927"/>
      <c r="R64" s="1927"/>
      <c r="S64" s="1927"/>
      <c r="T64" s="1927"/>
      <c r="U64" s="1927"/>
      <c r="V64" s="1927"/>
      <c r="W64"/>
      <c r="X64" s="137"/>
      <c r="Y64" s="137"/>
      <c r="Z64" s="137"/>
      <c r="AA64" s="137"/>
      <c r="AB64" s="137"/>
      <c r="AC64" s="2049"/>
      <c r="AD64" s="2049"/>
      <c r="AE64" s="2049"/>
      <c r="AF64"/>
      <c r="AG64"/>
      <c r="AH64"/>
      <c r="AI64"/>
      <c r="AJ64"/>
      <c r="AK64"/>
    </row>
    <row r="65" spans="1:37" s="51" customFormat="1" ht="7.5" customHeight="1" x14ac:dyDescent="0.15">
      <c r="A65" s="145"/>
      <c r="B65" s="871"/>
      <c r="C65" s="870" t="s">
        <v>469</v>
      </c>
      <c r="D65" s="394"/>
      <c r="E65"/>
      <c r="F65" s="394"/>
      <c r="G65"/>
      <c r="H65" s="394"/>
      <c r="I65"/>
      <c r="J65" s="2055"/>
      <c r="K65" s="2056"/>
      <c r="L65" s="2056"/>
      <c r="M65" s="2056"/>
      <c r="N65" s="2056"/>
      <c r="O65" s="2056"/>
      <c r="P65" s="2057"/>
      <c r="Q65" s="2055"/>
      <c r="R65" s="2056"/>
      <c r="S65" s="2056"/>
      <c r="T65" s="2056"/>
      <c r="U65" s="2056"/>
      <c r="V65" s="2057"/>
      <c r="W65"/>
      <c r="X65" s="137"/>
      <c r="Y65" s="137"/>
      <c r="Z65" s="137"/>
      <c r="AA65" s="137"/>
      <c r="AB65" s="2049" t="s">
        <v>1182</v>
      </c>
      <c r="AC65" s="2049" t="s">
        <v>1194</v>
      </c>
      <c r="AD65" s="2049"/>
      <c r="AE65" s="2049"/>
      <c r="AF65"/>
      <c r="AG65"/>
      <c r="AH65"/>
      <c r="AI65"/>
      <c r="AJ65"/>
      <c r="AK65"/>
    </row>
    <row r="66" spans="1:37" ht="7.5" customHeight="1" x14ac:dyDescent="0.15">
      <c r="A66" s="73"/>
      <c r="B66" s="871"/>
      <c r="C66" s="2054" t="s">
        <v>507</v>
      </c>
      <c r="D66" s="2064"/>
      <c r="E66" s="2065"/>
      <c r="F66" s="2054"/>
      <c r="G66" s="2064"/>
      <c r="H66" s="141"/>
      <c r="I66" s="141"/>
      <c r="J66" s="2058"/>
      <c r="K66" s="2059"/>
      <c r="L66" s="2059"/>
      <c r="M66" s="2059"/>
      <c r="N66" s="2059"/>
      <c r="O66" s="2059"/>
      <c r="P66" s="2060"/>
      <c r="Q66" s="2058"/>
      <c r="R66" s="2059"/>
      <c r="S66" s="2059"/>
      <c r="T66" s="2059"/>
      <c r="U66" s="2059"/>
      <c r="V66" s="2060"/>
      <c r="X66" s="137"/>
      <c r="Y66" s="137"/>
      <c r="Z66" s="137"/>
      <c r="AA66" s="137"/>
      <c r="AB66" s="2049"/>
      <c r="AC66" s="2049"/>
      <c r="AD66" s="2049"/>
      <c r="AE66" s="2049"/>
    </row>
    <row r="67" spans="1:37" ht="7.5" customHeight="1" x14ac:dyDescent="0.15">
      <c r="A67" s="73"/>
      <c r="B67" s="871"/>
      <c r="C67" s="2064"/>
      <c r="D67" s="2064"/>
      <c r="E67" s="2066"/>
      <c r="F67" s="2064"/>
      <c r="G67" s="2064"/>
      <c r="H67" s="141"/>
      <c r="I67" s="141"/>
      <c r="J67" s="2058"/>
      <c r="K67" s="2059"/>
      <c r="L67" s="2059"/>
      <c r="M67" s="2059"/>
      <c r="N67" s="2059"/>
      <c r="O67" s="2059"/>
      <c r="P67" s="2060"/>
      <c r="Q67" s="2058"/>
      <c r="R67" s="2059"/>
      <c r="S67" s="2059"/>
      <c r="T67" s="2059"/>
      <c r="U67" s="2059"/>
      <c r="V67" s="2060"/>
      <c r="X67" s="137"/>
      <c r="Y67" s="137"/>
      <c r="Z67" s="137"/>
      <c r="AA67" s="137"/>
      <c r="AB67" s="137"/>
      <c r="AC67" s="2049" t="s">
        <v>1194</v>
      </c>
      <c r="AD67" s="2049"/>
      <c r="AE67" s="2049"/>
    </row>
    <row r="68" spans="1:37" ht="7.5" customHeight="1" x14ac:dyDescent="0.15">
      <c r="A68" s="73"/>
      <c r="C68" s="395"/>
      <c r="D68" s="2054"/>
      <c r="E68" s="2054" t="s">
        <v>56</v>
      </c>
      <c r="F68" s="2054"/>
      <c r="G68" s="2054" t="s">
        <v>62</v>
      </c>
      <c r="H68" s="2054"/>
      <c r="I68" s="2054" t="s">
        <v>108</v>
      </c>
      <c r="J68" s="2058"/>
      <c r="K68" s="2059"/>
      <c r="L68" s="2059"/>
      <c r="M68" s="2059"/>
      <c r="N68" s="2059"/>
      <c r="O68" s="2059"/>
      <c r="P68" s="2060"/>
      <c r="Q68" s="2058"/>
      <c r="R68" s="2059"/>
      <c r="S68" s="2059"/>
      <c r="T68" s="2059"/>
      <c r="U68" s="2059"/>
      <c r="V68" s="2060"/>
      <c r="X68" s="137"/>
      <c r="Y68" s="137"/>
      <c r="Z68" s="137"/>
      <c r="AA68" s="137"/>
      <c r="AB68" s="137"/>
      <c r="AC68" s="2049"/>
      <c r="AD68" s="2049"/>
      <c r="AE68" s="2049"/>
    </row>
    <row r="69" spans="1:37" ht="7.5" customHeight="1" x14ac:dyDescent="0.15">
      <c r="A69" s="73"/>
      <c r="C69" s="395"/>
      <c r="D69" s="1176"/>
      <c r="E69" s="1176"/>
      <c r="F69" s="1176"/>
      <c r="G69" s="1176"/>
      <c r="H69" s="1176"/>
      <c r="I69" s="1176"/>
      <c r="J69" s="2058"/>
      <c r="K69" s="2059"/>
      <c r="L69" s="2059"/>
      <c r="M69" s="2059"/>
      <c r="N69" s="2059"/>
      <c r="O69" s="2059"/>
      <c r="P69" s="2060"/>
      <c r="Q69" s="2058"/>
      <c r="R69" s="2059"/>
      <c r="S69" s="2059"/>
      <c r="T69" s="2059"/>
      <c r="U69" s="2059"/>
      <c r="V69" s="2060"/>
      <c r="X69" s="137"/>
      <c r="Y69" s="137"/>
      <c r="Z69" s="137"/>
      <c r="AA69" s="137"/>
      <c r="AB69" s="137"/>
      <c r="AC69" s="137"/>
      <c r="AD69" s="137"/>
      <c r="AE69" s="137"/>
    </row>
    <row r="70" spans="1:37" ht="7.5" customHeight="1" x14ac:dyDescent="0.15">
      <c r="A70" s="73"/>
      <c r="C70" s="403"/>
      <c r="D70" s="1"/>
      <c r="E70" s="1"/>
      <c r="F70" s="1"/>
      <c r="G70" s="1"/>
      <c r="H70" s="1"/>
      <c r="I70" s="1"/>
      <c r="J70" s="2061"/>
      <c r="K70" s="2062"/>
      <c r="L70" s="2062"/>
      <c r="M70" s="2062"/>
      <c r="N70" s="2062"/>
      <c r="O70" s="2062"/>
      <c r="P70" s="2063"/>
      <c r="Q70" s="2061"/>
      <c r="R70" s="2062"/>
      <c r="S70" s="2062"/>
      <c r="T70" s="2062"/>
      <c r="U70" s="2062"/>
      <c r="V70" s="2063"/>
    </row>
    <row r="71" spans="1:37" ht="7.5" customHeight="1" x14ac:dyDescent="0.15">
      <c r="A71" s="73"/>
    </row>
    <row r="72" spans="1:37" ht="7.5" customHeight="1" x14ac:dyDescent="0.15">
      <c r="A72" s="73"/>
      <c r="B72" s="73"/>
      <c r="C72" s="2038"/>
      <c r="D72" s="138"/>
      <c r="E72" s="138"/>
      <c r="F72" s="2036"/>
      <c r="G72" s="2036"/>
      <c r="H72" s="2036"/>
      <c r="I72" s="2036"/>
      <c r="J72" s="2036"/>
      <c r="K72" s="2036"/>
      <c r="L72" s="2036"/>
      <c r="M72" s="142"/>
      <c r="N72" s="142"/>
      <c r="O72" s="142"/>
      <c r="P72" s="51"/>
      <c r="Q72" s="51"/>
      <c r="R72" s="51"/>
      <c r="S72" s="51"/>
      <c r="T72" s="51"/>
      <c r="U72" s="51"/>
    </row>
    <row r="73" spans="1:37" ht="7.5" customHeight="1" x14ac:dyDescent="0.15">
      <c r="A73" s="73"/>
      <c r="B73" s="73"/>
      <c r="C73" s="2038"/>
      <c r="D73" s="138"/>
      <c r="E73" s="138"/>
      <c r="F73" s="2036"/>
      <c r="G73" s="2036"/>
      <c r="H73" s="2036"/>
      <c r="I73" s="2036"/>
      <c r="J73" s="2036"/>
      <c r="K73" s="2036"/>
      <c r="L73" s="2036"/>
      <c r="M73" s="142"/>
      <c r="N73" s="142"/>
      <c r="O73" s="142"/>
      <c r="P73" s="51"/>
      <c r="Q73" s="51"/>
      <c r="R73" s="51"/>
      <c r="S73" s="51"/>
      <c r="T73" s="51"/>
      <c r="U73" s="51"/>
    </row>
    <row r="74" spans="1:37" ht="7.5" customHeight="1" x14ac:dyDescent="0.15">
      <c r="A74" s="73"/>
      <c r="B74" s="73"/>
      <c r="C74" s="138"/>
      <c r="D74" s="138"/>
      <c r="E74" s="138"/>
      <c r="F74" s="142"/>
      <c r="G74" s="142"/>
      <c r="H74" s="142"/>
      <c r="I74" s="142"/>
      <c r="J74" s="142"/>
      <c r="K74" s="142"/>
      <c r="L74" s="142"/>
      <c r="M74" s="142"/>
      <c r="N74" s="142"/>
      <c r="O74" s="142"/>
      <c r="P74" s="51"/>
      <c r="Q74" s="51"/>
      <c r="R74" s="51"/>
      <c r="S74" s="51"/>
      <c r="T74" s="51"/>
      <c r="U74" s="51"/>
    </row>
    <row r="75" spans="1:37" ht="7.5" customHeight="1" x14ac:dyDescent="0.15">
      <c r="A75" s="73"/>
      <c r="B75" s="73"/>
      <c r="C75" s="74"/>
      <c r="D75" s="74"/>
      <c r="E75" s="138"/>
      <c r="F75" s="138"/>
      <c r="G75" s="138"/>
      <c r="H75" s="138"/>
      <c r="I75" s="138"/>
      <c r="J75" s="138"/>
      <c r="K75" s="138"/>
      <c r="L75" s="138"/>
      <c r="M75" s="138"/>
      <c r="N75" s="138"/>
      <c r="O75" s="138"/>
      <c r="P75" s="138"/>
      <c r="Q75" s="138"/>
      <c r="R75" s="138"/>
      <c r="S75" s="138"/>
      <c r="T75" s="138"/>
      <c r="U75" s="138"/>
    </row>
    <row r="76" spans="1:37" ht="7.5" customHeight="1" x14ac:dyDescent="0.15">
      <c r="A76" s="73"/>
      <c r="B76" s="73"/>
      <c r="C76" s="74"/>
      <c r="D76" s="74"/>
      <c r="E76" s="138"/>
      <c r="F76" s="138"/>
      <c r="G76" s="138"/>
      <c r="H76" s="138"/>
      <c r="I76" s="138"/>
      <c r="J76" s="138"/>
      <c r="K76" s="138"/>
      <c r="L76" s="138"/>
      <c r="M76" s="138"/>
      <c r="N76" s="138"/>
      <c r="O76" s="138"/>
      <c r="P76" s="138"/>
      <c r="Q76" s="138"/>
      <c r="R76" s="138"/>
      <c r="S76" s="138"/>
      <c r="T76" s="138"/>
      <c r="U76" s="138"/>
    </row>
    <row r="77" spans="1:37" ht="7.5" customHeight="1" x14ac:dyDescent="0.15">
      <c r="A77" s="73"/>
      <c r="B77" s="73"/>
      <c r="C77" s="74"/>
      <c r="D77" s="74"/>
      <c r="E77" s="138"/>
      <c r="F77" s="138"/>
      <c r="G77" s="138"/>
      <c r="H77" s="138"/>
      <c r="I77" s="138"/>
      <c r="J77" s="138"/>
      <c r="K77" s="138"/>
      <c r="L77" s="138"/>
      <c r="M77" s="138"/>
      <c r="N77" s="138"/>
      <c r="O77" s="138"/>
      <c r="P77" s="138"/>
      <c r="Q77" s="138"/>
      <c r="R77" s="138"/>
      <c r="S77" s="138"/>
      <c r="T77" s="138"/>
      <c r="U77" s="138"/>
    </row>
    <row r="78" spans="1:37" ht="7.5" customHeight="1" x14ac:dyDescent="0.15">
      <c r="A78" s="73"/>
      <c r="B78" s="73"/>
      <c r="C78" s="74"/>
      <c r="D78" s="74"/>
      <c r="E78" s="138"/>
      <c r="F78" s="138"/>
      <c r="G78" s="138"/>
      <c r="H78" s="138"/>
      <c r="I78" s="138"/>
      <c r="J78" s="138"/>
      <c r="K78" s="138"/>
      <c r="L78" s="138"/>
      <c r="M78" s="138"/>
      <c r="N78" s="138"/>
      <c r="O78" s="138"/>
      <c r="P78" s="138"/>
      <c r="Q78" s="138"/>
      <c r="R78" s="138"/>
      <c r="S78" s="138"/>
      <c r="T78" s="138"/>
      <c r="U78" s="138"/>
    </row>
    <row r="79" spans="1:37" ht="7.5" customHeight="1" x14ac:dyDescent="0.15">
      <c r="A79" s="73"/>
      <c r="B79" s="73"/>
      <c r="C79" s="74"/>
      <c r="D79" s="74"/>
      <c r="E79" s="138"/>
      <c r="F79" s="138"/>
      <c r="G79" s="138"/>
      <c r="H79" s="138"/>
      <c r="I79" s="138"/>
      <c r="J79" s="138"/>
      <c r="K79" s="138"/>
      <c r="L79" s="138"/>
      <c r="M79" s="138"/>
      <c r="N79" s="138"/>
      <c r="O79" s="138"/>
      <c r="P79" s="138"/>
      <c r="Q79" s="138"/>
      <c r="R79" s="138"/>
      <c r="S79" s="138"/>
      <c r="T79" s="138"/>
      <c r="U79" s="138"/>
    </row>
    <row r="80" spans="1:37" ht="7.5" customHeight="1" x14ac:dyDescent="0.15">
      <c r="A80" s="73"/>
      <c r="B80" s="73"/>
      <c r="C80" s="74"/>
      <c r="D80" s="74"/>
      <c r="E80" s="138"/>
      <c r="F80" s="138"/>
      <c r="G80" s="138"/>
      <c r="H80" s="138"/>
      <c r="I80" s="138"/>
      <c r="J80" s="138"/>
      <c r="K80" s="138"/>
      <c r="L80" s="138"/>
      <c r="M80" s="138"/>
      <c r="N80" s="138"/>
      <c r="O80" s="138"/>
      <c r="P80" s="138"/>
      <c r="Q80" s="138"/>
      <c r="R80" s="138"/>
      <c r="S80" s="138"/>
      <c r="T80" s="138"/>
      <c r="U80" s="138"/>
      <c r="AG80" s="51"/>
      <c r="AH80" s="51"/>
      <c r="AI80" s="51"/>
      <c r="AJ80" s="51"/>
      <c r="AK80" s="51"/>
    </row>
    <row r="81" spans="2:37" ht="7.5" customHeight="1" x14ac:dyDescent="0.15">
      <c r="B81" s="73"/>
      <c r="E81" s="138"/>
      <c r="F81" s="138"/>
      <c r="G81" s="138"/>
      <c r="H81" s="138"/>
      <c r="I81" s="138"/>
      <c r="J81" s="138"/>
      <c r="K81" s="138"/>
      <c r="L81" s="138"/>
      <c r="M81" s="138"/>
      <c r="N81" s="138"/>
      <c r="O81" s="138"/>
      <c r="P81" s="138"/>
      <c r="Q81" s="138"/>
      <c r="R81" s="138"/>
      <c r="S81" s="138"/>
      <c r="T81" s="138"/>
      <c r="U81" s="138"/>
      <c r="AG81" s="51"/>
      <c r="AH81" s="51"/>
      <c r="AI81" s="51"/>
      <c r="AJ81" s="51"/>
      <c r="AK81" s="51"/>
    </row>
    <row r="82" spans="2:37" x14ac:dyDescent="0.15">
      <c r="B82" s="73"/>
    </row>
  </sheetData>
  <mergeCells count="176">
    <mergeCell ref="C48:F49"/>
    <mergeCell ref="G48:L49"/>
    <mergeCell ref="AI41:AI42"/>
    <mergeCell ref="AJ41:AJ42"/>
    <mergeCell ref="AF47:AF50"/>
    <mergeCell ref="AB55:AB56"/>
    <mergeCell ref="X53:Z54"/>
    <mergeCell ref="AB53:AB54"/>
    <mergeCell ref="AD53:AD54"/>
    <mergeCell ref="K52:K53"/>
    <mergeCell ref="L52:L53"/>
    <mergeCell ref="M52:M53"/>
    <mergeCell ref="N52:N53"/>
    <mergeCell ref="O52:O53"/>
    <mergeCell ref="P52:P53"/>
    <mergeCell ref="Z55:AA56"/>
    <mergeCell ref="H52:I53"/>
    <mergeCell ref="O54:O55"/>
    <mergeCell ref="P54:P55"/>
    <mergeCell ref="AG35:AG36"/>
    <mergeCell ref="AH35:AH36"/>
    <mergeCell ref="AI35:AI36"/>
    <mergeCell ref="AJ35:AJ36"/>
    <mergeCell ref="AG41:AG42"/>
    <mergeCell ref="AH41:AH42"/>
    <mergeCell ref="AG47:AG50"/>
    <mergeCell ref="AH47:AH50"/>
    <mergeCell ref="AI47:AI50"/>
    <mergeCell ref="AJ47:AJ50"/>
    <mergeCell ref="O21:Q22"/>
    <mergeCell ref="O23:Q24"/>
    <mergeCell ref="O25:Q26"/>
    <mergeCell ref="AB6:AB7"/>
    <mergeCell ref="AB8:AB9"/>
    <mergeCell ref="AC8:AC9"/>
    <mergeCell ref="AB10:AB11"/>
    <mergeCell ref="AC10:AC11"/>
    <mergeCell ref="Z6:Z7"/>
    <mergeCell ref="Z8:Z9"/>
    <mergeCell ref="Z10:Z11"/>
    <mergeCell ref="AA6:AA7"/>
    <mergeCell ref="AA8:AA9"/>
    <mergeCell ref="AA10:AA11"/>
    <mergeCell ref="Y6:Y7"/>
    <mergeCell ref="Y8:Y9"/>
    <mergeCell ref="Y10:Y11"/>
    <mergeCell ref="O9:Q10"/>
    <mergeCell ref="O11:Q12"/>
    <mergeCell ref="O13:Q14"/>
    <mergeCell ref="O15:Q16"/>
    <mergeCell ref="O17:Q18"/>
    <mergeCell ref="O19:Q20"/>
    <mergeCell ref="C72:C73"/>
    <mergeCell ref="F72:L73"/>
    <mergeCell ref="E66:E67"/>
    <mergeCell ref="F66:G67"/>
    <mergeCell ref="B60:W61"/>
    <mergeCell ref="Q56:Q57"/>
    <mergeCell ref="R56:R57"/>
    <mergeCell ref="S56:S57"/>
    <mergeCell ref="C63:I64"/>
    <mergeCell ref="J63:P64"/>
    <mergeCell ref="Q63:V64"/>
    <mergeCell ref="C56:K57"/>
    <mergeCell ref="L56:L57"/>
    <mergeCell ref="M56:M57"/>
    <mergeCell ref="N56:N57"/>
    <mergeCell ref="O56:O57"/>
    <mergeCell ref="P56:P57"/>
    <mergeCell ref="AF62:AF63"/>
    <mergeCell ref="D68:D69"/>
    <mergeCell ref="E68:E69"/>
    <mergeCell ref="F68:F69"/>
    <mergeCell ref="G68:G69"/>
    <mergeCell ref="H68:H69"/>
    <mergeCell ref="I68:I69"/>
    <mergeCell ref="Q65:V70"/>
    <mergeCell ref="C66:D67"/>
    <mergeCell ref="J65:P70"/>
    <mergeCell ref="Z61:AA62"/>
    <mergeCell ref="AB61:AB62"/>
    <mergeCell ref="AC61:AE62"/>
    <mergeCell ref="AB65:AB66"/>
    <mergeCell ref="AC65:AE66"/>
    <mergeCell ref="AC63:AE64"/>
    <mergeCell ref="AC67:AE68"/>
    <mergeCell ref="Z58:AA59"/>
    <mergeCell ref="AB58:AB59"/>
    <mergeCell ref="AC55:AE56"/>
    <mergeCell ref="S50:S51"/>
    <mergeCell ref="C50:F51"/>
    <mergeCell ref="H50:I51"/>
    <mergeCell ref="K50:K51"/>
    <mergeCell ref="L50:L51"/>
    <mergeCell ref="M50:M51"/>
    <mergeCell ref="N50:N51"/>
    <mergeCell ref="C54:F55"/>
    <mergeCell ref="O50:O51"/>
    <mergeCell ref="P50:P51"/>
    <mergeCell ref="Q50:Q51"/>
    <mergeCell ref="Q52:Q53"/>
    <mergeCell ref="R52:R53"/>
    <mergeCell ref="S52:S53"/>
    <mergeCell ref="Q54:Q55"/>
    <mergeCell ref="R54:R55"/>
    <mergeCell ref="S54:S55"/>
    <mergeCell ref="K54:K55"/>
    <mergeCell ref="L54:L55"/>
    <mergeCell ref="M54:M55"/>
    <mergeCell ref="N54:N55"/>
    <mergeCell ref="AR38:AR39"/>
    <mergeCell ref="D39:J42"/>
    <mergeCell ref="K39:M40"/>
    <mergeCell ref="K41:M42"/>
    <mergeCell ref="Y41:Y42"/>
    <mergeCell ref="Z41:AF42"/>
    <mergeCell ref="O41:Q42"/>
    <mergeCell ref="Y44:Y45"/>
    <mergeCell ref="Z44:AE45"/>
    <mergeCell ref="AG43:AG44"/>
    <mergeCell ref="AH43:AH44"/>
    <mergeCell ref="AI43:AI44"/>
    <mergeCell ref="AJ43:AJ44"/>
    <mergeCell ref="AG45:AG46"/>
    <mergeCell ref="AH45:AH46"/>
    <mergeCell ref="AI45:AI46"/>
    <mergeCell ref="AJ45:AJ46"/>
    <mergeCell ref="Y38:Y39"/>
    <mergeCell ref="Z38:AE39"/>
    <mergeCell ref="B46:P47"/>
    <mergeCell ref="Y47:Y50"/>
    <mergeCell ref="Z47:AA50"/>
    <mergeCell ref="AB47:AE50"/>
    <mergeCell ref="R50:R51"/>
    <mergeCell ref="Z27:AE28"/>
    <mergeCell ref="C29:C42"/>
    <mergeCell ref="D29:J38"/>
    <mergeCell ref="K29:M30"/>
    <mergeCell ref="Y30:Y31"/>
    <mergeCell ref="Z30:AE31"/>
    <mergeCell ref="K31:M32"/>
    <mergeCell ref="K33:L34"/>
    <mergeCell ref="K35:M36"/>
    <mergeCell ref="O33:Q34"/>
    <mergeCell ref="O35:Q36"/>
    <mergeCell ref="K37:L38"/>
    <mergeCell ref="O37:Q38"/>
    <mergeCell ref="O39:Q40"/>
    <mergeCell ref="O29:Q30"/>
    <mergeCell ref="O31:Q32"/>
    <mergeCell ref="O27:Q28"/>
    <mergeCell ref="X35:AE36"/>
    <mergeCell ref="B4:G5"/>
    <mergeCell ref="C15:C28"/>
    <mergeCell ref="D15:J16"/>
    <mergeCell ref="D17:J18"/>
    <mergeCell ref="D19:J20"/>
    <mergeCell ref="X4:AE5"/>
    <mergeCell ref="C7:C14"/>
    <mergeCell ref="D7:J10"/>
    <mergeCell ref="K7:M8"/>
    <mergeCell ref="K9:M10"/>
    <mergeCell ref="D11:J12"/>
    <mergeCell ref="D13:J14"/>
    <mergeCell ref="O7:Q8"/>
    <mergeCell ref="Z13:AB14"/>
    <mergeCell ref="AC6:AC7"/>
    <mergeCell ref="X20:AE21"/>
    <mergeCell ref="D21:J22"/>
    <mergeCell ref="D23:J28"/>
    <mergeCell ref="K23:M24"/>
    <mergeCell ref="Y24:Y25"/>
    <mergeCell ref="Z24:AE25"/>
    <mergeCell ref="K25:M26"/>
    <mergeCell ref="K27:M28"/>
    <mergeCell ref="Y27:Y28"/>
  </mergeCells>
  <phoneticPr fontId="2"/>
  <dataValidations disablePrompts="1" count="1">
    <dataValidation type="list" allowBlank="1" showInputMessage="1" showErrorMessage="1" sqref="O7 O9 O11 O13 O15 O17 O19 O21 O23 O25 O27 O29 O31 O33 O35 O37 O39 O41">
      <formula1>"有　・　無,有,無"</formula1>
    </dataValidation>
  </dataValidations>
  <pageMargins left="0.70866141732283472" right="0.70866141732283472" top="0.74803149606299213" bottom="0.74803149606299213" header="0.31496062992125984" footer="0.31496062992125984"/>
  <pageSetup paperSize="9" orientation="landscape" r:id="rId1"/>
  <headerFooter>
    <oddFooter>&amp;C9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3105" r:id="rId4" name="Check Box 1">
              <controlPr defaultSize="0" autoFill="0" autoLine="0" autoPict="0">
                <anchor moveWithCells="1">
                  <from>
                    <xdr:col>24</xdr:col>
                    <xdr:colOff>19050</xdr:colOff>
                    <xdr:row>37</xdr:row>
                    <xdr:rowOff>0</xdr:rowOff>
                  </from>
                  <to>
                    <xdr:col>24</xdr:col>
                    <xdr:colOff>238125</xdr:colOff>
                    <xdr:row>38</xdr:row>
                    <xdr:rowOff>85725</xdr:rowOff>
                  </to>
                </anchor>
              </controlPr>
            </control>
          </mc:Choice>
        </mc:AlternateContent>
        <mc:AlternateContent xmlns:mc="http://schemas.openxmlformats.org/markup-compatibility/2006">
          <mc:Choice Requires="x14">
            <control shapeId="303106" r:id="rId5" name="Check Box 2">
              <controlPr defaultSize="0" autoFill="0" autoLine="0" autoPict="0">
                <anchor moveWithCells="1">
                  <from>
                    <xdr:col>24</xdr:col>
                    <xdr:colOff>19050</xdr:colOff>
                    <xdr:row>40</xdr:row>
                    <xdr:rowOff>0</xdr:rowOff>
                  </from>
                  <to>
                    <xdr:col>24</xdr:col>
                    <xdr:colOff>238125</xdr:colOff>
                    <xdr:row>41</xdr:row>
                    <xdr:rowOff>85725</xdr:rowOff>
                  </to>
                </anchor>
              </controlPr>
            </control>
          </mc:Choice>
        </mc:AlternateContent>
        <mc:AlternateContent xmlns:mc="http://schemas.openxmlformats.org/markup-compatibility/2006">
          <mc:Choice Requires="x14">
            <control shapeId="303107" r:id="rId6" name="Check Box 3">
              <controlPr defaultSize="0" autoFill="0" autoLine="0" autoPict="0">
                <anchor moveWithCells="1">
                  <from>
                    <xdr:col>24</xdr:col>
                    <xdr:colOff>19050</xdr:colOff>
                    <xdr:row>43</xdr:row>
                    <xdr:rowOff>0</xdr:rowOff>
                  </from>
                  <to>
                    <xdr:col>24</xdr:col>
                    <xdr:colOff>238125</xdr:colOff>
                    <xdr:row>44</xdr:row>
                    <xdr:rowOff>85725</xdr:rowOff>
                  </to>
                </anchor>
              </controlPr>
            </control>
          </mc:Choice>
        </mc:AlternateContent>
        <mc:AlternateContent xmlns:mc="http://schemas.openxmlformats.org/markup-compatibility/2006">
          <mc:Choice Requires="x14">
            <control shapeId="303108" r:id="rId7" name="Check Box 4">
              <controlPr defaultSize="0" autoFill="0" autoLine="0" autoPict="0">
                <anchor moveWithCells="1">
                  <from>
                    <xdr:col>24</xdr:col>
                    <xdr:colOff>19050</xdr:colOff>
                    <xdr:row>46</xdr:row>
                    <xdr:rowOff>0</xdr:rowOff>
                  </from>
                  <to>
                    <xdr:col>24</xdr:col>
                    <xdr:colOff>238125</xdr:colOff>
                    <xdr:row>47</xdr:row>
                    <xdr:rowOff>76200</xdr:rowOff>
                  </to>
                </anchor>
              </controlPr>
            </control>
          </mc:Choice>
        </mc:AlternateContent>
        <mc:AlternateContent xmlns:mc="http://schemas.openxmlformats.org/markup-compatibility/2006">
          <mc:Choice Requires="x14">
            <control shapeId="303112" r:id="rId8" name="Check Box 8">
              <controlPr defaultSize="0" autoFill="0" autoLine="0" autoPict="0">
                <anchor moveWithCells="1">
                  <from>
                    <xdr:col>24</xdr:col>
                    <xdr:colOff>19050</xdr:colOff>
                    <xdr:row>23</xdr:row>
                    <xdr:rowOff>0</xdr:rowOff>
                  </from>
                  <to>
                    <xdr:col>24</xdr:col>
                    <xdr:colOff>238125</xdr:colOff>
                    <xdr:row>24</xdr:row>
                    <xdr:rowOff>85725</xdr:rowOff>
                  </to>
                </anchor>
              </controlPr>
            </control>
          </mc:Choice>
        </mc:AlternateContent>
        <mc:AlternateContent xmlns:mc="http://schemas.openxmlformats.org/markup-compatibility/2006">
          <mc:Choice Requires="x14">
            <control shapeId="303113" r:id="rId9" name="Check Box 9">
              <controlPr defaultSize="0" autoFill="0" autoLine="0" autoPict="0">
                <anchor moveWithCells="1">
                  <from>
                    <xdr:col>24</xdr:col>
                    <xdr:colOff>19050</xdr:colOff>
                    <xdr:row>26</xdr:row>
                    <xdr:rowOff>0</xdr:rowOff>
                  </from>
                  <to>
                    <xdr:col>24</xdr:col>
                    <xdr:colOff>238125</xdr:colOff>
                    <xdr:row>27</xdr:row>
                    <xdr:rowOff>85725</xdr:rowOff>
                  </to>
                </anchor>
              </controlPr>
            </control>
          </mc:Choice>
        </mc:AlternateContent>
        <mc:AlternateContent xmlns:mc="http://schemas.openxmlformats.org/markup-compatibility/2006">
          <mc:Choice Requires="x14">
            <control shapeId="303114" r:id="rId10" name="Check Box 10">
              <controlPr defaultSize="0" autoFill="0" autoLine="0" autoPict="0">
                <anchor moveWithCells="1">
                  <from>
                    <xdr:col>24</xdr:col>
                    <xdr:colOff>19050</xdr:colOff>
                    <xdr:row>29</xdr:row>
                    <xdr:rowOff>0</xdr:rowOff>
                  </from>
                  <to>
                    <xdr:col>24</xdr:col>
                    <xdr:colOff>238125</xdr:colOff>
                    <xdr:row>30</xdr:row>
                    <xdr:rowOff>85725</xdr:rowOff>
                  </to>
                </anchor>
              </controlPr>
            </control>
          </mc:Choice>
        </mc:AlternateContent>
        <mc:AlternateContent xmlns:mc="http://schemas.openxmlformats.org/markup-compatibility/2006">
          <mc:Choice Requires="x14">
            <control shapeId="303266" r:id="rId11" name="Check Box 162">
              <controlPr defaultSize="0" autoFill="0" autoLine="0" autoPict="0">
                <anchor moveWithCells="1">
                  <from>
                    <xdr:col>24</xdr:col>
                    <xdr:colOff>57150</xdr:colOff>
                    <xdr:row>4</xdr:row>
                    <xdr:rowOff>57150</xdr:rowOff>
                  </from>
                  <to>
                    <xdr:col>25</xdr:col>
                    <xdr:colOff>504825</xdr:colOff>
                    <xdr:row>7</xdr:row>
                    <xdr:rowOff>9525</xdr:rowOff>
                  </to>
                </anchor>
              </controlPr>
            </control>
          </mc:Choice>
        </mc:AlternateContent>
        <mc:AlternateContent xmlns:mc="http://schemas.openxmlformats.org/markup-compatibility/2006">
          <mc:Choice Requires="x14">
            <control shapeId="303267" r:id="rId12" name="Check Box 163">
              <controlPr defaultSize="0" autoFill="0" autoLine="0" autoPict="0">
                <anchor moveWithCells="1">
                  <from>
                    <xdr:col>24</xdr:col>
                    <xdr:colOff>57150</xdr:colOff>
                    <xdr:row>6</xdr:row>
                    <xdr:rowOff>66675</xdr:rowOff>
                  </from>
                  <to>
                    <xdr:col>25</xdr:col>
                    <xdr:colOff>504825</xdr:colOff>
                    <xdr:row>9</xdr:row>
                    <xdr:rowOff>19050</xdr:rowOff>
                  </to>
                </anchor>
              </controlPr>
            </control>
          </mc:Choice>
        </mc:AlternateContent>
        <mc:AlternateContent xmlns:mc="http://schemas.openxmlformats.org/markup-compatibility/2006">
          <mc:Choice Requires="x14">
            <control shapeId="303268" r:id="rId13" name="Check Box 164">
              <controlPr defaultSize="0" autoFill="0" autoLine="0" autoPict="0">
                <anchor moveWithCells="1">
                  <from>
                    <xdr:col>24</xdr:col>
                    <xdr:colOff>57150</xdr:colOff>
                    <xdr:row>8</xdr:row>
                    <xdr:rowOff>66675</xdr:rowOff>
                  </from>
                  <to>
                    <xdr:col>25</xdr:col>
                    <xdr:colOff>504825</xdr:colOff>
                    <xdr:row>11</xdr:row>
                    <xdr:rowOff>9525</xdr:rowOff>
                  </to>
                </anchor>
              </controlPr>
            </control>
          </mc:Choice>
        </mc:AlternateContent>
        <mc:AlternateContent xmlns:mc="http://schemas.openxmlformats.org/markup-compatibility/2006">
          <mc:Choice Requires="x14">
            <control shapeId="303269" r:id="rId14" name="Check Box 165">
              <controlPr defaultSize="0" autoFill="0" autoLine="0" autoPict="0">
                <anchor moveWithCells="1">
                  <from>
                    <xdr:col>24</xdr:col>
                    <xdr:colOff>57150</xdr:colOff>
                    <xdr:row>4</xdr:row>
                    <xdr:rowOff>57150</xdr:rowOff>
                  </from>
                  <to>
                    <xdr:col>25</xdr:col>
                    <xdr:colOff>504825</xdr:colOff>
                    <xdr:row>7</xdr:row>
                    <xdr:rowOff>9525</xdr:rowOff>
                  </to>
                </anchor>
              </controlPr>
            </control>
          </mc:Choice>
        </mc:AlternateContent>
        <mc:AlternateContent xmlns:mc="http://schemas.openxmlformats.org/markup-compatibility/2006">
          <mc:Choice Requires="x14">
            <control shapeId="303270" r:id="rId15" name="Check Box 166">
              <controlPr defaultSize="0" autoFill="0" autoLine="0" autoPict="0">
                <anchor moveWithCells="1">
                  <from>
                    <xdr:col>24</xdr:col>
                    <xdr:colOff>57150</xdr:colOff>
                    <xdr:row>6</xdr:row>
                    <xdr:rowOff>66675</xdr:rowOff>
                  </from>
                  <to>
                    <xdr:col>25</xdr:col>
                    <xdr:colOff>504825</xdr:colOff>
                    <xdr:row>9</xdr:row>
                    <xdr:rowOff>19050</xdr:rowOff>
                  </to>
                </anchor>
              </controlPr>
            </control>
          </mc:Choice>
        </mc:AlternateContent>
        <mc:AlternateContent xmlns:mc="http://schemas.openxmlformats.org/markup-compatibility/2006">
          <mc:Choice Requires="x14">
            <control shapeId="303271" r:id="rId16" name="Check Box 167">
              <controlPr defaultSize="0" autoFill="0" autoLine="0" autoPict="0">
                <anchor moveWithCells="1">
                  <from>
                    <xdr:col>24</xdr:col>
                    <xdr:colOff>57150</xdr:colOff>
                    <xdr:row>8</xdr:row>
                    <xdr:rowOff>66675</xdr:rowOff>
                  </from>
                  <to>
                    <xdr:col>25</xdr:col>
                    <xdr:colOff>504825</xdr:colOff>
                    <xdr:row>11</xdr:row>
                    <xdr:rowOff>9525</xdr:rowOff>
                  </to>
                </anchor>
              </controlPr>
            </control>
          </mc:Choice>
        </mc:AlternateContent>
        <mc:AlternateContent xmlns:mc="http://schemas.openxmlformats.org/markup-compatibility/2006">
          <mc:Choice Requires="x14">
            <control shapeId="303272" r:id="rId17" name="Check Box 168">
              <controlPr defaultSize="0" autoFill="0" autoLine="0" autoPict="0">
                <anchor moveWithCells="1">
                  <from>
                    <xdr:col>24</xdr:col>
                    <xdr:colOff>28575</xdr:colOff>
                    <xdr:row>54</xdr:row>
                    <xdr:rowOff>19050</xdr:rowOff>
                  </from>
                  <to>
                    <xdr:col>24</xdr:col>
                    <xdr:colOff>247650</xdr:colOff>
                    <xdr:row>56</xdr:row>
                    <xdr:rowOff>9525</xdr:rowOff>
                  </to>
                </anchor>
              </controlPr>
            </control>
          </mc:Choice>
        </mc:AlternateContent>
        <mc:AlternateContent xmlns:mc="http://schemas.openxmlformats.org/markup-compatibility/2006">
          <mc:Choice Requires="x14">
            <control shapeId="303273" r:id="rId18" name="Check Box 169">
              <controlPr defaultSize="0" autoFill="0" autoLine="0" autoPict="0">
                <anchor moveWithCells="1">
                  <from>
                    <xdr:col>24</xdr:col>
                    <xdr:colOff>47625</xdr:colOff>
                    <xdr:row>57</xdr:row>
                    <xdr:rowOff>19050</xdr:rowOff>
                  </from>
                  <to>
                    <xdr:col>24</xdr:col>
                    <xdr:colOff>266700</xdr:colOff>
                    <xdr:row>59</xdr:row>
                    <xdr:rowOff>9525</xdr:rowOff>
                  </to>
                </anchor>
              </controlPr>
            </control>
          </mc:Choice>
        </mc:AlternateContent>
        <mc:AlternateContent xmlns:mc="http://schemas.openxmlformats.org/markup-compatibility/2006">
          <mc:Choice Requires="x14">
            <control shapeId="303274" r:id="rId19" name="Check Box 170">
              <controlPr defaultSize="0" autoFill="0" autoLine="0" autoPict="0">
                <anchor moveWithCells="1">
                  <from>
                    <xdr:col>24</xdr:col>
                    <xdr:colOff>38100</xdr:colOff>
                    <xdr:row>60</xdr:row>
                    <xdr:rowOff>38100</xdr:rowOff>
                  </from>
                  <to>
                    <xdr:col>24</xdr:col>
                    <xdr:colOff>257175</xdr:colOff>
                    <xdr:row>62</xdr:row>
                    <xdr:rowOff>28575</xdr:rowOff>
                  </to>
                </anchor>
              </controlPr>
            </control>
          </mc:Choice>
        </mc:AlternateContent>
        <mc:AlternateContent xmlns:mc="http://schemas.openxmlformats.org/markup-compatibility/2006">
          <mc:Choice Requires="x14">
            <control shapeId="303275" r:id="rId20" name="Check Box 171">
              <controlPr defaultSize="0" autoFill="0" autoLine="0" autoPict="0">
                <anchor moveWithCells="1">
                  <from>
                    <xdr:col>26</xdr:col>
                    <xdr:colOff>47625</xdr:colOff>
                    <xdr:row>52</xdr:row>
                    <xdr:rowOff>0</xdr:rowOff>
                  </from>
                  <to>
                    <xdr:col>27</xdr:col>
                    <xdr:colOff>9525</xdr:colOff>
                    <xdr:row>53</xdr:row>
                    <xdr:rowOff>85725</xdr:rowOff>
                  </to>
                </anchor>
              </controlPr>
            </control>
          </mc:Choice>
        </mc:AlternateContent>
        <mc:AlternateContent xmlns:mc="http://schemas.openxmlformats.org/markup-compatibility/2006">
          <mc:Choice Requires="x14">
            <control shapeId="303276" r:id="rId21" name="Check Box 172">
              <controlPr defaultSize="0" autoFill="0" autoLine="0" autoPict="0">
                <anchor moveWithCells="1">
                  <from>
                    <xdr:col>28</xdr:col>
                    <xdr:colOff>447675</xdr:colOff>
                    <xdr:row>52</xdr:row>
                    <xdr:rowOff>0</xdr:rowOff>
                  </from>
                  <to>
                    <xdr:col>28</xdr:col>
                    <xdr:colOff>666750</xdr:colOff>
                    <xdr:row>53</xdr:row>
                    <xdr:rowOff>85725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8"/>
  <sheetViews>
    <sheetView view="pageBreakPreview" zoomScaleNormal="100" zoomScaleSheetLayoutView="100" workbookViewId="0"/>
  </sheetViews>
  <sheetFormatPr defaultRowHeight="13.5" x14ac:dyDescent="0.15"/>
  <cols>
    <col min="1" max="2" width="2.75" style="144" customWidth="1"/>
    <col min="3" max="3" width="7.125" style="144" customWidth="1"/>
    <col min="4" max="4" width="5" style="144" customWidth="1"/>
    <col min="5" max="5" width="3.625" style="144" customWidth="1"/>
    <col min="6" max="6" width="4" style="144" customWidth="1"/>
    <col min="7" max="7" width="5" style="144" customWidth="1"/>
    <col min="8" max="8" width="2.5" style="144" customWidth="1"/>
    <col min="9" max="9" width="5" style="144" customWidth="1"/>
    <col min="10" max="10" width="2.5" style="144" customWidth="1"/>
    <col min="11" max="11" width="9" style="144"/>
    <col min="12" max="12" width="3" style="144" customWidth="1"/>
    <col min="13" max="13" width="8" style="144" customWidth="1"/>
    <col min="14" max="14" width="4.25" style="144" customWidth="1"/>
    <col min="15" max="15" width="3.75" style="144" customWidth="1"/>
    <col min="16" max="16" width="2.75" style="144" customWidth="1"/>
    <col min="17" max="17" width="2.75" style="145" customWidth="1"/>
    <col min="18" max="29" width="5" style="145" customWidth="1"/>
    <col min="30" max="30" width="5" style="144" customWidth="1"/>
    <col min="31" max="16384" width="9" style="144"/>
  </cols>
  <sheetData>
    <row r="1" spans="1:29" ht="16.5" customHeight="1" x14ac:dyDescent="0.15">
      <c r="A1" s="548" t="s">
        <v>574</v>
      </c>
    </row>
    <row r="2" spans="1:29" x14ac:dyDescent="0.15">
      <c r="A2" s="544"/>
    </row>
    <row r="3" spans="1:29" s="145" customFormat="1" ht="16.5" customHeight="1" x14ac:dyDescent="0.15">
      <c r="A3" s="184" t="s">
        <v>573</v>
      </c>
      <c r="P3" s="184" t="s">
        <v>572</v>
      </c>
      <c r="U3" s="547" t="s">
        <v>571</v>
      </c>
      <c r="V3" s="540"/>
      <c r="W3" s="540"/>
      <c r="X3" s="540"/>
      <c r="Y3" s="540"/>
      <c r="Z3" s="540"/>
      <c r="AA3" s="540"/>
      <c r="AB3" s="540"/>
    </row>
    <row r="4" spans="1:29" s="145" customFormat="1" ht="16.5" customHeight="1" x14ac:dyDescent="0.15">
      <c r="B4" s="540" t="str">
        <f>+"①　予算編成の状況（"&amp;表紙!AF9&amp;"）"</f>
        <v>①　予算編成の状況（＿＿年度）</v>
      </c>
      <c r="C4" s="540"/>
      <c r="D4" s="540"/>
      <c r="P4" s="137"/>
      <c r="R4" s="143" t="s">
        <v>570</v>
      </c>
      <c r="S4" s="140"/>
      <c r="T4" s="140"/>
      <c r="U4" s="140"/>
      <c r="V4" s="140"/>
      <c r="W4" s="140"/>
      <c r="X4" s="140"/>
      <c r="Y4" s="140"/>
      <c r="Z4" s="140"/>
      <c r="AA4" s="140"/>
    </row>
    <row r="5" spans="1:29" s="145" customFormat="1" ht="16.5" customHeight="1" x14ac:dyDescent="0.15">
      <c r="A5" s="544" t="s">
        <v>569</v>
      </c>
      <c r="B5" s="145" t="s">
        <v>568</v>
      </c>
      <c r="C5" s="143" t="s">
        <v>565</v>
      </c>
      <c r="D5" s="829" t="s">
        <v>477</v>
      </c>
      <c r="E5" s="143"/>
      <c r="F5" s="143" t="s">
        <v>56</v>
      </c>
      <c r="G5" s="143"/>
      <c r="H5" s="142" t="s">
        <v>62</v>
      </c>
      <c r="I5" s="143"/>
      <c r="J5" s="142" t="s">
        <v>108</v>
      </c>
      <c r="K5" s="540"/>
      <c r="Q5" s="540" t="s">
        <v>567</v>
      </c>
      <c r="R5" s="140"/>
      <c r="S5" s="140"/>
      <c r="T5" s="140"/>
      <c r="U5" s="547" t="s">
        <v>983</v>
      </c>
      <c r="V5" s="545"/>
      <c r="W5" s="545"/>
      <c r="X5" s="143"/>
      <c r="Y5" s="143"/>
      <c r="Z5" s="143"/>
      <c r="AA5" s="143"/>
      <c r="AB5" s="143"/>
    </row>
    <row r="6" spans="1:29" s="145" customFormat="1" ht="16.5" customHeight="1" x14ac:dyDescent="0.15">
      <c r="A6" s="544"/>
      <c r="C6" s="143" t="s">
        <v>564</v>
      </c>
      <c r="D6" s="829" t="s">
        <v>477</v>
      </c>
      <c r="E6" s="143"/>
      <c r="F6" s="143" t="s">
        <v>56</v>
      </c>
      <c r="G6" s="143"/>
      <c r="H6" s="142" t="s">
        <v>62</v>
      </c>
      <c r="I6" s="143"/>
      <c r="J6" s="142" t="s">
        <v>108</v>
      </c>
      <c r="K6" s="540"/>
      <c r="Q6" s="540"/>
      <c r="R6" s="539"/>
      <c r="S6" s="538"/>
      <c r="T6" s="538"/>
      <c r="U6" s="538"/>
      <c r="V6" s="538"/>
      <c r="W6" s="538"/>
      <c r="X6" s="538"/>
      <c r="Y6" s="538"/>
      <c r="Z6" s="538"/>
      <c r="AA6" s="538"/>
      <c r="AB6" s="537"/>
    </row>
    <row r="7" spans="1:29" s="145" customFormat="1" ht="16.5" customHeight="1" x14ac:dyDescent="0.15">
      <c r="A7" s="544" t="s">
        <v>566</v>
      </c>
      <c r="B7" s="540" t="str">
        <f>+"②　決算の状況（"&amp;表紙!AE9&amp;"）"</f>
        <v>②　決算の状況（＿＿年度）</v>
      </c>
      <c r="F7" s="546"/>
      <c r="Q7" s="540"/>
      <c r="R7" s="527"/>
      <c r="S7" s="526"/>
      <c r="T7" s="526"/>
      <c r="U7" s="526"/>
      <c r="V7" s="526"/>
      <c r="W7" s="526"/>
      <c r="X7" s="526"/>
      <c r="Y7" s="526"/>
      <c r="Z7" s="526"/>
      <c r="AA7" s="526"/>
      <c r="AB7" s="525"/>
    </row>
    <row r="8" spans="1:29" s="140" customFormat="1" ht="16.5" customHeight="1" x14ac:dyDescent="0.15">
      <c r="A8" s="520"/>
      <c r="C8" s="143" t="s">
        <v>565</v>
      </c>
      <c r="D8" s="829" t="s">
        <v>477</v>
      </c>
      <c r="E8" s="143"/>
      <c r="F8" s="143" t="s">
        <v>56</v>
      </c>
      <c r="G8" s="143"/>
      <c r="H8" s="142" t="s">
        <v>62</v>
      </c>
      <c r="I8" s="143"/>
      <c r="J8" s="142" t="s">
        <v>108</v>
      </c>
      <c r="K8" s="540"/>
      <c r="L8" s="145"/>
      <c r="Q8" s="540"/>
      <c r="R8" s="527"/>
      <c r="S8" s="526"/>
      <c r="T8" s="526"/>
      <c r="U8" s="526"/>
      <c r="V8" s="526"/>
      <c r="W8" s="526"/>
      <c r="X8" s="526"/>
      <c r="Y8" s="526"/>
      <c r="Z8" s="526"/>
      <c r="AA8" s="526"/>
      <c r="AB8" s="525"/>
    </row>
    <row r="9" spans="1:29" s="140" customFormat="1" ht="16.5" customHeight="1" x14ac:dyDescent="0.15">
      <c r="A9" s="520"/>
      <c r="C9" s="143" t="s">
        <v>564</v>
      </c>
      <c r="D9" s="829" t="s">
        <v>477</v>
      </c>
      <c r="E9" s="143"/>
      <c r="F9" s="143" t="s">
        <v>56</v>
      </c>
      <c r="G9" s="143"/>
      <c r="H9" s="142" t="s">
        <v>62</v>
      </c>
      <c r="I9" s="143"/>
      <c r="J9" s="142" t="s">
        <v>108</v>
      </c>
      <c r="K9" s="540"/>
      <c r="L9" s="145"/>
      <c r="Q9" s="143"/>
      <c r="R9" s="527"/>
      <c r="S9" s="526"/>
      <c r="T9" s="526"/>
      <c r="U9" s="526"/>
      <c r="V9" s="526"/>
      <c r="W9" s="526"/>
      <c r="X9" s="526"/>
      <c r="Y9" s="526"/>
      <c r="Z9" s="526"/>
      <c r="AA9" s="526"/>
      <c r="AB9" s="525"/>
    </row>
    <row r="10" spans="1:29" s="145" customFormat="1" ht="16.5" customHeight="1" x14ac:dyDescent="0.15">
      <c r="A10" s="544" t="s">
        <v>563</v>
      </c>
      <c r="B10" s="540" t="s">
        <v>562</v>
      </c>
      <c r="Q10" s="143"/>
      <c r="R10" s="527"/>
      <c r="S10" s="526"/>
      <c r="T10" s="526"/>
      <c r="U10" s="526"/>
      <c r="V10" s="526"/>
      <c r="W10" s="526"/>
      <c r="X10" s="526"/>
      <c r="Y10" s="526"/>
      <c r="Z10" s="526"/>
      <c r="AA10" s="526"/>
      <c r="AB10" s="525"/>
    </row>
    <row r="11" spans="1:29" s="140" customFormat="1" ht="16.5" customHeight="1" x14ac:dyDescent="0.15">
      <c r="A11" s="520"/>
      <c r="B11" s="143" t="s">
        <v>561</v>
      </c>
      <c r="C11" s="143"/>
      <c r="D11" s="143"/>
      <c r="E11" s="143"/>
      <c r="F11" s="143"/>
      <c r="G11" s="143"/>
      <c r="H11" s="143"/>
      <c r="I11" s="143"/>
      <c r="J11" s="143"/>
      <c r="K11" s="1014" t="s">
        <v>675</v>
      </c>
      <c r="L11" s="545"/>
      <c r="M11" s="545"/>
      <c r="Q11" s="145"/>
      <c r="R11" s="527"/>
      <c r="S11" s="526"/>
      <c r="T11" s="526"/>
      <c r="U11" s="526"/>
      <c r="V11" s="526"/>
      <c r="W11" s="526"/>
      <c r="X11" s="526"/>
      <c r="Y11" s="526"/>
      <c r="Z11" s="526"/>
      <c r="AA11" s="526"/>
      <c r="AB11" s="525"/>
    </row>
    <row r="12" spans="1:29" s="145" customFormat="1" ht="16.5" customHeight="1" x14ac:dyDescent="0.15">
      <c r="A12" s="544" t="s">
        <v>560</v>
      </c>
      <c r="C12" s="143" t="s">
        <v>984</v>
      </c>
      <c r="D12" s="540"/>
      <c r="E12" s="540"/>
      <c r="F12" s="540"/>
      <c r="G12" s="540"/>
      <c r="H12" s="540"/>
      <c r="I12" s="540"/>
      <c r="J12" s="540"/>
      <c r="K12" s="540"/>
      <c r="L12" s="540"/>
      <c r="M12" s="540"/>
      <c r="P12" s="184"/>
      <c r="Q12" s="543"/>
      <c r="R12" s="527"/>
      <c r="S12" s="526"/>
      <c r="T12" s="526"/>
      <c r="U12" s="526"/>
      <c r="V12" s="526"/>
      <c r="W12" s="526"/>
      <c r="X12" s="526"/>
      <c r="Y12" s="526"/>
      <c r="Z12" s="526"/>
      <c r="AA12" s="526"/>
      <c r="AB12" s="525"/>
    </row>
    <row r="13" spans="1:29" s="137" customFormat="1" x14ac:dyDescent="0.15">
      <c r="A13" s="520"/>
      <c r="C13" s="542" t="s">
        <v>558</v>
      </c>
      <c r="D13" s="2076"/>
      <c r="E13" s="2076"/>
      <c r="F13" s="541"/>
      <c r="G13" s="541" t="s">
        <v>557</v>
      </c>
      <c r="H13" s="2077"/>
      <c r="I13" s="2077"/>
      <c r="J13" s="541"/>
      <c r="K13" s="541" t="s">
        <v>556</v>
      </c>
      <c r="L13" s="2056"/>
      <c r="M13" s="2056"/>
      <c r="N13" s="2057"/>
      <c r="Q13" s="145"/>
      <c r="R13" s="527"/>
      <c r="S13" s="526"/>
      <c r="T13" s="526"/>
      <c r="U13" s="526"/>
      <c r="V13" s="526"/>
      <c r="W13" s="526"/>
      <c r="X13" s="526"/>
      <c r="Y13" s="526"/>
      <c r="Z13" s="526"/>
      <c r="AA13" s="526"/>
      <c r="AB13" s="525"/>
      <c r="AC13" s="140"/>
    </row>
    <row r="14" spans="1:29" s="137" customFormat="1" x14ac:dyDescent="0.15">
      <c r="A14" s="520"/>
      <c r="C14" s="536"/>
      <c r="D14" s="2072"/>
      <c r="E14" s="2072"/>
      <c r="F14" s="534"/>
      <c r="G14" s="534"/>
      <c r="H14" s="141"/>
      <c r="I14" s="141"/>
      <c r="J14" s="534"/>
      <c r="K14" s="534"/>
      <c r="L14" s="2059"/>
      <c r="M14" s="2059"/>
      <c r="N14" s="2060"/>
      <c r="Q14" s="540"/>
      <c r="R14" s="527"/>
      <c r="S14" s="526"/>
      <c r="T14" s="526"/>
      <c r="U14" s="526"/>
      <c r="V14" s="526"/>
      <c r="W14" s="526"/>
      <c r="X14" s="526"/>
      <c r="Y14" s="526"/>
      <c r="Z14" s="526"/>
      <c r="AA14" s="526"/>
      <c r="AB14" s="525"/>
      <c r="AC14" s="140"/>
    </row>
    <row r="15" spans="1:29" s="137" customFormat="1" x14ac:dyDescent="0.15">
      <c r="A15" s="520"/>
      <c r="C15" s="536"/>
      <c r="D15" s="535"/>
      <c r="E15" s="535"/>
      <c r="F15" s="534"/>
      <c r="G15" s="534"/>
      <c r="H15" s="141"/>
      <c r="I15" s="141"/>
      <c r="J15" s="534"/>
      <c r="K15" s="534"/>
      <c r="L15" s="2059"/>
      <c r="M15" s="2059"/>
      <c r="N15" s="2060"/>
      <c r="Q15" s="140"/>
      <c r="R15" s="527"/>
      <c r="S15" s="526"/>
      <c r="T15" s="526"/>
      <c r="U15" s="526"/>
      <c r="V15" s="526"/>
      <c r="W15" s="526"/>
      <c r="X15" s="526"/>
      <c r="Y15" s="526"/>
      <c r="Z15" s="526"/>
      <c r="AA15" s="526"/>
      <c r="AB15" s="525"/>
      <c r="AC15" s="140"/>
    </row>
    <row r="16" spans="1:29" s="137" customFormat="1" x14ac:dyDescent="0.15">
      <c r="A16" s="520"/>
      <c r="C16" s="536"/>
      <c r="D16" s="535"/>
      <c r="E16" s="535"/>
      <c r="F16" s="534"/>
      <c r="G16" s="534"/>
      <c r="H16" s="141"/>
      <c r="I16" s="141"/>
      <c r="J16" s="534"/>
      <c r="K16" s="534"/>
      <c r="L16" s="2059"/>
      <c r="M16" s="2059"/>
      <c r="N16" s="2060"/>
      <c r="R16" s="527"/>
      <c r="S16" s="526"/>
      <c r="T16" s="526"/>
      <c r="U16" s="526"/>
      <c r="V16" s="526"/>
      <c r="W16" s="526"/>
      <c r="X16" s="526"/>
      <c r="Y16" s="526"/>
      <c r="Z16" s="526"/>
      <c r="AA16" s="526"/>
      <c r="AB16" s="525"/>
      <c r="AC16" s="140"/>
    </row>
    <row r="17" spans="1:29" s="137" customFormat="1" x14ac:dyDescent="0.15">
      <c r="A17" s="520"/>
      <c r="C17" s="536" t="s">
        <v>558</v>
      </c>
      <c r="D17" s="2072"/>
      <c r="E17" s="2072"/>
      <c r="F17" s="534"/>
      <c r="G17" s="534" t="s">
        <v>557</v>
      </c>
      <c r="H17" s="2072"/>
      <c r="I17" s="2072"/>
      <c r="J17" s="534"/>
      <c r="K17" s="534" t="s">
        <v>556</v>
      </c>
      <c r="L17" s="2059"/>
      <c r="M17" s="2059"/>
      <c r="N17" s="2060"/>
      <c r="R17" s="524"/>
      <c r="S17" s="523"/>
      <c r="T17" s="523"/>
      <c r="U17" s="523"/>
      <c r="V17" s="523"/>
      <c r="W17" s="523"/>
      <c r="X17" s="523"/>
      <c r="Y17" s="523"/>
      <c r="Z17" s="523"/>
      <c r="AA17" s="523"/>
      <c r="AB17" s="522"/>
      <c r="AC17" s="140"/>
    </row>
    <row r="18" spans="1:29" s="137" customFormat="1" x14ac:dyDescent="0.15">
      <c r="A18" s="520"/>
      <c r="C18" s="536"/>
      <c r="D18" s="2072"/>
      <c r="E18" s="2072"/>
      <c r="F18" s="534"/>
      <c r="G18" s="534"/>
      <c r="H18" s="535"/>
      <c r="I18" s="535"/>
      <c r="J18" s="534"/>
      <c r="K18" s="534"/>
      <c r="L18" s="2059"/>
      <c r="M18" s="2059"/>
      <c r="N18" s="2060"/>
      <c r="R18" s="526"/>
      <c r="S18" s="526"/>
      <c r="T18" s="526"/>
      <c r="U18" s="526"/>
      <c r="V18" s="526"/>
      <c r="W18" s="526"/>
      <c r="X18" s="526"/>
      <c r="Y18" s="526"/>
      <c r="Z18" s="526"/>
      <c r="AA18" s="526"/>
      <c r="AB18" s="526"/>
      <c r="AC18" s="140"/>
    </row>
    <row r="19" spans="1:29" s="137" customFormat="1" x14ac:dyDescent="0.15">
      <c r="A19" s="520"/>
      <c r="C19" s="536"/>
      <c r="D19" s="2072"/>
      <c r="E19" s="2072"/>
      <c r="F19" s="534"/>
      <c r="G19" s="534"/>
      <c r="H19" s="141"/>
      <c r="I19" s="141"/>
      <c r="J19" s="534"/>
      <c r="K19" s="534"/>
      <c r="L19" s="2059"/>
      <c r="M19" s="2059"/>
      <c r="N19" s="2060"/>
      <c r="R19" s="526"/>
      <c r="S19" s="526"/>
      <c r="T19" s="526"/>
      <c r="U19" s="526"/>
      <c r="V19" s="526"/>
      <c r="W19" s="526"/>
      <c r="X19" s="526"/>
      <c r="Y19" s="526"/>
      <c r="Z19" s="526"/>
      <c r="AA19" s="526"/>
      <c r="AB19" s="526"/>
      <c r="AC19" s="140"/>
    </row>
    <row r="20" spans="1:29" s="137" customFormat="1" x14ac:dyDescent="0.15">
      <c r="A20" s="520"/>
      <c r="C20" s="536"/>
      <c r="D20" s="535"/>
      <c r="E20" s="535"/>
      <c r="F20" s="534"/>
      <c r="G20" s="534"/>
      <c r="H20" s="141"/>
      <c r="I20" s="141"/>
      <c r="J20" s="534"/>
      <c r="K20" s="534"/>
      <c r="L20" s="2059"/>
      <c r="M20" s="2059"/>
      <c r="N20" s="2060"/>
      <c r="Q20" s="183" t="s">
        <v>559</v>
      </c>
      <c r="R20" s="183"/>
      <c r="S20" s="183"/>
      <c r="T20" s="183"/>
      <c r="U20" s="526"/>
      <c r="V20" s="526"/>
      <c r="W20" s="526"/>
      <c r="X20" s="526"/>
      <c r="Y20" s="526"/>
      <c r="Z20" s="526"/>
      <c r="AA20" s="526"/>
      <c r="AB20" s="526"/>
      <c r="AC20" s="140"/>
    </row>
    <row r="21" spans="1:29" s="137" customFormat="1" x14ac:dyDescent="0.15">
      <c r="A21" s="520"/>
      <c r="C21" s="536" t="s">
        <v>558</v>
      </c>
      <c r="D21" s="2072"/>
      <c r="E21" s="2072"/>
      <c r="F21" s="534"/>
      <c r="G21" s="534" t="s">
        <v>557</v>
      </c>
      <c r="H21" s="2072"/>
      <c r="I21" s="2072"/>
      <c r="J21" s="534"/>
      <c r="K21" s="534" t="s">
        <v>556</v>
      </c>
      <c r="L21" s="2059"/>
      <c r="M21" s="2059"/>
      <c r="N21" s="2060"/>
      <c r="Q21" s="140"/>
      <c r="R21" s="539"/>
      <c r="S21" s="538"/>
      <c r="T21" s="538"/>
      <c r="U21" s="538"/>
      <c r="V21" s="538"/>
      <c r="W21" s="538"/>
      <c r="X21" s="538"/>
      <c r="Y21" s="538"/>
      <c r="Z21" s="538"/>
      <c r="AA21" s="538"/>
      <c r="AB21" s="537"/>
      <c r="AC21" s="140"/>
    </row>
    <row r="22" spans="1:29" s="137" customFormat="1" x14ac:dyDescent="0.15">
      <c r="A22" s="520"/>
      <c r="C22" s="536"/>
      <c r="D22" s="2072"/>
      <c r="E22" s="2072"/>
      <c r="F22" s="534"/>
      <c r="G22" s="534"/>
      <c r="H22" s="141"/>
      <c r="I22" s="141"/>
      <c r="J22" s="534"/>
      <c r="K22" s="534"/>
      <c r="L22" s="2059"/>
      <c r="M22" s="2059"/>
      <c r="N22" s="2060"/>
      <c r="Q22" s="140"/>
      <c r="R22" s="527"/>
      <c r="S22" s="526"/>
      <c r="T22" s="526"/>
      <c r="U22" s="526"/>
      <c r="V22" s="526"/>
      <c r="W22" s="526"/>
      <c r="X22" s="526"/>
      <c r="Y22" s="526"/>
      <c r="Z22" s="526"/>
      <c r="AA22" s="526"/>
      <c r="AB22" s="525"/>
      <c r="AC22" s="140"/>
    </row>
    <row r="23" spans="1:29" s="137" customFormat="1" x14ac:dyDescent="0.15">
      <c r="A23" s="520"/>
      <c r="C23" s="533"/>
      <c r="D23" s="532"/>
      <c r="E23" s="532"/>
      <c r="F23" s="530"/>
      <c r="G23" s="530"/>
      <c r="H23" s="531"/>
      <c r="I23" s="531"/>
      <c r="J23" s="530"/>
      <c r="K23" s="530"/>
      <c r="L23" s="2073"/>
      <c r="M23" s="2073"/>
      <c r="N23" s="2074"/>
      <c r="Q23" s="140"/>
      <c r="R23" s="527"/>
      <c r="S23" s="526"/>
      <c r="T23" s="526"/>
      <c r="U23" s="526"/>
      <c r="V23" s="526"/>
      <c r="W23" s="526"/>
      <c r="X23" s="526"/>
      <c r="Y23" s="526"/>
      <c r="Z23" s="526"/>
      <c r="AA23" s="526"/>
      <c r="AB23" s="525"/>
      <c r="AC23" s="140"/>
    </row>
    <row r="24" spans="1:29" x14ac:dyDescent="0.15">
      <c r="A24" s="529"/>
      <c r="C24" s="73"/>
      <c r="D24" s="73"/>
      <c r="E24" s="73"/>
      <c r="F24" s="73"/>
      <c r="G24" s="73"/>
      <c r="H24" s="73"/>
      <c r="I24" s="73"/>
      <c r="J24" s="73"/>
      <c r="K24" s="73"/>
      <c r="L24" s="73"/>
      <c r="M24" s="73"/>
      <c r="Q24" s="140"/>
      <c r="R24" s="527"/>
      <c r="S24" s="526"/>
      <c r="T24" s="526"/>
      <c r="U24" s="526"/>
      <c r="V24" s="526"/>
      <c r="W24" s="526"/>
      <c r="X24" s="526"/>
      <c r="Y24" s="526"/>
      <c r="Z24" s="526"/>
      <c r="AA24" s="526"/>
      <c r="AB24" s="525"/>
    </row>
    <row r="25" spans="1:29" x14ac:dyDescent="0.15">
      <c r="A25" s="528"/>
      <c r="B25" s="1022" t="s">
        <v>927</v>
      </c>
      <c r="C25" s="1023"/>
      <c r="D25" s="73"/>
      <c r="E25" s="73"/>
      <c r="F25" s="73"/>
      <c r="G25" s="73"/>
      <c r="H25" s="73"/>
      <c r="I25" s="73"/>
      <c r="J25" s="73"/>
      <c r="K25" s="73"/>
      <c r="L25" s="73"/>
      <c r="M25" s="73"/>
      <c r="N25" s="73"/>
      <c r="R25" s="527"/>
      <c r="S25" s="526"/>
      <c r="T25" s="526"/>
      <c r="U25" s="526"/>
      <c r="V25" s="526"/>
      <c r="W25" s="526"/>
      <c r="X25" s="526"/>
      <c r="Y25" s="526"/>
      <c r="Z25" s="526"/>
      <c r="AA25" s="526"/>
      <c r="AB25" s="525"/>
    </row>
    <row r="26" spans="1:29" x14ac:dyDescent="0.15">
      <c r="A26" s="183" t="s">
        <v>554</v>
      </c>
      <c r="B26" s="73"/>
      <c r="C26" s="822"/>
      <c r="D26" s="822"/>
      <c r="E26" s="820"/>
      <c r="F26" s="822"/>
      <c r="G26" s="822"/>
      <c r="H26" s="822"/>
      <c r="I26" s="136"/>
      <c r="J26" s="136"/>
      <c r="K26" s="823"/>
      <c r="L26" s="824"/>
      <c r="M26" s="824"/>
      <c r="N26" s="821"/>
      <c r="O26" s="137"/>
      <c r="R26" s="527"/>
      <c r="S26" s="526"/>
      <c r="T26" s="526"/>
      <c r="U26" s="526"/>
      <c r="V26" s="526"/>
      <c r="W26" s="526"/>
      <c r="X26" s="526"/>
      <c r="Y26" s="526"/>
      <c r="Z26" s="526"/>
      <c r="AA26" s="526"/>
      <c r="AB26" s="525"/>
    </row>
    <row r="27" spans="1:29" x14ac:dyDescent="0.15">
      <c r="A27" s="183" t="s">
        <v>555</v>
      </c>
      <c r="B27" s="73"/>
      <c r="C27" s="187" t="s">
        <v>550</v>
      </c>
      <c r="D27" s="2075"/>
      <c r="E27" s="2075"/>
      <c r="F27" s="2075"/>
      <c r="G27" s="136" t="s">
        <v>8</v>
      </c>
      <c r="H27" s="73"/>
      <c r="I27" s="73"/>
      <c r="J27" s="73"/>
      <c r="K27" s="73"/>
      <c r="L27" s="73"/>
      <c r="M27" s="73"/>
      <c r="N27" s="73"/>
      <c r="R27" s="527"/>
      <c r="S27" s="526"/>
      <c r="T27" s="526"/>
      <c r="U27" s="526"/>
      <c r="V27" s="526"/>
      <c r="W27" s="526"/>
      <c r="X27" s="526"/>
      <c r="Y27" s="526"/>
      <c r="Z27" s="526"/>
      <c r="AA27" s="526"/>
      <c r="AB27" s="525"/>
    </row>
    <row r="28" spans="1:29" x14ac:dyDescent="0.15">
      <c r="A28" s="183" t="s">
        <v>554</v>
      </c>
      <c r="G28" s="73"/>
      <c r="H28" s="73"/>
      <c r="I28" s="73"/>
      <c r="J28" s="73"/>
      <c r="K28" s="73"/>
      <c r="L28" s="73"/>
      <c r="M28" s="73"/>
      <c r="N28" s="73"/>
      <c r="R28" s="527"/>
      <c r="S28" s="526"/>
      <c r="T28" s="526"/>
      <c r="U28" s="526"/>
      <c r="V28" s="526"/>
      <c r="W28" s="526"/>
      <c r="X28" s="526"/>
      <c r="Y28" s="526"/>
      <c r="Z28" s="526"/>
      <c r="AA28" s="526"/>
      <c r="AB28" s="525"/>
    </row>
    <row r="29" spans="1:29" s="137" customFormat="1" x14ac:dyDescent="0.15">
      <c r="A29" s="142" t="s">
        <v>552</v>
      </c>
      <c r="B29" s="136" t="s">
        <v>553</v>
      </c>
      <c r="C29" s="73"/>
      <c r="D29" s="73"/>
      <c r="E29" s="73"/>
      <c r="F29" s="73"/>
      <c r="H29" s="136"/>
      <c r="I29" s="136"/>
      <c r="J29" s="136"/>
      <c r="K29" s="136"/>
      <c r="L29" s="136"/>
      <c r="M29" s="136"/>
      <c r="N29" s="136"/>
      <c r="Q29" s="145"/>
      <c r="R29" s="527"/>
      <c r="S29" s="526"/>
      <c r="T29" s="526"/>
      <c r="U29" s="526"/>
      <c r="V29" s="526"/>
      <c r="W29" s="526"/>
      <c r="X29" s="526"/>
      <c r="Y29" s="526"/>
      <c r="Z29" s="526"/>
      <c r="AA29" s="526"/>
      <c r="AB29" s="525"/>
      <c r="AC29" s="140"/>
    </row>
    <row r="30" spans="1:29" x14ac:dyDescent="0.15">
      <c r="A30" s="183"/>
      <c r="B30" s="136"/>
      <c r="C30" s="187" t="s">
        <v>550</v>
      </c>
      <c r="D30" s="2071"/>
      <c r="E30" s="2071"/>
      <c r="F30" s="2071"/>
      <c r="G30" s="136" t="s">
        <v>8</v>
      </c>
      <c r="H30" s="73"/>
      <c r="I30" s="73"/>
      <c r="J30" s="73"/>
      <c r="K30" s="73"/>
      <c r="L30" s="73"/>
      <c r="M30" s="73"/>
      <c r="N30" s="73"/>
      <c r="Q30" s="140"/>
      <c r="R30" s="527"/>
      <c r="S30" s="526"/>
      <c r="T30" s="526"/>
      <c r="U30" s="526"/>
      <c r="V30" s="526"/>
      <c r="W30" s="526"/>
      <c r="X30" s="526"/>
      <c r="Y30" s="526"/>
      <c r="Z30" s="526"/>
      <c r="AA30" s="526"/>
      <c r="AB30" s="525"/>
    </row>
    <row r="31" spans="1:29" x14ac:dyDescent="0.15">
      <c r="A31" s="183"/>
      <c r="E31" s="73"/>
      <c r="F31" s="73"/>
      <c r="G31" s="73"/>
      <c r="H31" s="73"/>
      <c r="I31" s="73"/>
      <c r="J31" s="73"/>
      <c r="K31" s="73"/>
      <c r="L31" s="73"/>
      <c r="M31" s="73"/>
      <c r="N31" s="73"/>
      <c r="Q31" s="140"/>
      <c r="R31" s="527"/>
      <c r="S31" s="526"/>
      <c r="T31" s="526"/>
      <c r="U31" s="526"/>
      <c r="V31" s="526"/>
      <c r="W31" s="526"/>
      <c r="X31" s="526"/>
      <c r="Y31" s="526"/>
      <c r="Z31" s="526"/>
      <c r="AA31" s="526"/>
      <c r="AB31" s="525"/>
    </row>
    <row r="32" spans="1:29" s="137" customFormat="1" x14ac:dyDescent="0.15">
      <c r="A32" s="142"/>
      <c r="B32" s="136" t="s">
        <v>551</v>
      </c>
      <c r="C32" s="73"/>
      <c r="D32" s="73"/>
      <c r="H32" s="136"/>
      <c r="I32" s="136"/>
      <c r="J32" s="136"/>
      <c r="K32" s="136"/>
      <c r="L32" s="136"/>
      <c r="M32" s="136"/>
      <c r="N32" s="136"/>
      <c r="Q32" s="140"/>
      <c r="R32" s="524"/>
      <c r="S32" s="523"/>
      <c r="T32" s="523"/>
      <c r="U32" s="523"/>
      <c r="V32" s="523"/>
      <c r="W32" s="523"/>
      <c r="X32" s="523"/>
      <c r="Y32" s="523"/>
      <c r="Z32" s="523"/>
      <c r="AA32" s="523"/>
      <c r="AB32" s="522"/>
      <c r="AC32" s="140"/>
    </row>
    <row r="33" spans="1:29" s="137" customFormat="1" x14ac:dyDescent="0.15">
      <c r="A33" s="142"/>
      <c r="B33" s="136"/>
      <c r="C33" s="187" t="s">
        <v>550</v>
      </c>
      <c r="D33" s="2071"/>
      <c r="E33" s="2071"/>
      <c r="F33" s="2071"/>
      <c r="G33" s="136" t="s">
        <v>8</v>
      </c>
      <c r="H33" s="136"/>
      <c r="I33" s="136"/>
      <c r="J33" s="136"/>
      <c r="K33" s="136"/>
      <c r="L33" s="136"/>
      <c r="M33" s="136"/>
      <c r="N33" s="136"/>
      <c r="Q33" s="140"/>
      <c r="R33" s="521"/>
      <c r="S33" s="521"/>
      <c r="T33" s="521"/>
      <c r="U33" s="521"/>
      <c r="V33" s="521"/>
      <c r="W33" s="521"/>
      <c r="X33" s="521"/>
      <c r="Y33" s="521"/>
      <c r="Z33" s="521"/>
      <c r="AA33" s="521"/>
      <c r="AB33" s="521"/>
      <c r="AC33" s="140"/>
    </row>
    <row r="34" spans="1:29" s="137" customFormat="1" x14ac:dyDescent="0.15">
      <c r="A34" s="142"/>
      <c r="B34" s="136"/>
      <c r="C34" s="136"/>
      <c r="D34" s="136"/>
      <c r="E34" s="136"/>
      <c r="F34" s="136"/>
      <c r="G34" s="136"/>
      <c r="H34" s="136"/>
      <c r="I34" s="136"/>
      <c r="J34" s="136"/>
      <c r="K34" s="136"/>
      <c r="L34" s="136"/>
      <c r="M34" s="136"/>
      <c r="N34" s="136"/>
      <c r="Q34" s="140"/>
      <c r="R34" s="521"/>
      <c r="S34" s="521"/>
      <c r="T34" s="521"/>
      <c r="U34" s="521"/>
      <c r="V34" s="521"/>
      <c r="W34" s="521"/>
      <c r="X34" s="521"/>
      <c r="Y34" s="521"/>
      <c r="Z34" s="521"/>
      <c r="AA34" s="521"/>
      <c r="AB34" s="521"/>
      <c r="AC34" s="140"/>
    </row>
    <row r="35" spans="1:29" s="137" customFormat="1" x14ac:dyDescent="0.15">
      <c r="A35" s="142"/>
      <c r="B35" s="136"/>
      <c r="C35" s="136"/>
      <c r="D35" s="136"/>
      <c r="E35" s="136"/>
      <c r="F35" s="136"/>
      <c r="G35" s="136"/>
      <c r="H35" s="136"/>
      <c r="I35" s="136"/>
      <c r="J35" s="136"/>
      <c r="K35" s="136"/>
      <c r="L35" s="136"/>
      <c r="M35" s="136"/>
      <c r="N35" s="136"/>
      <c r="Q35" s="140"/>
      <c r="R35" s="521"/>
      <c r="S35" s="521"/>
      <c r="T35" s="521"/>
      <c r="U35" s="521"/>
      <c r="V35" s="521"/>
      <c r="W35" s="521"/>
      <c r="X35" s="521"/>
      <c r="Y35" s="521"/>
      <c r="Z35" s="521"/>
      <c r="AA35" s="521"/>
      <c r="AB35" s="521"/>
      <c r="AC35" s="140"/>
    </row>
    <row r="36" spans="1:29" s="137" customFormat="1" x14ac:dyDescent="0.15">
      <c r="A36" s="520"/>
      <c r="Q36" s="140"/>
      <c r="R36" s="140"/>
      <c r="S36" s="140"/>
      <c r="T36" s="140"/>
      <c r="U36" s="140"/>
      <c r="V36" s="140"/>
      <c r="W36" s="140"/>
      <c r="X36" s="140"/>
      <c r="Y36" s="140"/>
      <c r="Z36" s="140"/>
      <c r="AA36" s="140"/>
      <c r="AB36" s="140"/>
      <c r="AC36" s="140"/>
    </row>
    <row r="37" spans="1:29" s="137" customFormat="1" x14ac:dyDescent="0.15">
      <c r="A37" s="520"/>
      <c r="Q37" s="140"/>
      <c r="R37" s="140"/>
      <c r="S37" s="140"/>
      <c r="T37" s="140"/>
      <c r="U37" s="140"/>
      <c r="V37" s="140"/>
      <c r="W37" s="140"/>
      <c r="X37" s="140"/>
      <c r="Y37" s="140"/>
      <c r="Z37" s="140"/>
      <c r="AA37" s="140"/>
      <c r="AB37" s="140"/>
      <c r="AC37" s="140"/>
    </row>
    <row r="38" spans="1:29" s="137" customFormat="1" x14ac:dyDescent="0.15">
      <c r="A38" s="520"/>
      <c r="Q38" s="140"/>
      <c r="R38" s="140"/>
      <c r="S38" s="140"/>
      <c r="T38" s="140"/>
      <c r="U38" s="140"/>
      <c r="V38" s="140"/>
      <c r="W38" s="140"/>
      <c r="X38" s="140"/>
      <c r="Y38" s="140"/>
      <c r="Z38" s="140"/>
      <c r="AA38" s="140"/>
      <c r="AB38" s="140"/>
      <c r="AC38" s="140"/>
    </row>
  </sheetData>
  <mergeCells count="16">
    <mergeCell ref="D13:E13"/>
    <mergeCell ref="H13:I13"/>
    <mergeCell ref="L13:N16"/>
    <mergeCell ref="D14:E14"/>
    <mergeCell ref="D17:E17"/>
    <mergeCell ref="H17:I17"/>
    <mergeCell ref="L17:N20"/>
    <mergeCell ref="D18:E18"/>
    <mergeCell ref="D19:E19"/>
    <mergeCell ref="D30:F30"/>
    <mergeCell ref="D33:F33"/>
    <mergeCell ref="D21:E21"/>
    <mergeCell ref="H21:I21"/>
    <mergeCell ref="L21:N23"/>
    <mergeCell ref="D22:E22"/>
    <mergeCell ref="D27:F27"/>
  </mergeCells>
  <phoneticPr fontId="2"/>
  <dataValidations count="1">
    <dataValidation type="list" allowBlank="1" showInputMessage="1" showErrorMessage="1" sqref="K11">
      <formula1>"有　・　無,有,無"</formula1>
    </dataValidation>
  </dataValidations>
  <pageMargins left="0.70866141732283472" right="0.70866141732283472" top="0.74803149606299213" bottom="0.74803149606299213" header="0.31496062992125984" footer="0.31496062992125984"/>
  <pageSetup paperSize="9" orientation="landscape" r:id="rId1"/>
  <headerFooter>
    <oddFooter>&amp;C10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7"/>
  <sheetViews>
    <sheetView view="pageBreakPreview" zoomScaleNormal="100" zoomScaleSheetLayoutView="100" workbookViewId="0"/>
  </sheetViews>
  <sheetFormatPr defaultRowHeight="13.5" x14ac:dyDescent="0.15"/>
  <cols>
    <col min="1" max="2" width="2.5" style="549" customWidth="1"/>
    <col min="3" max="3" width="3.75" style="549" customWidth="1"/>
    <col min="4" max="4" width="15" style="549" customWidth="1"/>
    <col min="5" max="5" width="17.875" style="549" customWidth="1"/>
    <col min="6" max="7" width="12.25" style="549" customWidth="1"/>
    <col min="8" max="8" width="8.625" style="549" customWidth="1"/>
    <col min="9" max="10" width="13.125" style="549" customWidth="1"/>
    <col min="11" max="11" width="19.875" style="549" customWidth="1"/>
    <col min="12" max="12" width="15.25" style="549" customWidth="1"/>
    <col min="13" max="16384" width="9" style="549"/>
  </cols>
  <sheetData>
    <row r="1" spans="1:12" ht="15.75" customHeight="1" x14ac:dyDescent="0.15">
      <c r="A1" s="549" t="str">
        <f>+"（３） 契約の状況（"&amp;表紙!AE9&amp;"）"</f>
        <v>（３） 契約の状況（＿＿年度）</v>
      </c>
      <c r="C1" s="574"/>
      <c r="D1" s="574"/>
      <c r="E1" s="569"/>
      <c r="F1" s="569"/>
      <c r="G1" s="569"/>
      <c r="H1" s="569"/>
      <c r="I1" s="569"/>
      <c r="J1" s="569"/>
      <c r="K1" s="569"/>
      <c r="L1" s="569"/>
    </row>
    <row r="2" spans="1:12" s="569" customFormat="1" ht="15.75" customHeight="1" x14ac:dyDescent="0.15">
      <c r="B2" s="569" t="s">
        <v>591</v>
      </c>
    </row>
    <row r="3" spans="1:12" s="561" customFormat="1" ht="19.5" customHeight="1" x14ac:dyDescent="0.15">
      <c r="C3" s="2078" t="s">
        <v>590</v>
      </c>
      <c r="D3" s="2079"/>
      <c r="E3" s="1053" t="s">
        <v>589</v>
      </c>
      <c r="F3" s="1053" t="s">
        <v>584</v>
      </c>
      <c r="G3" s="1053" t="s">
        <v>583</v>
      </c>
      <c r="H3" s="1054" t="s">
        <v>582</v>
      </c>
      <c r="I3" s="1053" t="s">
        <v>581</v>
      </c>
      <c r="J3" s="1053" t="s">
        <v>588</v>
      </c>
      <c r="K3" s="1053" t="s">
        <v>579</v>
      </c>
      <c r="L3" s="1053" t="s">
        <v>578</v>
      </c>
    </row>
    <row r="4" spans="1:12" s="561" customFormat="1" ht="12" customHeight="1" x14ac:dyDescent="0.15">
      <c r="C4" s="2080"/>
      <c r="D4" s="2081"/>
      <c r="E4" s="567"/>
      <c r="F4" s="567"/>
      <c r="H4" s="568" t="s">
        <v>577</v>
      </c>
      <c r="I4" s="568" t="s">
        <v>8</v>
      </c>
      <c r="J4" s="568" t="s">
        <v>8</v>
      </c>
      <c r="K4" s="567"/>
      <c r="L4" s="566" t="s">
        <v>576</v>
      </c>
    </row>
    <row r="5" spans="1:12" s="561" customFormat="1" ht="17.25" customHeight="1" x14ac:dyDescent="0.15">
      <c r="C5" s="2084"/>
      <c r="D5" s="2085"/>
      <c r="E5" s="571"/>
      <c r="F5" s="571"/>
      <c r="G5" s="571"/>
      <c r="H5" s="573"/>
      <c r="I5" s="571"/>
      <c r="J5" s="571"/>
      <c r="K5" s="571"/>
      <c r="L5" s="572"/>
    </row>
    <row r="6" spans="1:12" s="561" customFormat="1" ht="17.25" customHeight="1" x14ac:dyDescent="0.15">
      <c r="C6" s="2084"/>
      <c r="D6" s="2085"/>
      <c r="E6" s="571"/>
      <c r="F6" s="571"/>
      <c r="G6" s="571"/>
      <c r="H6" s="573"/>
      <c r="I6" s="571"/>
      <c r="J6" s="571"/>
      <c r="K6" s="571"/>
      <c r="L6" s="572"/>
    </row>
    <row r="7" spans="1:12" s="561" customFormat="1" ht="17.25" customHeight="1" x14ac:dyDescent="0.15">
      <c r="C7" s="2084"/>
      <c r="D7" s="2085"/>
      <c r="E7" s="571"/>
      <c r="F7" s="571"/>
      <c r="G7" s="571"/>
      <c r="H7" s="573"/>
      <c r="I7" s="571"/>
      <c r="J7" s="571"/>
      <c r="K7" s="571"/>
      <c r="L7" s="572"/>
    </row>
    <row r="8" spans="1:12" s="561" customFormat="1" ht="17.25" customHeight="1" x14ac:dyDescent="0.15">
      <c r="C8" s="2084"/>
      <c r="D8" s="2085"/>
      <c r="E8" s="571"/>
      <c r="F8" s="571"/>
      <c r="G8" s="571"/>
      <c r="H8" s="571"/>
      <c r="I8" s="571"/>
      <c r="J8" s="571"/>
      <c r="K8" s="571"/>
      <c r="L8" s="571"/>
    </row>
    <row r="9" spans="1:12" s="561" customFormat="1" ht="17.25" customHeight="1" x14ac:dyDescent="0.15">
      <c r="C9" s="2084"/>
      <c r="D9" s="2085"/>
      <c r="E9" s="571"/>
      <c r="F9" s="571"/>
      <c r="G9" s="571"/>
      <c r="H9" s="571"/>
      <c r="I9" s="571"/>
      <c r="J9" s="571"/>
      <c r="K9" s="571"/>
      <c r="L9" s="571"/>
    </row>
    <row r="10" spans="1:12" s="561" customFormat="1" ht="17.25" customHeight="1" x14ac:dyDescent="0.15">
      <c r="C10" s="2084"/>
      <c r="D10" s="2085"/>
      <c r="E10" s="571"/>
      <c r="F10" s="571"/>
      <c r="G10" s="571"/>
      <c r="H10" s="571"/>
      <c r="I10" s="571"/>
      <c r="J10" s="571"/>
      <c r="K10" s="571"/>
      <c r="L10" s="571"/>
    </row>
    <row r="11" spans="1:12" s="561" customFormat="1" ht="17.25" customHeight="1" x14ac:dyDescent="0.15">
      <c r="C11" s="2082"/>
      <c r="D11" s="2083"/>
      <c r="E11" s="570"/>
      <c r="F11" s="570"/>
      <c r="G11" s="570"/>
      <c r="H11" s="570"/>
      <c r="I11" s="570"/>
      <c r="J11" s="570"/>
      <c r="K11" s="570"/>
      <c r="L11" s="570"/>
    </row>
    <row r="12" spans="1:12" s="561" customFormat="1" ht="6.75" customHeight="1" x14ac:dyDescent="0.15">
      <c r="C12" s="550"/>
      <c r="D12" s="550"/>
      <c r="E12" s="550"/>
      <c r="F12" s="550"/>
      <c r="G12" s="550"/>
      <c r="H12" s="550"/>
      <c r="I12" s="550"/>
      <c r="J12" s="550"/>
      <c r="K12" s="550"/>
      <c r="L12" s="550"/>
    </row>
    <row r="13" spans="1:12" s="554" customFormat="1" ht="12" customHeight="1" x14ac:dyDescent="0.15">
      <c r="C13" s="560" t="s">
        <v>575</v>
      </c>
      <c r="D13" s="559" t="s">
        <v>985</v>
      </c>
    </row>
    <row r="14" spans="1:12" s="554" customFormat="1" ht="12" customHeight="1" x14ac:dyDescent="0.15">
      <c r="C14" s="559"/>
      <c r="D14" s="559" t="s">
        <v>986</v>
      </c>
    </row>
    <row r="15" spans="1:12" s="554" customFormat="1" ht="12" customHeight="1" x14ac:dyDescent="0.15">
      <c r="D15" s="559" t="s">
        <v>987</v>
      </c>
    </row>
    <row r="16" spans="1:12" s="554" customFormat="1" ht="12" customHeight="1" x14ac:dyDescent="0.15">
      <c r="C16" s="556"/>
      <c r="D16" s="556" t="s">
        <v>988</v>
      </c>
    </row>
    <row r="17" spans="2:12" s="554" customFormat="1" ht="12" customHeight="1" x14ac:dyDescent="0.15">
      <c r="C17" s="556"/>
      <c r="D17" s="556" t="s">
        <v>989</v>
      </c>
    </row>
    <row r="18" spans="2:12" s="554" customFormat="1" ht="11.25" x14ac:dyDescent="0.15">
      <c r="C18" s="559"/>
      <c r="D18" s="559"/>
    </row>
    <row r="19" spans="2:12" s="554" customFormat="1" x14ac:dyDescent="0.15">
      <c r="C19" s="549"/>
      <c r="D19" s="549"/>
      <c r="E19" s="549"/>
      <c r="F19" s="549"/>
      <c r="G19" s="549"/>
      <c r="H19" s="549"/>
      <c r="I19" s="549"/>
    </row>
    <row r="20" spans="2:12" s="569" customFormat="1" ht="19.5" customHeight="1" x14ac:dyDescent="0.15">
      <c r="B20" s="569" t="s">
        <v>587</v>
      </c>
    </row>
    <row r="21" spans="2:12" s="561" customFormat="1" ht="19.5" customHeight="1" x14ac:dyDescent="0.15">
      <c r="C21" s="2078" t="s">
        <v>586</v>
      </c>
      <c r="D21" s="2079"/>
      <c r="E21" s="1053" t="s">
        <v>585</v>
      </c>
      <c r="F21" s="1053" t="s">
        <v>584</v>
      </c>
      <c r="G21" s="1053" t="s">
        <v>583</v>
      </c>
      <c r="H21" s="1054" t="s">
        <v>582</v>
      </c>
      <c r="I21" s="1053" t="s">
        <v>581</v>
      </c>
      <c r="J21" s="1055" t="s">
        <v>580</v>
      </c>
      <c r="K21" s="1053" t="s">
        <v>579</v>
      </c>
      <c r="L21" s="1053" t="s">
        <v>578</v>
      </c>
    </row>
    <row r="22" spans="2:12" s="561" customFormat="1" ht="12" customHeight="1" x14ac:dyDescent="0.15">
      <c r="C22" s="2080"/>
      <c r="D22" s="2081"/>
      <c r="E22" s="567"/>
      <c r="F22" s="567"/>
      <c r="G22" s="567"/>
      <c r="H22" s="568" t="s">
        <v>577</v>
      </c>
      <c r="I22" s="568" t="s">
        <v>8</v>
      </c>
      <c r="J22" s="568" t="s">
        <v>8</v>
      </c>
      <c r="K22" s="567"/>
      <c r="L22" s="566" t="s">
        <v>576</v>
      </c>
    </row>
    <row r="23" spans="2:12" s="561" customFormat="1" ht="17.25" customHeight="1" x14ac:dyDescent="0.15">
      <c r="C23" s="2084"/>
      <c r="D23" s="2085"/>
      <c r="E23" s="563"/>
      <c r="F23" s="563"/>
      <c r="G23" s="563"/>
      <c r="H23" s="565"/>
      <c r="I23" s="563"/>
      <c r="J23" s="563"/>
      <c r="K23" s="563"/>
      <c r="L23" s="564"/>
    </row>
    <row r="24" spans="2:12" s="561" customFormat="1" ht="17.25" customHeight="1" x14ac:dyDescent="0.15">
      <c r="C24" s="2084"/>
      <c r="D24" s="2085"/>
      <c r="E24" s="563"/>
      <c r="F24" s="563"/>
      <c r="G24" s="563"/>
      <c r="H24" s="565"/>
      <c r="I24" s="563"/>
      <c r="J24" s="563"/>
      <c r="K24" s="563"/>
      <c r="L24" s="564"/>
    </row>
    <row r="25" spans="2:12" s="561" customFormat="1" ht="17.25" customHeight="1" x14ac:dyDescent="0.15">
      <c r="C25" s="2084"/>
      <c r="D25" s="2085"/>
      <c r="E25" s="563"/>
      <c r="F25" s="563"/>
      <c r="G25" s="563"/>
      <c r="H25" s="565"/>
      <c r="I25" s="563"/>
      <c r="J25" s="563"/>
      <c r="K25" s="563"/>
      <c r="L25" s="564"/>
    </row>
    <row r="26" spans="2:12" s="561" customFormat="1" ht="17.25" customHeight="1" x14ac:dyDescent="0.15">
      <c r="C26" s="2084"/>
      <c r="D26" s="2085"/>
      <c r="E26" s="563"/>
      <c r="F26" s="563"/>
      <c r="G26" s="563"/>
      <c r="H26" s="563"/>
      <c r="I26" s="563"/>
      <c r="J26" s="563"/>
      <c r="K26" s="563"/>
      <c r="L26" s="563"/>
    </row>
    <row r="27" spans="2:12" s="561" customFormat="1" ht="17.25" customHeight="1" x14ac:dyDescent="0.15">
      <c r="C27" s="2084"/>
      <c r="D27" s="2085"/>
      <c r="E27" s="563"/>
      <c r="F27" s="563"/>
      <c r="G27" s="563"/>
      <c r="H27" s="563"/>
      <c r="I27" s="563"/>
      <c r="J27" s="563"/>
      <c r="K27" s="563"/>
      <c r="L27" s="563"/>
    </row>
    <row r="28" spans="2:12" s="561" customFormat="1" ht="17.25" customHeight="1" x14ac:dyDescent="0.15">
      <c r="C28" s="2084"/>
      <c r="D28" s="2085"/>
      <c r="E28" s="563"/>
      <c r="F28" s="563"/>
      <c r="G28" s="563"/>
      <c r="H28" s="563"/>
      <c r="I28" s="563"/>
      <c r="J28" s="563"/>
      <c r="K28" s="563"/>
      <c r="L28" s="563"/>
    </row>
    <row r="29" spans="2:12" s="561" customFormat="1" ht="17.25" customHeight="1" x14ac:dyDescent="0.15">
      <c r="C29" s="2084"/>
      <c r="D29" s="2085"/>
      <c r="E29" s="563"/>
      <c r="F29" s="563"/>
      <c r="G29" s="563"/>
      <c r="H29" s="563"/>
      <c r="I29" s="563"/>
      <c r="J29" s="563"/>
      <c r="K29" s="563"/>
      <c r="L29" s="563"/>
    </row>
    <row r="30" spans="2:12" s="561" customFormat="1" ht="17.25" customHeight="1" x14ac:dyDescent="0.15">
      <c r="C30" s="2082"/>
      <c r="D30" s="2083"/>
      <c r="E30" s="562"/>
      <c r="F30" s="562"/>
      <c r="G30" s="562"/>
      <c r="H30" s="562"/>
      <c r="I30" s="562"/>
      <c r="J30" s="562"/>
      <c r="K30" s="562"/>
      <c r="L30" s="562"/>
    </row>
    <row r="31" spans="2:12" s="561" customFormat="1" ht="6" customHeight="1" x14ac:dyDescent="0.15">
      <c r="C31" s="554"/>
      <c r="D31" s="554"/>
      <c r="E31" s="554"/>
      <c r="F31" s="554"/>
      <c r="G31" s="554"/>
      <c r="H31" s="554"/>
      <c r="I31" s="554"/>
      <c r="J31" s="550"/>
      <c r="K31" s="550"/>
      <c r="L31" s="550"/>
    </row>
    <row r="32" spans="2:12" s="554" customFormat="1" ht="12" customHeight="1" x14ac:dyDescent="0.15">
      <c r="C32" s="560" t="s">
        <v>575</v>
      </c>
      <c r="D32" s="559" t="s">
        <v>990</v>
      </c>
    </row>
    <row r="33" spans="2:12" s="554" customFormat="1" ht="12" customHeight="1" x14ac:dyDescent="0.15">
      <c r="C33" s="559"/>
      <c r="D33" s="559" t="s">
        <v>986</v>
      </c>
    </row>
    <row r="34" spans="2:12" s="554" customFormat="1" ht="12" customHeight="1" x14ac:dyDescent="0.15">
      <c r="D34" s="559" t="s">
        <v>987</v>
      </c>
    </row>
    <row r="35" spans="2:12" s="557" customFormat="1" ht="12" customHeight="1" x14ac:dyDescent="0.15">
      <c r="B35" s="558"/>
      <c r="C35" s="556"/>
      <c r="D35" s="556" t="s">
        <v>988</v>
      </c>
      <c r="E35" s="554"/>
      <c r="F35" s="554"/>
      <c r="G35" s="554"/>
      <c r="H35" s="554"/>
      <c r="I35" s="554"/>
      <c r="J35" s="554"/>
    </row>
    <row r="36" spans="2:12" s="550" customFormat="1" ht="12" customHeight="1" x14ac:dyDescent="0.15">
      <c r="C36" s="556"/>
      <c r="D36" s="556" t="s">
        <v>991</v>
      </c>
      <c r="E36" s="554"/>
      <c r="F36" s="554"/>
      <c r="G36" s="554"/>
      <c r="H36" s="554"/>
      <c r="I36" s="554"/>
      <c r="J36" s="554"/>
      <c r="K36" s="555"/>
      <c r="L36" s="555"/>
    </row>
    <row r="37" spans="2:12" s="550" customFormat="1" ht="12" customHeight="1" x14ac:dyDescent="0.15">
      <c r="C37" s="554"/>
      <c r="D37" s="554"/>
      <c r="E37" s="553"/>
      <c r="F37" s="553"/>
      <c r="G37" s="553"/>
      <c r="H37" s="553"/>
      <c r="I37" s="553"/>
      <c r="J37" s="552"/>
      <c r="L37" s="551"/>
    </row>
  </sheetData>
  <mergeCells count="19">
    <mergeCell ref="C9:D9"/>
    <mergeCell ref="C10:D10"/>
    <mergeCell ref="C11:D11"/>
    <mergeCell ref="C3:D3"/>
    <mergeCell ref="C4:D4"/>
    <mergeCell ref="C5:D5"/>
    <mergeCell ref="C6:D6"/>
    <mergeCell ref="C7:D7"/>
    <mergeCell ref="C8:D8"/>
    <mergeCell ref="C21:D21"/>
    <mergeCell ref="C22:D22"/>
    <mergeCell ref="C30:D30"/>
    <mergeCell ref="C24:D24"/>
    <mergeCell ref="C25:D25"/>
    <mergeCell ref="C26:D26"/>
    <mergeCell ref="C27:D27"/>
    <mergeCell ref="C28:D28"/>
    <mergeCell ref="C29:D29"/>
    <mergeCell ref="C23:D23"/>
  </mergeCells>
  <phoneticPr fontId="2"/>
  <printOptions horizontalCentered="1"/>
  <pageMargins left="0.59055118110236227" right="0.59055118110236227" top="0.74803149606299213" bottom="0.74803149606299213" header="0.31496062992125984" footer="0.31496062992125984"/>
  <pageSetup paperSize="9" scale="97" firstPageNumber="22" orientation="landscape" useFirstPageNumber="1" r:id="rId1"/>
  <headerFooter alignWithMargins="0">
    <oddFooter>&amp;C11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39"/>
  <sheetViews>
    <sheetView view="pageBreakPreview" zoomScale="98" zoomScaleNormal="100" zoomScaleSheetLayoutView="98" workbookViewId="0">
      <selection activeCell="B1" sqref="B1"/>
    </sheetView>
  </sheetViews>
  <sheetFormatPr defaultRowHeight="13.5" x14ac:dyDescent="0.15"/>
  <cols>
    <col min="1" max="2" width="2.5" style="549" customWidth="1"/>
    <col min="3" max="3" width="3.75" style="549" customWidth="1"/>
    <col min="4" max="4" width="15" style="549" customWidth="1"/>
    <col min="5" max="5" width="17.875" style="549" customWidth="1"/>
    <col min="6" max="7" width="12.25" style="549" customWidth="1"/>
    <col min="8" max="8" width="8.625" style="549" customWidth="1"/>
    <col min="9" max="10" width="13.125" style="549" customWidth="1"/>
    <col min="11" max="11" width="19.875" style="549" customWidth="1"/>
    <col min="12" max="12" width="15.25" style="549" customWidth="1"/>
    <col min="13" max="16384" width="9" style="549"/>
  </cols>
  <sheetData>
    <row r="1" spans="2:12" ht="15.75" customHeight="1" x14ac:dyDescent="0.15">
      <c r="C1" s="574"/>
      <c r="D1" s="574"/>
      <c r="E1" s="569"/>
      <c r="F1" s="569"/>
      <c r="G1" s="569"/>
      <c r="H1" s="569"/>
      <c r="I1" s="569"/>
      <c r="J1" s="569"/>
      <c r="K1" s="569"/>
      <c r="L1" s="569"/>
    </row>
    <row r="2" spans="2:12" ht="6.75" customHeight="1" x14ac:dyDescent="0.15">
      <c r="C2" s="574"/>
      <c r="D2" s="574"/>
      <c r="E2" s="569"/>
      <c r="F2" s="569"/>
      <c r="G2" s="569"/>
      <c r="H2" s="569"/>
      <c r="I2" s="569"/>
      <c r="J2" s="569"/>
      <c r="K2" s="569"/>
      <c r="L2" s="569"/>
    </row>
    <row r="3" spans="2:12" ht="15.75" customHeight="1" x14ac:dyDescent="0.15">
      <c r="B3" s="569" t="s">
        <v>607</v>
      </c>
    </row>
    <row r="4" spans="2:12" s="561" customFormat="1" ht="19.5" customHeight="1" x14ac:dyDescent="0.15">
      <c r="C4" s="2078" t="s">
        <v>606</v>
      </c>
      <c r="D4" s="2079"/>
      <c r="E4" s="1053" t="s">
        <v>605</v>
      </c>
      <c r="F4" s="1053" t="s">
        <v>584</v>
      </c>
      <c r="G4" s="1053" t="s">
        <v>583</v>
      </c>
      <c r="H4" s="1054" t="s">
        <v>582</v>
      </c>
      <c r="I4" s="1053" t="s">
        <v>604</v>
      </c>
      <c r="J4" s="1053" t="s">
        <v>603</v>
      </c>
      <c r="K4" s="1053" t="s">
        <v>579</v>
      </c>
      <c r="L4" s="1053" t="s">
        <v>578</v>
      </c>
    </row>
    <row r="5" spans="2:12" s="561" customFormat="1" ht="12" customHeight="1" x14ac:dyDescent="0.15">
      <c r="C5" s="2080"/>
      <c r="D5" s="2081"/>
      <c r="E5" s="567"/>
      <c r="F5" s="567"/>
      <c r="H5" s="568" t="s">
        <v>577</v>
      </c>
      <c r="I5" s="568" t="s">
        <v>597</v>
      </c>
      <c r="J5" s="568" t="s">
        <v>8</v>
      </c>
      <c r="K5" s="567"/>
      <c r="L5" s="566" t="s">
        <v>576</v>
      </c>
    </row>
    <row r="6" spans="2:12" s="561" customFormat="1" ht="17.25" customHeight="1" x14ac:dyDescent="0.15">
      <c r="C6" s="2084"/>
      <c r="D6" s="2085"/>
      <c r="E6" s="571"/>
      <c r="F6" s="571"/>
      <c r="G6" s="571"/>
      <c r="H6" s="573"/>
      <c r="I6" s="571"/>
      <c r="J6" s="571"/>
      <c r="K6" s="571"/>
      <c r="L6" s="572"/>
    </row>
    <row r="7" spans="2:12" s="561" customFormat="1" ht="17.25" customHeight="1" x14ac:dyDescent="0.15">
      <c r="C7" s="2084"/>
      <c r="D7" s="2085"/>
      <c r="E7" s="571"/>
      <c r="F7" s="571"/>
      <c r="G7" s="571"/>
      <c r="H7" s="573"/>
      <c r="I7" s="571"/>
      <c r="J7" s="571"/>
      <c r="K7" s="571"/>
      <c r="L7" s="572"/>
    </row>
    <row r="8" spans="2:12" s="561" customFormat="1" ht="17.25" customHeight="1" x14ac:dyDescent="0.15">
      <c r="C8" s="2084"/>
      <c r="D8" s="2085"/>
      <c r="E8" s="571"/>
      <c r="F8" s="571"/>
      <c r="G8" s="571"/>
      <c r="H8" s="573"/>
      <c r="I8" s="571"/>
      <c r="J8" s="571"/>
      <c r="K8" s="571"/>
      <c r="L8" s="572"/>
    </row>
    <row r="9" spans="2:12" s="561" customFormat="1" ht="17.25" customHeight="1" x14ac:dyDescent="0.15">
      <c r="C9" s="2084"/>
      <c r="D9" s="2085"/>
      <c r="E9" s="571"/>
      <c r="F9" s="571"/>
      <c r="G9" s="571"/>
      <c r="H9" s="571"/>
      <c r="I9" s="571"/>
      <c r="J9" s="571"/>
      <c r="K9" s="571"/>
      <c r="L9" s="571"/>
    </row>
    <row r="10" spans="2:12" s="561" customFormat="1" ht="17.25" customHeight="1" x14ac:dyDescent="0.15">
      <c r="C10" s="2084"/>
      <c r="D10" s="2085"/>
      <c r="E10" s="571"/>
      <c r="F10" s="571"/>
      <c r="G10" s="571"/>
      <c r="H10" s="571"/>
      <c r="I10" s="571"/>
      <c r="J10" s="571"/>
      <c r="K10" s="571"/>
      <c r="L10" s="571"/>
    </row>
    <row r="11" spans="2:12" s="561" customFormat="1" ht="17.25" customHeight="1" x14ac:dyDescent="0.15">
      <c r="C11" s="2082"/>
      <c r="D11" s="2083"/>
      <c r="E11" s="570"/>
      <c r="F11" s="570"/>
      <c r="G11" s="570"/>
      <c r="H11" s="570"/>
      <c r="I11" s="570"/>
      <c r="J11" s="570"/>
      <c r="K11" s="570"/>
      <c r="L11" s="570"/>
    </row>
    <row r="12" spans="2:12" s="561" customFormat="1" ht="6.75" customHeight="1" x14ac:dyDescent="0.15">
      <c r="C12" s="550"/>
      <c r="D12" s="550"/>
      <c r="E12" s="550"/>
      <c r="F12" s="550"/>
      <c r="G12" s="550"/>
      <c r="H12" s="550"/>
      <c r="I12" s="550"/>
      <c r="J12" s="550"/>
      <c r="K12" s="550"/>
      <c r="L12" s="550"/>
    </row>
    <row r="13" spans="2:12" s="554" customFormat="1" ht="12" customHeight="1" x14ac:dyDescent="0.15">
      <c r="C13" s="560" t="s">
        <v>575</v>
      </c>
      <c r="D13" s="559" t="s">
        <v>602</v>
      </c>
    </row>
    <row r="14" spans="2:12" s="554" customFormat="1" ht="12" customHeight="1" x14ac:dyDescent="0.15">
      <c r="C14" s="559"/>
      <c r="D14" s="559" t="s">
        <v>986</v>
      </c>
    </row>
    <row r="15" spans="2:12" s="554" customFormat="1" ht="12" customHeight="1" x14ac:dyDescent="0.15">
      <c r="D15" s="559" t="s">
        <v>987</v>
      </c>
    </row>
    <row r="16" spans="2:12" s="554" customFormat="1" ht="12" customHeight="1" x14ac:dyDescent="0.15">
      <c r="C16" s="556"/>
      <c r="D16" s="556" t="s">
        <v>988</v>
      </c>
    </row>
    <row r="17" spans="2:12" s="554" customFormat="1" ht="12" customHeight="1" x14ac:dyDescent="0.15">
      <c r="C17" s="556"/>
      <c r="D17" s="556" t="s">
        <v>992</v>
      </c>
    </row>
    <row r="18" spans="2:12" s="554" customFormat="1" ht="11.25" x14ac:dyDescent="0.15">
      <c r="C18" s="559"/>
      <c r="D18" s="559"/>
    </row>
    <row r="19" spans="2:12" ht="19.5" customHeight="1" x14ac:dyDescent="0.15">
      <c r="B19" s="569" t="s">
        <v>601</v>
      </c>
    </row>
    <row r="20" spans="2:12" s="561" customFormat="1" ht="19.5" customHeight="1" x14ac:dyDescent="0.15">
      <c r="C20" s="2078" t="s">
        <v>600</v>
      </c>
      <c r="D20" s="2079"/>
      <c r="E20" s="1053" t="s">
        <v>585</v>
      </c>
      <c r="F20" s="1053" t="s">
        <v>584</v>
      </c>
      <c r="G20" s="1053" t="s">
        <v>583</v>
      </c>
      <c r="H20" s="1054" t="s">
        <v>582</v>
      </c>
      <c r="I20" s="1053" t="s">
        <v>599</v>
      </c>
      <c r="J20" s="1053" t="s">
        <v>598</v>
      </c>
      <c r="K20" s="1053" t="s">
        <v>579</v>
      </c>
      <c r="L20" s="1053" t="s">
        <v>578</v>
      </c>
    </row>
    <row r="21" spans="2:12" s="561" customFormat="1" ht="12" customHeight="1" x14ac:dyDescent="0.15">
      <c r="C21" s="2080"/>
      <c r="D21" s="2081"/>
      <c r="E21" s="567"/>
      <c r="F21" s="567"/>
      <c r="G21" s="567"/>
      <c r="H21" s="568" t="s">
        <v>577</v>
      </c>
      <c r="I21" s="568" t="s">
        <v>597</v>
      </c>
      <c r="J21" s="568" t="s">
        <v>596</v>
      </c>
      <c r="K21" s="567"/>
      <c r="L21" s="566" t="s">
        <v>576</v>
      </c>
    </row>
    <row r="22" spans="2:12" s="561" customFormat="1" ht="17.25" customHeight="1" x14ac:dyDescent="0.15">
      <c r="C22" s="2084"/>
      <c r="D22" s="2085"/>
      <c r="E22" s="576"/>
      <c r="F22" s="576"/>
      <c r="G22" s="576"/>
      <c r="H22" s="577"/>
      <c r="I22" s="568"/>
      <c r="J22" s="568"/>
      <c r="K22" s="576"/>
      <c r="L22" s="566"/>
    </row>
    <row r="23" spans="2:12" s="561" customFormat="1" ht="17.25" customHeight="1" x14ac:dyDescent="0.15">
      <c r="C23" s="2084"/>
      <c r="D23" s="2085"/>
      <c r="E23" s="576"/>
      <c r="F23" s="576"/>
      <c r="G23" s="576"/>
      <c r="H23" s="577"/>
      <c r="I23" s="568"/>
      <c r="J23" s="568"/>
      <c r="K23" s="576"/>
      <c r="L23" s="566"/>
    </row>
    <row r="24" spans="2:12" s="561" customFormat="1" ht="17.25" customHeight="1" x14ac:dyDescent="0.15">
      <c r="C24" s="2084"/>
      <c r="D24" s="2085"/>
      <c r="E24" s="576"/>
      <c r="F24" s="576"/>
      <c r="G24" s="576"/>
      <c r="H24" s="577"/>
      <c r="I24" s="568"/>
      <c r="J24" s="568"/>
      <c r="K24" s="576"/>
      <c r="L24" s="566"/>
    </row>
    <row r="25" spans="2:12" s="561" customFormat="1" ht="17.25" customHeight="1" x14ac:dyDescent="0.15">
      <c r="C25" s="2084"/>
      <c r="D25" s="2085"/>
      <c r="E25" s="576"/>
      <c r="F25" s="576"/>
      <c r="G25" s="576"/>
      <c r="H25" s="576"/>
      <c r="I25" s="576"/>
      <c r="J25" s="576"/>
      <c r="K25" s="576"/>
      <c r="L25" s="576"/>
    </row>
    <row r="26" spans="2:12" s="561" customFormat="1" ht="17.25" customHeight="1" x14ac:dyDescent="0.15">
      <c r="C26" s="2084"/>
      <c r="D26" s="2085"/>
      <c r="E26" s="576"/>
      <c r="F26" s="576"/>
      <c r="G26" s="576"/>
      <c r="H26" s="576"/>
      <c r="I26" s="576"/>
      <c r="J26" s="576"/>
      <c r="K26" s="576"/>
      <c r="L26" s="576"/>
    </row>
    <row r="27" spans="2:12" s="561" customFormat="1" ht="17.25" customHeight="1" x14ac:dyDescent="0.15">
      <c r="C27" s="2084"/>
      <c r="D27" s="2085"/>
      <c r="E27" s="576"/>
      <c r="F27" s="576"/>
      <c r="G27" s="576"/>
      <c r="H27" s="576"/>
      <c r="I27" s="576"/>
      <c r="J27" s="576"/>
      <c r="K27" s="576"/>
      <c r="L27" s="576"/>
    </row>
    <row r="28" spans="2:12" s="561" customFormat="1" ht="17.25" customHeight="1" x14ac:dyDescent="0.15">
      <c r="C28" s="2082"/>
      <c r="D28" s="2083"/>
      <c r="E28" s="575"/>
      <c r="F28" s="575"/>
      <c r="G28" s="575"/>
      <c r="H28" s="575"/>
      <c r="I28" s="575"/>
      <c r="J28" s="575"/>
      <c r="K28" s="575"/>
      <c r="L28" s="575"/>
    </row>
    <row r="29" spans="2:12" s="561" customFormat="1" ht="6" customHeight="1" x14ac:dyDescent="0.15">
      <c r="C29" s="554"/>
      <c r="D29" s="554"/>
      <c r="E29" s="554"/>
      <c r="F29" s="554"/>
      <c r="G29" s="554"/>
      <c r="H29" s="554"/>
      <c r="I29" s="554"/>
      <c r="J29" s="550"/>
      <c r="K29" s="550"/>
      <c r="L29" s="550"/>
    </row>
    <row r="30" spans="2:12" s="554" customFormat="1" ht="12" customHeight="1" x14ac:dyDescent="0.15">
      <c r="C30" s="560" t="s">
        <v>575</v>
      </c>
      <c r="D30" s="559" t="s">
        <v>595</v>
      </c>
    </row>
    <row r="31" spans="2:12" s="554" customFormat="1" ht="12" customHeight="1" x14ac:dyDescent="0.15">
      <c r="C31" s="559"/>
      <c r="D31" s="559" t="s">
        <v>986</v>
      </c>
    </row>
    <row r="32" spans="2:12" s="554" customFormat="1" ht="12" customHeight="1" x14ac:dyDescent="0.15">
      <c r="D32" s="559" t="s">
        <v>987</v>
      </c>
    </row>
    <row r="33" spans="1:12" s="554" customFormat="1" ht="12" customHeight="1" x14ac:dyDescent="0.15">
      <c r="D33" s="559" t="s">
        <v>993</v>
      </c>
    </row>
    <row r="34" spans="1:12" s="557" customFormat="1" ht="12" customHeight="1" x14ac:dyDescent="0.15">
      <c r="B34" s="558"/>
      <c r="C34" s="556"/>
      <c r="D34" s="556" t="s">
        <v>994</v>
      </c>
      <c r="E34" s="554"/>
      <c r="F34" s="554"/>
      <c r="G34" s="554"/>
      <c r="H34" s="554"/>
      <c r="I34" s="554"/>
      <c r="J34" s="554"/>
    </row>
    <row r="35" spans="1:12" s="550" customFormat="1" ht="12" customHeight="1" x14ac:dyDescent="0.15">
      <c r="C35" s="556"/>
      <c r="D35" s="556" t="s">
        <v>995</v>
      </c>
      <c r="E35" s="554"/>
      <c r="F35" s="554"/>
      <c r="G35" s="554"/>
      <c r="H35" s="554"/>
      <c r="I35" s="554"/>
      <c r="J35" s="554"/>
      <c r="K35" s="555"/>
      <c r="L35" s="555"/>
    </row>
    <row r="36" spans="1:12" s="550" customFormat="1" ht="12" customHeight="1" x14ac:dyDescent="0.15">
      <c r="C36" s="554"/>
      <c r="D36" s="554"/>
      <c r="E36" s="553"/>
      <c r="F36" s="553"/>
      <c r="G36" s="553"/>
      <c r="H36" s="553"/>
      <c r="I36" s="553"/>
      <c r="J36" s="552"/>
      <c r="L36" s="551"/>
    </row>
    <row r="37" spans="1:12" x14ac:dyDescent="0.15">
      <c r="A37" s="549" t="s">
        <v>594</v>
      </c>
    </row>
    <row r="38" spans="1:12" x14ac:dyDescent="0.15">
      <c r="C38" s="549" t="s">
        <v>593</v>
      </c>
    </row>
    <row r="39" spans="1:12" x14ac:dyDescent="0.15">
      <c r="A39" s="2086" t="s">
        <v>592</v>
      </c>
      <c r="B39" s="1197"/>
      <c r="C39" s="1197"/>
      <c r="D39" s="1197"/>
      <c r="E39" s="1197"/>
      <c r="F39" s="1197"/>
      <c r="G39" s="1197"/>
      <c r="H39" s="1197"/>
      <c r="I39" s="1197"/>
      <c r="J39" s="1197"/>
      <c r="K39" s="1197"/>
    </row>
  </sheetData>
  <mergeCells count="18">
    <mergeCell ref="C27:D27"/>
    <mergeCell ref="C28:D28"/>
    <mergeCell ref="A39:K39"/>
    <mergeCell ref="C22:D22"/>
    <mergeCell ref="C23:D23"/>
    <mergeCell ref="C24:D24"/>
    <mergeCell ref="C25:D25"/>
    <mergeCell ref="C26:D26"/>
    <mergeCell ref="C4:D4"/>
    <mergeCell ref="C5:D5"/>
    <mergeCell ref="C6:D6"/>
    <mergeCell ref="C7:D7"/>
    <mergeCell ref="C8:D8"/>
    <mergeCell ref="C9:D9"/>
    <mergeCell ref="C10:D10"/>
    <mergeCell ref="C11:D11"/>
    <mergeCell ref="C20:D20"/>
    <mergeCell ref="C21:D21"/>
  </mergeCells>
  <phoneticPr fontId="2"/>
  <pageMargins left="0.59055118110236227" right="0.59055118110236227" top="0.74803149606299213" bottom="0.74803149606299213" header="0.31496062992125984" footer="0.31496062992125984"/>
  <pageSetup paperSize="9" scale="97" orientation="landscape" r:id="rId1"/>
  <headerFooter>
    <oddFooter>&amp;C12</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tint="0.59999389629810485"/>
  </sheetPr>
  <dimension ref="A1:BD41"/>
  <sheetViews>
    <sheetView view="pageBreakPreview" zoomScale="98" zoomScaleNormal="100" zoomScaleSheetLayoutView="98" workbookViewId="0"/>
  </sheetViews>
  <sheetFormatPr defaultRowHeight="13.5" x14ac:dyDescent="0.15"/>
  <cols>
    <col min="1" max="2" width="2.5" style="234" customWidth="1"/>
    <col min="3" max="3" width="3.75" style="234" customWidth="1"/>
    <col min="4" max="4" width="15" style="234" customWidth="1"/>
    <col min="5" max="5" width="5" style="234" customWidth="1"/>
    <col min="6" max="9" width="2.5" style="234" customWidth="1"/>
    <col min="10" max="10" width="5" style="234" customWidth="1"/>
    <col min="11" max="17" width="2.5" style="234" customWidth="1"/>
    <col min="18" max="18" width="3.625" style="234" customWidth="1"/>
    <col min="19" max="19" width="2.5" style="234" customWidth="1"/>
    <col min="20" max="20" width="3.625" style="234" customWidth="1"/>
    <col min="21" max="22" width="3.75" style="270" customWidth="1"/>
    <col min="23" max="23" width="5.75" style="270" customWidth="1"/>
    <col min="24" max="28" width="3.75" style="270" customWidth="1"/>
    <col min="29" max="31" width="1.875" style="270" customWidth="1"/>
    <col min="32" max="33" width="3.75" style="270" customWidth="1"/>
    <col min="34" max="35" width="1.875" style="270" customWidth="1"/>
    <col min="36" max="36" width="3.75" style="270" customWidth="1"/>
    <col min="37" max="37" width="1.875" style="270" customWidth="1"/>
    <col min="38" max="40" width="3.75" style="270" customWidth="1"/>
    <col min="41" max="16384" width="9" style="234"/>
  </cols>
  <sheetData>
    <row r="1" spans="1:40" ht="19.5" customHeight="1" x14ac:dyDescent="0.15">
      <c r="A1" s="749" t="s">
        <v>789</v>
      </c>
    </row>
    <row r="2" spans="1:40" ht="14.25" customHeight="1" x14ac:dyDescent="0.15">
      <c r="A2" s="749"/>
    </row>
    <row r="3" spans="1:40" ht="14.25" customHeight="1" x14ac:dyDescent="0.2">
      <c r="A3" s="750"/>
    </row>
    <row r="4" spans="1:40" s="87" customFormat="1" ht="14.25" customHeight="1" x14ac:dyDescent="0.15">
      <c r="A4" s="88" t="s">
        <v>790</v>
      </c>
      <c r="B4" s="88"/>
      <c r="C4" s="88"/>
      <c r="D4" s="88"/>
      <c r="E4" s="88"/>
      <c r="F4" s="88"/>
      <c r="G4" s="88"/>
      <c r="H4" s="88"/>
      <c r="I4" s="88"/>
      <c r="J4" s="88"/>
      <c r="K4" s="88"/>
      <c r="L4" s="88"/>
      <c r="M4" s="88"/>
      <c r="N4" s="88"/>
      <c r="O4" s="88"/>
      <c r="P4" s="88"/>
      <c r="Q4" s="88"/>
      <c r="R4" s="88"/>
      <c r="S4" s="88"/>
      <c r="T4" s="88"/>
      <c r="U4" s="756" t="s">
        <v>811</v>
      </c>
      <c r="V4" s="268"/>
      <c r="W4" s="237"/>
      <c r="X4" s="237"/>
      <c r="Y4" s="237"/>
      <c r="Z4" s="268"/>
      <c r="AA4" s="268"/>
      <c r="AB4" s="387"/>
      <c r="AC4" s="387"/>
      <c r="AD4" s="387"/>
      <c r="AE4" s="237"/>
      <c r="AF4" s="387"/>
      <c r="AG4" s="237"/>
      <c r="AH4" s="368"/>
      <c r="AI4" s="147"/>
      <c r="AJ4" s="147"/>
      <c r="AK4" s="147"/>
      <c r="AL4" s="147"/>
      <c r="AM4" s="147"/>
      <c r="AN4" s="287"/>
    </row>
    <row r="5" spans="1:40" s="87" customFormat="1" ht="14.25" customHeight="1" x14ac:dyDescent="0.15">
      <c r="A5" s="88"/>
      <c r="B5" s="236" t="s">
        <v>792</v>
      </c>
      <c r="C5" s="753"/>
      <c r="D5" s="88"/>
      <c r="E5" s="88"/>
      <c r="F5" s="88"/>
      <c r="G5" s="88"/>
      <c r="H5" s="88"/>
      <c r="I5" s="88"/>
      <c r="J5" s="88"/>
      <c r="K5" s="88"/>
      <c r="L5" s="88"/>
      <c r="M5" s="88"/>
      <c r="N5" s="88"/>
      <c r="O5" s="88"/>
      <c r="P5" s="88"/>
      <c r="Q5" s="88"/>
      <c r="R5" s="88"/>
      <c r="S5" s="88"/>
      <c r="T5" s="88"/>
      <c r="U5" s="147"/>
      <c r="V5" s="236" t="s">
        <v>812</v>
      </c>
      <c r="W5" s="368"/>
      <c r="X5" s="368"/>
      <c r="Y5" s="368"/>
      <c r="Z5" s="147"/>
      <c r="AA5" s="147"/>
      <c r="AB5" s="837" t="s">
        <v>52</v>
      </c>
      <c r="AC5" s="1559" t="s">
        <v>675</v>
      </c>
      <c r="AD5" s="1559"/>
      <c r="AE5" s="1559"/>
      <c r="AF5" s="1559"/>
      <c r="AG5" s="1559"/>
      <c r="AH5" s="368" t="s">
        <v>53</v>
      </c>
      <c r="AI5" s="147"/>
      <c r="AJ5" s="147"/>
      <c r="AK5" s="147"/>
      <c r="AL5" s="147"/>
      <c r="AM5" s="147"/>
      <c r="AN5" s="368"/>
    </row>
    <row r="6" spans="1:40" s="87" customFormat="1" ht="14.25" customHeight="1" x14ac:dyDescent="0.15">
      <c r="A6" s="88"/>
      <c r="B6" s="753"/>
      <c r="C6" s="2099"/>
      <c r="D6" s="2100"/>
      <c r="E6" s="2100"/>
      <c r="F6" s="2100"/>
      <c r="G6" s="2100"/>
      <c r="H6" s="2100"/>
      <c r="I6" s="2100"/>
      <c r="J6" s="2100"/>
      <c r="K6" s="2100"/>
      <c r="L6" s="2100"/>
      <c r="M6" s="2100"/>
      <c r="N6" s="2100"/>
      <c r="O6" s="2100"/>
      <c r="P6" s="2100"/>
      <c r="Q6" s="2100"/>
      <c r="R6" s="2100"/>
      <c r="S6" s="2101"/>
      <c r="T6" s="88"/>
      <c r="U6" s="147"/>
      <c r="V6" s="236" t="s">
        <v>813</v>
      </c>
      <c r="W6" s="235"/>
      <c r="X6" s="235"/>
      <c r="Y6" s="235"/>
      <c r="AB6" s="837" t="s">
        <v>52</v>
      </c>
      <c r="AC6" s="1559" t="s">
        <v>675</v>
      </c>
      <c r="AD6" s="1559"/>
      <c r="AE6" s="1559"/>
      <c r="AF6" s="1559"/>
      <c r="AG6" s="1559"/>
      <c r="AH6" s="368" t="s">
        <v>53</v>
      </c>
      <c r="AK6" s="147"/>
      <c r="AL6" s="147"/>
      <c r="AM6" s="147"/>
      <c r="AN6" s="368"/>
    </row>
    <row r="7" spans="1:40" s="87" customFormat="1" ht="14.25" customHeight="1" x14ac:dyDescent="0.15">
      <c r="A7" s="88"/>
      <c r="B7" s="753"/>
      <c r="C7" s="2102"/>
      <c r="D7" s="2087"/>
      <c r="E7" s="2087"/>
      <c r="F7" s="2087"/>
      <c r="G7" s="2087"/>
      <c r="H7" s="2087"/>
      <c r="I7" s="2087"/>
      <c r="J7" s="2087"/>
      <c r="K7" s="2087"/>
      <c r="L7" s="2087"/>
      <c r="M7" s="2087"/>
      <c r="N7" s="2087"/>
      <c r="O7" s="2087"/>
      <c r="P7" s="2087"/>
      <c r="Q7" s="2087"/>
      <c r="R7" s="2087"/>
      <c r="S7" s="2103"/>
      <c r="T7" s="88"/>
      <c r="U7" s="147"/>
      <c r="V7" s="236" t="s">
        <v>814</v>
      </c>
      <c r="W7" s="368"/>
      <c r="X7" s="368"/>
      <c r="Y7" s="368"/>
      <c r="Z7" s="147"/>
      <c r="AA7" s="147"/>
      <c r="AB7" s="837" t="s">
        <v>52</v>
      </c>
      <c r="AC7" s="1559" t="s">
        <v>675</v>
      </c>
      <c r="AD7" s="1559"/>
      <c r="AE7" s="1559"/>
      <c r="AF7" s="1559"/>
      <c r="AG7" s="1559"/>
      <c r="AH7" s="368" t="s">
        <v>53</v>
      </c>
      <c r="AI7" s="147"/>
      <c r="AJ7" s="147"/>
      <c r="AK7" s="147"/>
      <c r="AL7" s="147"/>
      <c r="AM7" s="147"/>
      <c r="AN7" s="838"/>
    </row>
    <row r="8" spans="1:40" s="87" customFormat="1" ht="14.25" customHeight="1" x14ac:dyDescent="0.15">
      <c r="A8" s="88"/>
      <c r="B8" s="753"/>
      <c r="C8" s="2102"/>
      <c r="D8" s="2087"/>
      <c r="E8" s="2087"/>
      <c r="F8" s="2087"/>
      <c r="G8" s="2087"/>
      <c r="H8" s="2087"/>
      <c r="I8" s="2087"/>
      <c r="J8" s="2087"/>
      <c r="K8" s="2087"/>
      <c r="L8" s="2087"/>
      <c r="M8" s="2087"/>
      <c r="N8" s="2087"/>
      <c r="O8" s="2087"/>
      <c r="P8" s="2087"/>
      <c r="Q8" s="2087"/>
      <c r="R8" s="2087"/>
      <c r="S8" s="2103"/>
      <c r="T8" s="88"/>
      <c r="U8" s="88"/>
      <c r="V8" s="88"/>
      <c r="W8" s="758" t="s">
        <v>815</v>
      </c>
      <c r="X8" s="273"/>
      <c r="Y8" s="273"/>
      <c r="Z8" s="273"/>
      <c r="AA8" s="273"/>
      <c r="AB8" s="273"/>
      <c r="AC8" s="273"/>
      <c r="AD8" s="273"/>
      <c r="AE8" s="273"/>
      <c r="AF8" s="273"/>
      <c r="AG8" s="273"/>
      <c r="AH8" s="273"/>
      <c r="AI8" s="273"/>
      <c r="AJ8" s="273"/>
      <c r="AK8" s="273"/>
      <c r="AL8" s="273"/>
      <c r="AM8" s="759"/>
      <c r="AN8" s="838"/>
    </row>
    <row r="9" spans="1:40" s="87" customFormat="1" ht="14.25" customHeight="1" x14ac:dyDescent="0.15">
      <c r="A9" s="88"/>
      <c r="B9" s="753"/>
      <c r="C9" s="2102"/>
      <c r="D9" s="2087"/>
      <c r="E9" s="2087"/>
      <c r="F9" s="2087"/>
      <c r="G9" s="2087"/>
      <c r="H9" s="2087"/>
      <c r="I9" s="2087"/>
      <c r="J9" s="2087"/>
      <c r="K9" s="2087"/>
      <c r="L9" s="2087"/>
      <c r="M9" s="2087"/>
      <c r="N9" s="2087"/>
      <c r="O9" s="2087"/>
      <c r="P9" s="2087"/>
      <c r="Q9" s="2087"/>
      <c r="R9" s="2087"/>
      <c r="S9" s="2103"/>
      <c r="T9" s="88"/>
      <c r="U9" s="88"/>
      <c r="V9" s="88"/>
      <c r="W9" s="760"/>
      <c r="X9" s="275"/>
      <c r="Y9" s="275"/>
      <c r="Z9" s="275"/>
      <c r="AA9" s="275"/>
      <c r="AB9" s="275"/>
      <c r="AC9" s="275"/>
      <c r="AD9" s="275"/>
      <c r="AE9" s="275"/>
      <c r="AF9" s="275"/>
      <c r="AG9" s="275"/>
      <c r="AH9" s="275"/>
      <c r="AI9" s="275"/>
      <c r="AJ9" s="275"/>
      <c r="AK9" s="275"/>
      <c r="AL9" s="275"/>
      <c r="AM9" s="761"/>
      <c r="AN9" s="838"/>
    </row>
    <row r="10" spans="1:40" s="87" customFormat="1" ht="14.25" customHeight="1" x14ac:dyDescent="0.15">
      <c r="A10" s="88"/>
      <c r="B10" s="753"/>
      <c r="C10" s="2104"/>
      <c r="D10" s="2105"/>
      <c r="E10" s="2105"/>
      <c r="F10" s="2105"/>
      <c r="G10" s="2105"/>
      <c r="H10" s="2105"/>
      <c r="I10" s="2105"/>
      <c r="J10" s="2105"/>
      <c r="K10" s="2105"/>
      <c r="L10" s="2105"/>
      <c r="M10" s="2105"/>
      <c r="N10" s="2105"/>
      <c r="O10" s="2105"/>
      <c r="P10" s="2105"/>
      <c r="Q10" s="2105"/>
      <c r="R10" s="2105"/>
      <c r="S10" s="2106"/>
      <c r="T10" s="88"/>
      <c r="U10" s="88"/>
      <c r="V10" s="88"/>
      <c r="W10" s="760"/>
      <c r="X10" s="275"/>
      <c r="Y10" s="275"/>
      <c r="Z10" s="275"/>
      <c r="AA10" s="275"/>
      <c r="AB10" s="275"/>
      <c r="AC10" s="275"/>
      <c r="AD10" s="275"/>
      <c r="AE10" s="275"/>
      <c r="AF10" s="275"/>
      <c r="AG10" s="275"/>
      <c r="AH10" s="275"/>
      <c r="AI10" s="275"/>
      <c r="AJ10" s="275"/>
      <c r="AK10" s="275"/>
      <c r="AL10" s="275"/>
      <c r="AM10" s="761"/>
      <c r="AN10" s="368"/>
    </row>
    <row r="11" spans="1:40" s="87" customFormat="1" ht="14.25" customHeight="1" x14ac:dyDescent="0.15">
      <c r="U11" s="88"/>
      <c r="V11" s="88"/>
      <c r="W11" s="760"/>
      <c r="X11" s="275"/>
      <c r="Y11" s="275"/>
      <c r="Z11" s="275"/>
      <c r="AA11" s="275"/>
      <c r="AB11" s="275"/>
      <c r="AC11" s="275"/>
      <c r="AD11" s="275"/>
      <c r="AE11" s="275"/>
      <c r="AF11" s="275"/>
      <c r="AG11" s="275"/>
      <c r="AH11" s="275"/>
      <c r="AI11" s="275"/>
      <c r="AJ11" s="275"/>
      <c r="AK11" s="275"/>
      <c r="AL11" s="275"/>
      <c r="AM11" s="761"/>
      <c r="AN11" s="838"/>
    </row>
    <row r="12" spans="1:40" s="87" customFormat="1" ht="14.25" customHeight="1" x14ac:dyDescent="0.15">
      <c r="A12" s="88"/>
      <c r="B12" s="236" t="s">
        <v>794</v>
      </c>
      <c r="C12" s="753"/>
      <c r="D12" s="88"/>
      <c r="E12" s="88"/>
      <c r="F12" s="88"/>
      <c r="G12" s="88"/>
      <c r="H12" s="88"/>
      <c r="I12" s="88"/>
      <c r="J12" s="88"/>
      <c r="K12" s="88"/>
      <c r="L12" s="88"/>
      <c r="M12" s="88"/>
      <c r="N12" s="88"/>
      <c r="O12" s="88"/>
      <c r="P12" s="88"/>
      <c r="Q12" s="88"/>
      <c r="R12" s="88"/>
      <c r="S12" s="88"/>
      <c r="T12" s="88"/>
      <c r="U12" s="88"/>
      <c r="V12" s="226"/>
      <c r="W12" s="275"/>
      <c r="X12" s="275"/>
      <c r="Y12" s="275"/>
      <c r="Z12" s="275"/>
      <c r="AA12" s="275"/>
      <c r="AB12" s="275"/>
      <c r="AC12" s="275"/>
      <c r="AD12" s="275"/>
      <c r="AE12" s="275"/>
      <c r="AF12" s="275"/>
      <c r="AG12" s="275"/>
      <c r="AH12" s="275"/>
      <c r="AI12" s="275"/>
      <c r="AJ12" s="275"/>
      <c r="AK12" s="275"/>
      <c r="AL12" s="275"/>
      <c r="AM12" s="761"/>
      <c r="AN12" s="838"/>
    </row>
    <row r="13" spans="1:40" s="87" customFormat="1" ht="14.25" customHeight="1" x14ac:dyDescent="0.15">
      <c r="A13" s="88"/>
      <c r="B13" s="753"/>
      <c r="C13" s="2099"/>
      <c r="D13" s="2100"/>
      <c r="E13" s="2100"/>
      <c r="F13" s="2100"/>
      <c r="G13" s="2100"/>
      <c r="H13" s="2100"/>
      <c r="I13" s="2100"/>
      <c r="J13" s="2100"/>
      <c r="K13" s="2100"/>
      <c r="L13" s="2100"/>
      <c r="M13" s="2100"/>
      <c r="N13" s="2100"/>
      <c r="O13" s="2100"/>
      <c r="P13" s="2100"/>
      <c r="Q13" s="2100"/>
      <c r="R13" s="2100"/>
      <c r="S13" s="2101"/>
      <c r="T13" s="88"/>
      <c r="U13" s="147"/>
      <c r="V13" s="868"/>
      <c r="W13" s="882"/>
      <c r="X13" s="868"/>
      <c r="Y13" s="868"/>
      <c r="Z13" s="868"/>
      <c r="AA13" s="287"/>
      <c r="AB13" s="287"/>
      <c r="AC13" s="287"/>
      <c r="AD13" s="287"/>
      <c r="AE13" s="287"/>
      <c r="AF13" s="287"/>
      <c r="AG13" s="287"/>
      <c r="AH13" s="368"/>
      <c r="AI13" s="368"/>
      <c r="AJ13" s="368"/>
      <c r="AK13" s="368"/>
      <c r="AL13" s="368"/>
      <c r="AM13" s="278"/>
      <c r="AN13" s="368"/>
    </row>
    <row r="14" spans="1:40" s="87" customFormat="1" ht="14.25" customHeight="1" x14ac:dyDescent="0.15">
      <c r="A14" s="88"/>
      <c r="B14" s="753"/>
      <c r="C14" s="2102"/>
      <c r="D14" s="2087"/>
      <c r="E14" s="2087"/>
      <c r="F14" s="2087"/>
      <c r="G14" s="2087"/>
      <c r="H14" s="2087"/>
      <c r="I14" s="2087"/>
      <c r="J14" s="2087"/>
      <c r="K14" s="2087"/>
      <c r="L14" s="2087"/>
      <c r="M14" s="2087"/>
      <c r="N14" s="2087"/>
      <c r="O14" s="2087"/>
      <c r="P14" s="2087"/>
      <c r="Q14" s="2087"/>
      <c r="R14" s="2087"/>
      <c r="S14" s="2103"/>
      <c r="T14" s="88"/>
      <c r="U14" s="147"/>
      <c r="V14" s="884"/>
      <c r="W14" s="883"/>
      <c r="X14" s="885"/>
      <c r="Y14" s="885"/>
      <c r="Z14" s="885"/>
      <c r="AA14" s="285"/>
      <c r="AB14" s="285"/>
      <c r="AC14" s="285"/>
      <c r="AD14" s="285"/>
      <c r="AE14" s="285"/>
      <c r="AF14" s="285"/>
      <c r="AG14" s="285"/>
      <c r="AH14" s="366"/>
      <c r="AI14" s="366"/>
      <c r="AJ14" s="366"/>
      <c r="AK14" s="366"/>
      <c r="AL14" s="366"/>
      <c r="AM14" s="788"/>
      <c r="AN14" s="368"/>
    </row>
    <row r="15" spans="1:40" s="87" customFormat="1" ht="14.25" customHeight="1" x14ac:dyDescent="0.15">
      <c r="A15" s="88"/>
      <c r="B15" s="753"/>
      <c r="C15" s="2102"/>
      <c r="D15" s="2087"/>
      <c r="E15" s="2087"/>
      <c r="F15" s="2087"/>
      <c r="G15" s="2087"/>
      <c r="H15" s="2087"/>
      <c r="I15" s="2087"/>
      <c r="J15" s="2087"/>
      <c r="K15" s="2087"/>
      <c r="L15" s="2087"/>
      <c r="M15" s="2087"/>
      <c r="N15" s="2087"/>
      <c r="O15" s="2087"/>
      <c r="P15" s="2087"/>
      <c r="Q15" s="2087"/>
      <c r="R15" s="2087"/>
      <c r="S15" s="2103"/>
      <c r="T15" s="88"/>
      <c r="U15" s="147"/>
      <c r="V15" s="868"/>
      <c r="W15" s="868"/>
      <c r="X15" s="868"/>
      <c r="Y15" s="868"/>
      <c r="Z15" s="868"/>
      <c r="AA15" s="838"/>
      <c r="AB15" s="838"/>
      <c r="AC15" s="838"/>
      <c r="AD15" s="838"/>
      <c r="AE15" s="838"/>
      <c r="AF15" s="838"/>
      <c r="AG15" s="838"/>
      <c r="AH15" s="838"/>
      <c r="AI15" s="838"/>
      <c r="AJ15" s="838"/>
      <c r="AK15" s="838"/>
      <c r="AL15" s="838"/>
      <c r="AM15" s="838"/>
      <c r="AN15" s="838"/>
    </row>
    <row r="16" spans="1:40" s="87" customFormat="1" ht="14.25" customHeight="1" x14ac:dyDescent="0.15">
      <c r="A16" s="88"/>
      <c r="B16" s="753"/>
      <c r="C16" s="2102"/>
      <c r="D16" s="2087"/>
      <c r="E16" s="2087"/>
      <c r="F16" s="2087"/>
      <c r="G16" s="2087"/>
      <c r="H16" s="2087"/>
      <c r="I16" s="2087"/>
      <c r="J16" s="2087"/>
      <c r="K16" s="2087"/>
      <c r="L16" s="2087"/>
      <c r="M16" s="2087"/>
      <c r="N16" s="2087"/>
      <c r="O16" s="2087"/>
      <c r="P16" s="2087"/>
      <c r="Q16" s="2087"/>
      <c r="R16" s="2087"/>
      <c r="S16" s="2103"/>
      <c r="T16" s="756"/>
      <c r="U16" s="757" t="s">
        <v>1027</v>
      </c>
      <c r="V16" s="868"/>
      <c r="W16" s="868"/>
      <c r="X16" s="868"/>
      <c r="Y16" s="868"/>
      <c r="Z16" s="868"/>
      <c r="AA16" s="838"/>
      <c r="AB16" s="838"/>
      <c r="AC16" s="838"/>
      <c r="AD16" s="838"/>
      <c r="AE16" s="838"/>
      <c r="AF16" s="838"/>
      <c r="AG16" s="838"/>
      <c r="AH16" s="838"/>
      <c r="AI16" s="838"/>
      <c r="AJ16" s="838"/>
      <c r="AK16" s="838"/>
      <c r="AL16" s="838"/>
      <c r="AM16" s="838"/>
      <c r="AN16" s="838"/>
    </row>
    <row r="17" spans="1:56" s="87" customFormat="1" ht="14.25" customHeight="1" x14ac:dyDescent="0.15">
      <c r="A17" s="88"/>
      <c r="B17" s="753"/>
      <c r="C17" s="2104"/>
      <c r="D17" s="2105"/>
      <c r="E17" s="2105"/>
      <c r="F17" s="2105"/>
      <c r="G17" s="2105"/>
      <c r="H17" s="2105"/>
      <c r="I17" s="2105"/>
      <c r="J17" s="2105"/>
      <c r="K17" s="2105"/>
      <c r="L17" s="2105"/>
      <c r="M17" s="2105"/>
      <c r="N17" s="2105"/>
      <c r="O17" s="2105"/>
      <c r="P17" s="2105"/>
      <c r="Q17" s="2105"/>
      <c r="R17" s="2105"/>
      <c r="S17" s="2106"/>
      <c r="T17" s="756"/>
      <c r="U17" s="147"/>
      <c r="V17" s="886"/>
      <c r="W17" s="886"/>
      <c r="X17" s="886"/>
      <c r="Y17" s="886"/>
      <c r="Z17" s="886"/>
      <c r="AA17" s="886"/>
      <c r="AB17" s="886"/>
      <c r="AC17" s="886"/>
      <c r="AD17" s="886"/>
      <c r="AE17" s="881"/>
      <c r="AF17" s="886"/>
      <c r="AG17" s="886"/>
      <c r="AH17" s="886"/>
      <c r="AI17" s="886"/>
      <c r="AJ17" s="886"/>
      <c r="AK17" s="881"/>
      <c r="AL17" s="817"/>
      <c r="AM17" s="817"/>
      <c r="AN17" s="817"/>
    </row>
    <row r="18" spans="1:56" s="87" customFormat="1" ht="14.25" customHeight="1" x14ac:dyDescent="0.15">
      <c r="T18" s="757"/>
      <c r="U18" s="147"/>
      <c r="V18" s="756" t="s">
        <v>798</v>
      </c>
      <c r="W18" s="756"/>
      <c r="X18" s="756"/>
      <c r="Y18" s="837" t="s">
        <v>52</v>
      </c>
      <c r="Z18" s="1559" t="s">
        <v>675</v>
      </c>
      <c r="AA18" s="1559"/>
      <c r="AB18" s="1559"/>
      <c r="AC18" s="1559"/>
      <c r="AD18" s="1559"/>
      <c r="AE18" s="368" t="s">
        <v>53</v>
      </c>
      <c r="AF18" s="886"/>
      <c r="AG18" s="886"/>
      <c r="AH18" s="886"/>
      <c r="AI18" s="886"/>
      <c r="AJ18" s="886"/>
      <c r="AK18" s="881"/>
      <c r="AL18" s="817"/>
      <c r="AM18" s="817"/>
      <c r="AN18" s="881"/>
      <c r="AO18" s="88"/>
    </row>
    <row r="19" spans="1:56" s="87" customFormat="1" ht="14.25" customHeight="1" x14ac:dyDescent="0.15">
      <c r="A19" s="756" t="s">
        <v>795</v>
      </c>
      <c r="B19" s="753"/>
      <c r="C19" s="753"/>
      <c r="D19" s="753"/>
      <c r="E19" s="88"/>
      <c r="F19" s="88"/>
      <c r="G19" s="88"/>
      <c r="H19" s="88"/>
      <c r="I19" s="88"/>
      <c r="J19" s="88"/>
      <c r="K19" s="88"/>
      <c r="L19" s="88"/>
      <c r="M19" s="88"/>
      <c r="N19" s="88"/>
      <c r="O19" s="88"/>
      <c r="P19" s="88"/>
      <c r="Q19" s="88"/>
      <c r="R19" s="88"/>
      <c r="S19" s="88"/>
      <c r="T19" s="756"/>
      <c r="U19" s="147"/>
      <c r="V19" s="887"/>
      <c r="W19" s="887"/>
      <c r="X19" s="887"/>
      <c r="Y19" s="887"/>
      <c r="Z19" s="887"/>
      <c r="AA19" s="817"/>
      <c r="AB19" s="817"/>
      <c r="AC19" s="817"/>
      <c r="AD19" s="817"/>
      <c r="AE19" s="817"/>
      <c r="AF19" s="817"/>
      <c r="AG19" s="817"/>
      <c r="AH19" s="881"/>
      <c r="AI19" s="881"/>
      <c r="AJ19" s="881"/>
      <c r="AK19" s="881"/>
      <c r="AL19" s="881"/>
      <c r="AM19" s="881"/>
      <c r="AN19" s="881"/>
      <c r="AO19" s="88"/>
      <c r="AP19" s="147"/>
      <c r="AQ19" s="839"/>
      <c r="AR19" s="268"/>
      <c r="AS19" s="268"/>
      <c r="AT19" s="268"/>
    </row>
    <row r="20" spans="1:56" s="87" customFormat="1" ht="14.25" customHeight="1" x14ac:dyDescent="0.15">
      <c r="A20" s="753"/>
      <c r="B20" s="236" t="s">
        <v>797</v>
      </c>
      <c r="C20" s="753"/>
      <c r="D20" s="753"/>
      <c r="E20" s="147"/>
      <c r="K20" s="839"/>
      <c r="L20" s="839"/>
      <c r="M20" s="839"/>
      <c r="N20" s="839"/>
      <c r="O20" s="839"/>
      <c r="P20" s="839"/>
      <c r="Q20" s="88"/>
      <c r="R20" s="88"/>
      <c r="S20" s="88"/>
      <c r="T20" s="756"/>
      <c r="U20" s="751" t="s">
        <v>1028</v>
      </c>
      <c r="V20" s="868"/>
      <c r="W20" s="868"/>
      <c r="X20" s="868"/>
      <c r="Y20" s="868"/>
      <c r="Z20" s="868"/>
      <c r="AA20" s="838"/>
      <c r="AB20" s="838"/>
      <c r="AC20" s="838"/>
      <c r="AD20" s="838"/>
      <c r="AE20" s="838"/>
      <c r="AF20" s="838"/>
      <c r="AG20" s="838"/>
      <c r="AH20" s="838"/>
      <c r="AI20" s="838"/>
      <c r="AJ20" s="838"/>
      <c r="AK20" s="838"/>
      <c r="AL20" s="838"/>
      <c r="AM20" s="838"/>
      <c r="AN20" s="889"/>
      <c r="AP20" s="147"/>
      <c r="AQ20" s="839"/>
      <c r="AR20" s="268"/>
      <c r="AS20" s="268"/>
      <c r="AT20" s="268"/>
    </row>
    <row r="21" spans="1:56" s="87" customFormat="1" ht="14.25" customHeight="1" x14ac:dyDescent="0.15">
      <c r="A21" s="753"/>
      <c r="B21" s="236"/>
      <c r="C21" s="753"/>
      <c r="D21" s="753"/>
      <c r="E21" s="147"/>
      <c r="F21" s="387"/>
      <c r="G21" s="387"/>
      <c r="H21" s="387"/>
      <c r="I21" s="387"/>
      <c r="J21" s="387"/>
      <c r="K21" s="839"/>
      <c r="L21" s="839"/>
      <c r="M21" s="839"/>
      <c r="N21" s="839"/>
      <c r="O21" s="839"/>
      <c r="P21" s="839"/>
      <c r="Q21" s="88"/>
      <c r="R21" s="88"/>
      <c r="S21" s="88"/>
      <c r="T21" s="756"/>
      <c r="U21" s="147"/>
      <c r="V21" s="2091" t="s">
        <v>791</v>
      </c>
      <c r="W21" s="2092"/>
      <c r="X21" s="2092"/>
      <c r="Y21" s="2092"/>
      <c r="Z21" s="2093"/>
      <c r="AA21" s="2088" t="s">
        <v>1138</v>
      </c>
      <c r="AB21" s="2089"/>
      <c r="AC21" s="2089"/>
      <c r="AD21" s="2089"/>
      <c r="AE21" s="2089"/>
      <c r="AF21" s="2089"/>
      <c r="AG21" s="2089"/>
      <c r="AH21" s="2089"/>
      <c r="AI21" s="2089"/>
      <c r="AJ21" s="2089"/>
      <c r="AK21" s="2089"/>
      <c r="AL21" s="2089"/>
      <c r="AM21" s="2089"/>
      <c r="AN21" s="2090"/>
      <c r="AO21" s="88"/>
      <c r="AP21" s="268"/>
      <c r="AQ21" s="268"/>
      <c r="AR21" s="268"/>
      <c r="AS21" s="268"/>
      <c r="AT21" s="268"/>
    </row>
    <row r="22" spans="1:56" s="87" customFormat="1" ht="14.25" customHeight="1" x14ac:dyDescent="0.15">
      <c r="A22" s="753"/>
      <c r="B22" s="753"/>
      <c r="C22" s="756" t="s">
        <v>798</v>
      </c>
      <c r="D22" s="753"/>
      <c r="E22" s="837" t="s">
        <v>52</v>
      </c>
      <c r="F22" s="1559" t="s">
        <v>675</v>
      </c>
      <c r="G22" s="1559"/>
      <c r="H22" s="1559"/>
      <c r="I22" s="1559"/>
      <c r="J22" s="1559"/>
      <c r="K22" s="368" t="s">
        <v>53</v>
      </c>
      <c r="L22" s="841"/>
      <c r="M22" s="841"/>
      <c r="N22" s="841"/>
      <c r="O22" s="841"/>
      <c r="P22" s="841"/>
      <c r="Q22" s="88"/>
      <c r="R22" s="88"/>
      <c r="S22" s="88"/>
      <c r="T22" s="756"/>
      <c r="U22" s="756"/>
      <c r="V22" s="2091" t="s">
        <v>793</v>
      </c>
      <c r="W22" s="2092"/>
      <c r="X22" s="2092"/>
      <c r="Y22" s="2092"/>
      <c r="Z22" s="2093"/>
      <c r="AA22" s="2094" t="s">
        <v>1139</v>
      </c>
      <c r="AB22" s="2095"/>
      <c r="AC22" s="2095"/>
      <c r="AD22" s="2095"/>
      <c r="AE22" s="2095"/>
      <c r="AF22" s="2095"/>
      <c r="AG22" s="2095"/>
      <c r="AH22" s="2095"/>
      <c r="AI22" s="2095"/>
      <c r="AJ22" s="2095"/>
      <c r="AK22" s="2095"/>
      <c r="AL22" s="2095"/>
      <c r="AM22" s="2095"/>
      <c r="AN22" s="2096"/>
      <c r="AP22" s="268"/>
      <c r="AQ22" s="268"/>
      <c r="AR22" s="268"/>
      <c r="AS22" s="268"/>
      <c r="AT22" s="268"/>
    </row>
    <row r="23" spans="1:56" s="87" customFormat="1" ht="14.25" customHeight="1" x14ac:dyDescent="0.15">
      <c r="A23" s="753"/>
      <c r="B23" s="753"/>
      <c r="C23" s="756"/>
      <c r="D23" s="753"/>
      <c r="E23" s="88"/>
      <c r="F23" s="387"/>
      <c r="G23" s="387"/>
      <c r="H23" s="387"/>
      <c r="I23" s="387"/>
      <c r="J23" s="387"/>
      <c r="K23" s="841"/>
      <c r="L23" s="841"/>
      <c r="M23" s="841"/>
      <c r="N23" s="841"/>
      <c r="O23" s="841"/>
      <c r="P23" s="841"/>
      <c r="Q23" s="88"/>
      <c r="R23" s="88"/>
      <c r="S23" s="88"/>
      <c r="T23" s="756"/>
      <c r="U23" s="147"/>
      <c r="V23" s="1982"/>
      <c r="W23" s="1982"/>
      <c r="X23" s="1982"/>
      <c r="Y23" s="1982"/>
      <c r="Z23" s="1982"/>
      <c r="AA23" s="2087"/>
      <c r="AB23" s="2087"/>
      <c r="AC23" s="2087"/>
      <c r="AD23" s="2087"/>
      <c r="AE23" s="2087"/>
      <c r="AF23" s="2087"/>
      <c r="AG23" s="2087"/>
      <c r="AH23" s="2087"/>
      <c r="AI23" s="2087"/>
      <c r="AJ23" s="2087"/>
      <c r="AK23" s="2087"/>
      <c r="AL23" s="2087"/>
      <c r="AM23" s="2087"/>
      <c r="AN23" s="2087"/>
      <c r="AP23" s="268"/>
      <c r="AQ23" s="268"/>
      <c r="AR23" s="268"/>
      <c r="AS23" s="268"/>
      <c r="AT23" s="268"/>
    </row>
    <row r="24" spans="1:56" s="87" customFormat="1" ht="16.5" customHeight="1" x14ac:dyDescent="0.15">
      <c r="A24" s="753"/>
      <c r="B24" s="236"/>
      <c r="C24" s="756" t="s">
        <v>799</v>
      </c>
      <c r="D24" s="236"/>
      <c r="E24" s="1546" t="s">
        <v>1137</v>
      </c>
      <c r="F24" s="1546"/>
      <c r="G24" s="387"/>
      <c r="H24" s="1546" t="s">
        <v>800</v>
      </c>
      <c r="I24" s="1546"/>
      <c r="J24" s="1546"/>
      <c r="K24" s="387"/>
      <c r="L24" s="2107" t="s">
        <v>107</v>
      </c>
      <c r="M24" s="2107"/>
      <c r="N24" s="2107"/>
      <c r="O24" s="886"/>
      <c r="P24" s="2107" t="s">
        <v>801</v>
      </c>
      <c r="Q24" s="2107"/>
      <c r="R24" s="2107"/>
      <c r="S24" s="2107"/>
      <c r="T24" s="881"/>
      <c r="U24" s="756" t="s">
        <v>1050</v>
      </c>
      <c r="V24" s="868"/>
      <c r="W24" s="868"/>
      <c r="X24" s="868"/>
      <c r="Y24" s="868"/>
      <c r="Z24" s="868"/>
      <c r="AA24" s="287"/>
      <c r="AB24" s="287"/>
      <c r="AC24" s="287"/>
      <c r="AD24" s="287"/>
      <c r="AE24" s="287"/>
      <c r="AF24" s="287"/>
      <c r="AG24" s="287"/>
      <c r="AH24" s="368"/>
      <c r="AI24" s="368"/>
      <c r="AJ24" s="368"/>
      <c r="AK24" s="368"/>
      <c r="AL24" s="368"/>
      <c r="AM24" s="368"/>
      <c r="AN24" s="368"/>
      <c r="AP24" s="268"/>
      <c r="AQ24" s="268"/>
      <c r="AR24" s="268"/>
      <c r="AS24" s="268"/>
      <c r="AT24" s="268"/>
    </row>
    <row r="25" spans="1:56" s="87" customFormat="1" ht="16.5" customHeight="1" x14ac:dyDescent="0.15">
      <c r="A25" s="88"/>
      <c r="B25" s="88"/>
      <c r="C25" s="88"/>
      <c r="D25" s="88"/>
      <c r="E25" s="88"/>
      <c r="F25" s="88"/>
      <c r="G25" s="88"/>
      <c r="H25" s="88"/>
      <c r="I25" s="88"/>
      <c r="J25" s="88"/>
      <c r="K25" s="88"/>
      <c r="L25" s="88"/>
      <c r="M25" s="88"/>
      <c r="N25" s="88"/>
      <c r="O25" s="88"/>
      <c r="P25" s="88"/>
      <c r="Q25" s="88"/>
      <c r="R25" s="88"/>
      <c r="S25" s="88"/>
      <c r="T25" s="756"/>
      <c r="U25" s="147"/>
      <c r="V25" s="387" t="s">
        <v>1051</v>
      </c>
      <c r="W25" s="268"/>
      <c r="X25" s="868"/>
      <c r="Y25" s="868"/>
      <c r="Z25" s="868"/>
      <c r="AA25" s="838"/>
      <c r="AB25" s="838"/>
      <c r="AC25" s="838"/>
      <c r="AD25" s="838"/>
      <c r="AE25" s="838"/>
      <c r="AF25" s="838"/>
      <c r="AG25" s="838"/>
      <c r="AH25" s="838"/>
      <c r="AI25" s="838"/>
      <c r="AJ25" s="838"/>
      <c r="AK25" s="838"/>
      <c r="AL25" s="838"/>
      <c r="AM25" s="838"/>
      <c r="AN25" s="838"/>
      <c r="AO25" s="88"/>
      <c r="AP25" s="268"/>
      <c r="AQ25" s="268"/>
      <c r="AR25" s="268"/>
    </row>
    <row r="26" spans="1:56" s="268" customFormat="1" ht="14.25" customHeight="1" x14ac:dyDescent="0.15">
      <c r="A26" s="88"/>
      <c r="B26" s="88" t="s">
        <v>803</v>
      </c>
      <c r="C26" s="88"/>
      <c r="D26" s="88"/>
      <c r="E26" s="88"/>
      <c r="F26" s="88"/>
      <c r="G26" s="88"/>
      <c r="H26" s="88"/>
      <c r="I26" s="88"/>
      <c r="J26" s="88"/>
      <c r="K26" s="88"/>
      <c r="L26" s="88"/>
      <c r="M26" s="88"/>
      <c r="N26" s="88"/>
      <c r="O26" s="88"/>
      <c r="P26" s="88"/>
      <c r="Q26" s="88"/>
      <c r="R26" s="88"/>
      <c r="S26" s="88"/>
      <c r="T26" s="756"/>
      <c r="V26" s="868"/>
      <c r="W26" s="268" t="s">
        <v>796</v>
      </c>
      <c r="X26" s="868"/>
      <c r="Y26" s="868"/>
      <c r="Z26" s="868"/>
      <c r="AA26" s="838"/>
      <c r="AB26" s="838"/>
      <c r="AC26" s="838"/>
      <c r="AD26" s="838"/>
      <c r="AE26" s="838"/>
      <c r="AF26" s="838"/>
      <c r="AG26" s="838"/>
      <c r="AH26" s="838"/>
      <c r="AI26" s="838"/>
      <c r="AJ26" s="838"/>
      <c r="AK26" s="838"/>
      <c r="AL26" s="838"/>
      <c r="AM26" s="838"/>
      <c r="AN26" s="838"/>
      <c r="AP26" s="87"/>
      <c r="AQ26" s="87"/>
      <c r="AR26" s="87"/>
      <c r="AS26" s="87"/>
      <c r="AT26" s="87"/>
    </row>
    <row r="27" spans="1:56" s="268" customFormat="1" ht="14.25" customHeight="1" x14ac:dyDescent="0.15">
      <c r="A27" s="147"/>
      <c r="B27" s="147"/>
      <c r="C27" s="147"/>
      <c r="D27" s="368" t="s">
        <v>804</v>
      </c>
      <c r="E27" s="147"/>
      <c r="F27" s="368" t="s">
        <v>805</v>
      </c>
      <c r="G27" s="147"/>
      <c r="H27" s="147"/>
      <c r="I27" s="147"/>
      <c r="J27" s="147"/>
      <c r="K27" s="147"/>
      <c r="L27" s="147"/>
      <c r="M27" s="237" t="s">
        <v>806</v>
      </c>
      <c r="S27" s="147"/>
      <c r="T27" s="147"/>
      <c r="U27" s="757"/>
      <c r="V27" s="387"/>
      <c r="W27" s="387" t="s">
        <v>1049</v>
      </c>
      <c r="X27" s="387"/>
      <c r="Y27" s="387"/>
      <c r="Z27" s="387"/>
      <c r="AA27" s="387"/>
      <c r="AB27" s="387"/>
      <c r="AC27" s="387"/>
      <c r="AD27" s="387"/>
      <c r="AE27" s="387"/>
      <c r="AF27" s="387"/>
      <c r="AG27" s="387"/>
      <c r="AH27" s="387"/>
      <c r="AI27" s="387"/>
      <c r="AJ27" s="387"/>
      <c r="AK27" s="387"/>
      <c r="AL27" s="387"/>
      <c r="AM27" s="387"/>
      <c r="AN27" s="387"/>
      <c r="AP27" s="87"/>
      <c r="AQ27" s="87"/>
      <c r="AR27" s="87"/>
      <c r="AS27" s="87"/>
      <c r="AT27" s="87"/>
      <c r="AW27" s="2097"/>
      <c r="AX27" s="2097"/>
      <c r="AY27" s="2098"/>
      <c r="AZ27" s="2098"/>
      <c r="BA27" s="2098"/>
      <c r="BB27" s="2098"/>
      <c r="BC27" s="2098"/>
      <c r="BD27" s="2098"/>
    </row>
    <row r="28" spans="1:56" s="268" customFormat="1" ht="16.5" customHeight="1" x14ac:dyDescent="0.15">
      <c r="A28" s="147"/>
      <c r="B28" s="147"/>
      <c r="C28" s="147"/>
      <c r="D28" s="368" t="s">
        <v>808</v>
      </c>
      <c r="E28" s="147"/>
      <c r="F28" s="368" t="s">
        <v>809</v>
      </c>
      <c r="G28" s="147"/>
      <c r="H28" s="147"/>
      <c r="I28" s="147"/>
      <c r="J28" s="147"/>
      <c r="K28" s="147"/>
      <c r="L28" s="147"/>
      <c r="M28" s="237" t="s">
        <v>810</v>
      </c>
      <c r="S28" s="147"/>
      <c r="T28" s="147"/>
      <c r="U28" s="757"/>
      <c r="V28" s="1982"/>
      <c r="W28" s="1982"/>
      <c r="X28" s="1982"/>
      <c r="Y28" s="1982"/>
      <c r="Z28" s="1982"/>
      <c r="AA28" s="2087"/>
      <c r="AB28" s="2087"/>
      <c r="AC28" s="2087"/>
      <c r="AD28" s="2087"/>
      <c r="AE28" s="2087"/>
      <c r="AF28" s="2087"/>
      <c r="AG28" s="2087"/>
      <c r="AH28" s="2087"/>
      <c r="AI28" s="2087"/>
      <c r="AJ28" s="2087"/>
      <c r="AK28" s="2087"/>
      <c r="AL28" s="2087"/>
      <c r="AM28" s="2087"/>
      <c r="AN28" s="2087"/>
      <c r="AP28" s="87"/>
      <c r="AQ28" s="87"/>
      <c r="AR28" s="87"/>
      <c r="AS28" s="87"/>
      <c r="AT28" s="87"/>
      <c r="AW28" s="2097"/>
      <c r="AX28" s="2097"/>
      <c r="AY28" s="2098"/>
      <c r="AZ28" s="2098"/>
      <c r="BA28" s="2098"/>
      <c r="BB28" s="2098"/>
      <c r="BC28" s="2098"/>
      <c r="BD28" s="2098"/>
    </row>
    <row r="29" spans="1:56" s="268" customFormat="1" ht="14.25" customHeight="1" x14ac:dyDescent="0.15">
      <c r="A29" s="147"/>
      <c r="B29" s="856"/>
      <c r="C29" s="368" t="s">
        <v>1021</v>
      </c>
      <c r="D29" s="894"/>
      <c r="E29" s="147"/>
      <c r="F29" s="147" t="s">
        <v>1018</v>
      </c>
      <c r="G29" s="147"/>
      <c r="H29" s="147"/>
      <c r="I29" s="147"/>
      <c r="J29" s="147"/>
      <c r="K29" s="147"/>
      <c r="L29" s="147"/>
      <c r="M29" s="147" t="s">
        <v>1019</v>
      </c>
      <c r="N29" s="147"/>
      <c r="O29" s="147"/>
      <c r="P29" s="147"/>
      <c r="Q29" s="147"/>
      <c r="R29" s="147"/>
      <c r="S29" s="147"/>
      <c r="T29" s="147"/>
      <c r="U29" s="147"/>
      <c r="V29" s="1982"/>
      <c r="W29" s="1982"/>
      <c r="X29" s="1982"/>
      <c r="Y29" s="1982"/>
      <c r="Z29" s="1982"/>
      <c r="AA29" s="2087"/>
      <c r="AB29" s="2087"/>
      <c r="AC29" s="2087"/>
      <c r="AD29" s="2087"/>
      <c r="AE29" s="2087"/>
      <c r="AF29" s="2087"/>
      <c r="AG29" s="2087"/>
      <c r="AH29" s="2087"/>
      <c r="AI29" s="2087"/>
      <c r="AJ29" s="2087"/>
      <c r="AK29" s="2087"/>
      <c r="AL29" s="2087"/>
      <c r="AM29" s="2087"/>
      <c r="AN29" s="2087"/>
      <c r="AP29" s="87"/>
      <c r="AQ29" s="87"/>
      <c r="AR29" s="87"/>
      <c r="AS29" s="87"/>
      <c r="AT29" s="87"/>
    </row>
    <row r="30" spans="1:56" s="268" customFormat="1" ht="14.25" customHeight="1" x14ac:dyDescent="0.15">
      <c r="C30" s="268" t="s">
        <v>1020</v>
      </c>
      <c r="E30" s="147"/>
      <c r="F30" s="147"/>
      <c r="G30" s="147"/>
      <c r="H30" s="147"/>
      <c r="I30" s="147"/>
      <c r="J30" s="147"/>
      <c r="K30" s="147"/>
      <c r="L30" s="147"/>
      <c r="M30" s="147"/>
      <c r="N30" s="147"/>
      <c r="O30" s="147"/>
      <c r="P30" s="147"/>
      <c r="Q30" s="147"/>
      <c r="R30" s="147"/>
      <c r="S30" s="147"/>
      <c r="T30" s="147"/>
      <c r="U30" s="147"/>
      <c r="V30" s="1982"/>
      <c r="W30" s="2070"/>
      <c r="X30" s="2070"/>
      <c r="Y30" s="2070"/>
      <c r="Z30" s="2070"/>
      <c r="AA30" s="2087"/>
      <c r="AB30" s="2087"/>
      <c r="AC30" s="2087"/>
      <c r="AD30" s="2087"/>
      <c r="AE30" s="2087"/>
      <c r="AF30" s="2087"/>
      <c r="AG30" s="2087"/>
      <c r="AH30" s="2087"/>
      <c r="AI30" s="2087"/>
      <c r="AJ30" s="2087"/>
      <c r="AK30" s="2087"/>
      <c r="AL30" s="2087"/>
      <c r="AM30" s="2087"/>
      <c r="AN30" s="2087"/>
      <c r="AP30" s="87"/>
      <c r="AQ30" s="87"/>
      <c r="AR30" s="87"/>
      <c r="AS30" s="87"/>
      <c r="AT30" s="87"/>
    </row>
    <row r="31" spans="1:56" s="268" customFormat="1" ht="14.25" customHeight="1" x14ac:dyDescent="0.15">
      <c r="B31" s="147"/>
      <c r="D31" s="368" t="s">
        <v>1022</v>
      </c>
      <c r="M31" s="147"/>
      <c r="N31" s="147"/>
      <c r="O31" s="147"/>
      <c r="P31" s="147"/>
      <c r="Q31" s="147"/>
      <c r="R31" s="147"/>
      <c r="S31" s="147"/>
      <c r="T31" s="147"/>
      <c r="U31" s="147"/>
      <c r="V31" s="270"/>
      <c r="W31" s="270"/>
      <c r="X31" s="270"/>
      <c r="Y31" s="270"/>
      <c r="Z31" s="270"/>
      <c r="AA31" s="270"/>
      <c r="AB31" s="270"/>
      <c r="AC31" s="270"/>
      <c r="AD31" s="270"/>
      <c r="AE31" s="270"/>
      <c r="AF31" s="270"/>
      <c r="AG31" s="270"/>
      <c r="AH31" s="270"/>
      <c r="AI31" s="270"/>
      <c r="AJ31" s="270"/>
      <c r="AK31" s="270"/>
      <c r="AL31" s="270"/>
      <c r="AM31" s="270"/>
      <c r="AN31" s="270"/>
      <c r="AP31" s="87"/>
      <c r="AQ31" s="87"/>
      <c r="AR31" s="87"/>
      <c r="AS31" s="87"/>
      <c r="AT31" s="87"/>
    </row>
    <row r="32" spans="1:56" s="268" customFormat="1" ht="14.25" customHeight="1" x14ac:dyDescent="0.15">
      <c r="C32" s="368"/>
      <c r="D32" s="368"/>
      <c r="E32" s="368"/>
      <c r="F32" s="147"/>
      <c r="G32" s="147"/>
      <c r="H32" s="387"/>
      <c r="I32" s="387"/>
      <c r="J32" s="387"/>
      <c r="K32" s="237"/>
      <c r="L32" s="387"/>
      <c r="M32" s="368"/>
      <c r="N32" s="368"/>
      <c r="O32" s="147"/>
      <c r="P32" s="147"/>
      <c r="Q32" s="147"/>
      <c r="R32" s="147"/>
      <c r="S32" s="147"/>
      <c r="T32" s="147"/>
      <c r="U32" s="147"/>
      <c r="V32" s="270"/>
      <c r="W32" s="270"/>
      <c r="X32" s="270"/>
      <c r="Y32" s="270"/>
      <c r="Z32" s="270"/>
      <c r="AA32" s="270"/>
      <c r="AB32" s="270"/>
      <c r="AC32" s="270"/>
      <c r="AD32" s="270"/>
      <c r="AE32" s="270"/>
      <c r="AF32" s="270"/>
      <c r="AG32" s="270"/>
      <c r="AH32" s="270"/>
      <c r="AI32" s="270"/>
      <c r="AJ32" s="270"/>
      <c r="AK32" s="270"/>
      <c r="AL32" s="270"/>
      <c r="AM32" s="270"/>
      <c r="AN32" s="270"/>
      <c r="AP32" s="87"/>
      <c r="AQ32" s="87"/>
      <c r="AR32" s="87"/>
      <c r="AS32" s="87"/>
      <c r="AT32" s="87"/>
    </row>
    <row r="33" spans="1:46" s="268" customFormat="1" ht="14.25" customHeight="1" x14ac:dyDescent="0.15">
      <c r="A33" s="756"/>
      <c r="B33" s="756" t="s">
        <v>1023</v>
      </c>
      <c r="C33" s="756"/>
      <c r="D33" s="756"/>
      <c r="E33" s="756"/>
      <c r="F33" s="756"/>
      <c r="G33" s="756"/>
      <c r="H33" s="756"/>
      <c r="I33" s="387"/>
      <c r="J33" s="387"/>
      <c r="K33" s="237"/>
      <c r="L33" s="387"/>
      <c r="M33" s="237"/>
      <c r="N33" s="368"/>
      <c r="O33" s="147"/>
      <c r="P33" s="147"/>
      <c r="Q33" s="147"/>
      <c r="R33" s="147"/>
      <c r="S33" s="147"/>
      <c r="T33" s="147"/>
      <c r="U33" s="147"/>
      <c r="V33" s="270"/>
      <c r="W33" s="270"/>
      <c r="X33" s="270"/>
      <c r="Y33" s="270"/>
      <c r="Z33" s="270"/>
      <c r="AA33" s="270"/>
      <c r="AB33" s="270"/>
      <c r="AC33" s="270"/>
      <c r="AD33" s="270"/>
      <c r="AE33" s="270"/>
      <c r="AF33" s="270"/>
      <c r="AG33" s="270"/>
      <c r="AH33" s="270"/>
      <c r="AI33" s="270"/>
      <c r="AJ33" s="270"/>
      <c r="AK33" s="270"/>
      <c r="AL33" s="270"/>
      <c r="AM33" s="270"/>
      <c r="AN33" s="270"/>
      <c r="AP33" s="87"/>
      <c r="AQ33" s="87"/>
      <c r="AR33" s="87"/>
      <c r="AS33" s="234"/>
      <c r="AT33" s="234"/>
    </row>
    <row r="34" spans="1:46" s="87" customFormat="1" ht="15" customHeight="1" x14ac:dyDescent="0.15">
      <c r="A34" s="147"/>
      <c r="B34" s="147"/>
      <c r="C34" s="147"/>
      <c r="D34" s="368" t="s">
        <v>1024</v>
      </c>
      <c r="E34" s="147"/>
      <c r="F34" s="368" t="s">
        <v>1025</v>
      </c>
      <c r="G34" s="147"/>
      <c r="H34" s="147"/>
      <c r="I34" s="387"/>
      <c r="J34" s="387"/>
      <c r="K34" s="237"/>
      <c r="L34" s="387"/>
      <c r="M34" s="368"/>
      <c r="N34" s="368"/>
      <c r="O34" s="147"/>
      <c r="P34" s="147"/>
      <c r="Q34" s="147"/>
      <c r="R34" s="147"/>
      <c r="S34" s="147"/>
      <c r="T34" s="147"/>
      <c r="U34" s="147"/>
      <c r="V34" s="270"/>
      <c r="W34" s="270"/>
      <c r="X34" s="270"/>
      <c r="Y34" s="270"/>
      <c r="Z34" s="270"/>
      <c r="AA34" s="270"/>
      <c r="AB34" s="270"/>
      <c r="AC34" s="270"/>
      <c r="AD34" s="270"/>
      <c r="AE34" s="270"/>
      <c r="AF34" s="270"/>
      <c r="AG34" s="270"/>
      <c r="AH34" s="270"/>
      <c r="AI34" s="270"/>
      <c r="AJ34" s="270"/>
      <c r="AK34" s="270"/>
      <c r="AL34" s="270"/>
      <c r="AM34" s="270"/>
      <c r="AN34" s="270"/>
      <c r="AP34" s="234"/>
      <c r="AQ34" s="234"/>
      <c r="AR34" s="234"/>
      <c r="AS34" s="234"/>
      <c r="AT34" s="234"/>
    </row>
    <row r="35" spans="1:46" s="87" customFormat="1" ht="16.5" customHeight="1" x14ac:dyDescent="0.15">
      <c r="A35" s="147"/>
      <c r="B35" s="236"/>
      <c r="C35" s="235"/>
      <c r="D35" s="235"/>
      <c r="E35" s="235"/>
      <c r="F35" s="757"/>
      <c r="G35" s="757"/>
      <c r="H35" s="387"/>
      <c r="I35" s="387"/>
      <c r="J35" s="387"/>
      <c r="K35" s="237"/>
      <c r="L35" s="387"/>
      <c r="M35" s="235"/>
      <c r="N35" s="235"/>
      <c r="O35" s="757"/>
      <c r="P35" s="757"/>
      <c r="Q35" s="147"/>
      <c r="R35" s="147"/>
      <c r="S35" s="147"/>
      <c r="T35" s="147"/>
      <c r="U35" s="147"/>
      <c r="V35" s="270"/>
      <c r="W35" s="270"/>
      <c r="X35" s="270"/>
      <c r="Y35" s="270"/>
      <c r="Z35" s="270"/>
      <c r="AA35" s="270"/>
      <c r="AB35" s="270"/>
      <c r="AC35" s="270"/>
      <c r="AD35" s="270"/>
      <c r="AE35" s="270"/>
      <c r="AF35" s="270"/>
      <c r="AG35" s="270"/>
      <c r="AH35" s="270"/>
      <c r="AI35" s="270"/>
      <c r="AJ35" s="270"/>
      <c r="AK35" s="270"/>
      <c r="AL35" s="270"/>
      <c r="AM35" s="270"/>
      <c r="AN35" s="270"/>
      <c r="AP35" s="234"/>
      <c r="AQ35" s="234"/>
      <c r="AR35" s="234"/>
      <c r="AS35" s="234"/>
      <c r="AT35" s="234"/>
    </row>
    <row r="36" spans="1:46" s="87" customFormat="1" ht="15.75" customHeight="1" x14ac:dyDescent="0.15">
      <c r="A36" s="147"/>
      <c r="B36" s="236"/>
      <c r="C36" s="368"/>
      <c r="D36" s="368"/>
      <c r="E36" s="368"/>
      <c r="F36" s="147"/>
      <c r="G36" s="147"/>
      <c r="H36" s="387"/>
      <c r="I36" s="387"/>
      <c r="J36" s="387"/>
      <c r="K36" s="235"/>
      <c r="L36" s="387"/>
      <c r="M36" s="368"/>
      <c r="N36" s="368"/>
      <c r="O36" s="147"/>
      <c r="P36" s="147"/>
      <c r="Q36" s="147"/>
      <c r="R36" s="147"/>
      <c r="S36" s="147"/>
      <c r="T36" s="147"/>
      <c r="U36" s="270"/>
      <c r="V36" s="270"/>
      <c r="W36" s="270"/>
      <c r="X36" s="270"/>
      <c r="Y36" s="270"/>
      <c r="Z36" s="270"/>
      <c r="AA36" s="270"/>
      <c r="AB36" s="270"/>
      <c r="AC36" s="270"/>
      <c r="AD36" s="270"/>
      <c r="AE36" s="270"/>
      <c r="AF36" s="270"/>
      <c r="AG36" s="270"/>
      <c r="AH36" s="270"/>
      <c r="AI36" s="270"/>
      <c r="AJ36" s="270"/>
      <c r="AK36" s="270"/>
      <c r="AL36" s="270"/>
      <c r="AM36" s="270"/>
      <c r="AN36" s="270"/>
      <c r="AP36" s="234"/>
      <c r="AQ36" s="234"/>
      <c r="AR36" s="234"/>
      <c r="AS36" s="234"/>
      <c r="AT36" s="234"/>
    </row>
    <row r="37" spans="1:46" s="87" customFormat="1" ht="15" customHeight="1" x14ac:dyDescent="0.15">
      <c r="A37" s="756"/>
      <c r="B37" s="756"/>
      <c r="C37" s="275"/>
      <c r="D37" s="275"/>
      <c r="E37" s="275"/>
      <c r="F37" s="275"/>
      <c r="G37" s="275"/>
      <c r="H37" s="275"/>
      <c r="I37" s="275"/>
      <c r="J37" s="275"/>
      <c r="K37" s="275"/>
      <c r="L37" s="275"/>
      <c r="M37" s="275"/>
      <c r="N37" s="275"/>
      <c r="O37" s="275"/>
      <c r="P37" s="275"/>
      <c r="Q37" s="275"/>
      <c r="R37" s="275"/>
      <c r="S37" s="275"/>
      <c r="T37" s="756"/>
      <c r="U37" s="270"/>
      <c r="V37" s="270"/>
      <c r="W37" s="270"/>
      <c r="X37" s="270"/>
      <c r="Y37" s="270"/>
      <c r="Z37" s="270"/>
      <c r="AA37" s="270"/>
      <c r="AB37" s="270"/>
      <c r="AC37" s="270"/>
      <c r="AD37" s="270"/>
      <c r="AE37" s="270"/>
      <c r="AF37" s="270"/>
      <c r="AG37" s="270"/>
      <c r="AH37" s="270"/>
      <c r="AI37" s="270"/>
      <c r="AJ37" s="270"/>
      <c r="AK37" s="270"/>
      <c r="AL37" s="270"/>
      <c r="AM37" s="270"/>
      <c r="AN37" s="270"/>
      <c r="AP37" s="234"/>
      <c r="AQ37" s="234"/>
      <c r="AR37" s="234"/>
      <c r="AS37" s="234"/>
      <c r="AT37" s="234"/>
    </row>
    <row r="38" spans="1:46" s="87" customFormat="1" ht="15" customHeight="1" x14ac:dyDescent="0.15">
      <c r="A38" s="756"/>
      <c r="B38" s="756"/>
      <c r="C38" s="275"/>
      <c r="D38" s="275"/>
      <c r="E38" s="275"/>
      <c r="F38" s="275"/>
      <c r="G38" s="275"/>
      <c r="H38" s="275"/>
      <c r="I38" s="275"/>
      <c r="J38" s="275"/>
      <c r="K38" s="275"/>
      <c r="L38" s="275"/>
      <c r="M38" s="275"/>
      <c r="N38" s="275"/>
      <c r="O38" s="275"/>
      <c r="P38" s="275"/>
      <c r="Q38" s="275"/>
      <c r="R38" s="275"/>
      <c r="S38" s="275"/>
      <c r="T38" s="756"/>
      <c r="U38" s="270"/>
      <c r="V38" s="270"/>
      <c r="W38" s="270"/>
      <c r="X38" s="270"/>
      <c r="Y38" s="270"/>
      <c r="Z38" s="270"/>
      <c r="AA38" s="270"/>
      <c r="AB38" s="270"/>
      <c r="AC38" s="270"/>
      <c r="AD38" s="270"/>
      <c r="AE38" s="270"/>
      <c r="AF38" s="270"/>
      <c r="AG38" s="270"/>
      <c r="AH38" s="270"/>
      <c r="AI38" s="270"/>
      <c r="AJ38" s="270"/>
      <c r="AK38" s="270"/>
      <c r="AL38" s="270"/>
      <c r="AM38" s="270"/>
      <c r="AN38" s="270"/>
      <c r="AP38" s="234"/>
      <c r="AQ38" s="234"/>
      <c r="AR38" s="234"/>
      <c r="AS38" s="234"/>
      <c r="AT38" s="234"/>
    </row>
    <row r="39" spans="1:46" s="87" customFormat="1" ht="15" customHeight="1" x14ac:dyDescent="0.15">
      <c r="A39" s="88"/>
      <c r="B39" s="88"/>
      <c r="C39" s="275"/>
      <c r="D39" s="275"/>
      <c r="E39" s="275"/>
      <c r="F39" s="275"/>
      <c r="G39" s="275"/>
      <c r="H39" s="275"/>
      <c r="I39" s="275"/>
      <c r="J39" s="275"/>
      <c r="K39" s="275"/>
      <c r="L39" s="275"/>
      <c r="M39" s="275"/>
      <c r="N39" s="275"/>
      <c r="O39" s="275"/>
      <c r="P39" s="275"/>
      <c r="Q39" s="275"/>
      <c r="R39" s="275"/>
      <c r="S39" s="275"/>
      <c r="T39" s="88"/>
      <c r="U39" s="270"/>
      <c r="V39" s="270"/>
      <c r="W39" s="270"/>
      <c r="X39" s="270"/>
      <c r="Y39" s="270"/>
      <c r="Z39" s="270"/>
      <c r="AA39" s="270"/>
      <c r="AB39" s="270"/>
      <c r="AC39" s="270"/>
      <c r="AD39" s="270"/>
      <c r="AE39" s="270"/>
      <c r="AF39" s="270"/>
      <c r="AG39" s="270"/>
      <c r="AH39" s="270"/>
      <c r="AI39" s="270"/>
      <c r="AJ39" s="270"/>
      <c r="AK39" s="270"/>
      <c r="AL39" s="270"/>
      <c r="AM39" s="270"/>
      <c r="AN39" s="270"/>
      <c r="AP39" s="234"/>
      <c r="AQ39" s="234"/>
      <c r="AR39" s="234"/>
      <c r="AS39" s="234"/>
      <c r="AT39" s="234"/>
    </row>
    <row r="40" spans="1:46" s="87" customFormat="1" ht="15" customHeight="1" x14ac:dyDescent="0.15">
      <c r="A40" s="88"/>
      <c r="B40" s="88"/>
      <c r="C40" s="275"/>
      <c r="D40" s="275"/>
      <c r="E40" s="275"/>
      <c r="F40" s="275"/>
      <c r="G40" s="275"/>
      <c r="H40" s="275"/>
      <c r="I40" s="275"/>
      <c r="J40" s="275"/>
      <c r="K40" s="275"/>
      <c r="L40" s="275"/>
      <c r="M40" s="275"/>
      <c r="N40" s="275"/>
      <c r="O40" s="275"/>
      <c r="P40" s="275"/>
      <c r="Q40" s="275"/>
      <c r="R40" s="275"/>
      <c r="S40" s="275"/>
      <c r="T40" s="88"/>
      <c r="U40" s="270"/>
      <c r="V40" s="270"/>
      <c r="W40" s="270"/>
      <c r="X40" s="270"/>
      <c r="Y40" s="270"/>
      <c r="Z40" s="270"/>
      <c r="AA40" s="270"/>
      <c r="AB40" s="270"/>
      <c r="AC40" s="270"/>
      <c r="AD40" s="270"/>
      <c r="AE40" s="270"/>
      <c r="AF40" s="270"/>
      <c r="AG40" s="270"/>
      <c r="AH40" s="270"/>
      <c r="AI40" s="270"/>
      <c r="AJ40" s="270"/>
      <c r="AK40" s="270"/>
      <c r="AL40" s="270"/>
      <c r="AM40" s="270"/>
      <c r="AN40" s="270"/>
      <c r="AP40" s="234"/>
      <c r="AQ40" s="234"/>
      <c r="AR40" s="234"/>
      <c r="AS40" s="234"/>
      <c r="AT40" s="234"/>
    </row>
    <row r="41" spans="1:46" s="87" customFormat="1" ht="15" customHeight="1" x14ac:dyDescent="0.15">
      <c r="A41" s="88"/>
      <c r="B41" s="88"/>
      <c r="C41" s="88"/>
      <c r="D41" s="88"/>
      <c r="E41" s="88"/>
      <c r="F41" s="88"/>
      <c r="G41" s="88"/>
      <c r="H41" s="88"/>
      <c r="I41" s="88"/>
      <c r="J41" s="88"/>
      <c r="K41" s="88"/>
      <c r="L41" s="88"/>
      <c r="M41" s="88"/>
      <c r="N41" s="88"/>
      <c r="O41" s="88"/>
      <c r="P41" s="88"/>
      <c r="Q41" s="88"/>
      <c r="R41" s="88"/>
      <c r="S41" s="88"/>
      <c r="T41" s="88"/>
      <c r="U41" s="270"/>
      <c r="V41" s="270"/>
      <c r="W41" s="270"/>
      <c r="X41" s="270"/>
      <c r="Y41" s="270"/>
      <c r="Z41" s="270"/>
      <c r="AA41" s="270"/>
      <c r="AB41" s="270"/>
      <c r="AC41" s="270"/>
      <c r="AD41" s="270"/>
      <c r="AE41" s="270"/>
      <c r="AF41" s="270"/>
      <c r="AG41" s="270"/>
      <c r="AH41" s="270"/>
      <c r="AI41" s="270"/>
      <c r="AJ41" s="270"/>
      <c r="AK41" s="270"/>
      <c r="AL41" s="270"/>
      <c r="AM41" s="270"/>
      <c r="AN41" s="270"/>
      <c r="AP41" s="234"/>
      <c r="AQ41" s="234"/>
      <c r="AR41" s="234"/>
      <c r="AS41" s="234"/>
      <c r="AT41" s="234"/>
    </row>
  </sheetData>
  <mergeCells count="27">
    <mergeCell ref="C6:S10"/>
    <mergeCell ref="C13:S17"/>
    <mergeCell ref="V21:Z21"/>
    <mergeCell ref="E24:F24"/>
    <mergeCell ref="H24:J24"/>
    <mergeCell ref="L24:N24"/>
    <mergeCell ref="P24:S24"/>
    <mergeCell ref="F22:J22"/>
    <mergeCell ref="AW27:AX27"/>
    <mergeCell ref="AY27:BD27"/>
    <mergeCell ref="AW28:AX28"/>
    <mergeCell ref="AY28:BD28"/>
    <mergeCell ref="V23:Z23"/>
    <mergeCell ref="AA23:AN23"/>
    <mergeCell ref="V28:Z28"/>
    <mergeCell ref="AA28:AN28"/>
    <mergeCell ref="V29:Z29"/>
    <mergeCell ref="AA29:AN29"/>
    <mergeCell ref="V30:Z30"/>
    <mergeCell ref="AA30:AN30"/>
    <mergeCell ref="AC5:AG5"/>
    <mergeCell ref="AC6:AG6"/>
    <mergeCell ref="AC7:AG7"/>
    <mergeCell ref="Z18:AD18"/>
    <mergeCell ref="AA21:AN21"/>
    <mergeCell ref="V22:Z22"/>
    <mergeCell ref="AA22:AN22"/>
  </mergeCells>
  <phoneticPr fontId="2"/>
  <dataValidations count="3">
    <dataValidation type="list" allowBlank="1" showInputMessage="1" showErrorMessage="1" sqref="AC5:AC7 Z18 F22">
      <formula1>"有　・　無,有,無"</formula1>
    </dataValidation>
    <dataValidation type="list" allowBlank="1" showInputMessage="1" showErrorMessage="1" sqref="AA21:AN21">
      <formula1>"全部記入　・　一部記入　・　記入なし,全部記入,一部記入,記入なし"</formula1>
    </dataValidation>
    <dataValidation type="list" allowBlank="1" showInputMessage="1" showErrorMessage="1" sqref="AA22:AN22">
      <formula1>" 定期的に記入　・　必要に応じて記入　・　その他, 定期的に記入,必要に応じて記入,その他"</formula1>
    </dataValidation>
  </dataValidations>
  <printOptions horizontalCentered="1"/>
  <pageMargins left="0.59055118110236227" right="0.59055118110236227" top="0.74803149606299213" bottom="0.70866141732283472" header="0.31496062992125984" footer="0.31496062992125984"/>
  <pageSetup paperSize="9" firstPageNumber="8" orientation="landscape" useFirstPageNumber="1" r:id="rId1"/>
  <headerFooter alignWithMargins="0">
    <oddFooter xml:space="preserve">&amp;C13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2497" r:id="rId4" name="Check Box 1">
              <controlPr defaultSize="0" autoFill="0" autoLine="0" autoPict="0">
                <anchor moveWithCells="1">
                  <from>
                    <xdr:col>2</xdr:col>
                    <xdr:colOff>19050</xdr:colOff>
                    <xdr:row>25</xdr:row>
                    <xdr:rowOff>171450</xdr:rowOff>
                  </from>
                  <to>
                    <xdr:col>2</xdr:col>
                    <xdr:colOff>247650</xdr:colOff>
                    <xdr:row>27</xdr:row>
                    <xdr:rowOff>0</xdr:rowOff>
                  </to>
                </anchor>
              </controlPr>
            </control>
          </mc:Choice>
        </mc:AlternateContent>
        <mc:AlternateContent xmlns:mc="http://schemas.openxmlformats.org/markup-compatibility/2006">
          <mc:Choice Requires="x14">
            <control shapeId="362498" r:id="rId5" name="Check Box 2">
              <controlPr defaultSize="0" autoFill="0" autoLine="0" autoPict="0">
                <anchor moveWithCells="1">
                  <from>
                    <xdr:col>2</xdr:col>
                    <xdr:colOff>19050</xdr:colOff>
                    <xdr:row>26</xdr:row>
                    <xdr:rowOff>171450</xdr:rowOff>
                  </from>
                  <to>
                    <xdr:col>2</xdr:col>
                    <xdr:colOff>266700</xdr:colOff>
                    <xdr:row>27</xdr:row>
                    <xdr:rowOff>200025</xdr:rowOff>
                  </to>
                </anchor>
              </controlPr>
            </control>
          </mc:Choice>
        </mc:AlternateContent>
        <mc:AlternateContent xmlns:mc="http://schemas.openxmlformats.org/markup-compatibility/2006">
          <mc:Choice Requires="x14">
            <control shapeId="362499" r:id="rId6" name="Check Box 3">
              <controlPr defaultSize="0" autoFill="0" autoLine="0" autoPict="0">
                <anchor moveWithCells="1">
                  <from>
                    <xdr:col>4</xdr:col>
                    <xdr:colOff>85725</xdr:colOff>
                    <xdr:row>26</xdr:row>
                    <xdr:rowOff>0</xdr:rowOff>
                  </from>
                  <to>
                    <xdr:col>4</xdr:col>
                    <xdr:colOff>333375</xdr:colOff>
                    <xdr:row>27</xdr:row>
                    <xdr:rowOff>28575</xdr:rowOff>
                  </to>
                </anchor>
              </controlPr>
            </control>
          </mc:Choice>
        </mc:AlternateContent>
        <mc:AlternateContent xmlns:mc="http://schemas.openxmlformats.org/markup-compatibility/2006">
          <mc:Choice Requires="x14">
            <control shapeId="362500" r:id="rId7" name="Check Box 4">
              <controlPr defaultSize="0" autoFill="0" autoLine="0" autoPict="0">
                <anchor moveWithCells="1">
                  <from>
                    <xdr:col>45</xdr:col>
                    <xdr:colOff>19050</xdr:colOff>
                    <xdr:row>18</xdr:row>
                    <xdr:rowOff>0</xdr:rowOff>
                  </from>
                  <to>
                    <xdr:col>45</xdr:col>
                    <xdr:colOff>266700</xdr:colOff>
                    <xdr:row>19</xdr:row>
                    <xdr:rowOff>28575</xdr:rowOff>
                  </to>
                </anchor>
              </controlPr>
            </control>
          </mc:Choice>
        </mc:AlternateContent>
        <mc:AlternateContent xmlns:mc="http://schemas.openxmlformats.org/markup-compatibility/2006">
          <mc:Choice Requires="x14">
            <control shapeId="362501" r:id="rId8" name="Check Box 5">
              <controlPr defaultSize="0" autoFill="0" autoLine="0" autoPict="0">
                <anchor moveWithCells="1">
                  <from>
                    <xdr:col>45</xdr:col>
                    <xdr:colOff>19050</xdr:colOff>
                    <xdr:row>18</xdr:row>
                    <xdr:rowOff>0</xdr:rowOff>
                  </from>
                  <to>
                    <xdr:col>45</xdr:col>
                    <xdr:colOff>266700</xdr:colOff>
                    <xdr:row>19</xdr:row>
                    <xdr:rowOff>28575</xdr:rowOff>
                  </to>
                </anchor>
              </controlPr>
            </control>
          </mc:Choice>
        </mc:AlternateContent>
        <mc:AlternateContent xmlns:mc="http://schemas.openxmlformats.org/markup-compatibility/2006">
          <mc:Choice Requires="x14">
            <control shapeId="362502" r:id="rId9" name="Check Box 6">
              <controlPr defaultSize="0" autoFill="0" autoLine="0" autoPict="0">
                <anchor moveWithCells="1">
                  <from>
                    <xdr:col>4</xdr:col>
                    <xdr:colOff>85725</xdr:colOff>
                    <xdr:row>27</xdr:row>
                    <xdr:rowOff>0</xdr:rowOff>
                  </from>
                  <to>
                    <xdr:col>4</xdr:col>
                    <xdr:colOff>333375</xdr:colOff>
                    <xdr:row>28</xdr:row>
                    <xdr:rowOff>0</xdr:rowOff>
                  </to>
                </anchor>
              </controlPr>
            </control>
          </mc:Choice>
        </mc:AlternateContent>
        <mc:AlternateContent xmlns:mc="http://schemas.openxmlformats.org/markup-compatibility/2006">
          <mc:Choice Requires="x14">
            <control shapeId="362503" r:id="rId10" name="Check Box 7">
              <controlPr defaultSize="0" autoFill="0" autoLine="0" autoPict="0">
                <anchor moveWithCells="1">
                  <from>
                    <xdr:col>10</xdr:col>
                    <xdr:colOff>85725</xdr:colOff>
                    <xdr:row>26</xdr:row>
                    <xdr:rowOff>0</xdr:rowOff>
                  </from>
                  <to>
                    <xdr:col>11</xdr:col>
                    <xdr:colOff>142875</xdr:colOff>
                    <xdr:row>27</xdr:row>
                    <xdr:rowOff>28575</xdr:rowOff>
                  </to>
                </anchor>
              </controlPr>
            </control>
          </mc:Choice>
        </mc:AlternateContent>
        <mc:AlternateContent xmlns:mc="http://schemas.openxmlformats.org/markup-compatibility/2006">
          <mc:Choice Requires="x14">
            <control shapeId="362504" r:id="rId11" name="Check Box 8">
              <controlPr defaultSize="0" autoFill="0" autoLine="0" autoPict="0">
                <anchor moveWithCells="1">
                  <from>
                    <xdr:col>10</xdr:col>
                    <xdr:colOff>85725</xdr:colOff>
                    <xdr:row>27</xdr:row>
                    <xdr:rowOff>0</xdr:rowOff>
                  </from>
                  <to>
                    <xdr:col>11</xdr:col>
                    <xdr:colOff>142875</xdr:colOff>
                    <xdr:row>28</xdr:row>
                    <xdr:rowOff>0</xdr:rowOff>
                  </to>
                </anchor>
              </controlPr>
            </control>
          </mc:Choice>
        </mc:AlternateContent>
        <mc:AlternateContent xmlns:mc="http://schemas.openxmlformats.org/markup-compatibility/2006">
          <mc:Choice Requires="x14">
            <control shapeId="362505" r:id="rId12" name="Check Box 9">
              <controlPr defaultSize="0" autoFill="0" autoLine="0" autoPict="0">
                <anchor moveWithCells="1">
                  <from>
                    <xdr:col>2</xdr:col>
                    <xdr:colOff>19050</xdr:colOff>
                    <xdr:row>32</xdr:row>
                    <xdr:rowOff>171450</xdr:rowOff>
                  </from>
                  <to>
                    <xdr:col>2</xdr:col>
                    <xdr:colOff>247650</xdr:colOff>
                    <xdr:row>33</xdr:row>
                    <xdr:rowOff>180975</xdr:rowOff>
                  </to>
                </anchor>
              </controlPr>
            </control>
          </mc:Choice>
        </mc:AlternateContent>
        <mc:AlternateContent xmlns:mc="http://schemas.openxmlformats.org/markup-compatibility/2006">
          <mc:Choice Requires="x14">
            <control shapeId="362506" r:id="rId13" name="Check Box 10">
              <controlPr defaultSize="0" autoFill="0" autoLine="0" autoPict="0">
                <anchor moveWithCells="1">
                  <from>
                    <xdr:col>4</xdr:col>
                    <xdr:colOff>85725</xdr:colOff>
                    <xdr:row>33</xdr:row>
                    <xdr:rowOff>0</xdr:rowOff>
                  </from>
                  <to>
                    <xdr:col>4</xdr:col>
                    <xdr:colOff>333375</xdr:colOff>
                    <xdr:row>34</xdr:row>
                    <xdr:rowOff>19050</xdr:rowOff>
                  </to>
                </anchor>
              </controlPr>
            </control>
          </mc:Choice>
        </mc:AlternateContent>
        <mc:AlternateContent xmlns:mc="http://schemas.openxmlformats.org/markup-compatibility/2006">
          <mc:Choice Requires="x14">
            <control shapeId="362507" r:id="rId14" name="Check Box 11">
              <controlPr defaultSize="0" autoFill="0" autoLine="0" autoPict="0">
                <anchor moveWithCells="1">
                  <from>
                    <xdr:col>27</xdr:col>
                    <xdr:colOff>47625</xdr:colOff>
                    <xdr:row>24</xdr:row>
                    <xdr:rowOff>19050</xdr:rowOff>
                  </from>
                  <to>
                    <xdr:col>27</xdr:col>
                    <xdr:colOff>276225</xdr:colOff>
                    <xdr:row>25</xdr:row>
                    <xdr:rowOff>0</xdr:rowOff>
                  </to>
                </anchor>
              </controlPr>
            </control>
          </mc:Choice>
        </mc:AlternateContent>
        <mc:AlternateContent xmlns:mc="http://schemas.openxmlformats.org/markup-compatibility/2006">
          <mc:Choice Requires="x14">
            <control shapeId="362508" r:id="rId15" name="Check Box 12">
              <controlPr defaultSize="0" autoFill="0" autoLine="0" autoPict="0">
                <anchor moveWithCells="1">
                  <from>
                    <xdr:col>21</xdr:col>
                    <xdr:colOff>76200</xdr:colOff>
                    <xdr:row>25</xdr:row>
                    <xdr:rowOff>0</xdr:rowOff>
                  </from>
                  <to>
                    <xdr:col>22</xdr:col>
                    <xdr:colOff>38100</xdr:colOff>
                    <xdr:row>26</xdr:row>
                    <xdr:rowOff>28575</xdr:rowOff>
                  </to>
                </anchor>
              </controlPr>
            </control>
          </mc:Choice>
        </mc:AlternateContent>
        <mc:AlternateContent xmlns:mc="http://schemas.openxmlformats.org/markup-compatibility/2006">
          <mc:Choice Requires="x14">
            <control shapeId="362509" r:id="rId16" name="Check Box 13">
              <controlPr defaultSize="0" autoFill="0" autoLine="0" autoPict="0">
                <anchor moveWithCells="1">
                  <from>
                    <xdr:col>21</xdr:col>
                    <xdr:colOff>76200</xdr:colOff>
                    <xdr:row>25</xdr:row>
                    <xdr:rowOff>200025</xdr:rowOff>
                  </from>
                  <to>
                    <xdr:col>22</xdr:col>
                    <xdr:colOff>38100</xdr:colOff>
                    <xdr:row>27</xdr:row>
                    <xdr:rowOff>28575</xdr:rowOff>
                  </to>
                </anchor>
              </controlPr>
            </control>
          </mc:Choice>
        </mc:AlternateContent>
        <mc:AlternateContent xmlns:mc="http://schemas.openxmlformats.org/markup-compatibility/2006">
          <mc:Choice Requires="x14">
            <control shapeId="362510" r:id="rId17" name="Check Box 14">
              <controlPr defaultSize="0" autoFill="0" autoLine="0" autoPict="0">
                <anchor moveWithCells="1">
                  <from>
                    <xdr:col>4</xdr:col>
                    <xdr:colOff>85725</xdr:colOff>
                    <xdr:row>27</xdr:row>
                    <xdr:rowOff>0</xdr:rowOff>
                  </from>
                  <to>
                    <xdr:col>4</xdr:col>
                    <xdr:colOff>333375</xdr:colOff>
                    <xdr:row>28</xdr:row>
                    <xdr:rowOff>0</xdr:rowOff>
                  </to>
                </anchor>
              </controlPr>
            </control>
          </mc:Choice>
        </mc:AlternateContent>
        <mc:AlternateContent xmlns:mc="http://schemas.openxmlformats.org/markup-compatibility/2006">
          <mc:Choice Requires="x14">
            <control shapeId="362511" r:id="rId18" name="Check Box 15">
              <controlPr defaultSize="0" autoFill="0" autoLine="0" autoPict="0">
                <anchor moveWithCells="1">
                  <from>
                    <xdr:col>4</xdr:col>
                    <xdr:colOff>85725</xdr:colOff>
                    <xdr:row>28</xdr:row>
                    <xdr:rowOff>0</xdr:rowOff>
                  </from>
                  <to>
                    <xdr:col>4</xdr:col>
                    <xdr:colOff>333375</xdr:colOff>
                    <xdr:row>29</xdr:row>
                    <xdr:rowOff>28575</xdr:rowOff>
                  </to>
                </anchor>
              </controlPr>
            </control>
          </mc:Choice>
        </mc:AlternateContent>
        <mc:AlternateContent xmlns:mc="http://schemas.openxmlformats.org/markup-compatibility/2006">
          <mc:Choice Requires="x14">
            <control shapeId="362512" r:id="rId19" name="Check Box 16">
              <controlPr defaultSize="0" autoFill="0" autoLine="0" autoPict="0">
                <anchor moveWithCells="1">
                  <from>
                    <xdr:col>10</xdr:col>
                    <xdr:colOff>85725</xdr:colOff>
                    <xdr:row>28</xdr:row>
                    <xdr:rowOff>0</xdr:rowOff>
                  </from>
                  <to>
                    <xdr:col>11</xdr:col>
                    <xdr:colOff>142875</xdr:colOff>
                    <xdr:row>29</xdr:row>
                    <xdr:rowOff>28575</xdr:rowOff>
                  </to>
                </anchor>
              </controlPr>
            </control>
          </mc:Choice>
        </mc:AlternateContent>
        <mc:AlternateContent xmlns:mc="http://schemas.openxmlformats.org/markup-compatibility/2006">
          <mc:Choice Requires="x14">
            <control shapeId="362514" r:id="rId20" name="Check Box 18">
              <controlPr defaultSize="0" autoFill="0" autoLine="0" autoPict="0">
                <anchor moveWithCells="1">
                  <from>
                    <xdr:col>3</xdr:col>
                    <xdr:colOff>1019175</xdr:colOff>
                    <xdr:row>22</xdr:row>
                    <xdr:rowOff>152400</xdr:rowOff>
                  </from>
                  <to>
                    <xdr:col>4</xdr:col>
                    <xdr:colOff>180975</xdr:colOff>
                    <xdr:row>24</xdr:row>
                    <xdr:rowOff>9525</xdr:rowOff>
                  </to>
                </anchor>
              </controlPr>
            </control>
          </mc:Choice>
        </mc:AlternateContent>
        <mc:AlternateContent xmlns:mc="http://schemas.openxmlformats.org/markup-compatibility/2006">
          <mc:Choice Requires="x14">
            <control shapeId="362515" r:id="rId21" name="Check Box 19">
              <controlPr defaultSize="0" autoFill="0" autoLine="0" autoPict="0">
                <anchor moveWithCells="1">
                  <from>
                    <xdr:col>6</xdr:col>
                    <xdr:colOff>57150</xdr:colOff>
                    <xdr:row>22</xdr:row>
                    <xdr:rowOff>161925</xdr:rowOff>
                  </from>
                  <to>
                    <xdr:col>9</xdr:col>
                    <xdr:colOff>171450</xdr:colOff>
                    <xdr:row>23</xdr:row>
                    <xdr:rowOff>209550</xdr:rowOff>
                  </to>
                </anchor>
              </controlPr>
            </control>
          </mc:Choice>
        </mc:AlternateContent>
        <mc:AlternateContent xmlns:mc="http://schemas.openxmlformats.org/markup-compatibility/2006">
          <mc:Choice Requires="x14">
            <control shapeId="362516" r:id="rId22" name="Check Box 20">
              <controlPr defaultSize="0" autoFill="0" autoLine="0" autoPict="0">
                <anchor moveWithCells="1">
                  <from>
                    <xdr:col>10</xdr:col>
                    <xdr:colOff>76200</xdr:colOff>
                    <xdr:row>22</xdr:row>
                    <xdr:rowOff>171450</xdr:rowOff>
                  </from>
                  <to>
                    <xdr:col>13</xdr:col>
                    <xdr:colOff>190500</xdr:colOff>
                    <xdr:row>24</xdr:row>
                    <xdr:rowOff>9525</xdr:rowOff>
                  </to>
                </anchor>
              </controlPr>
            </control>
          </mc:Choice>
        </mc:AlternateContent>
        <mc:AlternateContent xmlns:mc="http://schemas.openxmlformats.org/markup-compatibility/2006">
          <mc:Choice Requires="x14">
            <control shapeId="362517" r:id="rId23" name="Check Box 21">
              <controlPr defaultSize="0" autoFill="0" autoLine="0" autoPict="0">
                <anchor moveWithCells="1">
                  <from>
                    <xdr:col>14</xdr:col>
                    <xdr:colOff>47625</xdr:colOff>
                    <xdr:row>22</xdr:row>
                    <xdr:rowOff>161925</xdr:rowOff>
                  </from>
                  <to>
                    <xdr:col>17</xdr:col>
                    <xdr:colOff>161925</xdr:colOff>
                    <xdr:row>23</xdr:row>
                    <xdr:rowOff>209550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theme="4" tint="0.59999389629810485"/>
  </sheetPr>
  <dimension ref="B1:AQ199"/>
  <sheetViews>
    <sheetView view="pageBreakPreview" zoomScaleNormal="100" zoomScaleSheetLayoutView="100" workbookViewId="0">
      <selection activeCell="G2" sqref="G2"/>
    </sheetView>
  </sheetViews>
  <sheetFormatPr defaultRowHeight="13.5" x14ac:dyDescent="0.15"/>
  <cols>
    <col min="1" max="1" width="2.875" style="234" customWidth="1"/>
    <col min="2" max="5" width="2.5" style="234" customWidth="1"/>
    <col min="6" max="8" width="3.75" style="234" customWidth="1"/>
    <col min="9" max="9" width="3.375" style="234" customWidth="1"/>
    <col min="10" max="10" width="3.25" style="234" customWidth="1"/>
    <col min="11" max="11" width="3.125" style="234" customWidth="1"/>
    <col min="12" max="13" width="3.75" style="234" customWidth="1"/>
    <col min="14" max="14" width="3.25" style="234" customWidth="1"/>
    <col min="15" max="15" width="1.5" style="234" customWidth="1"/>
    <col min="16" max="16" width="1.625" style="234" customWidth="1"/>
    <col min="17" max="19" width="3.5" style="234" customWidth="1"/>
    <col min="20" max="20" width="3.125" style="234" customWidth="1"/>
    <col min="21" max="23" width="3.375" style="234" customWidth="1"/>
    <col min="24" max="24" width="2" style="234" customWidth="1"/>
    <col min="25" max="25" width="2.875" style="234" customWidth="1"/>
    <col min="26" max="26" width="2.75" style="234" customWidth="1"/>
    <col min="27" max="27" width="3.5" style="234" customWidth="1"/>
    <col min="28" max="28" width="2.875" style="234" customWidth="1"/>
    <col min="29" max="29" width="3.625" style="234" customWidth="1"/>
    <col min="30" max="30" width="3.125" style="234" customWidth="1"/>
    <col min="31" max="31" width="3.75" style="234" customWidth="1"/>
    <col min="32" max="32" width="3.375" style="234" customWidth="1"/>
    <col min="33" max="33" width="3.75" style="234" customWidth="1"/>
    <col min="34" max="34" width="2.625" style="234" customWidth="1"/>
    <col min="35" max="35" width="3.75" style="234" customWidth="1"/>
    <col min="36" max="38" width="3.5" style="234" customWidth="1"/>
    <col min="39" max="39" width="7.625" style="234" customWidth="1"/>
    <col min="40" max="40" width="4.25" style="234" customWidth="1"/>
    <col min="41" max="41" width="3.5" style="234" customWidth="1"/>
    <col min="42" max="42" width="2.875" style="234" customWidth="1"/>
    <col min="43" max="43" width="3" style="234" customWidth="1"/>
    <col min="44" max="45" width="9" style="234"/>
    <col min="46" max="46" width="5.625" style="234" customWidth="1"/>
    <col min="47" max="16384" width="9" style="234"/>
  </cols>
  <sheetData>
    <row r="1" spans="2:43" s="268" customFormat="1" x14ac:dyDescent="0.15">
      <c r="B1" s="757" t="s">
        <v>1038</v>
      </c>
      <c r="C1" s="87"/>
      <c r="D1" s="87"/>
      <c r="E1" s="87"/>
      <c r="F1" s="87"/>
      <c r="G1" s="87"/>
      <c r="H1" s="87"/>
      <c r="I1" s="87"/>
      <c r="J1" s="87"/>
      <c r="K1" s="87"/>
      <c r="L1" s="87"/>
      <c r="M1" s="87"/>
      <c r="N1" s="87"/>
      <c r="O1" s="87"/>
    </row>
    <row r="2" spans="2:43" s="268" customFormat="1" x14ac:dyDescent="0.15">
      <c r="B2" s="757"/>
      <c r="C2" s="235" t="s">
        <v>816</v>
      </c>
      <c r="D2" s="757"/>
      <c r="E2" s="757"/>
      <c r="F2" s="757"/>
      <c r="G2" s="757"/>
      <c r="H2" s="757"/>
      <c r="I2" s="757"/>
      <c r="J2" s="757"/>
      <c r="K2" s="757"/>
      <c r="L2" s="757"/>
      <c r="M2" s="757"/>
      <c r="N2" s="757"/>
      <c r="O2" s="757"/>
    </row>
    <row r="3" spans="2:43" s="268" customFormat="1" x14ac:dyDescent="0.15">
      <c r="D3" s="388" t="s">
        <v>9</v>
      </c>
      <c r="E3" s="1954" t="s">
        <v>817</v>
      </c>
      <c r="F3" s="1954"/>
      <c r="G3" s="1954"/>
      <c r="H3" s="1954"/>
      <c r="I3" s="2120"/>
      <c r="J3" s="2120"/>
      <c r="K3" s="392" t="s">
        <v>139</v>
      </c>
      <c r="O3" s="237"/>
      <c r="T3" s="388" t="s">
        <v>9</v>
      </c>
      <c r="U3" s="1954" t="s">
        <v>818</v>
      </c>
      <c r="V3" s="1954"/>
      <c r="W3" s="1954"/>
      <c r="X3" s="1954"/>
      <c r="Y3" s="2120"/>
      <c r="Z3" s="2120"/>
      <c r="AA3" s="388" t="s">
        <v>139</v>
      </c>
      <c r="AB3" s="237"/>
    </row>
    <row r="4" spans="2:43" s="268" customFormat="1" x14ac:dyDescent="0.15"/>
    <row r="5" spans="2:43" s="268" customFormat="1" ht="14.25" customHeight="1" x14ac:dyDescent="0.15">
      <c r="C5" s="540" t="s">
        <v>819</v>
      </c>
      <c r="D5" s="51"/>
      <c r="E5" s="51"/>
      <c r="F5" s="51"/>
      <c r="G5" s="51"/>
      <c r="H5" s="51"/>
      <c r="I5" s="51"/>
      <c r="J5" s="51"/>
      <c r="K5" s="51"/>
      <c r="L5" s="51"/>
      <c r="M5" s="51"/>
    </row>
    <row r="6" spans="2:43" s="268" customFormat="1" ht="42" customHeight="1" thickBot="1" x14ac:dyDescent="0.2">
      <c r="D6" s="2108" t="s">
        <v>757</v>
      </c>
      <c r="E6" s="2108"/>
      <c r="F6" s="2108" t="s">
        <v>820</v>
      </c>
      <c r="G6" s="2108"/>
      <c r="H6" s="2109" t="s">
        <v>821</v>
      </c>
      <c r="I6" s="2110"/>
      <c r="J6" s="2110"/>
      <c r="K6" s="2111"/>
      <c r="L6" s="2109" t="s">
        <v>822</v>
      </c>
      <c r="M6" s="2110"/>
      <c r="N6" s="2110"/>
      <c r="O6" s="2110"/>
      <c r="P6" s="2110"/>
      <c r="Q6" s="2110"/>
      <c r="R6" s="2109" t="s">
        <v>823</v>
      </c>
      <c r="S6" s="2111"/>
      <c r="T6" s="2109" t="s">
        <v>824</v>
      </c>
      <c r="U6" s="2110"/>
      <c r="V6" s="2110"/>
      <c r="W6" s="2111"/>
      <c r="X6" s="2109" t="s">
        <v>825</v>
      </c>
      <c r="Y6" s="2110"/>
      <c r="Z6" s="2110"/>
      <c r="AA6" s="2110"/>
      <c r="AB6" s="2110"/>
      <c r="AC6" s="2109" t="s">
        <v>823</v>
      </c>
      <c r="AD6" s="2111"/>
      <c r="AE6" s="2109" t="s">
        <v>824</v>
      </c>
      <c r="AF6" s="2110"/>
      <c r="AG6" s="2110"/>
      <c r="AH6" s="2111"/>
      <c r="AI6" s="2109" t="s">
        <v>822</v>
      </c>
      <c r="AJ6" s="2110"/>
      <c r="AK6" s="2110"/>
      <c r="AL6" s="2111"/>
      <c r="AM6" s="2109" t="s">
        <v>823</v>
      </c>
      <c r="AN6" s="2111"/>
    </row>
    <row r="7" spans="2:43" s="268" customFormat="1" ht="24" customHeight="1" thickTop="1" x14ac:dyDescent="0.15">
      <c r="D7" s="2021" t="s">
        <v>826</v>
      </c>
      <c r="E7" s="2021"/>
      <c r="F7" s="2121" t="s">
        <v>827</v>
      </c>
      <c r="G7" s="2122"/>
      <c r="H7" s="762"/>
      <c r="I7" s="763" t="s">
        <v>62</v>
      </c>
      <c r="J7" s="534"/>
      <c r="K7" s="278" t="s">
        <v>108</v>
      </c>
      <c r="L7" s="368"/>
      <c r="M7" s="368"/>
      <c r="N7" s="368"/>
      <c r="O7" s="368"/>
      <c r="P7" s="368"/>
      <c r="Q7" s="368"/>
      <c r="R7" s="764"/>
      <c r="S7" s="837" t="s">
        <v>139</v>
      </c>
      <c r="T7" s="764"/>
      <c r="U7" s="763" t="s">
        <v>62</v>
      </c>
      <c r="V7" s="368"/>
      <c r="W7" s="278" t="s">
        <v>108</v>
      </c>
      <c r="X7" s="765"/>
      <c r="Y7" s="766"/>
      <c r="Z7" s="766"/>
      <c r="AA7" s="766"/>
      <c r="AB7" s="767"/>
      <c r="AC7" s="764"/>
      <c r="AD7" s="768" t="s">
        <v>139</v>
      </c>
      <c r="AE7" s="769"/>
      <c r="AF7" s="770" t="s">
        <v>62</v>
      </c>
      <c r="AG7" s="771"/>
      <c r="AH7" s="772" t="s">
        <v>108</v>
      </c>
      <c r="AI7" s="769"/>
      <c r="AJ7" s="771"/>
      <c r="AK7" s="771"/>
      <c r="AL7" s="772"/>
      <c r="AM7" s="773"/>
      <c r="AN7" s="774" t="s">
        <v>139</v>
      </c>
    </row>
    <row r="8" spans="2:43" s="268" customFormat="1" ht="21" customHeight="1" x14ac:dyDescent="0.15">
      <c r="D8" s="2002"/>
      <c r="E8" s="2002"/>
      <c r="F8" s="2112" t="s">
        <v>828</v>
      </c>
      <c r="G8" s="2113"/>
      <c r="H8" s="775"/>
      <c r="I8" s="776" t="s">
        <v>62</v>
      </c>
      <c r="J8" s="541"/>
      <c r="K8" s="277" t="s">
        <v>108</v>
      </c>
      <c r="L8" s="367"/>
      <c r="M8" s="367"/>
      <c r="N8" s="367"/>
      <c r="O8" s="367"/>
      <c r="P8" s="367"/>
      <c r="Q8" s="367"/>
      <c r="R8" s="777"/>
      <c r="S8" s="876" t="s">
        <v>139</v>
      </c>
      <c r="T8" s="777"/>
      <c r="U8" s="776" t="s">
        <v>62</v>
      </c>
      <c r="V8" s="367"/>
      <c r="W8" s="277" t="s">
        <v>108</v>
      </c>
      <c r="X8" s="777"/>
      <c r="Y8" s="367"/>
      <c r="Z8" s="367"/>
      <c r="AA8" s="367"/>
      <c r="AB8" s="277"/>
      <c r="AC8" s="777"/>
      <c r="AD8" s="778" t="s">
        <v>139</v>
      </c>
      <c r="AE8" s="541"/>
      <c r="AF8" s="776" t="s">
        <v>62</v>
      </c>
      <c r="AG8" s="541"/>
      <c r="AH8" s="779" t="s">
        <v>108</v>
      </c>
      <c r="AI8" s="775"/>
      <c r="AJ8" s="541"/>
      <c r="AK8" s="541"/>
      <c r="AL8" s="779"/>
      <c r="AM8" s="776"/>
      <c r="AN8" s="778" t="s">
        <v>139</v>
      </c>
    </row>
    <row r="9" spans="2:43" s="268" customFormat="1" ht="21.75" customHeight="1" x14ac:dyDescent="0.15">
      <c r="D9" s="2002" t="s">
        <v>829</v>
      </c>
      <c r="E9" s="2002"/>
      <c r="F9" s="2112" t="s">
        <v>827</v>
      </c>
      <c r="G9" s="2113"/>
      <c r="H9" s="775"/>
      <c r="I9" s="776" t="s">
        <v>62</v>
      </c>
      <c r="J9" s="541"/>
      <c r="K9" s="277" t="s">
        <v>108</v>
      </c>
      <c r="L9" s="752"/>
      <c r="M9" s="752"/>
      <c r="N9" s="752"/>
      <c r="O9" s="752"/>
      <c r="P9" s="752"/>
      <c r="Q9" s="752"/>
      <c r="R9" s="780"/>
      <c r="S9" s="781" t="s">
        <v>139</v>
      </c>
      <c r="T9" s="777"/>
      <c r="U9" s="776" t="s">
        <v>62</v>
      </c>
      <c r="V9" s="367"/>
      <c r="W9" s="277" t="s">
        <v>108</v>
      </c>
      <c r="X9" s="780"/>
      <c r="Y9" s="752"/>
      <c r="Z9" s="752"/>
      <c r="AA9" s="752"/>
      <c r="AB9" s="754"/>
      <c r="AC9" s="780"/>
      <c r="AD9" s="782" t="s">
        <v>139</v>
      </c>
      <c r="AE9" s="783"/>
      <c r="AF9" s="784" t="s">
        <v>62</v>
      </c>
      <c r="AG9" s="783"/>
      <c r="AH9" s="785" t="s">
        <v>108</v>
      </c>
      <c r="AI9" s="786"/>
      <c r="AJ9" s="783"/>
      <c r="AK9" s="783"/>
      <c r="AL9" s="785"/>
      <c r="AM9" s="776"/>
      <c r="AN9" s="778" t="s">
        <v>139</v>
      </c>
    </row>
    <row r="10" spans="2:43" s="268" customFormat="1" ht="23.25" customHeight="1" x14ac:dyDescent="0.15">
      <c r="D10" s="2002"/>
      <c r="E10" s="2002"/>
      <c r="F10" s="2112" t="s">
        <v>828</v>
      </c>
      <c r="G10" s="2113"/>
      <c r="H10" s="786"/>
      <c r="I10" s="784" t="s">
        <v>62</v>
      </c>
      <c r="J10" s="783"/>
      <c r="K10" s="754" t="s">
        <v>108</v>
      </c>
      <c r="L10" s="366"/>
      <c r="M10" s="366"/>
      <c r="N10" s="366"/>
      <c r="O10" s="366"/>
      <c r="P10" s="366"/>
      <c r="Q10" s="366"/>
      <c r="R10" s="787"/>
      <c r="S10" s="867" t="s">
        <v>139</v>
      </c>
      <c r="T10" s="780"/>
      <c r="U10" s="784" t="s">
        <v>62</v>
      </c>
      <c r="V10" s="752"/>
      <c r="W10" s="754" t="s">
        <v>108</v>
      </c>
      <c r="X10" s="787"/>
      <c r="Y10" s="366"/>
      <c r="Z10" s="366"/>
      <c r="AA10" s="366"/>
      <c r="AB10" s="788"/>
      <c r="AC10" s="787"/>
      <c r="AD10" s="774" t="s">
        <v>139</v>
      </c>
      <c r="AE10" s="530"/>
      <c r="AF10" s="773" t="s">
        <v>62</v>
      </c>
      <c r="AG10" s="530"/>
      <c r="AH10" s="789" t="s">
        <v>108</v>
      </c>
      <c r="AI10" s="790"/>
      <c r="AJ10" s="530"/>
      <c r="AK10" s="530"/>
      <c r="AL10" s="789"/>
      <c r="AM10" s="784"/>
      <c r="AN10" s="782" t="s">
        <v>139</v>
      </c>
    </row>
    <row r="11" spans="2:43" s="268" customFormat="1" ht="21" customHeight="1" x14ac:dyDescent="0.15">
      <c r="D11" s="2002" t="s">
        <v>830</v>
      </c>
      <c r="E11" s="2002"/>
      <c r="F11" s="2112" t="s">
        <v>827</v>
      </c>
      <c r="G11" s="2113"/>
      <c r="H11" s="790"/>
      <c r="I11" s="773" t="s">
        <v>62</v>
      </c>
      <c r="J11" s="530"/>
      <c r="K11" s="788" t="s">
        <v>108</v>
      </c>
      <c r="L11" s="366"/>
      <c r="M11" s="366"/>
      <c r="N11" s="366"/>
      <c r="O11" s="366"/>
      <c r="P11" s="366"/>
      <c r="Q11" s="366"/>
      <c r="R11" s="787"/>
      <c r="S11" s="867" t="s">
        <v>139</v>
      </c>
      <c r="T11" s="787"/>
      <c r="U11" s="773" t="s">
        <v>62</v>
      </c>
      <c r="V11" s="366"/>
      <c r="W11" s="788" t="s">
        <v>108</v>
      </c>
      <c r="X11" s="787"/>
      <c r="Y11" s="366"/>
      <c r="Z11" s="366"/>
      <c r="AA11" s="366"/>
      <c r="AB11" s="788"/>
      <c r="AC11" s="787"/>
      <c r="AD11" s="774" t="s">
        <v>139</v>
      </c>
      <c r="AE11" s="530"/>
      <c r="AF11" s="773" t="s">
        <v>62</v>
      </c>
      <c r="AG11" s="530"/>
      <c r="AH11" s="789" t="s">
        <v>108</v>
      </c>
      <c r="AI11" s="790"/>
      <c r="AJ11" s="530"/>
      <c r="AK11" s="530"/>
      <c r="AL11" s="789"/>
      <c r="AM11" s="773"/>
      <c r="AN11" s="774" t="s">
        <v>139</v>
      </c>
    </row>
    <row r="12" spans="2:43" s="268" customFormat="1" ht="20.25" customHeight="1" x14ac:dyDescent="0.15">
      <c r="D12" s="2002"/>
      <c r="E12" s="2002"/>
      <c r="F12" s="2112" t="s">
        <v>828</v>
      </c>
      <c r="G12" s="2113"/>
      <c r="H12" s="790"/>
      <c r="I12" s="773" t="s">
        <v>62</v>
      </c>
      <c r="J12" s="530"/>
      <c r="K12" s="788" t="s">
        <v>108</v>
      </c>
      <c r="L12" s="366"/>
      <c r="M12" s="366"/>
      <c r="N12" s="366"/>
      <c r="O12" s="366"/>
      <c r="P12" s="366"/>
      <c r="Q12" s="366"/>
      <c r="R12" s="787"/>
      <c r="S12" s="867" t="s">
        <v>139</v>
      </c>
      <c r="T12" s="787"/>
      <c r="U12" s="773" t="s">
        <v>62</v>
      </c>
      <c r="V12" s="366"/>
      <c r="W12" s="788" t="s">
        <v>108</v>
      </c>
      <c r="X12" s="787"/>
      <c r="Y12" s="366"/>
      <c r="Z12" s="366"/>
      <c r="AA12" s="366"/>
      <c r="AB12" s="788"/>
      <c r="AC12" s="787"/>
      <c r="AD12" s="774" t="s">
        <v>139</v>
      </c>
      <c r="AE12" s="790"/>
      <c r="AF12" s="773" t="s">
        <v>62</v>
      </c>
      <c r="AG12" s="530"/>
      <c r="AH12" s="789" t="s">
        <v>108</v>
      </c>
      <c r="AI12" s="790"/>
      <c r="AJ12" s="530"/>
      <c r="AK12" s="530"/>
      <c r="AL12" s="789"/>
      <c r="AM12" s="773"/>
      <c r="AN12" s="774" t="s">
        <v>139</v>
      </c>
    </row>
    <row r="13" spans="2:43" s="268" customFormat="1" x14ac:dyDescent="0.15">
      <c r="D13" s="143"/>
      <c r="E13" s="547" t="s">
        <v>996</v>
      </c>
      <c r="F13" s="210"/>
      <c r="G13" s="210"/>
      <c r="H13" s="210"/>
      <c r="I13" s="210"/>
      <c r="J13" s="547"/>
      <c r="K13" s="547"/>
      <c r="L13" s="547"/>
      <c r="M13" s="547"/>
      <c r="N13" s="210"/>
      <c r="O13" s="210"/>
      <c r="P13" s="210"/>
      <c r="Q13" s="210"/>
      <c r="R13" s="210"/>
      <c r="S13" s="210"/>
      <c r="T13" s="210"/>
      <c r="U13" s="210"/>
      <c r="V13" s="210"/>
      <c r="W13" s="210"/>
      <c r="X13" s="547" t="s">
        <v>997</v>
      </c>
      <c r="Y13" s="210"/>
      <c r="Z13" s="210"/>
      <c r="AA13" s="210"/>
      <c r="AB13" s="210"/>
      <c r="AC13" s="210"/>
      <c r="AD13" s="210"/>
      <c r="AE13" s="547"/>
      <c r="AF13" s="547"/>
      <c r="AG13" s="547"/>
      <c r="AH13" s="547"/>
      <c r="AI13" s="210"/>
      <c r="AJ13" s="210"/>
      <c r="AK13" s="210"/>
      <c r="AL13" s="210"/>
      <c r="AM13" s="210"/>
      <c r="AN13" s="210"/>
      <c r="AO13" s="210"/>
      <c r="AP13" s="210"/>
      <c r="AQ13" s="237"/>
    </row>
    <row r="14" spans="2:43" s="268" customFormat="1" x14ac:dyDescent="0.15">
      <c r="D14" s="143"/>
      <c r="E14" s="547" t="s">
        <v>998</v>
      </c>
      <c r="F14" s="210"/>
      <c r="G14" s="210"/>
      <c r="H14" s="210"/>
      <c r="I14" s="210"/>
      <c r="J14" s="547"/>
      <c r="K14" s="547"/>
      <c r="L14" s="547"/>
      <c r="M14" s="547"/>
      <c r="N14" s="210"/>
      <c r="O14" s="210"/>
      <c r="P14" s="210"/>
      <c r="Q14" s="210"/>
      <c r="R14" s="210"/>
      <c r="S14" s="210"/>
      <c r="T14" s="210"/>
      <c r="U14" s="210"/>
      <c r="V14" s="210"/>
      <c r="W14" s="210"/>
      <c r="X14" s="547" t="s">
        <v>999</v>
      </c>
      <c r="Y14" s="210"/>
      <c r="Z14" s="210"/>
      <c r="AA14" s="210"/>
      <c r="AB14" s="210"/>
      <c r="AC14" s="210"/>
      <c r="AD14" s="210"/>
      <c r="AE14" s="547"/>
      <c r="AF14" s="547"/>
      <c r="AG14" s="547"/>
      <c r="AH14" s="547"/>
      <c r="AI14" s="210"/>
      <c r="AJ14" s="210"/>
      <c r="AK14" s="210"/>
      <c r="AL14" s="210"/>
      <c r="AM14" s="210"/>
      <c r="AN14" s="210"/>
      <c r="AO14" s="210"/>
      <c r="AP14" s="210"/>
      <c r="AQ14" s="237"/>
    </row>
    <row r="15" spans="2:43" s="268" customFormat="1" ht="10.5" customHeight="1" x14ac:dyDescent="0.15">
      <c r="D15" s="143"/>
      <c r="E15" s="547"/>
      <c r="F15" s="210"/>
      <c r="G15" s="210"/>
      <c r="H15" s="210"/>
      <c r="I15" s="210"/>
      <c r="J15" s="547"/>
      <c r="K15" s="547"/>
      <c r="L15" s="547"/>
      <c r="M15" s="547"/>
      <c r="N15" s="210"/>
      <c r="O15" s="210"/>
      <c r="P15" s="210"/>
      <c r="Q15" s="210"/>
      <c r="R15" s="210"/>
      <c r="S15" s="210"/>
      <c r="T15" s="210"/>
      <c r="U15" s="210"/>
      <c r="V15" s="210"/>
      <c r="W15" s="210"/>
      <c r="X15" s="547"/>
      <c r="Y15" s="210"/>
      <c r="Z15" s="210"/>
      <c r="AA15" s="210"/>
      <c r="AB15" s="210"/>
      <c r="AC15" s="210"/>
      <c r="AD15" s="210"/>
      <c r="AE15" s="547"/>
      <c r="AF15" s="547"/>
      <c r="AG15" s="547"/>
      <c r="AH15" s="547"/>
      <c r="AI15" s="210"/>
      <c r="AJ15" s="210"/>
      <c r="AK15" s="210"/>
      <c r="AL15" s="210"/>
      <c r="AM15" s="210"/>
      <c r="AN15" s="210"/>
      <c r="AO15" s="210"/>
      <c r="AP15" s="210"/>
      <c r="AQ15" s="237"/>
    </row>
    <row r="16" spans="2:43" s="268" customFormat="1" x14ac:dyDescent="0.15">
      <c r="C16" s="235" t="s">
        <v>831</v>
      </c>
    </row>
    <row r="17" spans="2:40" s="268" customFormat="1" x14ac:dyDescent="0.15">
      <c r="C17" s="757" t="s">
        <v>54</v>
      </c>
      <c r="D17" s="274" t="s">
        <v>832</v>
      </c>
      <c r="E17" s="368"/>
      <c r="F17" s="368"/>
      <c r="G17" s="368"/>
      <c r="H17" s="368"/>
      <c r="I17" s="368"/>
      <c r="J17" s="368"/>
      <c r="K17" s="366"/>
      <c r="L17" s="366"/>
      <c r="M17" s="366"/>
      <c r="N17" s="366"/>
      <c r="O17" s="366"/>
      <c r="P17" s="368"/>
      <c r="Q17" s="368"/>
      <c r="R17" s="368"/>
      <c r="S17" s="368"/>
      <c r="T17" s="368"/>
      <c r="U17" s="757"/>
    </row>
    <row r="18" spans="2:40" s="268" customFormat="1" x14ac:dyDescent="0.15">
      <c r="D18" s="147"/>
      <c r="E18" s="777" t="s">
        <v>1029</v>
      </c>
      <c r="F18" s="252"/>
      <c r="G18" s="252"/>
      <c r="H18" s="252"/>
      <c r="I18" s="252"/>
      <c r="J18" s="367"/>
      <c r="K18" s="1016" t="s">
        <v>52</v>
      </c>
      <c r="L18" s="1999" t="s">
        <v>675</v>
      </c>
      <c r="M18" s="1999"/>
      <c r="N18" s="1999"/>
      <c r="O18" s="388" t="s">
        <v>53</v>
      </c>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791"/>
    </row>
    <row r="19" spans="2:40" s="268" customFormat="1" x14ac:dyDescent="0.15">
      <c r="D19" s="147"/>
      <c r="E19" s="764" t="s">
        <v>1030</v>
      </c>
      <c r="F19" s="147"/>
      <c r="G19" s="147"/>
      <c r="H19" s="147"/>
      <c r="I19" s="147"/>
      <c r="J19" s="368"/>
      <c r="K19" s="1014"/>
      <c r="L19" s="1954" t="s">
        <v>1031</v>
      </c>
      <c r="M19" s="2043"/>
      <c r="N19" s="388"/>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55"/>
    </row>
    <row r="20" spans="2:40" s="268" customFormat="1" x14ac:dyDescent="0.15">
      <c r="D20" s="368"/>
      <c r="E20" s="764"/>
      <c r="F20" s="368"/>
      <c r="G20" s="368"/>
      <c r="H20" s="368"/>
      <c r="I20" s="368"/>
      <c r="J20" s="368"/>
      <c r="K20" s="368"/>
      <c r="L20" s="368"/>
      <c r="M20" s="368"/>
      <c r="N20" s="368"/>
      <c r="O20" s="368"/>
      <c r="P20" s="368"/>
      <c r="Q20" s="368"/>
      <c r="R20" s="368"/>
      <c r="S20" s="368"/>
      <c r="T20" s="368"/>
      <c r="U20" s="147"/>
      <c r="V20" s="147"/>
      <c r="W20" s="147"/>
      <c r="X20" s="147"/>
      <c r="Y20" s="147"/>
      <c r="Z20" s="147"/>
      <c r="AA20" s="147"/>
      <c r="AB20" s="147"/>
      <c r="AC20" s="147"/>
      <c r="AD20" s="147"/>
      <c r="AE20" s="147"/>
      <c r="AF20" s="147"/>
      <c r="AG20" s="147"/>
      <c r="AH20" s="147"/>
      <c r="AI20" s="147"/>
      <c r="AJ20" s="147"/>
      <c r="AK20" s="147"/>
      <c r="AL20" s="147"/>
      <c r="AM20" s="147"/>
      <c r="AN20" s="155"/>
    </row>
    <row r="21" spans="2:40" s="268" customFormat="1" x14ac:dyDescent="0.15">
      <c r="D21" s="368"/>
      <c r="E21" s="787"/>
      <c r="F21" s="366"/>
      <c r="G21" s="366"/>
      <c r="H21" s="366"/>
      <c r="I21" s="366"/>
      <c r="J21" s="253"/>
      <c r="K21" s="253"/>
      <c r="L21" s="366"/>
      <c r="M21" s="366"/>
      <c r="N21" s="366"/>
      <c r="O21" s="366"/>
      <c r="P21" s="366"/>
      <c r="Q21" s="366"/>
      <c r="R21" s="366"/>
      <c r="S21" s="366"/>
      <c r="T21" s="366"/>
      <c r="U21" s="253"/>
      <c r="V21" s="253"/>
      <c r="W21" s="253"/>
      <c r="X21" s="253"/>
      <c r="Y21" s="253"/>
      <c r="Z21" s="253"/>
      <c r="AA21" s="253"/>
      <c r="AB21" s="253"/>
      <c r="AC21" s="253"/>
      <c r="AD21" s="253"/>
      <c r="AE21" s="253"/>
      <c r="AF21" s="253"/>
      <c r="AG21" s="253"/>
      <c r="AH21" s="253"/>
      <c r="AI21" s="253"/>
      <c r="AJ21" s="253"/>
      <c r="AK21" s="253"/>
      <c r="AL21" s="253"/>
      <c r="AM21" s="253"/>
      <c r="AN21" s="792"/>
    </row>
    <row r="22" spans="2:40" s="268" customFormat="1" ht="11.25" customHeight="1" x14ac:dyDescent="0.15">
      <c r="C22" s="757"/>
      <c r="D22" s="368"/>
      <c r="E22" s="368"/>
      <c r="F22" s="368"/>
      <c r="G22" s="368"/>
      <c r="H22" s="368"/>
      <c r="I22" s="368"/>
      <c r="J22" s="368"/>
      <c r="K22" s="368"/>
      <c r="L22" s="368"/>
      <c r="M22" s="368"/>
      <c r="N22" s="368"/>
      <c r="O22" s="368"/>
      <c r="P22" s="368"/>
      <c r="Q22" s="368"/>
      <c r="R22" s="368"/>
      <c r="S22" s="368"/>
      <c r="T22" s="368"/>
      <c r="U22" s="756"/>
    </row>
    <row r="23" spans="2:40" s="268" customFormat="1" x14ac:dyDescent="0.15">
      <c r="B23" s="2114" t="s">
        <v>1039</v>
      </c>
      <c r="C23" s="2114"/>
      <c r="D23" s="2114"/>
      <c r="E23" s="2114"/>
      <c r="F23" s="2114"/>
      <c r="G23" s="2114"/>
      <c r="H23" s="2114"/>
      <c r="I23" s="878"/>
      <c r="J23" s="237"/>
      <c r="K23" s="237"/>
      <c r="L23" s="237"/>
      <c r="M23" s="237"/>
      <c r="N23" s="237"/>
      <c r="O23" s="237"/>
      <c r="P23" s="237"/>
      <c r="Q23" s="237"/>
      <c r="R23" s="237"/>
      <c r="S23" s="237"/>
      <c r="T23" s="237"/>
      <c r="U23" s="237"/>
      <c r="V23" s="237"/>
    </row>
    <row r="24" spans="2:40" s="268" customFormat="1" x14ac:dyDescent="0.15">
      <c r="C24" s="1517" t="s">
        <v>833</v>
      </c>
      <c r="D24" s="1517"/>
      <c r="E24" s="1517"/>
      <c r="F24" s="1517"/>
      <c r="G24" s="1517"/>
      <c r="H24" s="1517"/>
      <c r="I24" s="1517"/>
      <c r="J24" s="1517"/>
      <c r="K24" s="1517"/>
      <c r="L24" s="1517"/>
      <c r="M24" s="1517"/>
      <c r="N24" s="378"/>
      <c r="O24" s="378"/>
      <c r="P24" s="378"/>
      <c r="Q24" s="237"/>
      <c r="R24" s="237"/>
      <c r="S24" s="237"/>
      <c r="T24" s="237"/>
      <c r="U24" s="237"/>
      <c r="V24" s="237"/>
      <c r="Z24" s="237"/>
      <c r="AE24" s="237"/>
      <c r="AF24" s="237"/>
      <c r="AG24" s="237"/>
      <c r="AH24" s="237"/>
      <c r="AI24" s="237"/>
      <c r="AJ24" s="237"/>
      <c r="AK24" s="237"/>
      <c r="AL24" s="237"/>
      <c r="AM24" s="237"/>
    </row>
    <row r="25" spans="2:40" s="268" customFormat="1" ht="14.25" thickBot="1" x14ac:dyDescent="0.2">
      <c r="C25" s="237"/>
      <c r="D25" s="237"/>
      <c r="E25" s="1265" t="s">
        <v>757</v>
      </c>
      <c r="F25" s="2115"/>
      <c r="G25" s="1265" t="s">
        <v>834</v>
      </c>
      <c r="H25" s="2115"/>
      <c r="I25" s="1265" t="s">
        <v>835</v>
      </c>
      <c r="J25" s="2116"/>
      <c r="K25" s="2115"/>
      <c r="L25" s="2116" t="s">
        <v>836</v>
      </c>
      <c r="M25" s="2116"/>
      <c r="N25" s="2116"/>
      <c r="O25" s="2115"/>
      <c r="P25" s="2117" t="s">
        <v>837</v>
      </c>
      <c r="Q25" s="2118"/>
      <c r="R25" s="2118"/>
      <c r="S25" s="2118"/>
      <c r="T25" s="2118"/>
      <c r="U25" s="2118"/>
      <c r="V25" s="2119"/>
      <c r="X25" s="777" t="s">
        <v>838</v>
      </c>
      <c r="Y25" s="367"/>
      <c r="Z25" s="367"/>
      <c r="AA25" s="367"/>
      <c r="AB25" s="367"/>
      <c r="AC25" s="367"/>
      <c r="AD25" s="367"/>
      <c r="AE25" s="367"/>
      <c r="AF25" s="367"/>
      <c r="AG25" s="367"/>
      <c r="AH25" s="367"/>
      <c r="AI25" s="367"/>
      <c r="AJ25" s="367"/>
      <c r="AK25" s="367"/>
      <c r="AL25" s="367"/>
      <c r="AM25" s="367"/>
      <c r="AN25" s="277"/>
    </row>
    <row r="26" spans="2:40" s="268" customFormat="1" ht="18.75" customHeight="1" thickTop="1" x14ac:dyDescent="0.15">
      <c r="C26" s="237"/>
      <c r="D26" s="237"/>
      <c r="E26" s="1393"/>
      <c r="F26" s="1398"/>
      <c r="G26" s="1268" t="s">
        <v>820</v>
      </c>
      <c r="H26" s="2123"/>
      <c r="I26" s="877"/>
      <c r="J26" s="1978" t="s">
        <v>139</v>
      </c>
      <c r="K26" s="2123"/>
      <c r="L26" s="1982"/>
      <c r="M26" s="1982"/>
      <c r="N26" s="1982"/>
      <c r="O26" s="2000"/>
      <c r="P26" s="1992"/>
      <c r="Q26" s="1982"/>
      <c r="R26" s="1982"/>
      <c r="S26" s="1982"/>
      <c r="T26" s="1982"/>
      <c r="U26" s="1982"/>
      <c r="V26" s="2000"/>
      <c r="X26" s="764"/>
      <c r="Y26" s="1546"/>
      <c r="Z26" s="1546"/>
      <c r="AA26" s="368" t="s">
        <v>839</v>
      </c>
      <c r="AC26" s="368"/>
      <c r="AD26" s="368"/>
      <c r="AE26" s="368"/>
      <c r="AF26" s="368" t="s">
        <v>840</v>
      </c>
      <c r="AH26" s="368"/>
      <c r="AI26" s="368"/>
      <c r="AJ26" s="368"/>
      <c r="AK26" s="368"/>
      <c r="AL26" s="368"/>
      <c r="AM26" s="368"/>
      <c r="AN26" s="278"/>
    </row>
    <row r="27" spans="2:40" s="268" customFormat="1" ht="18.75" customHeight="1" x14ac:dyDescent="0.15">
      <c r="C27" s="237"/>
      <c r="D27" s="237"/>
      <c r="E27" s="1393" t="s">
        <v>77</v>
      </c>
      <c r="F27" s="1398"/>
      <c r="G27" s="2018"/>
      <c r="H27" s="1990"/>
      <c r="I27" s="873"/>
      <c r="J27" s="1546"/>
      <c r="K27" s="1990"/>
      <c r="L27" s="1982"/>
      <c r="M27" s="1982"/>
      <c r="N27" s="1982"/>
      <c r="O27" s="2000"/>
      <c r="P27" s="1992"/>
      <c r="Q27" s="1982"/>
      <c r="R27" s="1982"/>
      <c r="S27" s="1982"/>
      <c r="T27" s="1982"/>
      <c r="U27" s="1982"/>
      <c r="V27" s="2000"/>
      <c r="X27" s="787"/>
      <c r="Y27" s="1991"/>
      <c r="Z27" s="1991"/>
      <c r="AA27" s="368" t="s">
        <v>841</v>
      </c>
      <c r="AC27" s="366"/>
      <c r="AD27" s="368"/>
      <c r="AE27" s="368"/>
      <c r="AF27" s="368" t="s">
        <v>842</v>
      </c>
      <c r="AH27" s="366"/>
      <c r="AI27" s="366"/>
      <c r="AJ27" s="366"/>
      <c r="AK27" s="366"/>
      <c r="AL27" s="366"/>
      <c r="AM27" s="366"/>
      <c r="AN27" s="788"/>
    </row>
    <row r="28" spans="2:40" s="268" customFormat="1" x14ac:dyDescent="0.15">
      <c r="C28" s="237"/>
      <c r="D28" s="237"/>
      <c r="E28" s="1395"/>
      <c r="F28" s="1399"/>
      <c r="G28" s="2019"/>
      <c r="H28" s="1503"/>
      <c r="I28" s="872"/>
      <c r="J28" s="1991"/>
      <c r="K28" s="1503"/>
      <c r="L28" s="1501"/>
      <c r="M28" s="1501"/>
      <c r="N28" s="1501"/>
      <c r="O28" s="2001"/>
      <c r="P28" s="1500"/>
      <c r="Q28" s="1501"/>
      <c r="R28" s="1501"/>
      <c r="S28" s="1501"/>
      <c r="T28" s="1501"/>
      <c r="U28" s="1501"/>
      <c r="V28" s="2001"/>
      <c r="X28" s="777" t="s">
        <v>843</v>
      </c>
      <c r="Y28" s="367"/>
      <c r="Z28" s="367"/>
      <c r="AA28" s="367"/>
      <c r="AB28" s="367"/>
      <c r="AC28" s="367"/>
      <c r="AD28" s="367"/>
      <c r="AE28" s="367"/>
      <c r="AF28" s="367"/>
      <c r="AG28" s="367"/>
      <c r="AH28" s="367"/>
      <c r="AI28" s="367"/>
      <c r="AJ28" s="367"/>
      <c r="AK28" s="367"/>
      <c r="AL28" s="367"/>
      <c r="AM28" s="367"/>
      <c r="AN28" s="277"/>
    </row>
    <row r="29" spans="2:40" s="268" customFormat="1" ht="13.5" customHeight="1" x14ac:dyDescent="0.15">
      <c r="C29" s="237"/>
      <c r="D29" s="237"/>
      <c r="E29" s="1963" t="s">
        <v>844</v>
      </c>
      <c r="F29" s="1965"/>
      <c r="G29" s="1383" t="s">
        <v>820</v>
      </c>
      <c r="H29" s="2124"/>
      <c r="I29" s="877"/>
      <c r="J29" s="1978" t="s">
        <v>139</v>
      </c>
      <c r="K29" s="2123"/>
      <c r="L29" s="1499"/>
      <c r="M29" s="1499"/>
      <c r="N29" s="1499"/>
      <c r="O29" s="2012"/>
      <c r="P29" s="1498"/>
      <c r="Q29" s="1499"/>
      <c r="R29" s="1499"/>
      <c r="S29" s="1499"/>
      <c r="T29" s="1499"/>
      <c r="U29" s="1499"/>
      <c r="V29" s="2012"/>
      <c r="X29" s="793"/>
      <c r="Y29" s="794" t="s">
        <v>1000</v>
      </c>
      <c r="Z29" s="843"/>
      <c r="AA29" s="843"/>
      <c r="AB29" s="843"/>
      <c r="AC29" s="843"/>
      <c r="AD29" s="843"/>
      <c r="AE29" s="843"/>
      <c r="AF29" s="843"/>
      <c r="AG29" s="843"/>
      <c r="AH29" s="843"/>
      <c r="AI29" s="843"/>
      <c r="AJ29" s="843"/>
      <c r="AK29" s="843"/>
      <c r="AL29" s="843"/>
      <c r="AM29" s="843"/>
      <c r="AN29" s="795"/>
    </row>
    <row r="30" spans="2:40" s="268" customFormat="1" x14ac:dyDescent="0.15">
      <c r="C30" s="237"/>
      <c r="D30" s="237"/>
      <c r="E30" s="1966"/>
      <c r="F30" s="1968"/>
      <c r="G30" s="2018"/>
      <c r="H30" s="1990"/>
      <c r="I30" s="873"/>
      <c r="J30" s="1546"/>
      <c r="K30" s="1990"/>
      <c r="L30" s="1982"/>
      <c r="M30" s="1982"/>
      <c r="N30" s="1982"/>
      <c r="O30" s="2000"/>
      <c r="P30" s="1992"/>
      <c r="Q30" s="1982"/>
      <c r="R30" s="1982"/>
      <c r="S30" s="1982"/>
      <c r="T30" s="1982"/>
      <c r="U30" s="1982"/>
      <c r="V30" s="2000"/>
      <c r="X30" s="793"/>
      <c r="Y30" s="794" t="s">
        <v>1000</v>
      </c>
      <c r="Z30" s="843"/>
      <c r="AA30" s="843"/>
      <c r="AB30" s="843"/>
      <c r="AC30" s="843"/>
      <c r="AD30" s="843"/>
      <c r="AE30" s="843"/>
      <c r="AF30" s="843"/>
      <c r="AG30" s="843"/>
      <c r="AH30" s="843"/>
      <c r="AI30" s="843"/>
      <c r="AJ30" s="843"/>
      <c r="AK30" s="843"/>
      <c r="AL30" s="843"/>
      <c r="AM30" s="843"/>
      <c r="AN30" s="795"/>
    </row>
    <row r="31" spans="2:40" s="268" customFormat="1" ht="4.5" customHeight="1" x14ac:dyDescent="0.15">
      <c r="C31" s="237"/>
      <c r="D31" s="237"/>
      <c r="E31" s="1969"/>
      <c r="F31" s="1971"/>
      <c r="G31" s="2019"/>
      <c r="H31" s="1503"/>
      <c r="I31" s="872"/>
      <c r="J31" s="1991"/>
      <c r="K31" s="1503"/>
      <c r="L31" s="1501"/>
      <c r="M31" s="1501"/>
      <c r="N31" s="1501"/>
      <c r="O31" s="2001"/>
      <c r="P31" s="1500"/>
      <c r="Q31" s="1501"/>
      <c r="R31" s="1501"/>
      <c r="S31" s="1501"/>
      <c r="T31" s="1501"/>
      <c r="U31" s="1501"/>
      <c r="V31" s="2001"/>
      <c r="X31" s="777"/>
      <c r="Y31" s="367"/>
      <c r="Z31" s="367"/>
      <c r="AA31" s="367"/>
      <c r="AB31" s="367"/>
      <c r="AC31" s="367"/>
      <c r="AD31" s="367"/>
      <c r="AE31" s="367"/>
      <c r="AF31" s="367"/>
      <c r="AG31" s="367"/>
      <c r="AH31" s="367"/>
      <c r="AI31" s="367"/>
      <c r="AJ31" s="367"/>
      <c r="AK31" s="367"/>
      <c r="AL31" s="367"/>
      <c r="AM31" s="367"/>
      <c r="AN31" s="277"/>
    </row>
    <row r="32" spans="2:40" s="268" customFormat="1" x14ac:dyDescent="0.15">
      <c r="C32" s="237"/>
      <c r="D32" s="237"/>
      <c r="X32" s="787" t="s">
        <v>845</v>
      </c>
      <c r="Y32" s="366"/>
      <c r="Z32" s="366"/>
      <c r="AA32" s="366"/>
      <c r="AB32" s="366"/>
      <c r="AC32" s="366"/>
      <c r="AD32" s="366"/>
      <c r="AE32" s="366"/>
      <c r="AF32" s="366"/>
      <c r="AG32" s="366"/>
      <c r="AH32" s="366"/>
      <c r="AI32" s="796"/>
      <c r="AJ32" s="796"/>
      <c r="AK32" s="366"/>
      <c r="AL32" s="366"/>
      <c r="AM32" s="366"/>
      <c r="AN32" s="788"/>
    </row>
    <row r="33" spans="3:40" s="268" customFormat="1" x14ac:dyDescent="0.15">
      <c r="C33" s="235" t="s">
        <v>1195</v>
      </c>
      <c r="D33" s="237"/>
      <c r="E33" s="237"/>
      <c r="F33" s="237"/>
      <c r="X33" s="2125" t="s">
        <v>1155</v>
      </c>
      <c r="Y33" s="2125"/>
      <c r="Z33" s="2125"/>
      <c r="AA33" s="2125"/>
      <c r="AB33" s="2125"/>
      <c r="AC33" s="2125"/>
      <c r="AD33" s="2125"/>
      <c r="AE33" s="2125"/>
      <c r="AF33" s="2125"/>
      <c r="AG33" s="2125"/>
      <c r="AH33" s="2125"/>
      <c r="AI33" s="2125"/>
      <c r="AJ33" s="2125"/>
      <c r="AK33" s="2125"/>
      <c r="AL33" s="2125"/>
      <c r="AM33" s="2125"/>
      <c r="AN33" s="2125"/>
    </row>
    <row r="34" spans="3:40" s="268" customFormat="1" x14ac:dyDescent="0.15">
      <c r="C34" s="237" t="s">
        <v>54</v>
      </c>
      <c r="D34" s="237"/>
      <c r="E34" s="237" t="s">
        <v>846</v>
      </c>
      <c r="F34" s="237"/>
      <c r="G34" s="237"/>
      <c r="L34" s="1016" t="s">
        <v>52</v>
      </c>
      <c r="M34" s="1559" t="s">
        <v>675</v>
      </c>
      <c r="N34" s="1559"/>
      <c r="O34" s="1559"/>
      <c r="P34" s="388" t="s">
        <v>53</v>
      </c>
      <c r="Q34" s="388"/>
    </row>
    <row r="35" spans="3:40" s="268" customFormat="1" x14ac:dyDescent="0.15">
      <c r="C35" s="237"/>
      <c r="D35" s="237" t="s">
        <v>54</v>
      </c>
      <c r="E35" s="237" t="s">
        <v>847</v>
      </c>
      <c r="F35" s="237"/>
      <c r="G35" s="237"/>
      <c r="L35" s="1016" t="s">
        <v>52</v>
      </c>
      <c r="M35" s="1559" t="s">
        <v>675</v>
      </c>
      <c r="N35" s="1559"/>
      <c r="O35" s="1559"/>
      <c r="P35" s="388" t="s">
        <v>53</v>
      </c>
      <c r="Q35" s="388"/>
    </row>
    <row r="36" spans="3:40" s="268" customFormat="1" ht="4.5" customHeight="1" x14ac:dyDescent="0.15">
      <c r="C36" s="237"/>
      <c r="D36" s="237"/>
    </row>
    <row r="37" spans="3:40" s="268" customFormat="1" x14ac:dyDescent="0.15">
      <c r="C37" s="237"/>
      <c r="D37" s="237"/>
    </row>
    <row r="38" spans="3:40" s="268" customFormat="1" x14ac:dyDescent="0.15">
      <c r="C38" s="237"/>
      <c r="D38" s="237"/>
    </row>
    <row r="39" spans="3:40" s="268" customFormat="1" x14ac:dyDescent="0.15">
      <c r="C39" s="237"/>
      <c r="D39" s="237"/>
    </row>
    <row r="40" spans="3:40" s="268" customFormat="1" x14ac:dyDescent="0.15">
      <c r="C40" s="237"/>
      <c r="D40" s="237"/>
      <c r="E40" s="368"/>
      <c r="F40" s="368"/>
      <c r="G40" s="368"/>
      <c r="H40" s="368"/>
      <c r="I40" s="368"/>
      <c r="J40" s="368"/>
      <c r="K40" s="368"/>
      <c r="L40" s="368"/>
      <c r="M40" s="368"/>
      <c r="N40" s="368"/>
      <c r="O40" s="368"/>
      <c r="P40" s="368"/>
      <c r="Q40" s="368"/>
      <c r="R40" s="368"/>
      <c r="S40" s="368"/>
      <c r="T40" s="368"/>
      <c r="U40" s="368"/>
      <c r="V40" s="368"/>
    </row>
    <row r="41" spans="3:40" s="268" customFormat="1" x14ac:dyDescent="0.15">
      <c r="R41" s="237"/>
      <c r="S41" s="237"/>
      <c r="T41" s="237"/>
      <c r="U41" s="237"/>
      <c r="V41" s="237"/>
    </row>
    <row r="42" spans="3:40" s="268" customFormat="1" x14ac:dyDescent="0.15">
      <c r="R42" s="237"/>
      <c r="S42" s="237"/>
      <c r="T42" s="237"/>
      <c r="U42" s="237"/>
      <c r="V42" s="237"/>
    </row>
    <row r="43" spans="3:40" s="268" customFormat="1" x14ac:dyDescent="0.15">
      <c r="R43" s="237"/>
      <c r="S43" s="237"/>
      <c r="T43" s="237"/>
      <c r="U43" s="237"/>
      <c r="V43" s="237"/>
    </row>
    <row r="44" spans="3:40" s="268" customFormat="1" x14ac:dyDescent="0.15"/>
    <row r="45" spans="3:40" s="268" customFormat="1" x14ac:dyDescent="0.15"/>
    <row r="46" spans="3:40" s="268" customFormat="1" x14ac:dyDescent="0.15"/>
    <row r="47" spans="3:40" s="268" customFormat="1" x14ac:dyDescent="0.15"/>
    <row r="48" spans="3:40" s="268" customFormat="1" x14ac:dyDescent="0.15"/>
    <row r="49" s="268" customFormat="1" x14ac:dyDescent="0.15"/>
    <row r="50" s="268" customFormat="1" x14ac:dyDescent="0.15"/>
    <row r="51" s="268" customFormat="1" x14ac:dyDescent="0.15"/>
    <row r="52" s="268" customFormat="1" x14ac:dyDescent="0.15"/>
    <row r="53" s="268" customFormat="1" x14ac:dyDescent="0.15"/>
    <row r="54" s="268" customFormat="1" x14ac:dyDescent="0.15"/>
    <row r="55" s="268" customFormat="1" x14ac:dyDescent="0.15"/>
    <row r="56" s="268" customFormat="1" x14ac:dyDescent="0.15"/>
    <row r="57" s="268" customFormat="1" x14ac:dyDescent="0.15"/>
    <row r="58" s="268" customFormat="1" x14ac:dyDescent="0.15"/>
    <row r="59" s="268" customFormat="1" x14ac:dyDescent="0.15"/>
    <row r="60" s="268" customFormat="1" x14ac:dyDescent="0.15"/>
    <row r="61" s="268" customFormat="1" x14ac:dyDescent="0.15"/>
    <row r="62" s="268" customFormat="1" x14ac:dyDescent="0.15"/>
    <row r="63" s="268" customFormat="1" x14ac:dyDescent="0.15"/>
    <row r="64" s="268" customFormat="1" x14ac:dyDescent="0.15"/>
    <row r="65" s="268" customFormat="1" x14ac:dyDescent="0.15"/>
    <row r="66" s="268" customFormat="1" x14ac:dyDescent="0.15"/>
    <row r="67" s="268" customFormat="1" x14ac:dyDescent="0.15"/>
    <row r="68" s="268" customFormat="1" x14ac:dyDescent="0.15"/>
    <row r="69" s="268" customFormat="1" x14ac:dyDescent="0.15"/>
    <row r="70" s="268" customFormat="1" x14ac:dyDescent="0.15"/>
    <row r="71" s="268" customFormat="1" x14ac:dyDescent="0.15"/>
    <row r="72" s="268" customFormat="1" x14ac:dyDescent="0.15"/>
    <row r="73" s="268" customFormat="1" x14ac:dyDescent="0.15"/>
    <row r="74" s="268" customFormat="1" x14ac:dyDescent="0.15"/>
    <row r="75" s="268" customFormat="1" x14ac:dyDescent="0.15"/>
    <row r="76" s="268" customFormat="1" x14ac:dyDescent="0.15"/>
    <row r="77" s="268" customFormat="1" x14ac:dyDescent="0.15"/>
    <row r="78" s="268" customFormat="1" x14ac:dyDescent="0.15"/>
    <row r="79" s="268" customFormat="1" x14ac:dyDescent="0.15"/>
    <row r="80" s="268" customFormat="1" x14ac:dyDescent="0.15"/>
    <row r="81" s="268" customFormat="1" x14ac:dyDescent="0.15"/>
    <row r="82" s="268" customFormat="1" x14ac:dyDescent="0.15"/>
    <row r="83" s="268" customFormat="1" x14ac:dyDescent="0.15"/>
    <row r="84" s="268" customFormat="1" x14ac:dyDescent="0.15"/>
    <row r="85" s="268" customFormat="1" x14ac:dyDescent="0.15"/>
    <row r="86" s="268" customFormat="1" x14ac:dyDescent="0.15"/>
    <row r="87" s="268" customFormat="1" x14ac:dyDescent="0.15"/>
    <row r="88" s="268" customFormat="1" x14ac:dyDescent="0.15"/>
    <row r="89" s="268" customFormat="1" x14ac:dyDescent="0.15"/>
    <row r="90" s="268" customFormat="1" x14ac:dyDescent="0.15"/>
    <row r="91" s="268" customFormat="1" x14ac:dyDescent="0.15"/>
    <row r="92" s="268" customFormat="1" x14ac:dyDescent="0.15"/>
    <row r="93" s="87" customFormat="1" x14ac:dyDescent="0.15"/>
    <row r="94" s="87" customFormat="1" x14ac:dyDescent="0.15"/>
    <row r="95" s="87" customFormat="1" x14ac:dyDescent="0.15"/>
    <row r="96" s="87" customFormat="1" x14ac:dyDescent="0.15"/>
    <row r="97" s="87" customFormat="1" x14ac:dyDescent="0.15"/>
    <row r="98" s="87" customFormat="1" x14ac:dyDescent="0.15"/>
    <row r="99" s="87" customFormat="1" x14ac:dyDescent="0.15"/>
    <row r="100" s="87" customFormat="1" x14ac:dyDescent="0.15"/>
    <row r="101" s="87" customFormat="1" x14ac:dyDescent="0.15"/>
    <row r="102" s="87" customFormat="1" x14ac:dyDescent="0.15"/>
    <row r="103" s="87" customFormat="1" x14ac:dyDescent="0.15"/>
    <row r="104" s="87" customFormat="1" x14ac:dyDescent="0.15"/>
    <row r="105" s="87" customFormat="1" x14ac:dyDescent="0.15"/>
    <row r="106" s="87" customFormat="1" x14ac:dyDescent="0.15"/>
    <row r="107" s="87" customFormat="1" x14ac:dyDescent="0.15"/>
    <row r="108" s="87" customFormat="1" x14ac:dyDescent="0.15"/>
    <row r="109" s="87" customFormat="1" x14ac:dyDescent="0.15"/>
    <row r="110" s="87" customFormat="1" x14ac:dyDescent="0.15"/>
    <row r="111" s="87" customFormat="1" x14ac:dyDescent="0.15"/>
    <row r="112" s="87" customFormat="1" x14ac:dyDescent="0.15"/>
    <row r="113" s="87" customFormat="1" x14ac:dyDescent="0.15"/>
    <row r="114" s="87" customFormat="1" x14ac:dyDescent="0.15"/>
    <row r="115" s="87" customFormat="1" x14ac:dyDescent="0.15"/>
    <row r="116" s="87" customFormat="1" x14ac:dyDescent="0.15"/>
    <row r="117" s="87" customFormat="1" x14ac:dyDescent="0.15"/>
    <row r="118" s="87" customFormat="1" x14ac:dyDescent="0.15"/>
    <row r="119" s="87" customFormat="1" x14ac:dyDescent="0.15"/>
    <row r="120" s="87" customFormat="1" x14ac:dyDescent="0.15"/>
    <row r="121" s="87" customFormat="1" x14ac:dyDescent="0.15"/>
    <row r="122" s="87" customFormat="1" x14ac:dyDescent="0.15"/>
    <row r="123" s="87" customFormat="1" x14ac:dyDescent="0.15"/>
    <row r="124" s="87" customFormat="1" x14ac:dyDescent="0.15"/>
    <row r="125" s="87" customFormat="1" x14ac:dyDescent="0.15"/>
    <row r="126" s="87" customFormat="1" x14ac:dyDescent="0.15"/>
    <row r="127" s="87" customFormat="1" x14ac:dyDescent="0.15"/>
    <row r="128" s="87" customFormat="1" x14ac:dyDescent="0.15"/>
    <row r="129" s="87" customFormat="1" x14ac:dyDescent="0.15"/>
    <row r="130" s="87" customFormat="1" x14ac:dyDescent="0.15"/>
    <row r="131" s="87" customFormat="1" x14ac:dyDescent="0.15"/>
    <row r="132" s="87" customFormat="1" x14ac:dyDescent="0.15"/>
    <row r="133" s="87" customFormat="1" x14ac:dyDescent="0.15"/>
    <row r="134" s="87" customFormat="1" x14ac:dyDescent="0.15"/>
    <row r="135" s="87" customFormat="1" x14ac:dyDescent="0.15"/>
    <row r="136" s="87" customFormat="1" x14ac:dyDescent="0.15"/>
    <row r="137" s="87" customFormat="1" x14ac:dyDescent="0.15"/>
    <row r="138" s="87" customFormat="1" x14ac:dyDescent="0.15"/>
    <row r="139" s="87" customFormat="1" x14ac:dyDescent="0.15"/>
    <row r="140" s="87" customFormat="1" x14ac:dyDescent="0.15"/>
    <row r="141" s="87" customFormat="1" x14ac:dyDescent="0.15"/>
    <row r="142" s="87" customFormat="1" x14ac:dyDescent="0.15"/>
    <row r="143" s="87" customFormat="1" x14ac:dyDescent="0.15"/>
    <row r="144" s="87" customFormat="1" x14ac:dyDescent="0.15"/>
    <row r="145" s="87" customFormat="1" x14ac:dyDescent="0.15"/>
    <row r="146" s="87" customFormat="1" x14ac:dyDescent="0.15"/>
    <row r="147" s="87" customFormat="1" x14ac:dyDescent="0.15"/>
    <row r="148" s="87" customFormat="1" x14ac:dyDescent="0.15"/>
    <row r="149" s="87" customFormat="1" x14ac:dyDescent="0.15"/>
    <row r="150" s="87" customFormat="1" x14ac:dyDescent="0.15"/>
    <row r="151" s="87" customFormat="1" x14ac:dyDescent="0.15"/>
    <row r="152" s="87" customFormat="1" x14ac:dyDescent="0.15"/>
    <row r="153" s="87" customFormat="1" x14ac:dyDescent="0.15"/>
    <row r="154" s="87" customFormat="1" x14ac:dyDescent="0.15"/>
    <row r="155" s="87" customFormat="1" x14ac:dyDescent="0.15"/>
    <row r="156" s="87" customFormat="1" x14ac:dyDescent="0.15"/>
    <row r="157" s="87" customFormat="1" x14ac:dyDescent="0.15"/>
    <row r="158" s="87" customFormat="1" x14ac:dyDescent="0.15"/>
    <row r="159" s="87" customFormat="1" x14ac:dyDescent="0.15"/>
    <row r="160" s="87" customFormat="1" x14ac:dyDescent="0.15"/>
    <row r="161" s="87" customFormat="1" x14ac:dyDescent="0.15"/>
    <row r="162" s="87" customFormat="1" x14ac:dyDescent="0.15"/>
    <row r="163" s="87" customFormat="1" x14ac:dyDescent="0.15"/>
    <row r="164" s="87" customFormat="1" x14ac:dyDescent="0.15"/>
    <row r="165" s="87" customFormat="1" x14ac:dyDescent="0.15"/>
    <row r="166" s="87" customFormat="1" x14ac:dyDescent="0.15"/>
    <row r="167" s="87" customFormat="1" x14ac:dyDescent="0.15"/>
    <row r="168" s="87" customFormat="1" x14ac:dyDescent="0.15"/>
    <row r="169" s="87" customFormat="1" x14ac:dyDescent="0.15"/>
    <row r="170" s="87" customFormat="1" x14ac:dyDescent="0.15"/>
    <row r="171" s="87" customFormat="1" x14ac:dyDescent="0.15"/>
    <row r="172" s="87" customFormat="1" x14ac:dyDescent="0.15"/>
    <row r="173" s="87" customFormat="1" x14ac:dyDescent="0.15"/>
    <row r="174" s="87" customFormat="1" x14ac:dyDescent="0.15"/>
    <row r="175" s="87" customFormat="1" x14ac:dyDescent="0.15"/>
    <row r="176" s="87" customFormat="1" x14ac:dyDescent="0.15"/>
    <row r="177" s="87" customFormat="1" x14ac:dyDescent="0.15"/>
    <row r="178" s="87" customFormat="1" x14ac:dyDescent="0.15"/>
    <row r="179" s="87" customFormat="1" x14ac:dyDescent="0.15"/>
    <row r="180" s="87" customFormat="1" x14ac:dyDescent="0.15"/>
    <row r="181" s="87" customFormat="1" x14ac:dyDescent="0.15"/>
    <row r="182" s="87" customFormat="1" x14ac:dyDescent="0.15"/>
    <row r="183" s="87" customFormat="1" x14ac:dyDescent="0.15"/>
    <row r="184" s="87" customFormat="1" x14ac:dyDescent="0.15"/>
    <row r="185" s="87" customFormat="1" x14ac:dyDescent="0.15"/>
    <row r="186" s="87" customFormat="1" x14ac:dyDescent="0.15"/>
    <row r="187" s="87" customFormat="1" x14ac:dyDescent="0.15"/>
    <row r="188" s="87" customFormat="1" x14ac:dyDescent="0.15"/>
    <row r="189" s="87" customFormat="1" x14ac:dyDescent="0.15"/>
    <row r="190" s="87" customFormat="1" x14ac:dyDescent="0.15"/>
    <row r="191" s="87" customFormat="1" x14ac:dyDescent="0.15"/>
    <row r="192" s="87" customFormat="1" x14ac:dyDescent="0.15"/>
    <row r="193" s="87" customFormat="1" x14ac:dyDescent="0.15"/>
    <row r="194" s="87" customFormat="1" x14ac:dyDescent="0.15"/>
    <row r="195" s="87" customFormat="1" x14ac:dyDescent="0.15"/>
    <row r="196" s="87" customFormat="1" x14ac:dyDescent="0.15"/>
    <row r="197" s="87" customFormat="1" x14ac:dyDescent="0.15"/>
    <row r="198" s="87" customFormat="1" x14ac:dyDescent="0.15"/>
    <row r="199" s="87" customFormat="1" x14ac:dyDescent="0.15"/>
  </sheetData>
  <mergeCells count="66">
    <mergeCell ref="X33:AN33"/>
    <mergeCell ref="G30:H30"/>
    <mergeCell ref="J30:K30"/>
    <mergeCell ref="L30:O30"/>
    <mergeCell ref="P30:V30"/>
    <mergeCell ref="G31:H31"/>
    <mergeCell ref="J31:K31"/>
    <mergeCell ref="L31:O31"/>
    <mergeCell ref="P31:V31"/>
    <mergeCell ref="E29:F31"/>
    <mergeCell ref="G29:H29"/>
    <mergeCell ref="J29:K29"/>
    <mergeCell ref="L29:O29"/>
    <mergeCell ref="P29:V29"/>
    <mergeCell ref="Y27:Z27"/>
    <mergeCell ref="E28:F28"/>
    <mergeCell ref="G28:H28"/>
    <mergeCell ref="J28:K28"/>
    <mergeCell ref="L28:O28"/>
    <mergeCell ref="P28:V28"/>
    <mergeCell ref="E27:F27"/>
    <mergeCell ref="G27:H27"/>
    <mergeCell ref="J27:K27"/>
    <mergeCell ref="L27:O27"/>
    <mergeCell ref="P27:V27"/>
    <mergeCell ref="G26:H26"/>
    <mergeCell ref="J26:K26"/>
    <mergeCell ref="L26:O26"/>
    <mergeCell ref="P26:V26"/>
    <mergeCell ref="Y26:Z26"/>
    <mergeCell ref="D11:E12"/>
    <mergeCell ref="L18:N18"/>
    <mergeCell ref="AM6:AN6"/>
    <mergeCell ref="D7:E8"/>
    <mergeCell ref="F7:G7"/>
    <mergeCell ref="F8:G8"/>
    <mergeCell ref="D9:E10"/>
    <mergeCell ref="F9:G9"/>
    <mergeCell ref="F10:G10"/>
    <mergeCell ref="R6:S6"/>
    <mergeCell ref="T6:W6"/>
    <mergeCell ref="X6:AB6"/>
    <mergeCell ref="AC6:AD6"/>
    <mergeCell ref="AE6:AH6"/>
    <mergeCell ref="AI6:AL6"/>
    <mergeCell ref="E3:H3"/>
    <mergeCell ref="I3:J3"/>
    <mergeCell ref="U3:X3"/>
    <mergeCell ref="Y3:Z3"/>
    <mergeCell ref="D6:E6"/>
    <mergeCell ref="M34:O34"/>
    <mergeCell ref="M35:O35"/>
    <mergeCell ref="F6:G6"/>
    <mergeCell ref="H6:K6"/>
    <mergeCell ref="L6:Q6"/>
    <mergeCell ref="F11:G11"/>
    <mergeCell ref="F12:G12"/>
    <mergeCell ref="B23:H23"/>
    <mergeCell ref="C24:M24"/>
    <mergeCell ref="E25:F25"/>
    <mergeCell ref="G25:H25"/>
    <mergeCell ref="I25:K25"/>
    <mergeCell ref="L25:O25"/>
    <mergeCell ref="P25:V25"/>
    <mergeCell ref="E26:F26"/>
    <mergeCell ref="L19:M19"/>
  </mergeCells>
  <phoneticPr fontId="2"/>
  <dataValidations disablePrompts="1" count="1">
    <dataValidation type="list" allowBlank="1" showInputMessage="1" showErrorMessage="1" sqref="L18 M34:M35">
      <formula1>"有　・　無,有,無"</formula1>
    </dataValidation>
  </dataValidations>
  <pageMargins left="0.70866141732283472" right="0.70866141732283472" top="0.74803149606299213" bottom="0.74803149606299213" header="0.31496062992125984" footer="0.31496062992125984"/>
  <pageSetup paperSize="9" scale="97" orientation="landscape" r:id="rId1"/>
  <headerFooter>
    <oddFooter>&amp;C14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01" r:id="rId4" name="Check Box 1">
              <controlPr defaultSize="0" autoFill="0" autoLine="0" autoPict="0">
                <anchor>
                  <from>
                    <xdr:col>24</xdr:col>
                    <xdr:colOff>171450</xdr:colOff>
                    <xdr:row>64</xdr:row>
                    <xdr:rowOff>114300</xdr:rowOff>
                  </from>
                  <to>
                    <xdr:col>26</xdr:col>
                    <xdr:colOff>57150</xdr:colOff>
                    <xdr:row>65</xdr:row>
                    <xdr:rowOff>95250</xdr:rowOff>
                  </to>
                </anchor>
              </controlPr>
            </control>
          </mc:Choice>
        </mc:AlternateContent>
        <mc:AlternateContent xmlns:mc="http://schemas.openxmlformats.org/markup-compatibility/2006">
          <mc:Choice Requires="x14">
            <control shapeId="307202" r:id="rId5" name="Check Box 2">
              <controlPr defaultSize="0" autoFill="0" autoLine="0" autoPict="0">
                <anchor>
                  <from>
                    <xdr:col>24</xdr:col>
                    <xdr:colOff>171450</xdr:colOff>
                    <xdr:row>65</xdr:row>
                    <xdr:rowOff>114300</xdr:rowOff>
                  </from>
                  <to>
                    <xdr:col>26</xdr:col>
                    <xdr:colOff>57150</xdr:colOff>
                    <xdr:row>66</xdr:row>
                    <xdr:rowOff>104775</xdr:rowOff>
                  </to>
                </anchor>
              </controlPr>
            </control>
          </mc:Choice>
        </mc:AlternateContent>
        <mc:AlternateContent xmlns:mc="http://schemas.openxmlformats.org/markup-compatibility/2006">
          <mc:Choice Requires="x14">
            <control shapeId="307203" r:id="rId6" name="Check Box 3">
              <controlPr defaultSize="0" autoFill="0" autoLine="0" autoPict="0">
                <anchor>
                  <from>
                    <xdr:col>30</xdr:col>
                    <xdr:colOff>104775</xdr:colOff>
                    <xdr:row>64</xdr:row>
                    <xdr:rowOff>114300</xdr:rowOff>
                  </from>
                  <to>
                    <xdr:col>31</xdr:col>
                    <xdr:colOff>133350</xdr:colOff>
                    <xdr:row>65</xdr:row>
                    <xdr:rowOff>95250</xdr:rowOff>
                  </to>
                </anchor>
              </controlPr>
            </control>
          </mc:Choice>
        </mc:AlternateContent>
        <mc:AlternateContent xmlns:mc="http://schemas.openxmlformats.org/markup-compatibility/2006">
          <mc:Choice Requires="x14">
            <control shapeId="307204" r:id="rId7" name="Check Box 4">
              <controlPr defaultSize="0" autoFill="0" autoLine="0" autoPict="0">
                <anchor>
                  <from>
                    <xdr:col>30</xdr:col>
                    <xdr:colOff>114300</xdr:colOff>
                    <xdr:row>65</xdr:row>
                    <xdr:rowOff>85725</xdr:rowOff>
                  </from>
                  <to>
                    <xdr:col>31</xdr:col>
                    <xdr:colOff>142875</xdr:colOff>
                    <xdr:row>66</xdr:row>
                    <xdr:rowOff>76200</xdr:rowOff>
                  </to>
                </anchor>
              </controlPr>
            </control>
          </mc:Choice>
        </mc:AlternateContent>
        <mc:AlternateContent xmlns:mc="http://schemas.openxmlformats.org/markup-compatibility/2006">
          <mc:Choice Requires="x14">
            <control shapeId="307208" r:id="rId8" name="Check Box 8">
              <controlPr defaultSize="0" autoFill="0" autoLine="0" autoPict="0">
                <anchor>
                  <from>
                    <xdr:col>30</xdr:col>
                    <xdr:colOff>190500</xdr:colOff>
                    <xdr:row>26</xdr:row>
                    <xdr:rowOff>57150</xdr:rowOff>
                  </from>
                  <to>
                    <xdr:col>31</xdr:col>
                    <xdr:colOff>190500</xdr:colOff>
                    <xdr:row>26</xdr:row>
                    <xdr:rowOff>180975</xdr:rowOff>
                  </to>
                </anchor>
              </controlPr>
            </control>
          </mc:Choice>
        </mc:AlternateContent>
        <mc:AlternateContent xmlns:mc="http://schemas.openxmlformats.org/markup-compatibility/2006">
          <mc:Choice Requires="x14">
            <control shapeId="307209" r:id="rId9" name="Check Box 9">
              <controlPr defaultSize="0" autoFill="0" autoLine="0" autoPict="0">
                <anchor>
                  <from>
                    <xdr:col>30</xdr:col>
                    <xdr:colOff>190500</xdr:colOff>
                    <xdr:row>25</xdr:row>
                    <xdr:rowOff>47625</xdr:rowOff>
                  </from>
                  <to>
                    <xdr:col>31</xdr:col>
                    <xdr:colOff>190500</xdr:colOff>
                    <xdr:row>25</xdr:row>
                    <xdr:rowOff>171450</xdr:rowOff>
                  </to>
                </anchor>
              </controlPr>
            </control>
          </mc:Choice>
        </mc:AlternateContent>
        <mc:AlternateContent xmlns:mc="http://schemas.openxmlformats.org/markup-compatibility/2006">
          <mc:Choice Requires="x14">
            <control shapeId="307210" r:id="rId10" name="Check Box 10">
              <controlPr defaultSize="0" autoFill="0" autoLine="0" autoPict="0">
                <anchor>
                  <from>
                    <xdr:col>26</xdr:col>
                    <xdr:colOff>0</xdr:colOff>
                    <xdr:row>25</xdr:row>
                    <xdr:rowOff>66675</xdr:rowOff>
                  </from>
                  <to>
                    <xdr:col>27</xdr:col>
                    <xdr:colOff>19050</xdr:colOff>
                    <xdr:row>25</xdr:row>
                    <xdr:rowOff>190500</xdr:rowOff>
                  </to>
                </anchor>
              </controlPr>
            </control>
          </mc:Choice>
        </mc:AlternateContent>
        <mc:AlternateContent xmlns:mc="http://schemas.openxmlformats.org/markup-compatibility/2006">
          <mc:Choice Requires="x14">
            <control shapeId="307211" r:id="rId11" name="Check Box 11">
              <controlPr defaultSize="0" autoFill="0" autoLine="0" autoPict="0">
                <anchor>
                  <from>
                    <xdr:col>25</xdr:col>
                    <xdr:colOff>209550</xdr:colOff>
                    <xdr:row>26</xdr:row>
                    <xdr:rowOff>57150</xdr:rowOff>
                  </from>
                  <to>
                    <xdr:col>27</xdr:col>
                    <xdr:colOff>19050</xdr:colOff>
                    <xdr:row>26</xdr:row>
                    <xdr:rowOff>180975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tint="0.59999389629810485"/>
  </sheetPr>
  <dimension ref="A1:AM65"/>
  <sheetViews>
    <sheetView showZeros="0" view="pageBreakPreview" zoomScaleNormal="130" zoomScaleSheetLayoutView="100" workbookViewId="0">
      <selection activeCell="B46" sqref="B46:F47"/>
    </sheetView>
  </sheetViews>
  <sheetFormatPr defaultRowHeight="13.5" x14ac:dyDescent="0.15"/>
  <cols>
    <col min="1" max="2" width="2.75" style="234" customWidth="1"/>
    <col min="3" max="3" width="7.5" style="234" customWidth="1"/>
    <col min="4" max="5" width="3.125" style="234" customWidth="1"/>
    <col min="6" max="8" width="6.25" style="234" customWidth="1"/>
    <col min="9" max="9" width="1.875" style="234" customWidth="1"/>
    <col min="10" max="10" width="3.75" style="234" customWidth="1"/>
    <col min="11" max="11" width="0.625" style="234" customWidth="1"/>
    <col min="12" max="12" width="1.875" style="234" customWidth="1"/>
    <col min="13" max="13" width="3.75" style="234" customWidth="1"/>
    <col min="14" max="14" width="0.625" style="234" customWidth="1"/>
    <col min="15" max="15" width="1.875" style="234" customWidth="1"/>
    <col min="16" max="16" width="3.75" style="234" customWidth="1"/>
    <col min="17" max="17" width="0.625" style="234" customWidth="1"/>
    <col min="18" max="19" width="2.125" style="234" customWidth="1"/>
    <col min="20" max="20" width="2.25" style="234" customWidth="1"/>
    <col min="21" max="21" width="6.25" style="234" customWidth="1"/>
    <col min="22" max="22" width="4.25" style="234" customWidth="1"/>
    <col min="23" max="24" width="2.75" style="234" customWidth="1"/>
    <col min="25" max="27" width="7.5" style="234" customWidth="1"/>
    <col min="28" max="28" width="8.625" style="234" customWidth="1"/>
    <col min="29" max="29" width="3.75" style="234" customWidth="1"/>
    <col min="30" max="30" width="4.25" style="234" customWidth="1"/>
    <col min="31" max="31" width="3.75" style="234" customWidth="1"/>
    <col min="32" max="32" width="4.875" style="234" customWidth="1"/>
    <col min="33" max="36" width="3.75" style="234" customWidth="1"/>
    <col min="37" max="37" width="7.5" style="234" customWidth="1"/>
    <col min="38" max="41" width="6.25" style="234" customWidth="1"/>
    <col min="42" max="42" width="5" style="234" customWidth="1"/>
    <col min="43" max="16384" width="9" style="234"/>
  </cols>
  <sheetData>
    <row r="1" spans="1:37" ht="8.25" customHeight="1" x14ac:dyDescent="0.15">
      <c r="A1" s="2225" t="s">
        <v>1035</v>
      </c>
      <c r="B1" s="2225"/>
      <c r="C1" s="2225"/>
      <c r="D1" s="2225"/>
      <c r="E1" s="2225"/>
      <c r="F1" s="2225"/>
      <c r="G1" s="2225"/>
      <c r="H1" s="2225"/>
      <c r="I1" s="293"/>
      <c r="J1" s="293"/>
      <c r="K1" s="293"/>
      <c r="L1" s="293"/>
      <c r="M1" s="293"/>
      <c r="N1" s="293"/>
      <c r="O1" s="293"/>
      <c r="P1" s="293"/>
      <c r="Q1" s="293"/>
      <c r="R1" s="293"/>
      <c r="S1" s="293"/>
      <c r="T1" s="293"/>
      <c r="U1" s="293"/>
      <c r="V1" s="293"/>
      <c r="AK1" s="293"/>
    </row>
    <row r="2" spans="1:37" ht="8.25" customHeight="1" x14ac:dyDescent="0.15">
      <c r="A2" s="2225"/>
      <c r="B2" s="2225"/>
      <c r="C2" s="2225"/>
      <c r="D2" s="2225"/>
      <c r="E2" s="2225"/>
      <c r="F2" s="2225"/>
      <c r="G2" s="2225"/>
      <c r="H2" s="2225"/>
      <c r="I2" s="293"/>
      <c r="J2" s="293"/>
      <c r="K2" s="293"/>
      <c r="L2" s="293"/>
      <c r="M2" s="293"/>
      <c r="N2" s="293"/>
      <c r="O2" s="293"/>
      <c r="P2" s="293"/>
      <c r="Q2" s="293"/>
      <c r="R2" s="293"/>
      <c r="S2" s="293"/>
      <c r="T2" s="293"/>
      <c r="U2" s="293"/>
      <c r="V2" s="293"/>
      <c r="AK2" s="293"/>
    </row>
    <row r="3" spans="1:37" ht="6.75" customHeight="1" x14ac:dyDescent="0.15">
      <c r="A3" s="879"/>
      <c r="B3" s="879"/>
      <c r="C3" s="879"/>
      <c r="D3" s="879"/>
      <c r="E3" s="879"/>
      <c r="F3" s="879"/>
      <c r="G3" s="879"/>
      <c r="H3" s="879"/>
      <c r="I3" s="293"/>
      <c r="J3" s="293"/>
      <c r="K3" s="293"/>
      <c r="L3" s="293"/>
      <c r="M3" s="293"/>
      <c r="N3" s="293"/>
      <c r="O3" s="293"/>
      <c r="P3" s="293"/>
      <c r="Q3" s="293"/>
      <c r="R3" s="293"/>
      <c r="S3" s="293"/>
      <c r="T3" s="293"/>
      <c r="U3" s="293"/>
      <c r="V3" s="293"/>
      <c r="AK3" s="293"/>
    </row>
    <row r="4" spans="1:37" ht="8.25" customHeight="1" x14ac:dyDescent="0.15">
      <c r="B4" s="2227" t="s">
        <v>850</v>
      </c>
      <c r="C4" s="2227"/>
      <c r="D4" s="2227"/>
      <c r="E4" s="2227"/>
      <c r="F4" s="2227"/>
      <c r="G4" s="2227"/>
      <c r="H4" s="2228" t="s">
        <v>675</v>
      </c>
      <c r="I4" s="2107" t="s">
        <v>52</v>
      </c>
      <c r="J4" s="2107"/>
      <c r="K4" s="2107" t="s">
        <v>56</v>
      </c>
      <c r="L4" s="2107"/>
      <c r="M4" s="2107"/>
      <c r="N4" s="2107" t="s">
        <v>62</v>
      </c>
      <c r="O4" s="2107"/>
      <c r="P4" s="2107"/>
      <c r="Q4" s="1982" t="s">
        <v>851</v>
      </c>
      <c r="R4" s="1982"/>
      <c r="S4" s="1982"/>
      <c r="T4" s="1982"/>
      <c r="U4" s="1954"/>
      <c r="V4" s="2229"/>
      <c r="AK4" s="841"/>
    </row>
    <row r="5" spans="1:37" ht="8.25" customHeight="1" x14ac:dyDescent="0.15">
      <c r="A5" s="841"/>
      <c r="B5" s="2227"/>
      <c r="C5" s="2227"/>
      <c r="D5" s="2227"/>
      <c r="E5" s="2227"/>
      <c r="F5" s="2227"/>
      <c r="G5" s="2227"/>
      <c r="H5" s="2228"/>
      <c r="I5" s="2107"/>
      <c r="J5" s="2107"/>
      <c r="K5" s="2107"/>
      <c r="L5" s="2107"/>
      <c r="M5" s="2107"/>
      <c r="N5" s="2107"/>
      <c r="O5" s="2107"/>
      <c r="P5" s="2107"/>
      <c r="Q5" s="1982"/>
      <c r="R5" s="1982"/>
      <c r="S5" s="1982"/>
      <c r="T5" s="1982"/>
      <c r="U5" s="1954"/>
      <c r="V5" s="2229"/>
      <c r="AK5" s="841"/>
    </row>
    <row r="6" spans="1:37" ht="10.5" customHeight="1" x14ac:dyDescent="0.15">
      <c r="A6" s="841"/>
      <c r="B6" s="841"/>
      <c r="C6" s="841"/>
      <c r="D6" s="841"/>
      <c r="E6" s="841"/>
      <c r="F6" s="841"/>
      <c r="G6" s="841"/>
      <c r="H6" s="387"/>
      <c r="I6" s="387"/>
      <c r="J6" s="256" t="s">
        <v>1140</v>
      </c>
      <c r="K6" s="387"/>
      <c r="L6" s="387"/>
      <c r="M6" s="387"/>
      <c r="N6" s="387"/>
      <c r="O6" s="387"/>
      <c r="P6" s="387"/>
      <c r="Q6" s="387"/>
      <c r="R6" s="387"/>
      <c r="S6" s="387"/>
      <c r="T6" s="387"/>
      <c r="U6" s="387"/>
      <c r="V6" s="841"/>
      <c r="AK6" s="841"/>
    </row>
    <row r="7" spans="1:37" ht="8.25" customHeight="1" x14ac:dyDescent="0.15">
      <c r="A7" s="841"/>
      <c r="B7" s="2227" t="s">
        <v>853</v>
      </c>
      <c r="C7" s="2227"/>
      <c r="D7" s="2227"/>
      <c r="E7" s="2227"/>
      <c r="F7" s="2227"/>
      <c r="G7" s="2227"/>
      <c r="H7" s="2227"/>
      <c r="I7" s="1546"/>
      <c r="J7" s="1546"/>
      <c r="K7" s="1546"/>
      <c r="L7" s="1546"/>
      <c r="M7" s="865"/>
      <c r="N7" s="865"/>
      <c r="O7" s="387"/>
      <c r="P7" s="387"/>
      <c r="Q7" s="387"/>
      <c r="R7" s="387"/>
      <c r="S7" s="387"/>
      <c r="T7" s="387"/>
      <c r="U7" s="387"/>
      <c r="V7" s="841"/>
      <c r="X7" s="1517" t="s">
        <v>854</v>
      </c>
      <c r="Y7" s="1517"/>
      <c r="Z7" s="1517"/>
      <c r="AA7" s="1517"/>
      <c r="AK7" s="841"/>
    </row>
    <row r="8" spans="1:37" ht="10.5" customHeight="1" x14ac:dyDescent="0.15">
      <c r="B8" s="2227"/>
      <c r="C8" s="2227"/>
      <c r="D8" s="2227"/>
      <c r="E8" s="2227"/>
      <c r="F8" s="2227"/>
      <c r="G8" s="2227"/>
      <c r="H8" s="2227"/>
      <c r="I8" s="1546"/>
      <c r="J8" s="1546"/>
      <c r="K8" s="1546"/>
      <c r="L8" s="1546"/>
      <c r="M8" s="865"/>
      <c r="N8" s="865"/>
      <c r="O8" s="260"/>
      <c r="P8" s="260"/>
      <c r="Q8" s="260"/>
      <c r="R8" s="260"/>
      <c r="S8" s="260"/>
      <c r="T8" s="260"/>
      <c r="U8" s="260"/>
      <c r="V8" s="293"/>
      <c r="X8" s="1517"/>
      <c r="Y8" s="1517"/>
      <c r="Z8" s="1517"/>
      <c r="AA8" s="1517"/>
      <c r="AK8" s="293"/>
    </row>
    <row r="9" spans="1:37" ht="8.25" customHeight="1" x14ac:dyDescent="0.15">
      <c r="B9" s="797"/>
      <c r="C9" s="2162" t="s">
        <v>855</v>
      </c>
      <c r="D9" s="2162"/>
      <c r="E9" s="2162"/>
      <c r="F9" s="2162"/>
      <c r="G9" s="2162"/>
      <c r="H9" s="2162" t="s">
        <v>856</v>
      </c>
      <c r="I9" s="2162"/>
      <c r="J9" s="2162"/>
      <c r="K9" s="2162"/>
      <c r="L9" s="2162"/>
      <c r="M9" s="2162"/>
      <c r="N9" s="2162"/>
      <c r="O9" s="2162"/>
      <c r="P9" s="2162"/>
      <c r="Q9" s="263"/>
      <c r="R9" s="263"/>
      <c r="S9" s="263"/>
      <c r="T9" s="263"/>
      <c r="U9" s="293"/>
      <c r="V9" s="293"/>
      <c r="X9" s="276"/>
      <c r="Y9" s="2241" t="s">
        <v>857</v>
      </c>
      <c r="Z9" s="2242"/>
      <c r="AA9" s="1391" t="s">
        <v>858</v>
      </c>
      <c r="AB9" s="1397"/>
      <c r="AC9" s="1391" t="s">
        <v>859</v>
      </c>
      <c r="AD9" s="1392"/>
      <c r="AE9" s="1392"/>
      <c r="AF9" s="1397"/>
      <c r="AG9" s="1391" t="s">
        <v>860</v>
      </c>
      <c r="AH9" s="1392"/>
      <c r="AI9" s="1392"/>
      <c r="AJ9" s="1397"/>
      <c r="AK9" s="293"/>
    </row>
    <row r="10" spans="1:37" ht="8.25" customHeight="1" x14ac:dyDescent="0.15">
      <c r="A10" s="293"/>
      <c r="B10" s="293" t="s">
        <v>861</v>
      </c>
      <c r="C10" s="2162"/>
      <c r="D10" s="2162"/>
      <c r="E10" s="2162"/>
      <c r="F10" s="2162"/>
      <c r="G10" s="2162"/>
      <c r="H10" s="2162"/>
      <c r="I10" s="2162"/>
      <c r="J10" s="2162"/>
      <c r="K10" s="2162"/>
      <c r="L10" s="2162"/>
      <c r="M10" s="2162"/>
      <c r="N10" s="2162"/>
      <c r="O10" s="2162"/>
      <c r="P10" s="2162"/>
      <c r="Q10" s="798"/>
      <c r="R10" s="798"/>
      <c r="S10" s="798"/>
      <c r="T10" s="798"/>
      <c r="U10" s="293"/>
      <c r="V10" s="293"/>
      <c r="Y10" s="2243"/>
      <c r="Z10" s="2244"/>
      <c r="AA10" s="1393"/>
      <c r="AB10" s="1398"/>
      <c r="AC10" s="1393"/>
      <c r="AD10" s="1394"/>
      <c r="AE10" s="1394"/>
      <c r="AF10" s="1398"/>
      <c r="AG10" s="1393"/>
      <c r="AH10" s="1394"/>
      <c r="AI10" s="1394"/>
      <c r="AJ10" s="1398"/>
      <c r="AK10" s="293"/>
    </row>
    <row r="11" spans="1:37" ht="8.25" customHeight="1" x14ac:dyDescent="0.15">
      <c r="A11" s="293"/>
      <c r="B11" s="293"/>
      <c r="C11" s="842"/>
      <c r="D11" s="842"/>
      <c r="E11" s="842"/>
      <c r="F11" s="842"/>
      <c r="G11" s="842"/>
      <c r="H11" s="842"/>
      <c r="I11" s="842"/>
      <c r="J11" s="842"/>
      <c r="K11" s="842"/>
      <c r="L11" s="842"/>
      <c r="M11" s="842"/>
      <c r="N11" s="842"/>
      <c r="O11" s="842"/>
      <c r="P11" s="842"/>
      <c r="Q11" s="798"/>
      <c r="R11" s="798"/>
      <c r="S11" s="798"/>
      <c r="T11" s="798"/>
      <c r="U11" s="293"/>
      <c r="V11" s="293"/>
      <c r="Y11" s="2243"/>
      <c r="Z11" s="2244"/>
      <c r="AA11" s="1395"/>
      <c r="AB11" s="1399"/>
      <c r="AC11" s="1395"/>
      <c r="AD11" s="1396"/>
      <c r="AE11" s="1396"/>
      <c r="AF11" s="1399"/>
      <c r="AG11" s="1395"/>
      <c r="AH11" s="1396"/>
      <c r="AI11" s="1396"/>
      <c r="AJ11" s="1399"/>
      <c r="AK11" s="293"/>
    </row>
    <row r="12" spans="1:37" ht="8.25" customHeight="1" x14ac:dyDescent="0.15">
      <c r="A12" s="293"/>
      <c r="B12" s="293"/>
      <c r="C12" s="2162" t="s">
        <v>862</v>
      </c>
      <c r="D12" s="2162"/>
      <c r="E12" s="2162"/>
      <c r="F12" s="2162"/>
      <c r="G12" s="2162"/>
      <c r="H12" s="1360" t="s">
        <v>863</v>
      </c>
      <c r="I12" s="1360"/>
      <c r="J12" s="1360"/>
      <c r="K12" s="799"/>
      <c r="L12" s="1360"/>
      <c r="M12" s="1360"/>
      <c r="N12" s="1360"/>
      <c r="O12" s="1360"/>
      <c r="P12" s="1360"/>
      <c r="Q12" s="1360"/>
      <c r="R12" s="1360"/>
      <c r="S12" s="1360"/>
      <c r="T12" s="1360"/>
      <c r="U12" s="1360"/>
      <c r="V12" s="2230" t="s">
        <v>53</v>
      </c>
      <c r="Y12" s="2243"/>
      <c r="Z12" s="2244"/>
      <c r="AA12" s="1927" t="s">
        <v>864</v>
      </c>
      <c r="AB12" s="2002" t="s">
        <v>865</v>
      </c>
      <c r="AC12" s="1391" t="s">
        <v>866</v>
      </c>
      <c r="AD12" s="1397"/>
      <c r="AE12" s="1963" t="s">
        <v>865</v>
      </c>
      <c r="AF12" s="1965"/>
      <c r="AG12" s="1391" t="s">
        <v>866</v>
      </c>
      <c r="AH12" s="1397"/>
      <c r="AI12" s="2002" t="s">
        <v>865</v>
      </c>
      <c r="AJ12" s="2002"/>
      <c r="AK12" s="293"/>
    </row>
    <row r="13" spans="1:37" ht="8.25" customHeight="1" x14ac:dyDescent="0.15">
      <c r="A13" s="293"/>
      <c r="B13" s="293"/>
      <c r="C13" s="2162"/>
      <c r="D13" s="2162"/>
      <c r="E13" s="2162"/>
      <c r="F13" s="2162"/>
      <c r="G13" s="2162"/>
      <c r="H13" s="1360"/>
      <c r="I13" s="1360"/>
      <c r="J13" s="1360"/>
      <c r="K13" s="799"/>
      <c r="L13" s="1360"/>
      <c r="M13" s="1360"/>
      <c r="N13" s="1360"/>
      <c r="O13" s="1360"/>
      <c r="P13" s="1360"/>
      <c r="Q13" s="1360"/>
      <c r="R13" s="1360"/>
      <c r="S13" s="1360"/>
      <c r="T13" s="1360"/>
      <c r="U13" s="1360"/>
      <c r="V13" s="2230"/>
      <c r="Y13" s="2243"/>
      <c r="Z13" s="2244"/>
      <c r="AA13" s="1927"/>
      <c r="AB13" s="2002"/>
      <c r="AC13" s="1393"/>
      <c r="AD13" s="1398"/>
      <c r="AE13" s="1966"/>
      <c r="AF13" s="1968"/>
      <c r="AG13" s="1393"/>
      <c r="AH13" s="1398"/>
      <c r="AI13" s="2002"/>
      <c r="AJ13" s="2002"/>
      <c r="AK13" s="293"/>
    </row>
    <row r="14" spans="1:37" ht="8.25" customHeight="1" thickBot="1" x14ac:dyDescent="0.2">
      <c r="A14" s="293"/>
      <c r="B14" s="293"/>
      <c r="C14" s="2162"/>
      <c r="D14" s="2162"/>
      <c r="E14" s="2162"/>
      <c r="F14" s="2162"/>
      <c r="G14" s="2162"/>
      <c r="H14" s="881"/>
      <c r="I14" s="881"/>
      <c r="J14" s="881"/>
      <c r="K14" s="874"/>
      <c r="L14" s="798"/>
      <c r="M14" s="798"/>
      <c r="N14" s="798"/>
      <c r="O14" s="263"/>
      <c r="P14" s="263"/>
      <c r="Q14" s="263"/>
      <c r="R14" s="263"/>
      <c r="S14" s="263"/>
      <c r="T14" s="263"/>
      <c r="U14" s="293"/>
      <c r="V14" s="293"/>
      <c r="Y14" s="2245"/>
      <c r="Z14" s="2246"/>
      <c r="AA14" s="2108"/>
      <c r="AB14" s="2220"/>
      <c r="AC14" s="2223"/>
      <c r="AD14" s="2224"/>
      <c r="AE14" s="2221"/>
      <c r="AF14" s="2222"/>
      <c r="AG14" s="2223"/>
      <c r="AH14" s="2224"/>
      <c r="AI14" s="2220"/>
      <c r="AJ14" s="2220"/>
      <c r="AK14" s="293"/>
    </row>
    <row r="15" spans="1:37" ht="8.25" customHeight="1" thickTop="1" x14ac:dyDescent="0.15">
      <c r="A15" s="293"/>
      <c r="B15" s="293"/>
      <c r="C15" s="2162"/>
      <c r="D15" s="2162"/>
      <c r="E15" s="2162"/>
      <c r="F15" s="2162"/>
      <c r="G15" s="2162"/>
      <c r="H15" s="881"/>
      <c r="I15" s="881"/>
      <c r="J15" s="881"/>
      <c r="K15" s="874"/>
      <c r="L15" s="798"/>
      <c r="M15" s="798"/>
      <c r="N15" s="798"/>
      <c r="O15" s="263"/>
      <c r="P15" s="263"/>
      <c r="Q15" s="263"/>
      <c r="R15" s="263"/>
      <c r="S15" s="263"/>
      <c r="T15" s="263"/>
      <c r="U15" s="293"/>
      <c r="V15" s="293"/>
      <c r="Y15" s="2041" t="s">
        <v>867</v>
      </c>
      <c r="Z15" s="1395" t="s">
        <v>868</v>
      </c>
      <c r="AA15" s="2217"/>
      <c r="AB15" s="2217"/>
      <c r="AC15" s="2217"/>
      <c r="AD15" s="2217"/>
      <c r="AE15" s="2217"/>
      <c r="AF15" s="2217"/>
      <c r="AG15" s="2217"/>
      <c r="AH15" s="2217"/>
      <c r="AI15" s="2217"/>
      <c r="AJ15" s="2217"/>
      <c r="AK15" s="293"/>
    </row>
    <row r="16" spans="1:37" ht="8.25" customHeight="1" x14ac:dyDescent="0.15">
      <c r="A16" s="293"/>
      <c r="B16" s="2227" t="s">
        <v>869</v>
      </c>
      <c r="C16" s="2227"/>
      <c r="D16" s="2227"/>
      <c r="E16" s="2227"/>
      <c r="F16" s="2227"/>
      <c r="G16" s="2227"/>
      <c r="L16" s="798"/>
      <c r="M16" s="798"/>
      <c r="N16" s="798"/>
      <c r="O16" s="263"/>
      <c r="P16" s="263"/>
      <c r="Q16" s="263"/>
      <c r="R16" s="263"/>
      <c r="S16" s="263"/>
      <c r="T16" s="263"/>
      <c r="U16" s="293"/>
      <c r="V16" s="293"/>
      <c r="Y16" s="2273"/>
      <c r="Z16" s="2007"/>
      <c r="AA16" s="2218"/>
      <c r="AB16" s="2218"/>
      <c r="AC16" s="2218"/>
      <c r="AD16" s="2218"/>
      <c r="AE16" s="2218"/>
      <c r="AF16" s="2218"/>
      <c r="AG16" s="2218"/>
      <c r="AH16" s="2218"/>
      <c r="AI16" s="2218"/>
      <c r="AJ16" s="2218"/>
      <c r="AK16" s="293"/>
    </row>
    <row r="17" spans="1:37" ht="8.25" customHeight="1" x14ac:dyDescent="0.15">
      <c r="A17" s="293"/>
      <c r="B17" s="2227"/>
      <c r="C17" s="2227"/>
      <c r="D17" s="2227"/>
      <c r="E17" s="2227"/>
      <c r="F17" s="2227"/>
      <c r="G17" s="2227"/>
      <c r="L17" s="798"/>
      <c r="M17" s="798"/>
      <c r="N17" s="798"/>
      <c r="O17" s="263"/>
      <c r="P17" s="263"/>
      <c r="Q17" s="263"/>
      <c r="R17" s="263"/>
      <c r="S17" s="263"/>
      <c r="T17" s="263"/>
      <c r="U17" s="2231" t="str">
        <f>+表紙!AE9</f>
        <v>＿＿年度</v>
      </c>
      <c r="V17" s="293"/>
      <c r="Y17" s="2273"/>
      <c r="Z17" s="2007" t="s">
        <v>870</v>
      </c>
      <c r="AA17" s="2009"/>
      <c r="AB17" s="2009"/>
      <c r="AC17" s="2218"/>
      <c r="AD17" s="2218"/>
      <c r="AE17" s="2009"/>
      <c r="AF17" s="2009"/>
      <c r="AG17" s="2009"/>
      <c r="AH17" s="2009"/>
      <c r="AI17" s="2009"/>
      <c r="AJ17" s="2009"/>
      <c r="AK17" s="293"/>
    </row>
    <row r="18" spans="1:37" ht="8.25" customHeight="1" x14ac:dyDescent="0.15">
      <c r="A18" s="293"/>
      <c r="B18" s="800"/>
      <c r="C18" s="800"/>
      <c r="D18" s="800"/>
      <c r="E18" s="800"/>
      <c r="F18" s="800"/>
      <c r="G18" s="800"/>
      <c r="H18" s="800"/>
      <c r="I18" s="801"/>
      <c r="J18" s="801"/>
      <c r="K18" s="801"/>
      <c r="L18" s="880"/>
      <c r="M18" s="880"/>
      <c r="N18" s="880"/>
      <c r="O18" s="293"/>
      <c r="P18" s="293"/>
      <c r="Q18" s="293"/>
      <c r="R18" s="293"/>
      <c r="S18" s="293"/>
      <c r="T18" s="293"/>
      <c r="U18" s="2232"/>
      <c r="V18" s="293"/>
      <c r="Y18" s="2273"/>
      <c r="Z18" s="2007"/>
      <c r="AA18" s="2009"/>
      <c r="AB18" s="2009"/>
      <c r="AC18" s="2218"/>
      <c r="AD18" s="2218"/>
      <c r="AE18" s="2009"/>
      <c r="AF18" s="2009"/>
      <c r="AG18" s="2009"/>
      <c r="AH18" s="2009"/>
      <c r="AI18" s="2009"/>
      <c r="AJ18" s="2009"/>
      <c r="AK18" s="293"/>
    </row>
    <row r="19" spans="1:37" ht="15.75" customHeight="1" x14ac:dyDescent="0.15">
      <c r="C19" s="2163"/>
      <c r="D19" s="2233" t="s">
        <v>1095</v>
      </c>
      <c r="E19" s="2233"/>
      <c r="F19" s="2233"/>
      <c r="G19" s="2234"/>
      <c r="H19" s="2237" t="s">
        <v>871</v>
      </c>
      <c r="I19" s="2233"/>
      <c r="J19" s="2233"/>
      <c r="K19" s="2233"/>
      <c r="L19" s="2233"/>
      <c r="M19" s="2233"/>
      <c r="N19" s="2233"/>
      <c r="O19" s="2233"/>
      <c r="P19" s="2233"/>
      <c r="Q19" s="2234"/>
      <c r="R19" s="1963" t="s">
        <v>872</v>
      </c>
      <c r="S19" s="1964"/>
      <c r="T19" s="1965"/>
      <c r="U19" s="2270" t="s">
        <v>81</v>
      </c>
      <c r="V19" s="293"/>
      <c r="Y19" s="2002" t="s">
        <v>873</v>
      </c>
      <c r="Z19" s="1057" t="s">
        <v>874</v>
      </c>
      <c r="AA19" s="875"/>
      <c r="AB19" s="875"/>
      <c r="AC19" s="2009"/>
      <c r="AD19" s="2009"/>
      <c r="AE19" s="2009"/>
      <c r="AF19" s="2009"/>
      <c r="AG19" s="2009"/>
      <c r="AH19" s="2009"/>
      <c r="AI19" s="2009"/>
      <c r="AJ19" s="2009"/>
      <c r="AK19" s="293"/>
    </row>
    <row r="20" spans="1:37" ht="9.75" customHeight="1" x14ac:dyDescent="0.15">
      <c r="B20" s="797"/>
      <c r="C20" s="2164"/>
      <c r="D20" s="2235"/>
      <c r="E20" s="2235"/>
      <c r="F20" s="2235"/>
      <c r="G20" s="2236"/>
      <c r="H20" s="2238"/>
      <c r="I20" s="2239"/>
      <c r="J20" s="2239"/>
      <c r="K20" s="2239"/>
      <c r="L20" s="2239"/>
      <c r="M20" s="2239"/>
      <c r="N20" s="2239"/>
      <c r="O20" s="2239"/>
      <c r="P20" s="2239"/>
      <c r="Q20" s="2240"/>
      <c r="R20" s="1966"/>
      <c r="S20" s="1967"/>
      <c r="T20" s="1968"/>
      <c r="U20" s="2271"/>
      <c r="V20" s="293"/>
      <c r="Y20" s="1927"/>
      <c r="Z20" s="1391" t="s">
        <v>875</v>
      </c>
      <c r="AA20" s="2219"/>
      <c r="AB20" s="2219"/>
      <c r="AC20" s="2009"/>
      <c r="AD20" s="2009"/>
      <c r="AE20" s="2009"/>
      <c r="AF20" s="2009"/>
      <c r="AG20" s="2009"/>
      <c r="AH20" s="2009"/>
      <c r="AI20" s="2009"/>
      <c r="AJ20" s="2009"/>
      <c r="AK20" s="293"/>
    </row>
    <row r="21" spans="1:37" ht="9.75" customHeight="1" x14ac:dyDescent="0.15">
      <c r="A21" s="293"/>
      <c r="C21" s="2164"/>
      <c r="D21" s="2250" t="s">
        <v>876</v>
      </c>
      <c r="E21" s="2233"/>
      <c r="F21" s="2247" t="s">
        <v>877</v>
      </c>
      <c r="G21" s="2233" t="s">
        <v>80</v>
      </c>
      <c r="H21" s="2247" t="s">
        <v>876</v>
      </c>
      <c r="I21" s="2249" t="s">
        <v>877</v>
      </c>
      <c r="J21" s="2250"/>
      <c r="K21" s="2251"/>
      <c r="L21" s="2237" t="s">
        <v>80</v>
      </c>
      <c r="M21" s="2233"/>
      <c r="N21" s="2233"/>
      <c r="O21" s="2260" t="s">
        <v>878</v>
      </c>
      <c r="P21" s="2261"/>
      <c r="Q21" s="2262"/>
      <c r="R21" s="1966"/>
      <c r="S21" s="1967"/>
      <c r="T21" s="1968"/>
      <c r="U21" s="2271"/>
      <c r="V21" s="293"/>
      <c r="Y21" s="1927"/>
      <c r="Z21" s="1395"/>
      <c r="AA21" s="2217"/>
      <c r="AB21" s="2217"/>
      <c r="AC21" s="2009"/>
      <c r="AD21" s="2009"/>
      <c r="AE21" s="2009"/>
      <c r="AF21" s="2009"/>
      <c r="AG21" s="2009"/>
      <c r="AH21" s="2009"/>
      <c r="AI21" s="2009"/>
      <c r="AJ21" s="2009"/>
      <c r="AK21" s="293"/>
    </row>
    <row r="22" spans="1:37" ht="9.75" customHeight="1" x14ac:dyDescent="0.15">
      <c r="A22" s="293"/>
      <c r="C22" s="2164"/>
      <c r="D22" s="2239"/>
      <c r="E22" s="2239"/>
      <c r="F22" s="2164"/>
      <c r="G22" s="2239"/>
      <c r="H22" s="2248"/>
      <c r="I22" s="2252"/>
      <c r="J22" s="2253"/>
      <c r="K22" s="2254"/>
      <c r="L22" s="2238"/>
      <c r="M22" s="2239"/>
      <c r="N22" s="2239"/>
      <c r="O22" s="2263"/>
      <c r="P22" s="2264"/>
      <c r="Q22" s="2265"/>
      <c r="R22" s="1966"/>
      <c r="S22" s="1967"/>
      <c r="T22" s="1968"/>
      <c r="U22" s="2271"/>
      <c r="V22" s="293"/>
      <c r="Y22" s="755"/>
      <c r="Z22" s="368"/>
      <c r="AA22" s="368"/>
      <c r="AB22" s="368"/>
      <c r="AC22" s="368"/>
      <c r="AD22" s="368"/>
      <c r="AE22" s="368"/>
      <c r="AF22" s="368"/>
      <c r="AG22" s="368"/>
      <c r="AH22" s="368"/>
      <c r="AI22" s="368"/>
      <c r="AJ22" s="368"/>
      <c r="AK22" s="293"/>
    </row>
    <row r="23" spans="1:37" ht="9.75" customHeight="1" thickBot="1" x14ac:dyDescent="0.2">
      <c r="A23" s="293"/>
      <c r="C23" s="2164"/>
      <c r="D23" s="2239"/>
      <c r="E23" s="2239"/>
      <c r="F23" s="2164"/>
      <c r="G23" s="2239"/>
      <c r="H23" s="2248"/>
      <c r="I23" s="2255"/>
      <c r="J23" s="2256"/>
      <c r="K23" s="2257"/>
      <c r="L23" s="2258"/>
      <c r="M23" s="2259"/>
      <c r="N23" s="2259"/>
      <c r="O23" s="2266"/>
      <c r="P23" s="2267"/>
      <c r="Q23" s="2268"/>
      <c r="R23" s="2221"/>
      <c r="S23" s="2269"/>
      <c r="T23" s="2222"/>
      <c r="U23" s="2272"/>
      <c r="V23" s="293"/>
      <c r="Y23" s="368"/>
      <c r="Z23" s="368"/>
      <c r="AA23" s="368"/>
      <c r="AB23" s="368"/>
      <c r="AC23" s="368"/>
      <c r="AD23" s="368"/>
      <c r="AE23" s="368"/>
      <c r="AF23" s="368"/>
      <c r="AG23" s="368"/>
      <c r="AH23" s="368"/>
      <c r="AI23" s="368"/>
      <c r="AJ23" s="368"/>
      <c r="AK23" s="293"/>
    </row>
    <row r="24" spans="1:37" ht="10.5" customHeight="1" thickTop="1" x14ac:dyDescent="0.15">
      <c r="A24" s="293"/>
      <c r="C24" s="1056"/>
      <c r="D24" s="2190" t="s">
        <v>139</v>
      </c>
      <c r="E24" s="2190"/>
      <c r="F24" s="802" t="s">
        <v>139</v>
      </c>
      <c r="G24" s="1067" t="s">
        <v>139</v>
      </c>
      <c r="H24" s="802" t="s">
        <v>139</v>
      </c>
      <c r="I24" s="2191" t="s">
        <v>139</v>
      </c>
      <c r="J24" s="2192"/>
      <c r="K24" s="2193"/>
      <c r="L24" s="2194" t="s">
        <v>139</v>
      </c>
      <c r="M24" s="2195"/>
      <c r="N24" s="2195"/>
      <c r="O24" s="2194" t="s">
        <v>139</v>
      </c>
      <c r="P24" s="2195"/>
      <c r="Q24" s="2196"/>
      <c r="R24" s="2197" t="s">
        <v>108</v>
      </c>
      <c r="S24" s="2198"/>
      <c r="T24" s="2199"/>
      <c r="U24" s="947"/>
      <c r="V24" s="293"/>
      <c r="X24" s="1517" t="s">
        <v>879</v>
      </c>
      <c r="Y24" s="1517"/>
      <c r="Z24" s="1517"/>
      <c r="AA24" s="1517"/>
      <c r="AB24" s="1517"/>
      <c r="AC24" s="1517"/>
      <c r="AD24" s="1517"/>
      <c r="AE24" s="1517"/>
      <c r="AF24" s="368"/>
      <c r="AG24" s="368"/>
      <c r="AH24" s="368"/>
      <c r="AI24" s="368"/>
      <c r="AJ24" s="368"/>
      <c r="AK24" s="293"/>
    </row>
    <row r="25" spans="1:37" ht="10.5" customHeight="1" x14ac:dyDescent="0.15">
      <c r="A25" s="293"/>
      <c r="C25" s="2164" t="s">
        <v>1164</v>
      </c>
      <c r="D25" s="2139"/>
      <c r="E25" s="2140"/>
      <c r="F25" s="2152"/>
      <c r="G25" s="2177"/>
      <c r="H25" s="2152"/>
      <c r="I25" s="2172"/>
      <c r="J25" s="1545"/>
      <c r="K25" s="2173"/>
      <c r="L25" s="2172"/>
      <c r="M25" s="1545"/>
      <c r="N25" s="2173"/>
      <c r="O25" s="2172"/>
      <c r="P25" s="1545"/>
      <c r="Q25" s="2173"/>
      <c r="R25" s="2154"/>
      <c r="S25" s="2155"/>
      <c r="T25" s="2156"/>
      <c r="U25" s="2160"/>
      <c r="V25" s="293"/>
      <c r="X25" s="1517"/>
      <c r="Y25" s="1517"/>
      <c r="Z25" s="1517"/>
      <c r="AA25" s="1517"/>
      <c r="AB25" s="1517"/>
      <c r="AC25" s="1517"/>
      <c r="AD25" s="1517"/>
      <c r="AE25" s="1517"/>
      <c r="AF25" s="368"/>
      <c r="AG25" s="368"/>
      <c r="AH25" s="368"/>
      <c r="AI25" s="368"/>
      <c r="AJ25" s="368"/>
      <c r="AK25" s="293"/>
    </row>
    <row r="26" spans="1:37" ht="8.25" customHeight="1" x14ac:dyDescent="0.15">
      <c r="A26" s="293"/>
      <c r="C26" s="2164"/>
      <c r="D26" s="2139"/>
      <c r="E26" s="2140"/>
      <c r="F26" s="2152"/>
      <c r="G26" s="2152"/>
      <c r="H26" s="2152"/>
      <c r="I26" s="2172"/>
      <c r="J26" s="1545"/>
      <c r="K26" s="2173"/>
      <c r="L26" s="2172"/>
      <c r="M26" s="1545"/>
      <c r="N26" s="2173"/>
      <c r="O26" s="2172"/>
      <c r="P26" s="1545"/>
      <c r="Q26" s="2173"/>
      <c r="R26" s="2154"/>
      <c r="S26" s="2155"/>
      <c r="T26" s="2156"/>
      <c r="U26" s="2160"/>
      <c r="V26" s="293"/>
      <c r="Y26" s="2186" t="s">
        <v>1001</v>
      </c>
      <c r="Z26" s="2187"/>
      <c r="AA26" s="2187"/>
      <c r="AB26" s="2187"/>
      <c r="AC26" s="2187"/>
      <c r="AD26" s="2187"/>
      <c r="AE26" s="2187"/>
      <c r="AF26" s="2187"/>
      <c r="AG26" s="2187"/>
      <c r="AH26" s="2187"/>
      <c r="AI26" s="2187"/>
      <c r="AJ26" s="2188"/>
      <c r="AK26" s="293"/>
    </row>
    <row r="27" spans="1:37" ht="8.25" customHeight="1" x14ac:dyDescent="0.15">
      <c r="A27" s="293"/>
      <c r="C27" s="2165"/>
      <c r="D27" s="2141"/>
      <c r="E27" s="2142"/>
      <c r="F27" s="2153"/>
      <c r="G27" s="2153"/>
      <c r="H27" s="2153"/>
      <c r="I27" s="2174"/>
      <c r="J27" s="2175"/>
      <c r="K27" s="2176"/>
      <c r="L27" s="2174"/>
      <c r="M27" s="2175"/>
      <c r="N27" s="2176"/>
      <c r="O27" s="2174"/>
      <c r="P27" s="2175"/>
      <c r="Q27" s="2176"/>
      <c r="R27" s="2157"/>
      <c r="S27" s="2158"/>
      <c r="T27" s="2159"/>
      <c r="U27" s="2161"/>
      <c r="V27" s="293"/>
      <c r="Y27" s="2132"/>
      <c r="Z27" s="2130"/>
      <c r="AA27" s="2130"/>
      <c r="AB27" s="2130"/>
      <c r="AC27" s="2130"/>
      <c r="AD27" s="2130"/>
      <c r="AE27" s="2130"/>
      <c r="AF27" s="2130"/>
      <c r="AG27" s="2130"/>
      <c r="AH27" s="2130"/>
      <c r="AI27" s="2130"/>
      <c r="AJ27" s="2131"/>
      <c r="AK27" s="293"/>
    </row>
    <row r="28" spans="1:37" ht="8.25" customHeight="1" x14ac:dyDescent="0.15">
      <c r="A28" s="293"/>
      <c r="C28" s="2163" t="s">
        <v>1166</v>
      </c>
      <c r="D28" s="2166">
        <f>+D25/12</f>
        <v>0</v>
      </c>
      <c r="E28" s="2167"/>
      <c r="F28" s="2126">
        <f>+F25/12</f>
        <v>0</v>
      </c>
      <c r="G28" s="2126">
        <f>+G25/12</f>
        <v>0</v>
      </c>
      <c r="H28" s="2136">
        <f>+H25/12</f>
        <v>0</v>
      </c>
      <c r="I28" s="2166">
        <f>+I25/12</f>
        <v>0</v>
      </c>
      <c r="J28" s="2178"/>
      <c r="K28" s="2167"/>
      <c r="L28" s="2166">
        <f>+L25/12</f>
        <v>0</v>
      </c>
      <c r="M28" s="2178"/>
      <c r="N28" s="2167"/>
      <c r="O28" s="2143">
        <f>+O25/12</f>
        <v>0</v>
      </c>
      <c r="P28" s="2144"/>
      <c r="Q28" s="2145"/>
      <c r="R28" s="2182">
        <f>+R25/12</f>
        <v>0</v>
      </c>
      <c r="S28" s="2183"/>
      <c r="T28" s="2184"/>
      <c r="U28" s="805"/>
      <c r="V28" s="293"/>
      <c r="Y28" s="2132"/>
      <c r="Z28" s="2130"/>
      <c r="AA28" s="2130"/>
      <c r="AB28" s="2130"/>
      <c r="AC28" s="2130"/>
      <c r="AD28" s="2130"/>
      <c r="AE28" s="2130"/>
      <c r="AF28" s="2130"/>
      <c r="AG28" s="2130"/>
      <c r="AH28" s="2130"/>
      <c r="AI28" s="2130"/>
      <c r="AJ28" s="2131"/>
      <c r="AK28" s="293"/>
    </row>
    <row r="29" spans="1:37" ht="8.25" customHeight="1" x14ac:dyDescent="0.15">
      <c r="A29" s="293"/>
      <c r="C29" s="2164"/>
      <c r="D29" s="2168"/>
      <c r="E29" s="2169"/>
      <c r="F29" s="2127"/>
      <c r="G29" s="2127"/>
      <c r="H29" s="2137"/>
      <c r="I29" s="2168"/>
      <c r="J29" s="2179"/>
      <c r="K29" s="2169"/>
      <c r="L29" s="2168"/>
      <c r="M29" s="2179"/>
      <c r="N29" s="2169"/>
      <c r="O29" s="2146"/>
      <c r="P29" s="2147"/>
      <c r="Q29" s="2148"/>
      <c r="R29" s="2154"/>
      <c r="S29" s="2155"/>
      <c r="T29" s="2156"/>
      <c r="U29" s="2123"/>
      <c r="V29" s="293"/>
      <c r="Y29" s="2129"/>
      <c r="Z29" s="2130"/>
      <c r="AA29" s="2130"/>
      <c r="AB29" s="2130"/>
      <c r="AC29" s="2130"/>
      <c r="AD29" s="2130"/>
      <c r="AE29" s="2130"/>
      <c r="AF29" s="2130"/>
      <c r="AG29" s="2130"/>
      <c r="AH29" s="2130"/>
      <c r="AI29" s="2130"/>
      <c r="AJ29" s="2131"/>
      <c r="AK29" s="293"/>
    </row>
    <row r="30" spans="1:37" ht="8.25" customHeight="1" x14ac:dyDescent="0.15">
      <c r="A30" s="293"/>
      <c r="C30" s="2165"/>
      <c r="D30" s="2170"/>
      <c r="E30" s="2171"/>
      <c r="F30" s="2128"/>
      <c r="G30" s="2128"/>
      <c r="H30" s="2138"/>
      <c r="I30" s="2170"/>
      <c r="J30" s="2180"/>
      <c r="K30" s="2171"/>
      <c r="L30" s="2170"/>
      <c r="M30" s="2180"/>
      <c r="N30" s="2171"/>
      <c r="O30" s="2149"/>
      <c r="P30" s="2150"/>
      <c r="Q30" s="2151"/>
      <c r="R30" s="2157"/>
      <c r="S30" s="2158"/>
      <c r="T30" s="2159"/>
      <c r="U30" s="2185"/>
      <c r="V30" s="293"/>
      <c r="Y30" s="2132"/>
      <c r="Z30" s="2130"/>
      <c r="AA30" s="2130"/>
      <c r="AB30" s="2130"/>
      <c r="AC30" s="2130"/>
      <c r="AD30" s="2130"/>
      <c r="AE30" s="2130"/>
      <c r="AF30" s="2130"/>
      <c r="AG30" s="2130"/>
      <c r="AH30" s="2130"/>
      <c r="AI30" s="2130"/>
      <c r="AJ30" s="2131"/>
      <c r="AK30" s="293"/>
    </row>
    <row r="31" spans="1:37" ht="8.25" customHeight="1" x14ac:dyDescent="0.15">
      <c r="A31" s="293"/>
      <c r="C31" s="2162" t="s">
        <v>1003</v>
      </c>
      <c r="D31" s="2162"/>
      <c r="E31" s="2162"/>
      <c r="F31" s="2162"/>
      <c r="G31" s="2162"/>
      <c r="H31" s="2162"/>
      <c r="I31" s="2162"/>
      <c r="J31" s="2162"/>
      <c r="K31" s="2162"/>
      <c r="L31" s="2162"/>
      <c r="M31" s="2162"/>
      <c r="N31" s="2162"/>
      <c r="O31" s="2162"/>
      <c r="P31" s="2162"/>
      <c r="Q31" s="2162"/>
      <c r="R31" s="2162"/>
      <c r="S31" s="2162"/>
      <c r="T31" s="2162"/>
      <c r="U31" s="2162"/>
      <c r="V31" s="293"/>
      <c r="Y31" s="2133"/>
      <c r="Z31" s="2134"/>
      <c r="AA31" s="2134"/>
      <c r="AB31" s="2134"/>
      <c r="AC31" s="2134"/>
      <c r="AD31" s="2134"/>
      <c r="AE31" s="2134"/>
      <c r="AF31" s="2134"/>
      <c r="AG31" s="2134"/>
      <c r="AH31" s="2134"/>
      <c r="AI31" s="2134"/>
      <c r="AJ31" s="2135"/>
      <c r="AK31" s="293"/>
    </row>
    <row r="32" spans="1:37" ht="8.25" customHeight="1" x14ac:dyDescent="0.15">
      <c r="A32" s="293"/>
      <c r="C32" s="2162"/>
      <c r="D32" s="2162"/>
      <c r="E32" s="2162"/>
      <c r="F32" s="2162"/>
      <c r="G32" s="2162"/>
      <c r="H32" s="2162"/>
      <c r="I32" s="2162"/>
      <c r="J32" s="2162"/>
      <c r="K32" s="2162"/>
      <c r="L32" s="2162"/>
      <c r="M32" s="2162"/>
      <c r="N32" s="2162"/>
      <c r="O32" s="2162"/>
      <c r="P32" s="2162"/>
      <c r="Q32" s="2162"/>
      <c r="R32" s="2162"/>
      <c r="S32" s="2162"/>
      <c r="T32" s="2162"/>
      <c r="U32" s="2162"/>
      <c r="V32" s="293"/>
      <c r="Y32" s="803"/>
      <c r="Z32" s="803"/>
      <c r="AA32" s="803"/>
      <c r="AB32" s="803"/>
      <c r="AC32" s="803"/>
      <c r="AD32" s="803"/>
      <c r="AE32" s="803"/>
      <c r="AF32" s="803"/>
      <c r="AG32" s="803"/>
      <c r="AH32" s="803"/>
      <c r="AI32" s="803"/>
      <c r="AJ32" s="803"/>
      <c r="AK32" s="293"/>
    </row>
    <row r="33" spans="1:39" ht="8.25" customHeight="1" x14ac:dyDescent="0.15">
      <c r="A33" s="293"/>
      <c r="C33" s="2162" t="s">
        <v>1167</v>
      </c>
      <c r="D33" s="2162"/>
      <c r="E33" s="2162"/>
      <c r="F33" s="2162"/>
      <c r="G33" s="2162"/>
      <c r="H33" s="2162"/>
      <c r="I33" s="2162"/>
      <c r="J33" s="2162"/>
      <c r="K33" s="2162"/>
      <c r="L33" s="2162"/>
      <c r="M33" s="2162"/>
      <c r="N33" s="2162"/>
      <c r="O33" s="2162"/>
      <c r="P33" s="2162"/>
      <c r="Q33" s="2162"/>
      <c r="R33" s="2162"/>
      <c r="S33" s="2162"/>
      <c r="T33" s="2162"/>
      <c r="U33" s="2162"/>
      <c r="V33" s="293"/>
      <c r="X33" s="1517" t="s">
        <v>880</v>
      </c>
      <c r="Y33" s="1517"/>
      <c r="Z33" s="1517"/>
      <c r="AA33" s="804"/>
      <c r="AB33" s="804"/>
      <c r="AC33" s="804"/>
      <c r="AD33" s="804"/>
      <c r="AE33" s="804"/>
      <c r="AF33" s="804"/>
      <c r="AG33" s="804"/>
      <c r="AH33" s="804"/>
      <c r="AI33" s="804"/>
      <c r="AJ33" s="804"/>
      <c r="AK33" s="293"/>
    </row>
    <row r="34" spans="1:39" ht="8.25" customHeight="1" x14ac:dyDescent="0.15">
      <c r="A34" s="293"/>
      <c r="C34" s="2162"/>
      <c r="D34" s="2162"/>
      <c r="E34" s="2162"/>
      <c r="F34" s="2162"/>
      <c r="G34" s="2162"/>
      <c r="H34" s="2162"/>
      <c r="I34" s="2162"/>
      <c r="J34" s="2162"/>
      <c r="K34" s="2162"/>
      <c r="L34" s="2162"/>
      <c r="M34" s="2162"/>
      <c r="N34" s="2162"/>
      <c r="O34" s="2162"/>
      <c r="P34" s="2162"/>
      <c r="Q34" s="2162"/>
      <c r="R34" s="2162"/>
      <c r="S34" s="2162"/>
      <c r="T34" s="2162"/>
      <c r="U34" s="2162"/>
      <c r="V34" s="293"/>
      <c r="X34" s="1517"/>
      <c r="Y34" s="1517"/>
      <c r="Z34" s="1517"/>
      <c r="AA34" s="804"/>
      <c r="AB34" s="804"/>
      <c r="AC34" s="804"/>
      <c r="AD34" s="804"/>
      <c r="AE34" s="804"/>
      <c r="AF34" s="804"/>
      <c r="AG34" s="804"/>
      <c r="AH34" s="804"/>
      <c r="AI34" s="804"/>
      <c r="AJ34" s="804"/>
      <c r="AK34" s="293"/>
    </row>
    <row r="35" spans="1:39" ht="8.25" customHeight="1" x14ac:dyDescent="0.15">
      <c r="A35" s="293"/>
      <c r="C35" s="799"/>
      <c r="D35" s="808"/>
      <c r="E35" s="808"/>
      <c r="F35" s="799"/>
      <c r="G35" s="799"/>
      <c r="H35" s="799"/>
      <c r="I35" s="799"/>
      <c r="J35" s="799"/>
      <c r="K35" s="799"/>
      <c r="L35" s="799"/>
      <c r="M35" s="799"/>
      <c r="N35" s="799"/>
      <c r="O35" s="799"/>
      <c r="P35" s="799"/>
      <c r="Q35" s="799"/>
      <c r="R35" s="368"/>
      <c r="S35" s="368"/>
      <c r="T35" s="368"/>
      <c r="U35" s="264"/>
      <c r="V35" s="293"/>
      <c r="Y35" s="1954" t="s">
        <v>881</v>
      </c>
      <c r="Z35" s="1954"/>
      <c r="AI35" s="175"/>
      <c r="AJ35" s="175"/>
      <c r="AK35" s="293"/>
    </row>
    <row r="36" spans="1:39" x14ac:dyDescent="0.15">
      <c r="A36" s="293"/>
      <c r="B36" s="235" t="s">
        <v>1141</v>
      </c>
      <c r="C36" s="87"/>
      <c r="D36" s="87"/>
      <c r="E36" s="87"/>
      <c r="F36" s="87"/>
      <c r="G36" s="2189" t="s">
        <v>675</v>
      </c>
      <c r="H36" s="2189"/>
      <c r="I36" s="237" t="s">
        <v>1142</v>
      </c>
      <c r="J36" s="87"/>
      <c r="K36" s="87"/>
      <c r="L36" s="87"/>
      <c r="M36" s="87"/>
      <c r="N36" s="87"/>
      <c r="O36" s="87"/>
      <c r="P36" s="87"/>
      <c r="Q36" s="87"/>
      <c r="R36" s="87"/>
      <c r="S36" s="87"/>
      <c r="T36" s="87"/>
      <c r="U36" s="87"/>
      <c r="V36" s="293"/>
      <c r="Y36" s="1954"/>
      <c r="Z36" s="1954"/>
      <c r="AI36" s="237"/>
      <c r="AJ36" s="175"/>
      <c r="AK36" s="293"/>
    </row>
    <row r="37" spans="1:39" ht="8.25" customHeight="1" x14ac:dyDescent="0.15">
      <c r="A37" s="293"/>
      <c r="B37" s="87"/>
      <c r="C37" s="87"/>
      <c r="D37" s="87"/>
      <c r="E37" s="87"/>
      <c r="F37" s="87"/>
      <c r="G37" s="87"/>
      <c r="H37" s="87"/>
      <c r="I37" s="87"/>
      <c r="J37" s="87"/>
      <c r="K37" s="87"/>
      <c r="L37" s="87"/>
      <c r="M37" s="87"/>
      <c r="N37" s="87"/>
      <c r="O37" s="87"/>
      <c r="P37" s="87"/>
      <c r="Q37" s="87"/>
      <c r="R37" s="87"/>
      <c r="S37" s="87"/>
      <c r="T37" s="87"/>
      <c r="U37" s="87"/>
      <c r="V37" s="293"/>
      <c r="Z37" s="1954" t="s">
        <v>882</v>
      </c>
      <c r="AA37" s="2212"/>
      <c r="AB37" s="1954" t="s">
        <v>820</v>
      </c>
      <c r="AC37" s="1950"/>
      <c r="AH37" s="237"/>
      <c r="AI37" s="237"/>
      <c r="AJ37" s="175"/>
      <c r="AK37" s="293"/>
    </row>
    <row r="38" spans="1:39" ht="8.25" customHeight="1" x14ac:dyDescent="0.15">
      <c r="A38" s="293"/>
      <c r="C38" s="1950" t="s">
        <v>900</v>
      </c>
      <c r="D38" s="1950"/>
      <c r="E38" s="1950"/>
      <c r="F38" s="1950" t="s">
        <v>901</v>
      </c>
      <c r="G38" s="1950"/>
      <c r="H38" s="1950"/>
      <c r="I38" s="1950"/>
      <c r="J38" s="1950"/>
      <c r="K38" s="237"/>
      <c r="L38" s="237"/>
      <c r="M38" s="1950" t="s">
        <v>902</v>
      </c>
      <c r="N38" s="1950"/>
      <c r="O38" s="1950"/>
      <c r="P38" s="1950"/>
      <c r="Q38" s="1950"/>
      <c r="R38" s="1950"/>
      <c r="S38" s="1950"/>
      <c r="T38" s="1950"/>
      <c r="U38" s="1950"/>
      <c r="V38" s="237"/>
      <c r="Z38" s="1954"/>
      <c r="AA38" s="2212"/>
      <c r="AB38" s="1954"/>
      <c r="AC38" s="1950"/>
      <c r="AH38" s="270"/>
      <c r="AI38" s="270"/>
      <c r="AJ38" s="392"/>
      <c r="AK38" s="293"/>
    </row>
    <row r="39" spans="1:39" ht="8.25" customHeight="1" x14ac:dyDescent="0.15">
      <c r="A39" s="293"/>
      <c r="C39" s="1950"/>
      <c r="D39" s="1950"/>
      <c r="E39" s="1950"/>
      <c r="F39" s="1950"/>
      <c r="G39" s="1950"/>
      <c r="H39" s="1950"/>
      <c r="I39" s="1950"/>
      <c r="J39" s="1950"/>
      <c r="K39" s="237"/>
      <c r="L39" s="237"/>
      <c r="M39" s="1950"/>
      <c r="N39" s="1950"/>
      <c r="O39" s="1950"/>
      <c r="P39" s="1950"/>
      <c r="Q39" s="1950"/>
      <c r="R39" s="1950"/>
      <c r="S39" s="1950"/>
      <c r="T39" s="1950"/>
      <c r="U39" s="1950"/>
      <c r="V39" s="237"/>
      <c r="Z39" s="1954" t="s">
        <v>883</v>
      </c>
      <c r="AA39" s="1954"/>
      <c r="AB39" s="1954"/>
      <c r="AC39" s="1954"/>
      <c r="AD39" s="1954"/>
      <c r="AE39" s="1954"/>
      <c r="AF39" s="1954"/>
      <c r="AG39" s="1954"/>
      <c r="AH39" s="1954"/>
      <c r="AI39" s="1954"/>
      <c r="AJ39" s="392"/>
      <c r="AK39" s="293"/>
    </row>
    <row r="40" spans="1:39" ht="8.25" customHeight="1" x14ac:dyDescent="0.15">
      <c r="A40" s="293"/>
      <c r="C40" s="1950"/>
      <c r="D40" s="1950"/>
      <c r="E40" s="1950"/>
      <c r="F40" s="1950"/>
      <c r="G40" s="1950"/>
      <c r="H40" s="1950"/>
      <c r="I40" s="1950"/>
      <c r="J40" s="1950"/>
      <c r="K40" s="237"/>
      <c r="L40" s="237"/>
      <c r="M40" s="1950"/>
      <c r="N40" s="1950"/>
      <c r="O40" s="1950"/>
      <c r="P40" s="1950"/>
      <c r="Q40" s="1950"/>
      <c r="R40" s="1950"/>
      <c r="S40" s="1950"/>
      <c r="T40" s="1950"/>
      <c r="U40" s="1950"/>
      <c r="V40" s="237"/>
      <c r="Z40" s="1954"/>
      <c r="AA40" s="1954"/>
      <c r="AB40" s="1954"/>
      <c r="AC40" s="1954"/>
      <c r="AD40" s="1954"/>
      <c r="AE40" s="1954"/>
      <c r="AF40" s="1954"/>
      <c r="AG40" s="1954"/>
      <c r="AH40" s="1954"/>
      <c r="AI40" s="1954"/>
      <c r="AJ40" s="175"/>
      <c r="AK40" s="293"/>
    </row>
    <row r="41" spans="1:39" ht="8.25" customHeight="1" x14ac:dyDescent="0.15">
      <c r="A41" s="293"/>
      <c r="B41" s="88"/>
      <c r="V41" s="293"/>
      <c r="Y41" s="1954" t="s">
        <v>884</v>
      </c>
      <c r="Z41" s="1954"/>
      <c r="AA41" s="1948" t="s">
        <v>675</v>
      </c>
      <c r="AB41" s="1948"/>
      <c r="AC41" s="1922" t="s">
        <v>885</v>
      </c>
      <c r="AD41" s="1922"/>
      <c r="AE41" s="2181"/>
      <c r="AF41" s="1950" t="s">
        <v>886</v>
      </c>
      <c r="AG41" s="1950"/>
      <c r="AH41" s="237"/>
      <c r="AK41" s="293"/>
      <c r="AL41" s="234" t="s">
        <v>54</v>
      </c>
    </row>
    <row r="42" spans="1:39" ht="8.25" customHeight="1" x14ac:dyDescent="0.15">
      <c r="C42" s="238"/>
      <c r="D42" s="238"/>
      <c r="E42" s="238"/>
      <c r="F42" s="238"/>
      <c r="G42" s="238"/>
      <c r="H42" s="238"/>
      <c r="I42" s="238"/>
      <c r="J42" s="238"/>
      <c r="K42" s="238"/>
      <c r="L42" s="238"/>
      <c r="M42" s="238"/>
      <c r="N42" s="238"/>
      <c r="O42" s="238"/>
      <c r="P42" s="238"/>
      <c r="Q42" s="238"/>
      <c r="R42" s="238"/>
      <c r="S42" s="238"/>
      <c r="T42" s="238"/>
      <c r="U42" s="238"/>
      <c r="Y42" s="1954"/>
      <c r="Z42" s="1954"/>
      <c r="AA42" s="1948"/>
      <c r="AB42" s="1948"/>
      <c r="AC42" s="1922"/>
      <c r="AD42" s="1922"/>
      <c r="AE42" s="2181"/>
      <c r="AF42" s="1950"/>
      <c r="AG42" s="1950"/>
      <c r="AH42" s="237"/>
      <c r="AK42" s="293"/>
    </row>
    <row r="43" spans="1:39" ht="8.25" customHeight="1" x14ac:dyDescent="0.15">
      <c r="C43" s="238"/>
      <c r="D43" s="238"/>
      <c r="E43" s="238"/>
      <c r="F43" s="238"/>
      <c r="G43" s="238"/>
      <c r="H43" s="238"/>
      <c r="I43" s="238"/>
      <c r="J43" s="238"/>
      <c r="K43" s="238"/>
      <c r="L43" s="238"/>
      <c r="M43" s="238"/>
      <c r="N43" s="238"/>
      <c r="O43" s="238"/>
      <c r="P43" s="238"/>
      <c r="Q43" s="238"/>
      <c r="R43" s="238"/>
      <c r="S43" s="238"/>
      <c r="T43" s="238"/>
      <c r="U43" s="238"/>
      <c r="Y43" s="1954" t="s">
        <v>887</v>
      </c>
      <c r="Z43" s="1954"/>
      <c r="AA43" s="1954"/>
      <c r="AB43" s="1954"/>
      <c r="AC43" s="1948" t="s">
        <v>675</v>
      </c>
      <c r="AD43" s="1948"/>
      <c r="AE43" s="1948"/>
      <c r="AF43" s="1950" t="s">
        <v>888</v>
      </c>
      <c r="AG43" s="1950"/>
      <c r="AH43" s="2181"/>
      <c r="AI43" s="1950" t="s">
        <v>889</v>
      </c>
      <c r="AJ43" s="1950"/>
      <c r="AK43" s="1950"/>
      <c r="AL43" s="237"/>
      <c r="AM43" s="293"/>
    </row>
    <row r="44" spans="1:39" ht="8.25" customHeight="1" x14ac:dyDescent="0.15">
      <c r="C44" s="238"/>
      <c r="D44" s="238"/>
      <c r="E44" s="238"/>
      <c r="F44" s="238"/>
      <c r="G44" s="238"/>
      <c r="H44" s="238"/>
      <c r="I44" s="238"/>
      <c r="J44" s="238"/>
      <c r="K44" s="238"/>
      <c r="L44" s="238"/>
      <c r="M44" s="238"/>
      <c r="N44" s="238"/>
      <c r="O44" s="238"/>
      <c r="P44" s="238"/>
      <c r="Q44" s="238"/>
      <c r="R44" s="238"/>
      <c r="S44" s="238"/>
      <c r="T44" s="238"/>
      <c r="U44" s="238"/>
      <c r="Y44" s="1954"/>
      <c r="Z44" s="1954"/>
      <c r="AA44" s="1954"/>
      <c r="AB44" s="1954"/>
      <c r="AC44" s="1948"/>
      <c r="AD44" s="1948"/>
      <c r="AE44" s="1948"/>
      <c r="AF44" s="1950"/>
      <c r="AG44" s="1950"/>
      <c r="AH44" s="2181"/>
      <c r="AI44" s="1950"/>
      <c r="AJ44" s="1950"/>
      <c r="AK44" s="1950"/>
      <c r="AL44" s="270"/>
      <c r="AM44" s="293"/>
    </row>
    <row r="45" spans="1:39" ht="8.25" customHeight="1" x14ac:dyDescent="0.15">
      <c r="C45" s="238"/>
      <c r="D45" s="238"/>
      <c r="E45" s="238"/>
      <c r="F45" s="238"/>
      <c r="G45" s="238"/>
      <c r="H45" s="238"/>
      <c r="I45" s="238"/>
      <c r="J45" s="238"/>
      <c r="K45" s="238"/>
      <c r="L45" s="238"/>
      <c r="M45" s="238"/>
      <c r="N45" s="238"/>
      <c r="O45" s="238"/>
      <c r="P45" s="238"/>
      <c r="Q45" s="238"/>
      <c r="R45" s="238"/>
      <c r="S45" s="238"/>
      <c r="T45" s="238"/>
      <c r="U45" s="238"/>
      <c r="Y45" s="1954" t="s">
        <v>890</v>
      </c>
      <c r="Z45" s="1954"/>
      <c r="AA45" s="1950" t="s">
        <v>142</v>
      </c>
      <c r="AB45" s="1948" t="s">
        <v>891</v>
      </c>
      <c r="AC45" s="2214"/>
      <c r="AD45" s="2214"/>
      <c r="AE45" s="2215"/>
      <c r="AF45" s="2215"/>
      <c r="AG45" s="2216"/>
      <c r="AH45" s="2216"/>
      <c r="AI45" s="1950"/>
      <c r="AJ45" s="1950"/>
      <c r="AK45" s="293"/>
    </row>
    <row r="46" spans="1:39" ht="8.25" customHeight="1" x14ac:dyDescent="0.15">
      <c r="B46" s="1517" t="s">
        <v>848</v>
      </c>
      <c r="C46" s="1517"/>
      <c r="D46" s="1517"/>
      <c r="E46" s="1517"/>
      <c r="F46" s="1164"/>
      <c r="G46" s="235"/>
      <c r="O46" s="238"/>
      <c r="P46" s="238"/>
      <c r="Q46" s="238"/>
      <c r="R46" s="238"/>
      <c r="S46" s="238"/>
      <c r="T46" s="238"/>
      <c r="U46" s="238"/>
      <c r="X46" s="87"/>
      <c r="Y46" s="1954"/>
      <c r="Z46" s="1954"/>
      <c r="AA46" s="1950"/>
      <c r="AB46" s="1948"/>
      <c r="AC46" s="2214"/>
      <c r="AD46" s="2214"/>
      <c r="AE46" s="2215"/>
      <c r="AF46" s="2215"/>
      <c r="AG46" s="2216"/>
      <c r="AH46" s="2216"/>
      <c r="AI46" s="1950"/>
      <c r="AJ46" s="1950"/>
      <c r="AK46" s="293"/>
    </row>
    <row r="47" spans="1:39" ht="8.25" customHeight="1" x14ac:dyDescent="0.15">
      <c r="B47" s="1517"/>
      <c r="C47" s="1517"/>
      <c r="D47" s="1517"/>
      <c r="E47" s="1517"/>
      <c r="F47" s="1164"/>
      <c r="G47" s="235"/>
      <c r="X47" s="276"/>
      <c r="Y47" s="1954" t="s">
        <v>892</v>
      </c>
      <c r="Z47" s="1954"/>
      <c r="AA47" s="1948" t="s">
        <v>675</v>
      </c>
      <c r="AB47" s="1948"/>
      <c r="AC47" s="1950" t="s">
        <v>893</v>
      </c>
      <c r="AD47" s="1950"/>
      <c r="AE47" s="2181"/>
      <c r="AF47" s="2181"/>
      <c r="AG47" s="1922" t="s">
        <v>1002</v>
      </c>
      <c r="AH47" s="1922"/>
      <c r="AI47" s="2181" t="s">
        <v>894</v>
      </c>
      <c r="AJ47" s="2181"/>
      <c r="AK47" s="1950"/>
      <c r="AL47" s="1950"/>
      <c r="AM47" s="293"/>
    </row>
    <row r="48" spans="1:39" ht="8.25" customHeight="1" x14ac:dyDescent="0.15">
      <c r="C48" s="2226" t="s">
        <v>849</v>
      </c>
      <c r="D48" s="2226"/>
      <c r="E48" s="2226"/>
      <c r="F48" s="2226"/>
      <c r="G48" s="2226"/>
      <c r="H48" s="2226"/>
      <c r="I48" s="2226"/>
      <c r="J48" s="2226"/>
      <c r="K48" s="2226"/>
      <c r="L48" s="2226"/>
      <c r="M48" s="2226"/>
      <c r="N48" s="2226"/>
      <c r="X48" s="276"/>
      <c r="Y48" s="1954"/>
      <c r="Z48" s="1954"/>
      <c r="AA48" s="1948"/>
      <c r="AB48" s="1948"/>
      <c r="AC48" s="1950"/>
      <c r="AD48" s="1950"/>
      <c r="AE48" s="2181"/>
      <c r="AF48" s="2181"/>
      <c r="AG48" s="1922"/>
      <c r="AH48" s="1922"/>
      <c r="AI48" s="2181"/>
      <c r="AJ48" s="2181"/>
      <c r="AK48" s="1950"/>
      <c r="AL48" s="1950"/>
      <c r="AM48" s="293"/>
    </row>
    <row r="49" spans="3:37" ht="8.25" customHeight="1" x14ac:dyDescent="0.15">
      <c r="C49" s="2226"/>
      <c r="D49" s="2226"/>
      <c r="E49" s="2226"/>
      <c r="F49" s="2226"/>
      <c r="G49" s="2226"/>
      <c r="H49" s="2226"/>
      <c r="I49" s="2226"/>
      <c r="J49" s="2226"/>
      <c r="K49" s="2226"/>
      <c r="L49" s="2226"/>
      <c r="M49" s="2226"/>
      <c r="N49" s="2226"/>
      <c r="X49" s="276"/>
      <c r="Y49" s="276"/>
      <c r="Z49" s="276"/>
      <c r="AA49" s="276"/>
      <c r="AB49" s="276"/>
      <c r="AC49" s="276"/>
      <c r="AD49" s="276"/>
      <c r="AE49" s="276"/>
      <c r="AF49" s="276"/>
      <c r="AG49" s="276"/>
      <c r="AH49" s="276"/>
      <c r="AI49" s="276"/>
      <c r="AJ49" s="276"/>
      <c r="AK49" s="293"/>
    </row>
    <row r="50" spans="3:37" ht="8.25" customHeight="1" x14ac:dyDescent="0.15">
      <c r="C50" s="2210" t="s">
        <v>852</v>
      </c>
      <c r="D50" s="2211"/>
      <c r="E50" s="2211"/>
      <c r="F50" s="2211"/>
      <c r="G50" s="2211"/>
      <c r="H50" s="2211"/>
      <c r="I50" s="2211"/>
      <c r="J50" s="2211"/>
      <c r="K50" s="2211"/>
      <c r="L50" s="2211"/>
      <c r="M50" s="2211"/>
      <c r="N50" s="2211"/>
      <c r="X50" s="1517" t="s">
        <v>895</v>
      </c>
      <c r="Y50" s="1517"/>
      <c r="Z50" s="1517"/>
      <c r="AA50" s="1517"/>
      <c r="AB50" s="210"/>
      <c r="AC50" s="210"/>
      <c r="AD50" s="210"/>
      <c r="AE50" s="210"/>
      <c r="AF50" s="210"/>
      <c r="AG50" s="210"/>
      <c r="AH50" s="210"/>
      <c r="AI50" s="210"/>
      <c r="AJ50" s="210"/>
      <c r="AK50" s="293"/>
    </row>
    <row r="51" spans="3:37" ht="8.25" customHeight="1" x14ac:dyDescent="0.15">
      <c r="C51" s="2211"/>
      <c r="D51" s="2211"/>
      <c r="E51" s="2211"/>
      <c r="F51" s="2211"/>
      <c r="G51" s="2211"/>
      <c r="H51" s="2211"/>
      <c r="I51" s="2211"/>
      <c r="J51" s="2211"/>
      <c r="K51" s="2211"/>
      <c r="L51" s="2211"/>
      <c r="M51" s="2211"/>
      <c r="N51" s="2211"/>
      <c r="X51" s="1517"/>
      <c r="Y51" s="1517"/>
      <c r="Z51" s="1517"/>
      <c r="AA51" s="1517"/>
      <c r="AB51" s="210"/>
      <c r="AC51" s="210"/>
      <c r="AD51" s="210"/>
      <c r="AE51" s="210"/>
      <c r="AF51" s="210"/>
      <c r="AG51" s="210"/>
      <c r="AH51" s="210"/>
      <c r="AI51" s="210"/>
      <c r="AJ51" s="210"/>
      <c r="AK51" s="293"/>
    </row>
    <row r="52" spans="3:37" ht="8.25" customHeight="1" x14ac:dyDescent="0.15">
      <c r="Y52" s="2213" t="str">
        <f>+"　　※"&amp;表紙!AE6&amp;"4月1日から調書作成基準日までに提供している場合に記入する。"</f>
        <v>　　※4月1日から調書作成基準日までに提供している場合に記入する。</v>
      </c>
      <c r="Z52" s="2213"/>
      <c r="AA52" s="2213"/>
      <c r="AB52" s="2213"/>
      <c r="AC52" s="2213"/>
      <c r="AD52" s="2213"/>
      <c r="AE52" s="2213"/>
      <c r="AF52" s="2213"/>
      <c r="AG52" s="2213"/>
      <c r="AH52" s="2213"/>
      <c r="AI52" s="2213"/>
      <c r="AJ52" s="2213"/>
      <c r="AK52" s="293"/>
    </row>
    <row r="53" spans="3:37" ht="8.25" customHeight="1" x14ac:dyDescent="0.15">
      <c r="Y53" s="2213"/>
      <c r="Z53" s="2213"/>
      <c r="AA53" s="2213"/>
      <c r="AB53" s="2213"/>
      <c r="AC53" s="2213"/>
      <c r="AD53" s="2213"/>
      <c r="AE53" s="2213"/>
      <c r="AF53" s="2213"/>
      <c r="AG53" s="2213"/>
      <c r="AH53" s="2213"/>
      <c r="AI53" s="2213"/>
      <c r="AJ53" s="2213"/>
      <c r="AK53" s="293"/>
    </row>
    <row r="54" spans="3:37" ht="8.25" customHeight="1" x14ac:dyDescent="0.15">
      <c r="Y54" s="1954" t="s">
        <v>896</v>
      </c>
      <c r="Z54" s="1954"/>
      <c r="AA54" s="1954"/>
      <c r="AB54" s="276"/>
      <c r="AC54" s="1948" t="s">
        <v>675</v>
      </c>
      <c r="AD54" s="1948"/>
      <c r="AE54" s="1948"/>
      <c r="AF54" s="806"/>
      <c r="AG54" s="806"/>
      <c r="AH54" s="806"/>
      <c r="AI54" s="806"/>
      <c r="AJ54" s="806"/>
      <c r="AK54" s="293"/>
    </row>
    <row r="55" spans="3:37" ht="8.25" customHeight="1" x14ac:dyDescent="0.15">
      <c r="Y55" s="1954"/>
      <c r="Z55" s="1954"/>
      <c r="AA55" s="1954"/>
      <c r="AB55" s="276"/>
      <c r="AC55" s="1948"/>
      <c r="AD55" s="1948"/>
      <c r="AE55" s="1948"/>
      <c r="AF55" s="806"/>
      <c r="AG55" s="806"/>
      <c r="AH55" s="806"/>
      <c r="AI55" s="806"/>
      <c r="AJ55" s="806"/>
      <c r="AK55" s="293"/>
    </row>
    <row r="56" spans="3:37" ht="8.25" customHeight="1" x14ac:dyDescent="0.15">
      <c r="Z56" s="1950" t="s">
        <v>897</v>
      </c>
      <c r="AA56" s="1950"/>
      <c r="AB56" s="2200"/>
      <c r="AC56" s="1954" t="s">
        <v>898</v>
      </c>
      <c r="AD56" s="1954"/>
      <c r="AE56" s="806"/>
      <c r="AF56" s="806"/>
      <c r="AG56" s="806"/>
      <c r="AH56" s="806"/>
      <c r="AI56" s="806"/>
      <c r="AJ56" s="806"/>
      <c r="AK56" s="293"/>
    </row>
    <row r="57" spans="3:37" ht="8.25" customHeight="1" x14ac:dyDescent="0.15">
      <c r="Z57" s="1950"/>
      <c r="AA57" s="1950"/>
      <c r="AB57" s="2200"/>
      <c r="AC57" s="1954"/>
      <c r="AD57" s="1954"/>
      <c r="AE57" s="806"/>
      <c r="AF57" s="806"/>
      <c r="AG57" s="806"/>
      <c r="AH57" s="806"/>
      <c r="AI57" s="806"/>
      <c r="AJ57" s="806"/>
      <c r="AK57" s="293"/>
    </row>
    <row r="58" spans="3:37" ht="8.25" customHeight="1" x14ac:dyDescent="0.15">
      <c r="Y58" s="1954" t="s">
        <v>899</v>
      </c>
      <c r="Z58" s="1954"/>
      <c r="AA58" s="1954"/>
      <c r="AB58" s="1954"/>
      <c r="AC58" s="807"/>
      <c r="AD58" s="807"/>
      <c r="AE58" s="807"/>
      <c r="AF58" s="807"/>
      <c r="AG58" s="807"/>
      <c r="AH58" s="807"/>
      <c r="AI58" s="807"/>
      <c r="AJ58" s="807"/>
      <c r="AK58" s="293"/>
    </row>
    <row r="59" spans="3:37" ht="8.25" customHeight="1" x14ac:dyDescent="0.15">
      <c r="Y59" s="1954"/>
      <c r="Z59" s="1954"/>
      <c r="AA59" s="1954"/>
      <c r="AB59" s="1954"/>
      <c r="AC59" s="807"/>
      <c r="AD59" s="807"/>
      <c r="AE59" s="807"/>
      <c r="AF59" s="807"/>
      <c r="AG59" s="807"/>
      <c r="AH59" s="807"/>
      <c r="AI59" s="807"/>
      <c r="AJ59" s="807"/>
      <c r="AK59" s="293"/>
    </row>
    <row r="60" spans="3:37" ht="8.25" customHeight="1" x14ac:dyDescent="0.15">
      <c r="X60" s="235"/>
      <c r="Y60" s="2201"/>
      <c r="Z60" s="2202"/>
      <c r="AA60" s="2202"/>
      <c r="AB60" s="2202"/>
      <c r="AC60" s="2202"/>
      <c r="AD60" s="2202"/>
      <c r="AE60" s="2202"/>
      <c r="AF60" s="2202"/>
      <c r="AG60" s="2202"/>
      <c r="AH60" s="2202"/>
      <c r="AI60" s="2202"/>
      <c r="AJ60" s="2203"/>
      <c r="AK60" s="293"/>
    </row>
    <row r="61" spans="3:37" ht="8.25" customHeight="1" x14ac:dyDescent="0.15">
      <c r="X61" s="235"/>
      <c r="Y61" s="2204"/>
      <c r="Z61" s="2205"/>
      <c r="AA61" s="2205"/>
      <c r="AB61" s="2205"/>
      <c r="AC61" s="2205"/>
      <c r="AD61" s="2205"/>
      <c r="AE61" s="2205"/>
      <c r="AF61" s="2205"/>
      <c r="AG61" s="2205"/>
      <c r="AH61" s="2205"/>
      <c r="AI61" s="2205"/>
      <c r="AJ61" s="2206"/>
      <c r="AK61" s="293"/>
    </row>
    <row r="62" spans="3:37" ht="8.25" customHeight="1" x14ac:dyDescent="0.15">
      <c r="Y62" s="2204"/>
      <c r="Z62" s="2205"/>
      <c r="AA62" s="2205"/>
      <c r="AB62" s="2205"/>
      <c r="AC62" s="2205"/>
      <c r="AD62" s="2205"/>
      <c r="AE62" s="2205"/>
      <c r="AF62" s="2205"/>
      <c r="AG62" s="2205"/>
      <c r="AH62" s="2205"/>
      <c r="AI62" s="2205"/>
      <c r="AJ62" s="2206"/>
      <c r="AK62" s="293"/>
    </row>
    <row r="63" spans="3:37" ht="8.25" customHeight="1" x14ac:dyDescent="0.15">
      <c r="Y63" s="2204"/>
      <c r="Z63" s="2205"/>
      <c r="AA63" s="2205"/>
      <c r="AB63" s="2205"/>
      <c r="AC63" s="2205"/>
      <c r="AD63" s="2205"/>
      <c r="AE63" s="2205"/>
      <c r="AF63" s="2205"/>
      <c r="AG63" s="2205"/>
      <c r="AH63" s="2205"/>
      <c r="AI63" s="2205"/>
      <c r="AJ63" s="2206"/>
      <c r="AK63" s="293"/>
    </row>
    <row r="64" spans="3:37" ht="8.25" customHeight="1" x14ac:dyDescent="0.15">
      <c r="Y64" s="2207"/>
      <c r="Z64" s="2208"/>
      <c r="AA64" s="2208"/>
      <c r="AB64" s="2208"/>
      <c r="AC64" s="2208"/>
      <c r="AD64" s="2208"/>
      <c r="AE64" s="2208"/>
      <c r="AF64" s="2208"/>
      <c r="AG64" s="2208"/>
      <c r="AH64" s="2208"/>
      <c r="AI64" s="2208"/>
      <c r="AJ64" s="2209"/>
      <c r="AK64" s="293"/>
    </row>
    <row r="65" spans="25:37" ht="8.25" customHeight="1" x14ac:dyDescent="0.15">
      <c r="Y65" s="804"/>
      <c r="Z65" s="804"/>
      <c r="AA65" s="804"/>
      <c r="AB65" s="804"/>
      <c r="AC65" s="804"/>
      <c r="AD65" s="804"/>
      <c r="AE65" s="804"/>
      <c r="AF65" s="804"/>
      <c r="AG65" s="804"/>
      <c r="AH65" s="804"/>
      <c r="AI65" s="804"/>
      <c r="AJ65" s="804"/>
      <c r="AK65" s="293"/>
    </row>
  </sheetData>
  <mergeCells count="156">
    <mergeCell ref="D19:G20"/>
    <mergeCell ref="H19:Q20"/>
    <mergeCell ref="C9:G10"/>
    <mergeCell ref="H9:P10"/>
    <mergeCell ref="Y9:Z14"/>
    <mergeCell ref="Z17:Z18"/>
    <mergeCell ref="H21:H23"/>
    <mergeCell ref="I21:K23"/>
    <mergeCell ref="L21:N23"/>
    <mergeCell ref="G21:G23"/>
    <mergeCell ref="O21:Q23"/>
    <mergeCell ref="R19:T23"/>
    <mergeCell ref="U19:U23"/>
    <mergeCell ref="Y19:Y21"/>
    <mergeCell ref="D21:E23"/>
    <mergeCell ref="F21:F23"/>
    <mergeCell ref="C14:G15"/>
    <mergeCell ref="Y15:Y18"/>
    <mergeCell ref="Z15:Z16"/>
    <mergeCell ref="A1:H2"/>
    <mergeCell ref="C48:N49"/>
    <mergeCell ref="B4:G5"/>
    <mergeCell ref="H4:H5"/>
    <mergeCell ref="H12:J13"/>
    <mergeCell ref="J4:J5"/>
    <mergeCell ref="X7:AA8"/>
    <mergeCell ref="U4:U5"/>
    <mergeCell ref="V4:V5"/>
    <mergeCell ref="I4:I5"/>
    <mergeCell ref="V12:V13"/>
    <mergeCell ref="P4:P5"/>
    <mergeCell ref="Q4:T5"/>
    <mergeCell ref="M4:M5"/>
    <mergeCell ref="N4:O5"/>
    <mergeCell ref="L12:U13"/>
    <mergeCell ref="K4:L5"/>
    <mergeCell ref="U17:U18"/>
    <mergeCell ref="B16:G17"/>
    <mergeCell ref="B7:H8"/>
    <mergeCell ref="I7:I8"/>
    <mergeCell ref="J7:L8"/>
    <mergeCell ref="C19:C23"/>
    <mergeCell ref="AA12:AA14"/>
    <mergeCell ref="AB12:AB14"/>
    <mergeCell ref="AE12:AF14"/>
    <mergeCell ref="C12:G13"/>
    <mergeCell ref="AI12:AJ14"/>
    <mergeCell ref="AC12:AD14"/>
    <mergeCell ref="AG12:AH14"/>
    <mergeCell ref="AA9:AB11"/>
    <mergeCell ref="AC9:AF11"/>
    <mergeCell ref="AG9:AJ11"/>
    <mergeCell ref="AG19:AH19"/>
    <mergeCell ref="AE15:AF16"/>
    <mergeCell ref="AG15:AH16"/>
    <mergeCell ref="AI19:AJ19"/>
    <mergeCell ref="Z20:Z21"/>
    <mergeCell ref="AA20:AA21"/>
    <mergeCell ref="AB20:AB21"/>
    <mergeCell ref="AC20:AD21"/>
    <mergeCell ref="AE20:AF21"/>
    <mergeCell ref="AE17:AF18"/>
    <mergeCell ref="AI20:AJ21"/>
    <mergeCell ref="AI17:AJ18"/>
    <mergeCell ref="AG20:AH21"/>
    <mergeCell ref="AE19:AF19"/>
    <mergeCell ref="AC19:AD19"/>
    <mergeCell ref="AA17:AA18"/>
    <mergeCell ref="AB17:AB18"/>
    <mergeCell ref="AC17:AD18"/>
    <mergeCell ref="AG17:AH18"/>
    <mergeCell ref="AA15:AA16"/>
    <mergeCell ref="AB15:AB16"/>
    <mergeCell ref="AC15:AD16"/>
    <mergeCell ref="AI15:AJ16"/>
    <mergeCell ref="AK43:AK44"/>
    <mergeCell ref="Y43:AB44"/>
    <mergeCell ref="Y52:AJ53"/>
    <mergeCell ref="AA47:AB48"/>
    <mergeCell ref="AC47:AD48"/>
    <mergeCell ref="X50:AA51"/>
    <mergeCell ref="AL47:AL48"/>
    <mergeCell ref="Y47:Z48"/>
    <mergeCell ref="AB45:AB46"/>
    <mergeCell ref="AC45:AD46"/>
    <mergeCell ref="AE45:AF46"/>
    <mergeCell ref="AG45:AH46"/>
    <mergeCell ref="AI45:AI46"/>
    <mergeCell ref="AJ45:AJ46"/>
    <mergeCell ref="Y45:Z46"/>
    <mergeCell ref="AE47:AF48"/>
    <mergeCell ref="AG47:AH48"/>
    <mergeCell ref="AI47:AJ48"/>
    <mergeCell ref="AK47:AK48"/>
    <mergeCell ref="AA45:AA46"/>
    <mergeCell ref="Z56:AA57"/>
    <mergeCell ref="AB56:AB57"/>
    <mergeCell ref="AC56:AD57"/>
    <mergeCell ref="AB37:AB38"/>
    <mergeCell ref="Y60:AJ64"/>
    <mergeCell ref="Y58:AB59"/>
    <mergeCell ref="C38:E40"/>
    <mergeCell ref="F38:J40"/>
    <mergeCell ref="M38:U40"/>
    <mergeCell ref="AA41:AB42"/>
    <mergeCell ref="AC43:AE44"/>
    <mergeCell ref="Y54:AA55"/>
    <mergeCell ref="C50:N51"/>
    <mergeCell ref="AC54:AE55"/>
    <mergeCell ref="Z39:AI40"/>
    <mergeCell ref="AA37:AA38"/>
    <mergeCell ref="B46:F47"/>
    <mergeCell ref="AG41:AG42"/>
    <mergeCell ref="AF43:AG44"/>
    <mergeCell ref="AH43:AH44"/>
    <mergeCell ref="AI43:AI44"/>
    <mergeCell ref="AJ43:AJ44"/>
    <mergeCell ref="Y35:Z36"/>
    <mergeCell ref="X33:Z34"/>
    <mergeCell ref="F25:F27"/>
    <mergeCell ref="G25:G27"/>
    <mergeCell ref="I28:K30"/>
    <mergeCell ref="L28:N30"/>
    <mergeCell ref="AF41:AF42"/>
    <mergeCell ref="AC41:AD42"/>
    <mergeCell ref="AE41:AE42"/>
    <mergeCell ref="R28:T30"/>
    <mergeCell ref="U29:U30"/>
    <mergeCell ref="Y26:AJ28"/>
    <mergeCell ref="O25:Q27"/>
    <mergeCell ref="X24:AE25"/>
    <mergeCell ref="C33:U34"/>
    <mergeCell ref="G36:H36"/>
    <mergeCell ref="Y41:Z42"/>
    <mergeCell ref="AC37:AC38"/>
    <mergeCell ref="Z37:Z38"/>
    <mergeCell ref="D24:E24"/>
    <mergeCell ref="I24:K24"/>
    <mergeCell ref="L24:N24"/>
    <mergeCell ref="O24:Q24"/>
    <mergeCell ref="R24:T24"/>
    <mergeCell ref="F28:F30"/>
    <mergeCell ref="Y29:AJ31"/>
    <mergeCell ref="G28:G30"/>
    <mergeCell ref="H28:H30"/>
    <mergeCell ref="D25:E27"/>
    <mergeCell ref="O28:Q30"/>
    <mergeCell ref="H25:H27"/>
    <mergeCell ref="R25:T27"/>
    <mergeCell ref="U25:U27"/>
    <mergeCell ref="C31:U32"/>
    <mergeCell ref="C28:C30"/>
    <mergeCell ref="D28:E30"/>
    <mergeCell ref="I25:K27"/>
    <mergeCell ref="L25:N27"/>
    <mergeCell ref="C25:C27"/>
  </mergeCells>
  <phoneticPr fontId="2"/>
  <dataValidations count="1">
    <dataValidation type="list" allowBlank="1" showInputMessage="1" showErrorMessage="1" sqref="H4:H5 G36:H36 AA41:AB42 AC43 AA47:AB48 AC54">
      <formula1>"有　・　無,有,無"</formula1>
    </dataValidation>
  </dataValidations>
  <printOptions horizontalCentered="1"/>
  <pageMargins left="0.59055118110236227" right="0.59055118110236227" top="0.98425196850393704" bottom="0.98425196850393704" header="0.31496062992125984" footer="0.31496062992125984"/>
  <pageSetup paperSize="9" scale="92" firstPageNumber="9" orientation="landscape" useFirstPageNumber="1" r:id="rId1"/>
  <headerFooter alignWithMargins="0">
    <oddFooter xml:space="preserve">&amp;C15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3521" r:id="rId4" name="Check Box 1">
              <controlPr defaultSize="0" autoFill="0" autoLine="0" autoPict="0">
                <anchor moveWithCells="1">
                  <from>
                    <xdr:col>1</xdr:col>
                    <xdr:colOff>200025</xdr:colOff>
                    <xdr:row>37</xdr:row>
                    <xdr:rowOff>57150</xdr:rowOff>
                  </from>
                  <to>
                    <xdr:col>2</xdr:col>
                    <xdr:colOff>200025</xdr:colOff>
                    <xdr:row>39</xdr:row>
                    <xdr:rowOff>47625</xdr:rowOff>
                  </to>
                </anchor>
              </controlPr>
            </control>
          </mc:Choice>
        </mc:AlternateContent>
        <mc:AlternateContent xmlns:mc="http://schemas.openxmlformats.org/markup-compatibility/2006">
          <mc:Choice Requires="x14">
            <control shapeId="363522" r:id="rId5" name="Check Box 2">
              <controlPr defaultSize="0" autoFill="0" autoLine="0" autoPict="0">
                <anchor moveWithCells="1">
                  <from>
                    <xdr:col>4</xdr:col>
                    <xdr:colOff>228600</xdr:colOff>
                    <xdr:row>37</xdr:row>
                    <xdr:rowOff>47625</xdr:rowOff>
                  </from>
                  <to>
                    <xdr:col>5</xdr:col>
                    <xdr:colOff>219075</xdr:colOff>
                    <xdr:row>39</xdr:row>
                    <xdr:rowOff>57150</xdr:rowOff>
                  </to>
                </anchor>
              </controlPr>
            </control>
          </mc:Choice>
        </mc:AlternateContent>
        <mc:AlternateContent xmlns:mc="http://schemas.openxmlformats.org/markup-compatibility/2006">
          <mc:Choice Requires="x14">
            <control shapeId="363523" r:id="rId6" name="Check Box 3">
              <controlPr defaultSize="0" autoFill="0" autoLine="0" autoPict="0">
                <anchor moveWithCells="1">
                  <from>
                    <xdr:col>9</xdr:col>
                    <xdr:colOff>228600</xdr:colOff>
                    <xdr:row>37</xdr:row>
                    <xdr:rowOff>66675</xdr:rowOff>
                  </from>
                  <to>
                    <xdr:col>11</xdr:col>
                    <xdr:colOff>123825</xdr:colOff>
                    <xdr:row>39</xdr:row>
                    <xdr:rowOff>76200</xdr:rowOff>
                  </to>
                </anchor>
              </controlPr>
            </control>
          </mc:Choice>
        </mc:AlternateContent>
        <mc:AlternateContent xmlns:mc="http://schemas.openxmlformats.org/markup-compatibility/2006">
          <mc:Choice Requires="x14">
            <control shapeId="363524" r:id="rId7" name="Check Box 4">
              <controlPr defaultSize="0" autoFill="0" autoLine="0" autoPict="0">
                <anchor moveWithCells="1">
                  <from>
                    <xdr:col>2</xdr:col>
                    <xdr:colOff>0</xdr:colOff>
                    <xdr:row>7</xdr:row>
                    <xdr:rowOff>114300</xdr:rowOff>
                  </from>
                  <to>
                    <xdr:col>2</xdr:col>
                    <xdr:colOff>209550</xdr:colOff>
                    <xdr:row>9</xdr:row>
                    <xdr:rowOff>76200</xdr:rowOff>
                  </to>
                </anchor>
              </controlPr>
            </control>
          </mc:Choice>
        </mc:AlternateContent>
        <mc:AlternateContent xmlns:mc="http://schemas.openxmlformats.org/markup-compatibility/2006">
          <mc:Choice Requires="x14">
            <control shapeId="363525" r:id="rId8" name="Check Box 5">
              <controlPr defaultSize="0" autoFill="0" autoLine="0" autoPict="0">
                <anchor moveWithCells="1">
                  <from>
                    <xdr:col>2</xdr:col>
                    <xdr:colOff>0</xdr:colOff>
                    <xdr:row>11</xdr:row>
                    <xdr:rowOff>0</xdr:rowOff>
                  </from>
                  <to>
                    <xdr:col>2</xdr:col>
                    <xdr:colOff>209550</xdr:colOff>
                    <xdr:row>12</xdr:row>
                    <xdr:rowOff>95250</xdr:rowOff>
                  </to>
                </anchor>
              </controlPr>
            </control>
          </mc:Choice>
        </mc:AlternateContent>
        <mc:AlternateContent xmlns:mc="http://schemas.openxmlformats.org/markup-compatibility/2006">
          <mc:Choice Requires="x14">
            <control shapeId="363526" r:id="rId9" name="Check Box 6">
              <controlPr defaultSize="0" autoFill="0" autoLine="0" autoPict="0">
                <anchor moveWithCells="1">
                  <from>
                    <xdr:col>7</xdr:col>
                    <xdr:colOff>0</xdr:colOff>
                    <xdr:row>11</xdr:row>
                    <xdr:rowOff>0</xdr:rowOff>
                  </from>
                  <to>
                    <xdr:col>7</xdr:col>
                    <xdr:colOff>209550</xdr:colOff>
                    <xdr:row>12</xdr:row>
                    <xdr:rowOff>95250</xdr:rowOff>
                  </to>
                </anchor>
              </controlPr>
            </control>
          </mc:Choice>
        </mc:AlternateContent>
        <mc:AlternateContent xmlns:mc="http://schemas.openxmlformats.org/markup-compatibility/2006">
          <mc:Choice Requires="x14">
            <control shapeId="363527" r:id="rId10" name="Check Box 7">
              <controlPr defaultSize="0" autoFill="0" autoLine="0" autoPict="0">
                <anchor moveWithCells="1">
                  <from>
                    <xdr:col>7</xdr:col>
                    <xdr:colOff>0</xdr:colOff>
                    <xdr:row>8</xdr:row>
                    <xdr:rowOff>0</xdr:rowOff>
                  </from>
                  <to>
                    <xdr:col>7</xdr:col>
                    <xdr:colOff>209550</xdr:colOff>
                    <xdr:row>9</xdr:row>
                    <xdr:rowOff>95250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4" tint="0.59999389629810485"/>
  </sheetPr>
  <dimension ref="A1:AI38"/>
  <sheetViews>
    <sheetView showGridLines="0" view="pageBreakPreview" zoomScaleNormal="100" zoomScaleSheetLayoutView="100" workbookViewId="0"/>
  </sheetViews>
  <sheetFormatPr defaultRowHeight="13.5" x14ac:dyDescent="0.15"/>
  <cols>
    <col min="1" max="2" width="2.75" style="87" customWidth="1"/>
    <col min="3" max="3" width="2.625" style="87" customWidth="1"/>
    <col min="4" max="4" width="8.25" style="87" customWidth="1"/>
    <col min="5" max="5" width="9" style="87"/>
    <col min="6" max="6" width="2.875" style="87" customWidth="1"/>
    <col min="7" max="7" width="4.375" style="87" customWidth="1"/>
    <col min="8" max="9" width="2.5" style="87" customWidth="1"/>
    <col min="10" max="10" width="3.125" style="87" customWidth="1"/>
    <col min="11" max="11" width="3.75" style="87" customWidth="1"/>
    <col min="12" max="12" width="4.375" style="87" customWidth="1"/>
    <col min="13" max="13" width="3.125" style="87" customWidth="1"/>
    <col min="14" max="14" width="4.25" style="87" customWidth="1"/>
    <col min="15" max="15" width="3.125" style="87" customWidth="1"/>
    <col min="16" max="16" width="5.25" style="87" customWidth="1"/>
    <col min="17" max="17" width="3.75" style="87" customWidth="1"/>
    <col min="18" max="19" width="2.75" style="87" customWidth="1"/>
    <col min="20" max="34" width="3.75" style="87" customWidth="1"/>
    <col min="35" max="35" width="3.5" style="87" customWidth="1"/>
    <col min="36" max="36" width="2.5" style="87" customWidth="1"/>
    <col min="37" max="16384" width="9" style="87"/>
  </cols>
  <sheetData>
    <row r="1" spans="1:35" ht="15" customHeight="1" x14ac:dyDescent="0.15">
      <c r="B1" s="1517" t="s">
        <v>903</v>
      </c>
      <c r="C1" s="1517"/>
      <c r="D1" s="1517"/>
      <c r="E1" s="1517"/>
      <c r="F1" s="236"/>
      <c r="G1" s="236"/>
      <c r="H1" s="368"/>
      <c r="I1" s="368"/>
      <c r="J1" s="368"/>
      <c r="K1" s="1546"/>
      <c r="L1" s="1546"/>
      <c r="M1" s="368"/>
      <c r="N1" s="387"/>
      <c r="O1" s="387"/>
      <c r="P1" s="387"/>
      <c r="Q1" s="235"/>
      <c r="R1" s="235"/>
      <c r="S1" s="88" t="s">
        <v>907</v>
      </c>
    </row>
    <row r="2" spans="1:35" ht="7.5" customHeight="1" x14ac:dyDescent="0.15">
      <c r="B2" s="1517"/>
      <c r="C2" s="1517"/>
      <c r="D2" s="1517"/>
      <c r="E2" s="1517"/>
      <c r="F2" s="236"/>
      <c r="G2" s="236"/>
      <c r="H2" s="368"/>
      <c r="I2" s="368"/>
      <c r="J2" s="368"/>
      <c r="K2" s="368"/>
      <c r="L2" s="368"/>
      <c r="M2" s="368"/>
      <c r="N2" s="368"/>
      <c r="O2" s="368"/>
      <c r="P2" s="368"/>
      <c r="Q2" s="236"/>
      <c r="R2" s="236"/>
      <c r="S2" s="88"/>
      <c r="T2" s="758"/>
      <c r="U2" s="809"/>
      <c r="V2" s="809"/>
      <c r="W2" s="809"/>
      <c r="X2" s="809"/>
      <c r="Y2" s="809"/>
      <c r="Z2" s="809"/>
      <c r="AA2" s="809"/>
      <c r="AB2" s="809"/>
      <c r="AC2" s="809"/>
      <c r="AD2" s="809"/>
      <c r="AE2" s="809"/>
      <c r="AF2" s="809"/>
      <c r="AG2" s="809"/>
      <c r="AH2" s="809"/>
      <c r="AI2" s="810"/>
    </row>
    <row r="3" spans="1:35" ht="15" customHeight="1" x14ac:dyDescent="0.15">
      <c r="B3" s="236"/>
      <c r="C3" s="236"/>
      <c r="D3" s="368" t="s">
        <v>1143</v>
      </c>
      <c r="E3" s="368"/>
      <c r="F3" s="368" t="s">
        <v>1145</v>
      </c>
      <c r="G3" s="368"/>
      <c r="H3" s="368"/>
      <c r="I3" s="368"/>
      <c r="J3" s="368"/>
      <c r="K3" s="799" t="s">
        <v>1146</v>
      </c>
      <c r="L3" s="799"/>
      <c r="M3" s="387"/>
      <c r="N3" s="368"/>
      <c r="O3" s="368"/>
      <c r="P3" s="237"/>
      <c r="Q3" s="237"/>
      <c r="R3" s="235"/>
      <c r="T3" s="811"/>
      <c r="U3" s="807"/>
      <c r="V3" s="807"/>
      <c r="W3" s="807"/>
      <c r="X3" s="807"/>
      <c r="Y3" s="807"/>
      <c r="Z3" s="807"/>
      <c r="AA3" s="807"/>
      <c r="AB3" s="807"/>
      <c r="AC3" s="807"/>
      <c r="AD3" s="807"/>
      <c r="AE3" s="807"/>
      <c r="AF3" s="807"/>
      <c r="AG3" s="807"/>
      <c r="AH3" s="807"/>
      <c r="AI3" s="812"/>
    </row>
    <row r="4" spans="1:35" ht="5.25" customHeight="1" x14ac:dyDescent="0.15">
      <c r="B4" s="236"/>
      <c r="C4" s="236"/>
      <c r="D4" s="368"/>
      <c r="E4" s="368"/>
      <c r="F4" s="368"/>
      <c r="G4" s="368"/>
      <c r="H4" s="368"/>
      <c r="I4" s="368"/>
      <c r="J4" s="368"/>
      <c r="K4" s="837"/>
      <c r="L4" s="837"/>
      <c r="M4" s="368"/>
      <c r="N4" s="287"/>
      <c r="O4" s="287"/>
      <c r="P4" s="237"/>
      <c r="Q4" s="237"/>
      <c r="T4" s="814"/>
      <c r="U4" s="815"/>
      <c r="V4" s="815"/>
      <c r="W4" s="815"/>
      <c r="X4" s="815"/>
      <c r="Y4" s="815"/>
      <c r="Z4" s="815"/>
      <c r="AA4" s="815"/>
      <c r="AB4" s="815"/>
      <c r="AC4" s="815"/>
      <c r="AD4" s="815"/>
      <c r="AE4" s="815"/>
      <c r="AF4" s="815"/>
      <c r="AG4" s="815"/>
      <c r="AH4" s="815"/>
      <c r="AI4" s="816"/>
    </row>
    <row r="5" spans="1:35" ht="16.5" customHeight="1" x14ac:dyDescent="0.15">
      <c r="B5" s="840"/>
      <c r="C5" s="840"/>
      <c r="D5" s="368" t="s">
        <v>1144</v>
      </c>
      <c r="E5" s="368"/>
      <c r="F5" s="368"/>
      <c r="G5" s="368"/>
      <c r="H5" s="1559" t="s">
        <v>675</v>
      </c>
      <c r="I5" s="1559"/>
      <c r="J5" s="1559"/>
      <c r="K5" s="1559"/>
      <c r="L5" s="799" t="s">
        <v>53</v>
      </c>
      <c r="M5" s="387"/>
      <c r="N5" s="1546"/>
      <c r="O5" s="1546"/>
      <c r="P5" s="237"/>
      <c r="Q5" s="237"/>
      <c r="T5" s="807"/>
      <c r="U5" s="807"/>
      <c r="V5" s="807"/>
      <c r="W5" s="807"/>
      <c r="X5" s="807"/>
      <c r="Y5" s="807"/>
      <c r="Z5" s="807"/>
      <c r="AA5" s="807"/>
      <c r="AB5" s="807"/>
      <c r="AC5" s="807"/>
      <c r="AD5" s="807"/>
      <c r="AE5" s="807"/>
      <c r="AF5" s="807"/>
      <c r="AG5" s="807"/>
      <c r="AH5" s="807"/>
      <c r="AI5" s="807"/>
    </row>
    <row r="6" spans="1:35" ht="16.5" customHeight="1" x14ac:dyDescent="0.15">
      <c r="B6" s="797"/>
      <c r="C6" s="797"/>
      <c r="D6" s="88"/>
      <c r="E6" s="88"/>
      <c r="F6" s="88"/>
      <c r="G6" s="88"/>
      <c r="H6" s="147"/>
      <c r="I6" s="185"/>
      <c r="J6" s="147"/>
      <c r="K6" s="813"/>
      <c r="L6" s="813"/>
      <c r="M6" s="839"/>
      <c r="N6" s="839"/>
      <c r="O6" s="839"/>
      <c r="P6" s="268"/>
      <c r="R6" s="757" t="s">
        <v>1036</v>
      </c>
      <c r="S6" s="757"/>
      <c r="T6" s="1106"/>
      <c r="U6" s="1106"/>
      <c r="V6" s="1106"/>
      <c r="W6" s="1106"/>
      <c r="X6" s="1106"/>
      <c r="Y6" s="1106"/>
      <c r="Z6" s="1106"/>
      <c r="AA6" s="1106"/>
      <c r="AB6" s="1106"/>
      <c r="AC6" s="1106"/>
      <c r="AD6" s="1106"/>
      <c r="AE6" s="1106"/>
      <c r="AF6" s="807"/>
      <c r="AG6" s="807"/>
      <c r="AH6" s="807"/>
      <c r="AI6" s="807"/>
    </row>
    <row r="7" spans="1:35" ht="21" customHeight="1" x14ac:dyDescent="0.15">
      <c r="A7" s="88"/>
      <c r="B7" s="236" t="s">
        <v>904</v>
      </c>
      <c r="C7" s="236"/>
      <c r="D7" s="236"/>
      <c r="E7" s="236"/>
      <c r="F7" s="236"/>
      <c r="G7" s="236"/>
      <c r="H7" s="1559" t="s">
        <v>675</v>
      </c>
      <c r="I7" s="1559"/>
      <c r="J7" s="1559"/>
      <c r="K7" s="1559"/>
      <c r="L7" s="368" t="s">
        <v>905</v>
      </c>
      <c r="M7" s="368"/>
      <c r="N7" s="1559"/>
      <c r="O7" s="1559"/>
      <c r="P7" s="368" t="s">
        <v>906</v>
      </c>
      <c r="Q7" s="387"/>
      <c r="R7" s="147"/>
      <c r="S7" s="235" t="s">
        <v>1183</v>
      </c>
      <c r="T7" s="1107"/>
      <c r="U7" s="1107"/>
      <c r="V7" s="1107"/>
      <c r="W7" s="236" t="s">
        <v>1184</v>
      </c>
      <c r="X7" s="1107"/>
      <c r="Y7" s="1107"/>
      <c r="Z7" s="1107"/>
      <c r="AA7" s="1107"/>
      <c r="AB7" s="1559" t="s">
        <v>675</v>
      </c>
      <c r="AC7" s="1559"/>
      <c r="AD7" s="1559"/>
      <c r="AE7" s="1559"/>
      <c r="AF7" s="807"/>
      <c r="AG7" s="807"/>
      <c r="AH7" s="807"/>
      <c r="AI7" s="807"/>
    </row>
    <row r="8" spans="1:35" ht="9.75" customHeight="1" x14ac:dyDescent="0.15">
      <c r="A8" s="88"/>
      <c r="B8" s="236"/>
      <c r="C8" s="236"/>
      <c r="D8" s="368"/>
      <c r="E8" s="236"/>
      <c r="F8" s="236"/>
      <c r="G8" s="236"/>
      <c r="H8" s="236"/>
      <c r="I8" s="1017"/>
      <c r="J8" s="1017"/>
      <c r="K8" s="2287"/>
      <c r="L8" s="2287"/>
      <c r="M8" s="1017"/>
      <c r="N8" s="1018"/>
      <c r="O8" s="387"/>
      <c r="P8" s="387"/>
      <c r="Q8" s="236"/>
      <c r="R8" s="147"/>
      <c r="T8" s="807"/>
      <c r="U8" s="807"/>
      <c r="V8" s="807"/>
      <c r="W8" s="807"/>
      <c r="X8" s="807"/>
      <c r="Y8" s="807"/>
      <c r="Z8" s="807"/>
      <c r="AA8" s="807"/>
      <c r="AB8" s="807"/>
      <c r="AC8" s="807"/>
      <c r="AD8" s="807"/>
      <c r="AE8" s="807"/>
      <c r="AF8" s="807"/>
      <c r="AG8" s="807"/>
      <c r="AH8" s="807"/>
      <c r="AI8" s="807"/>
    </row>
    <row r="9" spans="1:35" s="268" customFormat="1" ht="18" customHeight="1" x14ac:dyDescent="0.15">
      <c r="A9" s="147"/>
      <c r="B9" s="236" t="s">
        <v>908</v>
      </c>
      <c r="C9" s="236"/>
      <c r="D9" s="236"/>
      <c r="E9" s="236"/>
      <c r="F9" s="236"/>
      <c r="G9" s="236"/>
      <c r="H9" s="1559" t="s">
        <v>675</v>
      </c>
      <c r="I9" s="1559"/>
      <c r="J9" s="1559"/>
      <c r="K9" s="1559"/>
      <c r="L9" s="2107" t="s">
        <v>1147</v>
      </c>
      <c r="M9" s="2107"/>
      <c r="N9" s="2290"/>
      <c r="O9" s="2290"/>
      <c r="P9" s="2290"/>
      <c r="Q9" s="368" t="s">
        <v>53</v>
      </c>
      <c r="R9" s="147"/>
      <c r="S9" s="236" t="s">
        <v>1185</v>
      </c>
      <c r="T9" s="387"/>
      <c r="U9" s="387"/>
      <c r="V9" s="387"/>
      <c r="W9" s="387"/>
      <c r="X9" s="387"/>
      <c r="Y9" s="387"/>
      <c r="Z9" s="387"/>
      <c r="AA9" s="387"/>
      <c r="AB9" s="387"/>
      <c r="AC9" s="387"/>
      <c r="AD9" s="387"/>
      <c r="AE9" s="387"/>
      <c r="AF9" s="387"/>
      <c r="AG9" s="387"/>
      <c r="AH9" s="387"/>
      <c r="AI9" s="387"/>
    </row>
    <row r="10" spans="1:35" s="268" customFormat="1" ht="11.25" customHeight="1" x14ac:dyDescent="0.15">
      <c r="A10" s="147"/>
      <c r="B10" s="368"/>
      <c r="C10" s="368"/>
      <c r="D10" s="368"/>
      <c r="E10" s="368"/>
      <c r="F10" s="837"/>
      <c r="G10" s="817"/>
      <c r="H10" s="287"/>
      <c r="I10" s="287"/>
      <c r="J10" s="287"/>
      <c r="K10" s="287"/>
      <c r="L10" s="287"/>
      <c r="M10" s="287"/>
      <c r="N10" s="287"/>
      <c r="O10" s="287"/>
      <c r="P10" s="287"/>
      <c r="Q10" s="287"/>
      <c r="R10" s="147"/>
      <c r="T10" s="2007" t="s">
        <v>911</v>
      </c>
      <c r="U10" s="2288"/>
      <c r="V10" s="2289"/>
      <c r="W10" s="2007" t="s">
        <v>912</v>
      </c>
      <c r="X10" s="2288"/>
      <c r="Y10" s="2288"/>
      <c r="Z10" s="2288"/>
      <c r="AA10" s="2288"/>
      <c r="AB10" s="2288"/>
      <c r="AC10" s="2289"/>
      <c r="AD10" s="2007" t="s">
        <v>913</v>
      </c>
      <c r="AE10" s="2288"/>
      <c r="AF10" s="2288"/>
      <c r="AG10" s="2288"/>
      <c r="AH10" s="2288"/>
      <c r="AI10" s="2289"/>
    </row>
    <row r="11" spans="1:35" s="268" customFormat="1" ht="18" customHeight="1" x14ac:dyDescent="0.15">
      <c r="A11" s="147"/>
      <c r="B11" s="840" t="s">
        <v>909</v>
      </c>
      <c r="C11" s="840"/>
      <c r="D11" s="236"/>
      <c r="E11" s="236"/>
      <c r="F11" s="236"/>
      <c r="G11" s="236"/>
      <c r="H11" s="368"/>
      <c r="I11" s="368"/>
      <c r="J11" s="368"/>
      <c r="K11" s="1559" t="s">
        <v>675</v>
      </c>
      <c r="L11" s="1559"/>
      <c r="M11" s="1559"/>
      <c r="N11" s="368"/>
      <c r="O11" s="368"/>
      <c r="P11" s="237"/>
      <c r="Q11" s="368"/>
      <c r="R11" s="147"/>
      <c r="S11" s="147"/>
      <c r="T11" s="2291"/>
      <c r="U11" s="2292"/>
      <c r="V11" s="2293"/>
      <c r="W11" s="2294"/>
      <c r="X11" s="2295"/>
      <c r="Y11" s="2295"/>
      <c r="Z11" s="2295"/>
      <c r="AA11" s="2295"/>
      <c r="AB11" s="2295"/>
      <c r="AC11" s="2296"/>
      <c r="AD11" s="2294"/>
      <c r="AE11" s="2295"/>
      <c r="AF11" s="2295"/>
      <c r="AG11" s="2295"/>
      <c r="AH11" s="2295"/>
      <c r="AI11" s="2296"/>
    </row>
    <row r="12" spans="1:35" s="268" customFormat="1" ht="15" customHeight="1" x14ac:dyDescent="0.15">
      <c r="A12" s="147"/>
      <c r="D12" s="368"/>
      <c r="E12" s="387"/>
      <c r="F12" s="387"/>
      <c r="G12" s="368"/>
      <c r="H12" s="368"/>
      <c r="I12" s="368"/>
      <c r="J12" s="368"/>
      <c r="K12" s="835"/>
      <c r="L12" s="835"/>
      <c r="M12" s="368"/>
      <c r="N12" s="368"/>
      <c r="O12" s="368"/>
      <c r="P12" s="368"/>
      <c r="Q12" s="368"/>
      <c r="R12" s="147"/>
      <c r="S12" s="147"/>
      <c r="T12" s="2274"/>
      <c r="U12" s="2230"/>
      <c r="V12" s="2275"/>
      <c r="W12" s="2297"/>
      <c r="X12" s="2229"/>
      <c r="Y12" s="2229"/>
      <c r="Z12" s="2229"/>
      <c r="AA12" s="2229"/>
      <c r="AB12" s="2229"/>
      <c r="AC12" s="2298"/>
      <c r="AD12" s="2297"/>
      <c r="AE12" s="2229"/>
      <c r="AF12" s="2229"/>
      <c r="AG12" s="2229"/>
      <c r="AH12" s="2229"/>
      <c r="AI12" s="2298"/>
    </row>
    <row r="13" spans="1:35" s="268" customFormat="1" ht="15" customHeight="1" x14ac:dyDescent="0.15">
      <c r="A13" s="757" t="s">
        <v>1037</v>
      </c>
      <c r="O13" s="368"/>
      <c r="P13" s="368"/>
      <c r="Q13" s="368"/>
      <c r="R13" s="147"/>
      <c r="S13" s="147"/>
      <c r="T13" s="2285"/>
      <c r="U13" s="2300"/>
      <c r="V13" s="2286"/>
      <c r="W13" s="2301"/>
      <c r="X13" s="2302"/>
      <c r="Y13" s="2302"/>
      <c r="Z13" s="2302"/>
      <c r="AA13" s="2302"/>
      <c r="AB13" s="2302"/>
      <c r="AC13" s="2303"/>
      <c r="AD13" s="2301"/>
      <c r="AE13" s="2302"/>
      <c r="AF13" s="2302"/>
      <c r="AG13" s="2302"/>
      <c r="AH13" s="2302"/>
      <c r="AI13" s="2303"/>
    </row>
    <row r="14" spans="1:35" s="268" customFormat="1" ht="15" customHeight="1" x14ac:dyDescent="0.15">
      <c r="A14" s="147"/>
      <c r="B14" s="236" t="s">
        <v>910</v>
      </c>
      <c r="C14" s="756"/>
      <c r="O14" s="287" t="s">
        <v>54</v>
      </c>
      <c r="P14" s="287"/>
      <c r="Q14" s="368" t="s">
        <v>54</v>
      </c>
      <c r="R14" s="88"/>
      <c r="S14" s="147"/>
      <c r="T14" s="1546"/>
      <c r="U14" s="1546"/>
      <c r="V14" s="1546"/>
      <c r="W14" s="1982"/>
      <c r="X14" s="1982"/>
      <c r="Y14" s="1982"/>
      <c r="Z14" s="1982"/>
      <c r="AA14" s="1982"/>
      <c r="AB14" s="1982"/>
      <c r="AC14" s="1982"/>
      <c r="AD14" s="1982"/>
      <c r="AE14" s="1982"/>
      <c r="AF14" s="1982"/>
      <c r="AG14" s="1982"/>
      <c r="AH14" s="1982"/>
      <c r="AI14" s="1982"/>
    </row>
    <row r="15" spans="1:35" s="268" customFormat="1" ht="15" customHeight="1" x14ac:dyDescent="0.15">
      <c r="A15" s="147"/>
      <c r="B15" s="147"/>
      <c r="C15" s="147"/>
      <c r="D15" s="368" t="s">
        <v>914</v>
      </c>
      <c r="E15" s="837" t="s">
        <v>915</v>
      </c>
      <c r="F15" s="837" t="s">
        <v>52</v>
      </c>
      <c r="G15" s="843" t="s">
        <v>54</v>
      </c>
      <c r="H15" s="842" t="s">
        <v>916</v>
      </c>
      <c r="I15" s="368"/>
      <c r="J15" s="842" t="s">
        <v>9</v>
      </c>
      <c r="K15" s="368" t="s">
        <v>165</v>
      </c>
      <c r="L15" s="368"/>
      <c r="M15" s="842"/>
      <c r="N15" s="287"/>
      <c r="O15" s="287"/>
      <c r="P15" s="287"/>
      <c r="Q15" s="368"/>
      <c r="R15" s="88"/>
      <c r="S15" s="1085" t="s">
        <v>1186</v>
      </c>
      <c r="T15" s="387"/>
      <c r="U15" s="387"/>
      <c r="V15" s="387"/>
      <c r="W15" s="287"/>
      <c r="X15" s="287"/>
      <c r="Y15" s="287"/>
      <c r="Z15" s="287"/>
      <c r="AA15" s="287"/>
      <c r="AB15" s="287"/>
      <c r="AC15" s="287"/>
      <c r="AD15" s="287"/>
      <c r="AE15" s="287"/>
      <c r="AF15" s="287"/>
      <c r="AG15" s="287"/>
      <c r="AH15" s="287"/>
      <c r="AI15" s="287"/>
    </row>
    <row r="16" spans="1:35" s="268" customFormat="1" ht="15" customHeight="1" x14ac:dyDescent="0.15">
      <c r="A16" s="147"/>
      <c r="J16" s="368"/>
      <c r="K16" s="368"/>
      <c r="L16" s="368"/>
      <c r="M16" s="368"/>
      <c r="N16" s="368"/>
      <c r="O16" s="368"/>
      <c r="P16" s="368"/>
      <c r="Q16" s="368"/>
      <c r="R16" s="88"/>
      <c r="S16" s="88"/>
      <c r="T16" s="777" t="s">
        <v>1096</v>
      </c>
      <c r="U16" s="943"/>
      <c r="V16" s="943"/>
      <c r="W16" s="945"/>
      <c r="X16" s="945"/>
      <c r="Y16" s="945"/>
      <c r="Z16" s="945"/>
      <c r="AA16" s="945"/>
      <c r="AB16" s="1999" t="s">
        <v>675</v>
      </c>
      <c r="AC16" s="1999"/>
      <c r="AD16" s="1999"/>
      <c r="AE16" s="954"/>
      <c r="AF16" s="954"/>
      <c r="AG16" s="945"/>
      <c r="AH16" s="945"/>
      <c r="AI16" s="946"/>
    </row>
    <row r="17" spans="1:35" s="268" customFormat="1" ht="15" customHeight="1" x14ac:dyDescent="0.15">
      <c r="A17" s="147"/>
      <c r="D17" s="368" t="s">
        <v>917</v>
      </c>
      <c r="E17" s="387"/>
      <c r="F17" s="1559" t="s">
        <v>675</v>
      </c>
      <c r="G17" s="1559"/>
      <c r="H17" s="1559"/>
      <c r="I17" s="1559"/>
      <c r="J17" s="949"/>
      <c r="K17" s="387" t="s">
        <v>918</v>
      </c>
      <c r="L17" s="2299" t="s">
        <v>54</v>
      </c>
      <c r="M17" s="1164"/>
      <c r="N17" s="842" t="s">
        <v>351</v>
      </c>
      <c r="O17" s="147"/>
      <c r="P17" s="147"/>
      <c r="Q17" s="287"/>
      <c r="R17" s="88"/>
      <c r="S17" s="88"/>
      <c r="T17" s="953"/>
      <c r="U17" s="45"/>
      <c r="V17" s="45"/>
      <c r="W17" s="45"/>
      <c r="X17" s="45"/>
      <c r="Y17" s="45"/>
      <c r="Z17" s="45"/>
      <c r="AA17" s="45"/>
      <c r="AB17" s="955"/>
      <c r="AC17" s="955"/>
      <c r="AD17" s="955"/>
      <c r="AE17" s="955"/>
      <c r="AF17" s="955"/>
      <c r="AG17" s="45"/>
      <c r="AH17" s="45"/>
      <c r="AI17" s="944"/>
    </row>
    <row r="18" spans="1:35" s="268" customFormat="1" ht="15" customHeight="1" x14ac:dyDescent="0.15">
      <c r="A18" s="147"/>
      <c r="D18" s="87"/>
      <c r="E18" s="87"/>
      <c r="F18" s="87"/>
      <c r="G18" s="87"/>
      <c r="H18" s="87"/>
      <c r="I18" s="87"/>
      <c r="J18" s="87"/>
      <c r="K18" s="87"/>
      <c r="L18" s="87"/>
      <c r="M18" s="87"/>
      <c r="N18" s="87"/>
      <c r="O18" s="87"/>
      <c r="P18" s="88"/>
      <c r="Q18" s="368"/>
      <c r="R18" s="88"/>
      <c r="S18" s="88"/>
      <c r="T18" s="1081" t="str">
        <f>+"・不審者対応訓練の実施状況（"&amp;表紙!AE9&amp;")"</f>
        <v>・不審者対応訓練の実施状況（＿＿年度)</v>
      </c>
      <c r="U18" s="1082"/>
      <c r="V18" s="1082"/>
      <c r="W18" s="1082"/>
      <c r="X18" s="1082"/>
      <c r="Y18" s="1082"/>
      <c r="Z18" s="1082"/>
      <c r="AA18" s="1082"/>
      <c r="AB18" s="1082"/>
      <c r="AC18" s="1082"/>
      <c r="AD18" s="1082"/>
      <c r="AE18" s="1082" t="s">
        <v>1097</v>
      </c>
      <c r="AF18" s="1082"/>
      <c r="AG18" s="1082"/>
      <c r="AH18" s="1082"/>
      <c r="AI18" s="1083"/>
    </row>
    <row r="19" spans="1:35" s="268" customFormat="1" ht="15" customHeight="1" x14ac:dyDescent="0.15">
      <c r="A19" s="147"/>
      <c r="B19" s="147"/>
      <c r="C19" s="147"/>
      <c r="D19" s="368" t="s">
        <v>919</v>
      </c>
      <c r="E19" s="387"/>
      <c r="F19" s="1559" t="s">
        <v>675</v>
      </c>
      <c r="G19" s="1559"/>
      <c r="H19" s="1559"/>
      <c r="I19" s="1559"/>
      <c r="J19" s="949"/>
      <c r="K19" s="387" t="s">
        <v>918</v>
      </c>
      <c r="L19" s="2299" t="s">
        <v>54</v>
      </c>
      <c r="M19" s="1164"/>
      <c r="N19" s="842" t="s">
        <v>351</v>
      </c>
      <c r="O19" s="88"/>
      <c r="P19" s="88"/>
      <c r="Q19" s="147"/>
      <c r="R19" s="88"/>
      <c r="S19" s="87"/>
      <c r="T19" s="1081"/>
      <c r="U19" s="1082"/>
      <c r="V19" s="1082"/>
      <c r="W19" s="1082"/>
      <c r="X19" s="1082"/>
      <c r="Y19" s="1082"/>
      <c r="Z19" s="1082"/>
      <c r="AA19" s="1082"/>
      <c r="AB19" s="1082"/>
      <c r="AC19" s="1082"/>
      <c r="AD19" s="1082"/>
      <c r="AE19" s="1082"/>
      <c r="AF19" s="1082"/>
      <c r="AG19" s="1082"/>
      <c r="AH19" s="1082"/>
      <c r="AI19" s="1083"/>
    </row>
    <row r="20" spans="1:35" ht="15" customHeight="1" x14ac:dyDescent="0.15">
      <c r="D20" s="387"/>
      <c r="F20" s="836" t="s">
        <v>920</v>
      </c>
      <c r="G20" s="837" t="s">
        <v>921</v>
      </c>
      <c r="H20" s="368" t="s">
        <v>62</v>
      </c>
      <c r="I20" s="368" t="s">
        <v>9</v>
      </c>
      <c r="J20" s="368" t="s">
        <v>56</v>
      </c>
      <c r="K20" s="2304"/>
      <c r="L20" s="1133"/>
      <c r="M20" s="842" t="s">
        <v>922</v>
      </c>
      <c r="N20" s="287"/>
      <c r="O20" s="799"/>
      <c r="P20" s="799"/>
      <c r="Q20" s="88"/>
      <c r="R20" s="88"/>
      <c r="T20" s="1081" t="s">
        <v>1098</v>
      </c>
      <c r="U20" s="1082"/>
      <c r="V20" s="1082"/>
      <c r="W20" s="1082"/>
      <c r="X20" s="1082"/>
      <c r="Y20" s="1082"/>
      <c r="Z20" s="1082"/>
      <c r="AA20" s="1082"/>
      <c r="AB20" s="1082"/>
      <c r="AC20" s="1082"/>
      <c r="AD20" s="1082"/>
      <c r="AE20" s="1082"/>
      <c r="AF20" s="1082"/>
      <c r="AG20" s="1082"/>
      <c r="AH20" s="1082"/>
      <c r="AI20" s="1083"/>
    </row>
    <row r="21" spans="1:35" ht="15" customHeight="1" x14ac:dyDescent="0.15">
      <c r="B21" s="797"/>
      <c r="C21" s="797"/>
      <c r="D21" s="287"/>
      <c r="E21" s="368"/>
      <c r="F21" s="368"/>
      <c r="G21" s="368"/>
      <c r="H21" s="368"/>
      <c r="I21" s="368"/>
      <c r="J21" s="368"/>
      <c r="K21" s="368"/>
      <c r="L21" s="368"/>
      <c r="M21" s="368"/>
      <c r="N21" s="368"/>
      <c r="O21" s="368"/>
      <c r="P21" s="368"/>
      <c r="Q21" s="88"/>
      <c r="R21" s="88"/>
      <c r="S21" s="88"/>
      <c r="T21" s="1081"/>
      <c r="U21" s="2305"/>
      <c r="V21" s="2305"/>
      <c r="W21" s="2305"/>
      <c r="X21" s="2305"/>
      <c r="Y21" s="2305"/>
      <c r="Z21" s="2305"/>
      <c r="AA21" s="2305"/>
      <c r="AB21" s="2305"/>
      <c r="AC21" s="2305"/>
      <c r="AD21" s="2305"/>
      <c r="AE21" s="2305"/>
      <c r="AF21" s="2305"/>
      <c r="AG21" s="2305"/>
      <c r="AH21" s="2305"/>
      <c r="AI21" s="2306"/>
    </row>
    <row r="22" spans="1:35" ht="15" customHeight="1" x14ac:dyDescent="0.15">
      <c r="A22" s="88" t="s">
        <v>54</v>
      </c>
      <c r="B22" s="818"/>
      <c r="C22" s="818"/>
      <c r="D22" s="842" t="s">
        <v>923</v>
      </c>
      <c r="E22" s="1015" t="s">
        <v>675</v>
      </c>
      <c r="F22" s="387"/>
      <c r="G22" s="837"/>
      <c r="H22" s="368"/>
      <c r="I22" s="368"/>
      <c r="J22" s="82" t="s">
        <v>949</v>
      </c>
      <c r="K22" s="82"/>
      <c r="L22" s="82"/>
      <c r="M22" s="81"/>
      <c r="N22" s="1559" t="s">
        <v>675</v>
      </c>
      <c r="O22" s="1559"/>
      <c r="P22" s="1559"/>
      <c r="Q22" s="88"/>
      <c r="R22" s="88"/>
      <c r="S22" s="88"/>
      <c r="T22" s="1081"/>
      <c r="U22" s="2305"/>
      <c r="V22" s="2305"/>
      <c r="W22" s="2305"/>
      <c r="X22" s="2305"/>
      <c r="Y22" s="2305"/>
      <c r="Z22" s="2305"/>
      <c r="AA22" s="2305"/>
      <c r="AB22" s="2305"/>
      <c r="AC22" s="2305"/>
      <c r="AD22" s="2305"/>
      <c r="AE22" s="2305"/>
      <c r="AF22" s="2305"/>
      <c r="AG22" s="2305"/>
      <c r="AH22" s="2305"/>
      <c r="AI22" s="2306"/>
    </row>
    <row r="23" spans="1:35" ht="15" customHeight="1" x14ac:dyDescent="0.15">
      <c r="A23" s="88"/>
      <c r="B23" s="88"/>
      <c r="C23" s="88"/>
      <c r="D23" s="287"/>
      <c r="E23" s="368"/>
      <c r="F23" s="368"/>
      <c r="G23" s="368"/>
      <c r="H23" s="368"/>
      <c r="I23" s="368"/>
      <c r="J23" s="368"/>
      <c r="K23" s="368"/>
      <c r="L23" s="368"/>
      <c r="M23" s="368"/>
      <c r="N23" s="368"/>
      <c r="O23" s="368"/>
      <c r="P23" s="368"/>
      <c r="Q23" s="88"/>
      <c r="R23" s="88"/>
      <c r="S23" s="88"/>
      <c r="T23" s="1084"/>
      <c r="U23" s="2307"/>
      <c r="V23" s="2307"/>
      <c r="W23" s="2307"/>
      <c r="X23" s="2307"/>
      <c r="Y23" s="2307"/>
      <c r="Z23" s="2307"/>
      <c r="AA23" s="2307"/>
      <c r="AB23" s="2307"/>
      <c r="AC23" s="2307"/>
      <c r="AD23" s="2307"/>
      <c r="AE23" s="2307"/>
      <c r="AF23" s="2307"/>
      <c r="AG23" s="2307"/>
      <c r="AH23" s="2307"/>
      <c r="AI23" s="2308"/>
    </row>
    <row r="24" spans="1:35" ht="15" customHeight="1" x14ac:dyDescent="0.15">
      <c r="A24" s="88"/>
      <c r="B24" s="88"/>
      <c r="C24" s="88"/>
      <c r="D24" s="368" t="s">
        <v>924</v>
      </c>
      <c r="E24" s="1015" t="s">
        <v>675</v>
      </c>
      <c r="F24" s="387"/>
      <c r="G24" s="837"/>
      <c r="H24" s="368"/>
      <c r="I24" s="368"/>
      <c r="J24" s="82" t="s">
        <v>399</v>
      </c>
      <c r="K24" s="82"/>
      <c r="L24" s="82"/>
      <c r="M24" s="81"/>
      <c r="N24" s="1559" t="s">
        <v>675</v>
      </c>
      <c r="O24" s="1559"/>
      <c r="P24" s="1559"/>
      <c r="Q24" s="88"/>
      <c r="R24" s="88"/>
      <c r="S24" s="88"/>
      <c r="T24" s="2276"/>
      <c r="U24" s="2277"/>
      <c r="V24" s="2277"/>
      <c r="W24" s="2277"/>
      <c r="X24" s="2277"/>
      <c r="Y24" s="2277"/>
      <c r="Z24" s="2277"/>
      <c r="AA24" s="2277"/>
      <c r="AB24" s="2277"/>
      <c r="AC24" s="2277"/>
      <c r="AD24" s="2277"/>
      <c r="AE24" s="2277"/>
      <c r="AF24" s="2277"/>
      <c r="AG24" s="2277"/>
      <c r="AH24" s="2277"/>
      <c r="AI24" s="2277"/>
    </row>
    <row r="25" spans="1:35" ht="15" customHeight="1" x14ac:dyDescent="0.15">
      <c r="A25" s="88"/>
      <c r="B25" s="840" t="s">
        <v>1004</v>
      </c>
      <c r="C25" s="819"/>
      <c r="D25" s="287"/>
      <c r="E25" s="366"/>
      <c r="F25" s="366"/>
      <c r="G25" s="366"/>
      <c r="H25" s="366"/>
      <c r="I25" s="366"/>
      <c r="J25" s="366"/>
      <c r="K25" s="366"/>
      <c r="L25" s="366"/>
      <c r="M25" s="366"/>
      <c r="N25" s="366"/>
      <c r="O25" s="366"/>
      <c r="P25" s="366"/>
      <c r="Q25" s="88"/>
      <c r="U25" s="848"/>
      <c r="V25" s="848"/>
      <c r="W25" s="848"/>
      <c r="X25" s="848"/>
      <c r="Y25" s="848"/>
      <c r="Z25" s="848"/>
      <c r="AA25" s="848"/>
      <c r="AB25" s="848"/>
      <c r="AC25" s="848"/>
      <c r="AD25" s="848"/>
      <c r="AE25" s="848"/>
      <c r="AF25" s="848"/>
      <c r="AG25" s="848"/>
      <c r="AH25" s="848"/>
      <c r="AI25" s="848"/>
    </row>
    <row r="26" spans="1:35" ht="15" customHeight="1" x14ac:dyDescent="0.15">
      <c r="A26" s="88"/>
      <c r="B26" s="88"/>
      <c r="C26" s="2007" t="s">
        <v>925</v>
      </c>
      <c r="D26" s="2289"/>
      <c r="E26" s="2317" t="s">
        <v>926</v>
      </c>
      <c r="F26" s="2318"/>
      <c r="G26" s="2318"/>
      <c r="H26" s="2318"/>
      <c r="I26" s="2318"/>
      <c r="J26" s="2318"/>
      <c r="K26" s="2318"/>
      <c r="L26" s="2318"/>
      <c r="M26" s="2318"/>
      <c r="N26" s="2318"/>
      <c r="O26" s="2318"/>
      <c r="P26" s="2319"/>
      <c r="Q26" s="88"/>
      <c r="S26" s="145" t="s">
        <v>1187</v>
      </c>
      <c r="T26" s="895"/>
      <c r="U26" s="895"/>
      <c r="V26" s="895"/>
      <c r="W26" s="895"/>
      <c r="X26" s="895"/>
      <c r="Y26" s="895"/>
      <c r="Z26" s="895"/>
      <c r="AA26" s="895"/>
      <c r="AB26" s="895"/>
      <c r="AC26" s="895"/>
      <c r="AD26" s="895"/>
      <c r="AE26" s="895"/>
      <c r="AF26" s="895"/>
      <c r="AG26" s="895"/>
      <c r="AH26" s="838"/>
      <c r="AI26" s="838"/>
    </row>
    <row r="27" spans="1:35" ht="15" customHeight="1" x14ac:dyDescent="0.15">
      <c r="C27" s="2274"/>
      <c r="D27" s="2275"/>
      <c r="E27" s="2278"/>
      <c r="F27" s="2279"/>
      <c r="G27" s="2279"/>
      <c r="H27" s="2279"/>
      <c r="I27" s="2279"/>
      <c r="J27" s="2279"/>
      <c r="K27" s="2279"/>
      <c r="L27" s="2279"/>
      <c r="M27" s="2279"/>
      <c r="N27" s="2279"/>
      <c r="O27" s="2279"/>
      <c r="P27" s="2280"/>
      <c r="Q27" s="88"/>
      <c r="S27" s="757"/>
      <c r="T27" s="896" t="s">
        <v>947</v>
      </c>
      <c r="U27" s="534"/>
      <c r="V27" s="534"/>
      <c r="W27" s="534"/>
      <c r="X27" s="534"/>
      <c r="Y27" s="534"/>
      <c r="AA27" s="2228" t="s">
        <v>1151</v>
      </c>
      <c r="AB27" s="2228"/>
      <c r="AC27" s="2228"/>
      <c r="AD27" s="763" t="s">
        <v>52</v>
      </c>
      <c r="AE27" s="1021"/>
      <c r="AF27" s="543" t="s">
        <v>1150</v>
      </c>
      <c r="AG27" s="145"/>
      <c r="AH27" s="838"/>
      <c r="AI27" s="838"/>
    </row>
    <row r="28" spans="1:35" ht="15" customHeight="1" x14ac:dyDescent="0.15">
      <c r="C28" s="844"/>
      <c r="D28" s="845"/>
      <c r="E28" s="2274"/>
      <c r="F28" s="2230"/>
      <c r="G28" s="2230"/>
      <c r="H28" s="2230"/>
      <c r="I28" s="2230"/>
      <c r="J28" s="2230"/>
      <c r="K28" s="2230"/>
      <c r="L28" s="2230"/>
      <c r="M28" s="2230"/>
      <c r="N28" s="2230"/>
      <c r="O28" s="2230"/>
      <c r="P28" s="2275"/>
      <c r="Q28" s="88"/>
      <c r="R28" s="757"/>
      <c r="S28" s="896" t="s">
        <v>1149</v>
      </c>
      <c r="T28" s="757"/>
      <c r="U28" s="143"/>
      <c r="V28" s="143"/>
      <c r="W28" s="763"/>
      <c r="X28" s="1559" t="s">
        <v>675</v>
      </c>
      <c r="Y28" s="1559"/>
      <c r="Z28" s="1559"/>
      <c r="AA28" s="143" t="s">
        <v>53</v>
      </c>
      <c r="AB28" s="897"/>
      <c r="AC28" s="141"/>
      <c r="AD28" s="535"/>
      <c r="AE28" s="898"/>
      <c r="AF28" s="2072"/>
      <c r="AG28" s="2043"/>
      <c r="AH28" s="838"/>
      <c r="AI28" s="838"/>
    </row>
    <row r="29" spans="1:35" ht="15" customHeight="1" x14ac:dyDescent="0.15">
      <c r="B29" s="797"/>
      <c r="C29" s="2283"/>
      <c r="D29" s="2284"/>
      <c r="E29" s="2278"/>
      <c r="F29" s="2279"/>
      <c r="G29" s="2279"/>
      <c r="H29" s="2279"/>
      <c r="I29" s="2279"/>
      <c r="J29" s="2279"/>
      <c r="K29" s="2279"/>
      <c r="L29" s="2279"/>
      <c r="M29" s="2279"/>
      <c r="N29" s="2279"/>
      <c r="O29" s="2279"/>
      <c r="P29" s="2280"/>
      <c r="Q29" s="88"/>
      <c r="S29" s="757"/>
      <c r="T29" s="140" t="s">
        <v>948</v>
      </c>
      <c r="U29" s="143"/>
      <c r="V29" s="143"/>
      <c r="W29" s="534"/>
      <c r="X29" s="143"/>
      <c r="Y29" s="143"/>
      <c r="Z29" s="1020"/>
      <c r="AA29" s="2228" t="s">
        <v>1151</v>
      </c>
      <c r="AB29" s="2228"/>
      <c r="AC29" s="2228"/>
      <c r="AD29" s="763" t="s">
        <v>52</v>
      </c>
      <c r="AE29" s="1021"/>
      <c r="AF29" s="543" t="s">
        <v>1150</v>
      </c>
      <c r="AG29" s="145"/>
      <c r="AH29" s="838"/>
      <c r="AI29" s="838"/>
    </row>
    <row r="30" spans="1:35" ht="15" customHeight="1" x14ac:dyDescent="0.15">
      <c r="C30" s="2285"/>
      <c r="D30" s="2286"/>
      <c r="E30" s="2314"/>
      <c r="F30" s="2315"/>
      <c r="G30" s="2315"/>
      <c r="H30" s="2315"/>
      <c r="I30" s="2315"/>
      <c r="J30" s="2315"/>
      <c r="K30" s="2315"/>
      <c r="L30" s="2315"/>
      <c r="M30" s="2315"/>
      <c r="N30" s="2315"/>
      <c r="O30" s="2315"/>
      <c r="P30" s="2316"/>
      <c r="R30" s="757"/>
      <c r="S30" s="896" t="s">
        <v>1148</v>
      </c>
      <c r="T30" s="895"/>
      <c r="U30" s="895"/>
      <c r="V30" s="895"/>
      <c r="W30" s="1019" t="s">
        <v>52</v>
      </c>
      <c r="X30" s="1559" t="s">
        <v>675</v>
      </c>
      <c r="Y30" s="1559"/>
      <c r="Z30" s="1559"/>
      <c r="AA30" s="143" t="s">
        <v>53</v>
      </c>
      <c r="AB30" s="895"/>
      <c r="AC30" s="895"/>
      <c r="AD30" s="895"/>
      <c r="AE30" s="895"/>
      <c r="AF30" s="895"/>
      <c r="AG30" s="895"/>
      <c r="AH30" s="838"/>
      <c r="AI30" s="838"/>
    </row>
    <row r="31" spans="1:35" ht="15" customHeight="1" x14ac:dyDescent="0.15">
      <c r="B31" s="87" t="s">
        <v>1060</v>
      </c>
      <c r="C31" s="2309" t="s">
        <v>1061</v>
      </c>
      <c r="D31" s="2309"/>
      <c r="E31" s="2310"/>
      <c r="F31" s="2310"/>
      <c r="G31" s="2310"/>
      <c r="H31" s="2310"/>
      <c r="I31" s="2310"/>
      <c r="J31" s="2310"/>
      <c r="K31" s="2310"/>
      <c r="L31" s="2310"/>
      <c r="M31" s="2310"/>
      <c r="N31" s="2310"/>
      <c r="O31" s="2310"/>
      <c r="P31" s="2310"/>
      <c r="R31" s="757"/>
    </row>
    <row r="32" spans="1:35" ht="15" customHeight="1" x14ac:dyDescent="0.15">
      <c r="B32" s="849" t="s">
        <v>1062</v>
      </c>
      <c r="C32" s="841"/>
      <c r="D32" s="841"/>
      <c r="E32" s="287"/>
      <c r="F32" s="287"/>
      <c r="G32" s="287"/>
      <c r="H32" s="287"/>
      <c r="I32" s="287"/>
      <c r="J32" s="287"/>
      <c r="K32" s="287"/>
      <c r="L32" s="287"/>
      <c r="M32" s="287"/>
      <c r="N32" s="287"/>
      <c r="O32" s="287"/>
      <c r="P32" s="287"/>
      <c r="S32" s="145" t="s">
        <v>1188</v>
      </c>
      <c r="T32" s="757"/>
      <c r="U32" s="757"/>
      <c r="V32" s="757"/>
      <c r="W32" s="757"/>
      <c r="X32" s="757"/>
      <c r="Y32" s="757"/>
      <c r="Z32" s="757"/>
      <c r="AA32" s="757"/>
      <c r="AB32" s="757"/>
      <c r="AC32" s="757"/>
      <c r="AD32" s="757"/>
      <c r="AE32" s="757"/>
      <c r="AF32" s="757"/>
      <c r="AG32" s="757"/>
      <c r="AH32" s="757"/>
      <c r="AI32" s="757"/>
    </row>
    <row r="33" spans="2:35" ht="15" customHeight="1" x14ac:dyDescent="0.15">
      <c r="B33" s="849"/>
      <c r="C33" s="2311"/>
      <c r="D33" s="2312"/>
      <c r="E33" s="2312"/>
      <c r="F33" s="2312"/>
      <c r="G33" s="2312"/>
      <c r="H33" s="2312"/>
      <c r="I33" s="2312"/>
      <c r="J33" s="2312"/>
      <c r="K33" s="2312"/>
      <c r="L33" s="2312"/>
      <c r="M33" s="2312"/>
      <c r="N33" s="2312"/>
      <c r="O33" s="2312"/>
      <c r="P33" s="2313"/>
      <c r="S33" s="145"/>
      <c r="T33" s="2281" t="s">
        <v>1152</v>
      </c>
      <c r="U33" s="2067"/>
      <c r="V33" s="2067"/>
      <c r="W33" s="2067"/>
      <c r="X33" s="2067"/>
      <c r="Y33" s="1101" t="s">
        <v>52</v>
      </c>
      <c r="Z33" s="1559" t="s">
        <v>675</v>
      </c>
      <c r="AA33" s="1559"/>
      <c r="AB33" s="1559"/>
      <c r="AC33" s="1097" t="s">
        <v>53</v>
      </c>
      <c r="AD33" s="237"/>
      <c r="AE33" s="237"/>
      <c r="AF33" s="237"/>
      <c r="AG33" s="237"/>
      <c r="AH33" s="237"/>
      <c r="AI33" s="237"/>
    </row>
    <row r="34" spans="2:35" ht="15" customHeight="1" x14ac:dyDescent="0.15">
      <c r="C34" s="2274"/>
      <c r="D34" s="2282"/>
      <c r="E34" s="2282"/>
      <c r="F34" s="2282"/>
      <c r="G34" s="2282"/>
      <c r="H34" s="2282"/>
      <c r="I34" s="2282"/>
      <c r="J34" s="2282"/>
      <c r="K34" s="2282"/>
      <c r="L34" s="2282"/>
      <c r="M34" s="2282"/>
      <c r="N34" s="2282"/>
      <c r="O34" s="2282"/>
      <c r="P34" s="1165"/>
      <c r="S34" s="757"/>
      <c r="T34" s="2281" t="s">
        <v>1153</v>
      </c>
      <c r="U34" s="2067"/>
      <c r="V34" s="2067"/>
      <c r="W34" s="2067"/>
      <c r="X34" s="2067"/>
      <c r="Y34" s="2067"/>
      <c r="Z34" s="2067"/>
      <c r="AA34" s="1101" t="s">
        <v>52</v>
      </c>
      <c r="AB34" s="1559" t="s">
        <v>675</v>
      </c>
      <c r="AC34" s="1559"/>
      <c r="AD34" s="1559"/>
      <c r="AE34" s="1097" t="s">
        <v>53</v>
      </c>
      <c r="AF34" s="237"/>
      <c r="AG34" s="237"/>
      <c r="AH34" s="237"/>
      <c r="AI34" s="237"/>
    </row>
    <row r="35" spans="2:35" ht="15" customHeight="1" x14ac:dyDescent="0.15">
      <c r="C35" s="2274"/>
      <c r="D35" s="2282"/>
      <c r="E35" s="2282"/>
      <c r="F35" s="2282"/>
      <c r="G35" s="2282"/>
      <c r="H35" s="2282"/>
      <c r="I35" s="2282"/>
      <c r="J35" s="2282"/>
      <c r="K35" s="2282"/>
      <c r="L35" s="2282"/>
      <c r="M35" s="2282"/>
      <c r="N35" s="2282"/>
      <c r="O35" s="2282"/>
      <c r="P35" s="1165"/>
      <c r="S35" s="757"/>
      <c r="T35" s="2281" t="s">
        <v>1154</v>
      </c>
      <c r="U35" s="2067"/>
      <c r="V35" s="2067"/>
      <c r="W35" s="2067"/>
      <c r="X35" s="2067"/>
      <c r="Y35" s="2067"/>
      <c r="Z35" s="2067"/>
      <c r="AA35" s="2067"/>
      <c r="AB35" s="2067"/>
      <c r="AC35" s="2067"/>
      <c r="AD35" s="2067"/>
      <c r="AE35" s="1101" t="s">
        <v>52</v>
      </c>
      <c r="AF35" s="1559" t="s">
        <v>675</v>
      </c>
      <c r="AG35" s="1559"/>
      <c r="AH35" s="1559"/>
      <c r="AI35" s="1097" t="s">
        <v>53</v>
      </c>
    </row>
    <row r="36" spans="2:35" ht="15.75" customHeight="1" x14ac:dyDescent="0.15">
      <c r="C36" s="899"/>
      <c r="D36" s="1991"/>
      <c r="E36" s="1991"/>
      <c r="F36" s="1991"/>
      <c r="G36" s="1991"/>
      <c r="H36" s="1991"/>
      <c r="I36" s="1991"/>
      <c r="J36" s="1991"/>
      <c r="K36" s="1991"/>
      <c r="L36" s="1991"/>
      <c r="M36" s="1991"/>
      <c r="N36" s="1991"/>
      <c r="O36" s="1991"/>
      <c r="P36" s="1503"/>
      <c r="S36" s="757"/>
      <c r="T36" s="2281" t="s">
        <v>1189</v>
      </c>
      <c r="U36" s="2281"/>
      <c r="V36" s="2281"/>
      <c r="W36" s="2281"/>
      <c r="X36" s="2281"/>
      <c r="Y36" s="2281"/>
      <c r="Z36" s="2281"/>
      <c r="AA36" s="2281"/>
      <c r="AB36" s="1101" t="s">
        <v>52</v>
      </c>
      <c r="AC36" s="1559" t="s">
        <v>675</v>
      </c>
      <c r="AD36" s="1559"/>
      <c r="AE36" s="1559"/>
      <c r="AF36" s="1088" t="s">
        <v>53</v>
      </c>
      <c r="AG36" s="237"/>
      <c r="AH36" s="237"/>
      <c r="AI36" s="237"/>
    </row>
    <row r="37" spans="2:35" ht="15" customHeight="1" x14ac:dyDescent="0.15">
      <c r="D37" s="1546"/>
      <c r="E37" s="1546"/>
      <c r="F37" s="1546"/>
      <c r="G37" s="1546"/>
      <c r="H37" s="1546"/>
      <c r="I37" s="1546"/>
      <c r="J37" s="1546"/>
      <c r="K37" s="1546"/>
      <c r="L37" s="1546"/>
      <c r="M37" s="1546"/>
      <c r="N37" s="1546"/>
      <c r="O37" s="1546"/>
      <c r="P37" s="1546"/>
      <c r="S37" s="757"/>
    </row>
    <row r="38" spans="2:35" ht="15" customHeight="1" x14ac:dyDescent="0.15">
      <c r="D38" s="1546"/>
      <c r="E38" s="1546"/>
      <c r="F38" s="1546"/>
      <c r="G38" s="1546"/>
      <c r="H38" s="1546"/>
      <c r="I38" s="1546"/>
      <c r="J38" s="1546"/>
      <c r="K38" s="1546"/>
      <c r="L38" s="1546"/>
      <c r="M38" s="1546"/>
      <c r="N38" s="1546"/>
      <c r="O38" s="1546"/>
      <c r="P38" s="1546"/>
    </row>
  </sheetData>
  <mergeCells count="66">
    <mergeCell ref="T36:AA36"/>
    <mergeCell ref="AC36:AE36"/>
    <mergeCell ref="D36:P36"/>
    <mergeCell ref="D37:P37"/>
    <mergeCell ref="D38:P38"/>
    <mergeCell ref="U21:AI23"/>
    <mergeCell ref="C31:P31"/>
    <mergeCell ref="C33:P33"/>
    <mergeCell ref="AF28:AG28"/>
    <mergeCell ref="C34:P34"/>
    <mergeCell ref="Z33:AB33"/>
    <mergeCell ref="AB34:AD34"/>
    <mergeCell ref="E30:P30"/>
    <mergeCell ref="C26:D26"/>
    <mergeCell ref="E26:P26"/>
    <mergeCell ref="C27:D27"/>
    <mergeCell ref="E27:P27"/>
    <mergeCell ref="K20:L20"/>
    <mergeCell ref="F17:I17"/>
    <mergeCell ref="F19:I19"/>
    <mergeCell ref="L19:M19"/>
    <mergeCell ref="K11:M11"/>
    <mergeCell ref="T12:V12"/>
    <mergeCell ref="W12:AC12"/>
    <mergeCell ref="AD12:AI12"/>
    <mergeCell ref="L17:M17"/>
    <mergeCell ref="T13:V13"/>
    <mergeCell ref="W13:AC13"/>
    <mergeCell ref="AD13:AI13"/>
    <mergeCell ref="AB16:AD16"/>
    <mergeCell ref="T14:V14"/>
    <mergeCell ref="W14:AC14"/>
    <mergeCell ref="AD14:AI14"/>
    <mergeCell ref="AD10:AI10"/>
    <mergeCell ref="AB7:AE7"/>
    <mergeCell ref="T11:V11"/>
    <mergeCell ref="W11:AC11"/>
    <mergeCell ref="AD11:AI11"/>
    <mergeCell ref="W10:AC10"/>
    <mergeCell ref="B1:E2"/>
    <mergeCell ref="K1:L1"/>
    <mergeCell ref="N5:O5"/>
    <mergeCell ref="K8:L8"/>
    <mergeCell ref="T10:V10"/>
    <mergeCell ref="H5:K5"/>
    <mergeCell ref="H7:K7"/>
    <mergeCell ref="N7:O7"/>
    <mergeCell ref="H9:K9"/>
    <mergeCell ref="N9:P9"/>
    <mergeCell ref="L9:M9"/>
    <mergeCell ref="AF35:AH35"/>
    <mergeCell ref="N22:P22"/>
    <mergeCell ref="N24:P24"/>
    <mergeCell ref="X28:Z28"/>
    <mergeCell ref="X30:Z30"/>
    <mergeCell ref="AA27:AC27"/>
    <mergeCell ref="AA29:AC29"/>
    <mergeCell ref="E28:P28"/>
    <mergeCell ref="T24:AI24"/>
    <mergeCell ref="E29:P29"/>
    <mergeCell ref="T35:AD35"/>
    <mergeCell ref="T34:Z34"/>
    <mergeCell ref="T33:X33"/>
    <mergeCell ref="C35:P35"/>
    <mergeCell ref="C29:D29"/>
    <mergeCell ref="C30:D30"/>
  </mergeCells>
  <phoneticPr fontId="2"/>
  <dataValidations count="2">
    <dataValidation type="list" allowBlank="1" showInputMessage="1" showErrorMessage="1" sqref="H5 H7 H9 N9:P9 F17 F19 E22 E24 N22 N24 X28 X30 AB16 K11 Z33 AB34 AF35 AB7 AC36">
      <formula1>"有　・　無,有,無"</formula1>
    </dataValidation>
    <dataValidation type="list" allowBlank="1" showInputMessage="1" showErrorMessage="1" sqref="AA27:AC27 AA29:AC29">
      <formula1>"実施・未実施,実施,未実施"</formula1>
    </dataValidation>
  </dataValidations>
  <pageMargins left="0.70866141732283472" right="0.70866141732283472" top="0.74803149606299213" bottom="0.74803149606299213" header="0.31496062992125984" footer="0.31496062992125984"/>
  <pageSetup paperSize="9" scale="96" orientation="landscape" r:id="rId1"/>
  <headerFooter>
    <oddFooter>&amp;C16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42" r:id="rId4" name="Check Box 2">
              <controlPr defaultSize="0" autoFill="0" autoLine="0" autoPict="0">
                <anchor moveWithCells="1">
                  <from>
                    <xdr:col>1</xdr:col>
                    <xdr:colOff>200025</xdr:colOff>
                    <xdr:row>1</xdr:row>
                    <xdr:rowOff>66675</xdr:rowOff>
                  </from>
                  <to>
                    <xdr:col>3</xdr:col>
                    <xdr:colOff>409575</xdr:colOff>
                    <xdr:row>3</xdr:row>
                    <xdr:rowOff>19050</xdr:rowOff>
                  </to>
                </anchor>
              </controlPr>
            </control>
          </mc:Choice>
        </mc:AlternateContent>
        <mc:AlternateContent xmlns:mc="http://schemas.openxmlformats.org/markup-compatibility/2006">
          <mc:Choice Requires="x14">
            <control shapeId="368643" r:id="rId5" name="Check Box 3">
              <controlPr defaultSize="0" autoFill="0" autoLine="0" autoPict="0">
                <anchor moveWithCells="1">
                  <from>
                    <xdr:col>4</xdr:col>
                    <xdr:colOff>495300</xdr:colOff>
                    <xdr:row>1</xdr:row>
                    <xdr:rowOff>66675</xdr:rowOff>
                  </from>
                  <to>
                    <xdr:col>5</xdr:col>
                    <xdr:colOff>114300</xdr:colOff>
                    <xdr:row>3</xdr:row>
                    <xdr:rowOff>28575</xdr:rowOff>
                  </to>
                </anchor>
              </controlPr>
            </control>
          </mc:Choice>
        </mc:AlternateContent>
        <mc:AlternateContent xmlns:mc="http://schemas.openxmlformats.org/markup-compatibility/2006">
          <mc:Choice Requires="x14">
            <control shapeId="368644" r:id="rId6" name="Check Box 4">
              <controlPr defaultSize="0" autoFill="0" autoLine="0" autoPict="0">
                <anchor moveWithCells="1">
                  <from>
                    <xdr:col>9</xdr:col>
                    <xdr:colOff>57150</xdr:colOff>
                    <xdr:row>1</xdr:row>
                    <xdr:rowOff>66675</xdr:rowOff>
                  </from>
                  <to>
                    <xdr:col>11</xdr:col>
                    <xdr:colOff>152400</xdr:colOff>
                    <xdr:row>3</xdr:row>
                    <xdr:rowOff>19050</xdr:rowOff>
                  </to>
                </anchor>
              </controlPr>
            </control>
          </mc:Choice>
        </mc:AlternateContent>
        <mc:AlternateContent xmlns:mc="http://schemas.openxmlformats.org/markup-compatibility/2006">
          <mc:Choice Requires="x14">
            <control shapeId="368645" r:id="rId7" name="Check Box 5">
              <controlPr defaultSize="0" autoFill="0" autoLine="0" autoPict="0">
                <anchor moveWithCells="1">
                  <from>
                    <xdr:col>1</xdr:col>
                    <xdr:colOff>200025</xdr:colOff>
                    <xdr:row>3</xdr:row>
                    <xdr:rowOff>47625</xdr:rowOff>
                  </from>
                  <to>
                    <xdr:col>3</xdr:col>
                    <xdr:colOff>409575</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R43"/>
  <sheetViews>
    <sheetView view="pageBreakPreview" zoomScaleNormal="85" zoomScaleSheetLayoutView="100" workbookViewId="0">
      <selection activeCell="A2" sqref="A2:I2"/>
    </sheetView>
  </sheetViews>
  <sheetFormatPr defaultRowHeight="13.5" x14ac:dyDescent="0.15"/>
  <cols>
    <col min="1" max="1" width="3.5" style="69" customWidth="1"/>
    <col min="2" max="2" width="6.625" style="69" customWidth="1"/>
    <col min="3" max="3" width="9.625" style="69" customWidth="1"/>
    <col min="4" max="4" width="8.125" style="69" customWidth="1"/>
    <col min="5" max="7" width="6.25" style="69" customWidth="1"/>
    <col min="8" max="8" width="6.625" style="69" customWidth="1"/>
    <col min="9" max="9" width="5.125" style="69" customWidth="1"/>
    <col min="10" max="10" width="6.625" style="69" customWidth="1"/>
    <col min="11" max="11" width="3.5" style="69" customWidth="1"/>
    <col min="12" max="12" width="6.625" style="69" customWidth="1"/>
    <col min="13" max="13" width="9.625" style="69" customWidth="1"/>
    <col min="14" max="14" width="8.125" style="69" customWidth="1"/>
    <col min="15" max="17" width="6.25" style="69" customWidth="1"/>
    <col min="18" max="25" width="6.625" style="69" customWidth="1"/>
    <col min="26" max="16384" width="9" style="69"/>
  </cols>
  <sheetData>
    <row r="2" spans="1:18" ht="17.25" customHeight="1" x14ac:dyDescent="0.15">
      <c r="A2" s="1192" t="s">
        <v>339</v>
      </c>
      <c r="B2" s="1192"/>
      <c r="C2" s="1192"/>
      <c r="D2" s="1192"/>
      <c r="E2" s="1192"/>
      <c r="F2" s="1192"/>
      <c r="G2" s="1192"/>
      <c r="H2" s="1192"/>
      <c r="I2" s="1192"/>
    </row>
    <row r="4" spans="1:18" ht="18.75" customHeight="1" x14ac:dyDescent="0.15">
      <c r="A4" s="176" t="s">
        <v>1065</v>
      </c>
      <c r="B4" s="177" t="s">
        <v>332</v>
      </c>
      <c r="C4" s="144"/>
      <c r="K4" s="176" t="s">
        <v>1066</v>
      </c>
      <c r="L4" s="177" t="s">
        <v>337</v>
      </c>
      <c r="M4" s="178"/>
    </row>
    <row r="6" spans="1:18" x14ac:dyDescent="0.15">
      <c r="B6" s="1193" t="s">
        <v>378</v>
      </c>
      <c r="C6" s="1193"/>
      <c r="D6" s="1193"/>
      <c r="E6" s="1193"/>
      <c r="F6" s="71"/>
      <c r="G6" s="71"/>
      <c r="H6" s="1194">
        <v>1</v>
      </c>
      <c r="L6" s="1193" t="s">
        <v>338</v>
      </c>
      <c r="M6" s="1193"/>
      <c r="N6" s="1193"/>
      <c r="R6" s="1194">
        <v>13</v>
      </c>
    </row>
    <row r="7" spans="1:18" x14ac:dyDescent="0.15">
      <c r="B7" s="1193"/>
      <c r="C7" s="1193"/>
      <c r="D7" s="1193"/>
      <c r="E7" s="1193"/>
      <c r="F7" s="72"/>
      <c r="G7" s="72"/>
      <c r="H7" s="1194"/>
      <c r="L7" s="1193"/>
      <c r="M7" s="1193"/>
      <c r="N7" s="1193"/>
      <c r="O7" s="72"/>
      <c r="P7" s="72"/>
      <c r="Q7" s="72"/>
      <c r="R7" s="1194"/>
    </row>
    <row r="8" spans="1:18" x14ac:dyDescent="0.15">
      <c r="B8" s="1195" t="s">
        <v>936</v>
      </c>
      <c r="C8" s="1195"/>
      <c r="D8" s="1196"/>
      <c r="E8" s="1196"/>
      <c r="F8" s="846"/>
      <c r="G8" s="846"/>
      <c r="H8" s="1194">
        <v>1</v>
      </c>
      <c r="L8" s="1193" t="s">
        <v>452</v>
      </c>
      <c r="M8" s="1193"/>
      <c r="N8" s="1193"/>
      <c r="O8" s="71"/>
      <c r="P8" s="71"/>
      <c r="Q8" s="71"/>
      <c r="R8" s="1194">
        <v>13</v>
      </c>
    </row>
    <row r="9" spans="1:18" x14ac:dyDescent="0.15">
      <c r="B9" s="1195"/>
      <c r="C9" s="1195"/>
      <c r="D9" s="1196"/>
      <c r="E9" s="1196"/>
      <c r="F9" s="847"/>
      <c r="G9" s="847"/>
      <c r="H9" s="1194"/>
      <c r="L9" s="1193"/>
      <c r="M9" s="1193"/>
      <c r="N9" s="1193"/>
      <c r="R9" s="1194"/>
    </row>
    <row r="10" spans="1:18" x14ac:dyDescent="0.15">
      <c r="B10" s="1195" t="s">
        <v>937</v>
      </c>
      <c r="C10" s="1195"/>
      <c r="D10" s="1195"/>
      <c r="E10" s="71"/>
      <c r="F10" s="71"/>
      <c r="G10" s="71"/>
      <c r="H10" s="1194">
        <v>1</v>
      </c>
      <c r="L10" s="1193" t="s">
        <v>453</v>
      </c>
      <c r="M10" s="1193"/>
      <c r="N10" s="1193"/>
      <c r="O10" s="1193"/>
      <c r="R10" s="1194">
        <v>13</v>
      </c>
    </row>
    <row r="11" spans="1:18" x14ac:dyDescent="0.15">
      <c r="B11" s="1195"/>
      <c r="C11" s="1195"/>
      <c r="D11" s="1195"/>
      <c r="E11" s="72"/>
      <c r="F11" s="72"/>
      <c r="G11" s="72"/>
      <c r="H11" s="1194"/>
      <c r="L11" s="1193"/>
      <c r="M11" s="1193"/>
      <c r="N11" s="1193"/>
      <c r="O11" s="1193"/>
      <c r="P11" s="72"/>
      <c r="Q11" s="72"/>
      <c r="R11" s="1194"/>
    </row>
    <row r="12" spans="1:18" x14ac:dyDescent="0.15">
      <c r="B12" s="1193" t="s">
        <v>938</v>
      </c>
      <c r="C12" s="1193"/>
      <c r="D12" s="1193"/>
      <c r="E12" s="71"/>
      <c r="F12" s="71"/>
      <c r="H12" s="1194">
        <v>2</v>
      </c>
      <c r="L12" s="1193" t="s">
        <v>1058</v>
      </c>
      <c r="M12" s="1193"/>
      <c r="N12" s="1193"/>
      <c r="O12" s="1193"/>
      <c r="P12" s="71"/>
      <c r="Q12" s="71"/>
      <c r="R12" s="1194">
        <v>13</v>
      </c>
    </row>
    <row r="13" spans="1:18" x14ac:dyDescent="0.15">
      <c r="B13" s="1193"/>
      <c r="C13" s="1193"/>
      <c r="D13" s="1193"/>
      <c r="G13" s="72"/>
      <c r="H13" s="1194"/>
      <c r="L13" s="1193"/>
      <c r="M13" s="1193"/>
      <c r="N13" s="1193"/>
      <c r="O13" s="1193"/>
      <c r="R13" s="1194"/>
    </row>
    <row r="14" spans="1:18" x14ac:dyDescent="0.15">
      <c r="B14" s="1193" t="s">
        <v>939</v>
      </c>
      <c r="C14" s="1193"/>
      <c r="D14" s="1193"/>
      <c r="E14" s="1193"/>
      <c r="F14" s="71"/>
      <c r="G14" s="71"/>
      <c r="H14" s="1194">
        <v>3</v>
      </c>
      <c r="L14" s="1195" t="s">
        <v>1059</v>
      </c>
      <c r="M14" s="1195"/>
      <c r="N14" s="1197"/>
      <c r="O14" s="1197"/>
      <c r="P14" s="71"/>
      <c r="Q14" s="71"/>
      <c r="R14" s="1194">
        <v>13</v>
      </c>
    </row>
    <row r="15" spans="1:18" x14ac:dyDescent="0.15">
      <c r="B15" s="1193"/>
      <c r="C15" s="1193"/>
      <c r="D15" s="1193"/>
      <c r="E15" s="1193"/>
      <c r="F15" s="72"/>
      <c r="G15" s="72"/>
      <c r="H15" s="1194"/>
      <c r="L15" s="1195"/>
      <c r="M15" s="1195"/>
      <c r="N15" s="1197"/>
      <c r="O15" s="1197"/>
      <c r="R15" s="1194"/>
    </row>
    <row r="16" spans="1:18" x14ac:dyDescent="0.15">
      <c r="B16" s="1195" t="s">
        <v>940</v>
      </c>
      <c r="C16" s="1195"/>
      <c r="D16" s="1195"/>
      <c r="E16" s="71"/>
      <c r="F16" s="71"/>
      <c r="G16" s="71"/>
      <c r="H16" s="1194">
        <v>4</v>
      </c>
      <c r="L16" s="1193" t="s">
        <v>1057</v>
      </c>
      <c r="M16" s="1193"/>
      <c r="N16" s="1164"/>
      <c r="O16" s="71"/>
      <c r="R16" s="1194">
        <v>13</v>
      </c>
    </row>
    <row r="17" spans="2:18" x14ac:dyDescent="0.15">
      <c r="B17" s="1195"/>
      <c r="C17" s="1195"/>
      <c r="D17" s="1195"/>
      <c r="H17" s="1194"/>
      <c r="L17" s="1193"/>
      <c r="M17" s="1193"/>
      <c r="N17" s="1164"/>
      <c r="P17" s="72"/>
      <c r="Q17" s="72"/>
      <c r="R17" s="1194"/>
    </row>
    <row r="18" spans="2:18" x14ac:dyDescent="0.15">
      <c r="B18" s="1195" t="s">
        <v>941</v>
      </c>
      <c r="C18" s="1195"/>
      <c r="E18" s="158"/>
      <c r="F18" s="158"/>
      <c r="H18" s="1194">
        <v>7</v>
      </c>
      <c r="L18" s="1193" t="s">
        <v>1056</v>
      </c>
      <c r="M18" s="1193"/>
      <c r="N18" s="160"/>
      <c r="O18" s="71"/>
      <c r="P18" s="71"/>
      <c r="Q18" s="71"/>
      <c r="R18" s="1194">
        <v>14</v>
      </c>
    </row>
    <row r="19" spans="2:18" x14ac:dyDescent="0.15">
      <c r="B19" s="1195"/>
      <c r="C19" s="1195"/>
      <c r="D19" s="72"/>
      <c r="E19" s="72"/>
      <c r="F19" s="72"/>
      <c r="G19" s="72"/>
      <c r="H19" s="1194"/>
      <c r="L19" s="1193"/>
      <c r="M19" s="1193"/>
      <c r="N19" s="70"/>
      <c r="R19" s="1194"/>
    </row>
    <row r="20" spans="2:18" x14ac:dyDescent="0.15">
      <c r="B20" s="1193" t="s">
        <v>942</v>
      </c>
      <c r="C20" s="1193"/>
      <c r="D20" s="1193"/>
      <c r="E20" s="1193"/>
      <c r="H20" s="1194">
        <v>7</v>
      </c>
      <c r="L20" s="1193" t="s">
        <v>1055</v>
      </c>
      <c r="M20" s="1193"/>
      <c r="N20" s="70"/>
      <c r="R20" s="1194">
        <v>14</v>
      </c>
    </row>
    <row r="21" spans="2:18" x14ac:dyDescent="0.15">
      <c r="B21" s="1193"/>
      <c r="C21" s="1193"/>
      <c r="D21" s="1193"/>
      <c r="E21" s="1193"/>
      <c r="F21" s="72"/>
      <c r="G21" s="72"/>
      <c r="H21" s="1194"/>
      <c r="L21" s="1193"/>
      <c r="M21" s="1193"/>
      <c r="N21" s="159"/>
      <c r="O21" s="72"/>
      <c r="P21" s="72"/>
      <c r="Q21" s="72"/>
      <c r="R21" s="1194"/>
    </row>
    <row r="22" spans="2:18" x14ac:dyDescent="0.15">
      <c r="B22" s="1193" t="s">
        <v>943</v>
      </c>
      <c r="C22" s="1193"/>
      <c r="D22" s="1193"/>
      <c r="H22" s="1194">
        <v>8</v>
      </c>
      <c r="L22" s="1193" t="s">
        <v>1054</v>
      </c>
      <c r="M22" s="1193"/>
      <c r="N22" s="70"/>
      <c r="O22" s="71"/>
      <c r="P22" s="71"/>
      <c r="Q22" s="71"/>
      <c r="R22" s="1194">
        <v>15</v>
      </c>
    </row>
    <row r="23" spans="2:18" x14ac:dyDescent="0.15">
      <c r="B23" s="1193"/>
      <c r="C23" s="1193"/>
      <c r="D23" s="1193"/>
      <c r="E23" s="72"/>
      <c r="F23" s="72"/>
      <c r="G23" s="72"/>
      <c r="H23" s="1194"/>
      <c r="L23" s="1193"/>
      <c r="M23" s="1193"/>
      <c r="N23" s="159"/>
      <c r="R23" s="1194"/>
    </row>
    <row r="24" spans="2:18" x14ac:dyDescent="0.15">
      <c r="B24" s="1195" t="s">
        <v>944</v>
      </c>
      <c r="C24" s="1195"/>
      <c r="H24" s="1194">
        <v>8</v>
      </c>
      <c r="L24" s="1193" t="s">
        <v>1053</v>
      </c>
      <c r="M24" s="1193"/>
      <c r="N24" s="1164"/>
      <c r="O24" s="71"/>
      <c r="P24" s="71"/>
      <c r="Q24" s="71"/>
      <c r="R24" s="1194">
        <v>16</v>
      </c>
    </row>
    <row r="25" spans="2:18" x14ac:dyDescent="0.15">
      <c r="B25" s="1195"/>
      <c r="C25" s="1195"/>
      <c r="D25" s="72"/>
      <c r="E25" s="72"/>
      <c r="F25" s="72"/>
      <c r="G25" s="72"/>
      <c r="H25" s="1194"/>
      <c r="L25" s="1193"/>
      <c r="M25" s="1193"/>
      <c r="N25" s="1164"/>
      <c r="R25" s="1194"/>
    </row>
    <row r="26" spans="2:18" x14ac:dyDescent="0.15">
      <c r="B26" s="1195" t="s">
        <v>945</v>
      </c>
      <c r="C26" s="1195"/>
      <c r="H26" s="1194">
        <v>8</v>
      </c>
      <c r="L26" s="1193" t="s">
        <v>1052</v>
      </c>
      <c r="M26" s="1198"/>
      <c r="N26" s="160"/>
      <c r="O26" s="71"/>
      <c r="P26" s="71"/>
      <c r="Q26" s="71"/>
      <c r="R26" s="1194">
        <v>16</v>
      </c>
    </row>
    <row r="27" spans="2:18" x14ac:dyDescent="0.15">
      <c r="B27" s="1195"/>
      <c r="C27" s="1195"/>
      <c r="D27" s="72"/>
      <c r="E27" s="72"/>
      <c r="F27" s="72"/>
      <c r="G27" s="72"/>
      <c r="H27" s="1194"/>
      <c r="L27" s="1198"/>
      <c r="M27" s="1198"/>
      <c r="N27" s="70"/>
      <c r="R27" s="1194"/>
    </row>
    <row r="28" spans="2:18" x14ac:dyDescent="0.15">
      <c r="B28" s="1195" t="s">
        <v>946</v>
      </c>
      <c r="C28" s="1164"/>
      <c r="H28" s="1194">
        <v>9</v>
      </c>
      <c r="L28" s="1199"/>
      <c r="M28" s="1199"/>
      <c r="N28" s="380"/>
      <c r="O28" s="158"/>
      <c r="P28" s="158"/>
      <c r="Q28" s="158"/>
      <c r="R28" s="1200"/>
    </row>
    <row r="29" spans="2:18" x14ac:dyDescent="0.15">
      <c r="B29" s="1164"/>
      <c r="C29" s="1164"/>
      <c r="D29" s="72"/>
      <c r="E29" s="72"/>
      <c r="F29" s="72"/>
      <c r="G29" s="72"/>
      <c r="H29" s="1177"/>
      <c r="L29" s="1199"/>
      <c r="M29" s="1199"/>
      <c r="N29" s="380"/>
      <c r="O29" s="158"/>
      <c r="P29" s="158"/>
      <c r="Q29" s="158"/>
      <c r="R29" s="1200"/>
    </row>
    <row r="30" spans="2:18" x14ac:dyDescent="0.15">
      <c r="B30" s="1193" t="s">
        <v>1201</v>
      </c>
      <c r="C30" s="1193"/>
      <c r="D30" s="1193"/>
      <c r="H30" s="1194">
        <v>8</v>
      </c>
      <c r="L30" s="365"/>
      <c r="M30" s="365"/>
      <c r="N30" s="70"/>
      <c r="R30" s="152"/>
    </row>
    <row r="31" spans="2:18" x14ac:dyDescent="0.15">
      <c r="B31" s="1193"/>
      <c r="C31" s="1193"/>
      <c r="D31" s="1193"/>
      <c r="E31" s="72"/>
      <c r="F31" s="72"/>
      <c r="G31" s="72"/>
      <c r="H31" s="1194"/>
      <c r="L31" s="365"/>
      <c r="M31" s="365"/>
      <c r="N31" s="70"/>
      <c r="R31" s="152"/>
    </row>
    <row r="32" spans="2:18" x14ac:dyDescent="0.15">
      <c r="B32" s="70"/>
      <c r="C32" s="70"/>
      <c r="H32" s="152"/>
      <c r="L32" s="365"/>
      <c r="M32" s="365"/>
      <c r="N32" s="70"/>
    </row>
    <row r="33" spans="1:18" ht="16.5" customHeight="1" x14ac:dyDescent="0.15">
      <c r="A33" s="176" t="s">
        <v>333</v>
      </c>
      <c r="B33" s="177" t="s">
        <v>334</v>
      </c>
      <c r="C33" s="179"/>
      <c r="D33" s="144"/>
      <c r="H33" s="152"/>
      <c r="L33" s="365"/>
      <c r="M33" s="365"/>
      <c r="N33" s="70"/>
      <c r="Q33" s="158"/>
      <c r="R33" s="70"/>
    </row>
    <row r="34" spans="1:18" x14ac:dyDescent="0.15">
      <c r="B34" s="1193" t="s">
        <v>335</v>
      </c>
      <c r="C34" s="1193"/>
      <c r="D34" s="1193"/>
      <c r="E34" s="1193"/>
      <c r="F34" s="1193"/>
      <c r="H34" s="1194">
        <v>10</v>
      </c>
      <c r="L34" s="365" t="s">
        <v>412</v>
      </c>
      <c r="M34" s="365"/>
      <c r="N34" s="365"/>
      <c r="O34" s="365"/>
      <c r="P34" s="365"/>
      <c r="Q34" s="158"/>
      <c r="R34" s="70"/>
    </row>
    <row r="35" spans="1:18" x14ac:dyDescent="0.15">
      <c r="B35" s="1193"/>
      <c r="C35" s="1193"/>
      <c r="D35" s="1193"/>
      <c r="E35" s="1193"/>
      <c r="F35" s="1193"/>
      <c r="G35" s="72"/>
      <c r="H35" s="1194"/>
      <c r="L35" s="365"/>
      <c r="M35" s="365"/>
      <c r="N35" s="365"/>
      <c r="O35" s="365"/>
      <c r="P35" s="365"/>
      <c r="Q35" s="158"/>
      <c r="R35" s="70"/>
    </row>
    <row r="36" spans="1:18" x14ac:dyDescent="0.15">
      <c r="B36" s="1193" t="s">
        <v>336</v>
      </c>
      <c r="C36" s="1193"/>
      <c r="D36" s="1193"/>
      <c r="E36" s="71"/>
      <c r="F36" s="71"/>
      <c r="G36" s="71"/>
      <c r="H36" s="1194">
        <v>10</v>
      </c>
      <c r="L36" s="365" t="s">
        <v>411</v>
      </c>
      <c r="M36" s="365"/>
      <c r="N36" s="365"/>
      <c r="O36" s="365"/>
      <c r="P36" s="365"/>
      <c r="Q36" s="158"/>
      <c r="R36" s="70"/>
    </row>
    <row r="37" spans="1:18" x14ac:dyDescent="0.15">
      <c r="B37" s="1193"/>
      <c r="C37" s="1193"/>
      <c r="D37" s="1193"/>
      <c r="H37" s="1194"/>
      <c r="L37" s="365"/>
      <c r="M37" s="365"/>
      <c r="N37" s="365"/>
      <c r="O37" s="365"/>
      <c r="P37" s="365"/>
      <c r="Q37" s="158"/>
      <c r="R37" s="70"/>
    </row>
    <row r="38" spans="1:18" x14ac:dyDescent="0.15">
      <c r="B38" s="1193" t="s">
        <v>357</v>
      </c>
      <c r="C38" s="1193"/>
      <c r="D38" s="1193"/>
      <c r="E38" s="71"/>
      <c r="F38" s="71"/>
      <c r="H38" s="1194">
        <v>11</v>
      </c>
      <c r="L38" s="365" t="s">
        <v>449</v>
      </c>
      <c r="M38" s="365"/>
      <c r="N38" s="365"/>
      <c r="O38" s="365"/>
      <c r="P38" s="365"/>
      <c r="Q38" s="158"/>
      <c r="R38" s="70"/>
    </row>
    <row r="39" spans="1:18" x14ac:dyDescent="0.15">
      <c r="B39" s="1193"/>
      <c r="C39" s="1193"/>
      <c r="D39" s="1193"/>
      <c r="G39" s="72"/>
      <c r="H39" s="1194"/>
      <c r="L39" s="365"/>
      <c r="M39" s="365"/>
      <c r="N39" s="365"/>
      <c r="O39" s="365"/>
      <c r="P39" s="365"/>
    </row>
    <row r="40" spans="1:18" x14ac:dyDescent="0.15">
      <c r="B40" s="1195" t="s">
        <v>407</v>
      </c>
      <c r="C40" s="1195"/>
      <c r="D40" s="1195"/>
      <c r="E40" s="71"/>
      <c r="F40" s="71"/>
      <c r="H40" s="1194">
        <v>12</v>
      </c>
      <c r="L40" s="365" t="s">
        <v>409</v>
      </c>
      <c r="M40" s="365"/>
      <c r="N40" s="365"/>
      <c r="O40" s="365"/>
      <c r="P40" s="365"/>
    </row>
    <row r="41" spans="1:18" x14ac:dyDescent="0.15">
      <c r="B41" s="1195"/>
      <c r="C41" s="1195"/>
      <c r="D41" s="1195"/>
      <c r="G41" s="72"/>
      <c r="H41" s="1194"/>
      <c r="L41" s="365"/>
      <c r="M41" s="365"/>
      <c r="N41" s="365"/>
      <c r="O41" s="365"/>
      <c r="P41" s="365"/>
    </row>
    <row r="42" spans="1:18" x14ac:dyDescent="0.15">
      <c r="B42" s="1193" t="s">
        <v>408</v>
      </c>
      <c r="C42" s="1193"/>
      <c r="D42" s="1193"/>
      <c r="E42" s="1193"/>
      <c r="F42" s="1193"/>
      <c r="H42" s="1194">
        <v>12</v>
      </c>
      <c r="L42" s="365" t="s">
        <v>410</v>
      </c>
      <c r="M42" s="365"/>
      <c r="N42" s="365"/>
      <c r="O42" s="365"/>
      <c r="P42" s="365"/>
    </row>
    <row r="43" spans="1:18" x14ac:dyDescent="0.15">
      <c r="B43" s="1193"/>
      <c r="C43" s="1193"/>
      <c r="D43" s="1193"/>
      <c r="E43" s="1193"/>
      <c r="F43" s="1193"/>
      <c r="G43" s="72"/>
      <c r="H43" s="1194"/>
    </row>
  </sheetData>
  <mergeCells count="61">
    <mergeCell ref="B38:D39"/>
    <mergeCell ref="H38:H39"/>
    <mergeCell ref="B40:D41"/>
    <mergeCell ref="H40:H41"/>
    <mergeCell ref="B42:F43"/>
    <mergeCell ref="H42:H43"/>
    <mergeCell ref="H30:H31"/>
    <mergeCell ref="B34:F35"/>
    <mergeCell ref="H34:H35"/>
    <mergeCell ref="B36:D37"/>
    <mergeCell ref="H36:H37"/>
    <mergeCell ref="B30:D31"/>
    <mergeCell ref="B26:C27"/>
    <mergeCell ref="H26:H27"/>
    <mergeCell ref="L26:M27"/>
    <mergeCell ref="R26:R27"/>
    <mergeCell ref="B28:C29"/>
    <mergeCell ref="H28:H29"/>
    <mergeCell ref="L28:M29"/>
    <mergeCell ref="R28:R29"/>
    <mergeCell ref="B24:C25"/>
    <mergeCell ref="H24:H25"/>
    <mergeCell ref="R24:R25"/>
    <mergeCell ref="L24:N25"/>
    <mergeCell ref="L22:M23"/>
    <mergeCell ref="B20:E21"/>
    <mergeCell ref="H20:H21"/>
    <mergeCell ref="L20:M21"/>
    <mergeCell ref="R20:R21"/>
    <mergeCell ref="B22:D23"/>
    <mergeCell ref="H22:H23"/>
    <mergeCell ref="R22:R23"/>
    <mergeCell ref="B16:D17"/>
    <mergeCell ref="H16:H17"/>
    <mergeCell ref="R16:R17"/>
    <mergeCell ref="L16:N17"/>
    <mergeCell ref="B18:C19"/>
    <mergeCell ref="H18:H19"/>
    <mergeCell ref="L18:M19"/>
    <mergeCell ref="R18:R19"/>
    <mergeCell ref="B12:D13"/>
    <mergeCell ref="H12:H13"/>
    <mergeCell ref="L12:O13"/>
    <mergeCell ref="R12:R13"/>
    <mergeCell ref="B14:E15"/>
    <mergeCell ref="H14:H15"/>
    <mergeCell ref="L14:O15"/>
    <mergeCell ref="R14:R15"/>
    <mergeCell ref="B8:E9"/>
    <mergeCell ref="H8:H9"/>
    <mergeCell ref="L8:N9"/>
    <mergeCell ref="R8:R9"/>
    <mergeCell ref="B10:D11"/>
    <mergeCell ref="H10:H11"/>
    <mergeCell ref="L10:O11"/>
    <mergeCell ref="R10:R11"/>
    <mergeCell ref="A2:I2"/>
    <mergeCell ref="B6:E7"/>
    <mergeCell ref="H6:H7"/>
    <mergeCell ref="L6:N7"/>
    <mergeCell ref="R6:R7"/>
  </mergeCells>
  <phoneticPr fontId="2"/>
  <pageMargins left="0.78740157480314965" right="0.78740157480314965" top="0.59055118110236227" bottom="0.59055118110236227" header="0.51181102362204722" footer="0.51181102362204722"/>
  <pageSetup paperSize="9" scale="93"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35"/>
  <sheetViews>
    <sheetView view="pageBreakPreview" zoomScaleNormal="100" zoomScaleSheetLayoutView="100" workbookViewId="0"/>
  </sheetViews>
  <sheetFormatPr defaultRowHeight="13.5" x14ac:dyDescent="0.15"/>
  <cols>
    <col min="1" max="16384" width="9" style="51"/>
  </cols>
  <sheetData>
    <row r="1" spans="1:17" ht="20.25" customHeight="1" x14ac:dyDescent="0.15">
      <c r="A1" s="148" t="s">
        <v>363</v>
      </c>
      <c r="K1" s="421" t="s">
        <v>1005</v>
      </c>
      <c r="L1" s="420"/>
      <c r="Q1" s="74"/>
    </row>
    <row r="2" spans="1:17" x14ac:dyDescent="0.15">
      <c r="A2" s="148"/>
      <c r="O2" s="357"/>
      <c r="Q2" s="74"/>
    </row>
    <row r="3" spans="1:17" ht="21.75" customHeight="1" x14ac:dyDescent="0.15">
      <c r="A3" s="177" t="str">
        <f>+表紙!AE9</f>
        <v>＿＿年度</v>
      </c>
      <c r="G3" s="362" t="s">
        <v>403</v>
      </c>
      <c r="H3" s="363" t="str">
        <f>IF(COUNTIF(F7:F30,"&gt;0")=0,"",F31/COUNTIF(F7:F30,"&gt;0")/表紙!I9)</f>
        <v/>
      </c>
      <c r="J3" s="830" t="str">
        <f>+表紙!AF9</f>
        <v>＿＿年度</v>
      </c>
      <c r="P3" s="362" t="s">
        <v>403</v>
      </c>
      <c r="Q3" s="363" t="str">
        <f>IF(COUNTIF(O7:O30,"&gt;0")=0,"",O31/COUNTIF(O7:O30,"&gt;0")/表紙!I9)</f>
        <v/>
      </c>
    </row>
    <row r="4" spans="1:17" ht="14.25" thickBot="1" x14ac:dyDescent="0.2">
      <c r="G4" s="362"/>
      <c r="H4" s="363"/>
      <c r="P4" s="362"/>
      <c r="Q4" s="363"/>
    </row>
    <row r="5" spans="1:17" ht="13.5" customHeight="1" x14ac:dyDescent="0.15">
      <c r="A5" s="2320"/>
      <c r="B5" s="2322" t="s">
        <v>492</v>
      </c>
      <c r="C5" s="2322"/>
      <c r="D5" s="2322"/>
      <c r="E5" s="2322"/>
      <c r="F5" s="2323"/>
      <c r="G5" s="2324" t="s">
        <v>370</v>
      </c>
      <c r="H5" s="2326" t="s">
        <v>81</v>
      </c>
      <c r="I5" s="384"/>
      <c r="J5" s="2329"/>
      <c r="K5" s="2328" t="s">
        <v>492</v>
      </c>
      <c r="L5" s="2322"/>
      <c r="M5" s="2322"/>
      <c r="N5" s="2322"/>
      <c r="O5" s="2323"/>
      <c r="P5" s="2324" t="s">
        <v>370</v>
      </c>
      <c r="Q5" s="2326" t="s">
        <v>81</v>
      </c>
    </row>
    <row r="6" spans="1:17" x14ac:dyDescent="0.15">
      <c r="A6" s="2321"/>
      <c r="B6" s="1058" t="s">
        <v>99</v>
      </c>
      <c r="C6" s="1059" t="s">
        <v>1006</v>
      </c>
      <c r="D6" s="1060" t="s">
        <v>455</v>
      </c>
      <c r="E6" s="1061" t="s">
        <v>456</v>
      </c>
      <c r="F6" s="1062" t="s">
        <v>80</v>
      </c>
      <c r="G6" s="2325"/>
      <c r="H6" s="2327"/>
      <c r="I6" s="384"/>
      <c r="J6" s="2330"/>
      <c r="K6" s="1063" t="s">
        <v>99</v>
      </c>
      <c r="L6" s="1059" t="s">
        <v>1006</v>
      </c>
      <c r="M6" s="1060" t="s">
        <v>455</v>
      </c>
      <c r="N6" s="1061" t="s">
        <v>456</v>
      </c>
      <c r="O6" s="1062" t="s">
        <v>80</v>
      </c>
      <c r="P6" s="2325"/>
      <c r="Q6" s="2327"/>
    </row>
    <row r="7" spans="1:17" x14ac:dyDescent="0.15">
      <c r="A7" s="2331" t="s">
        <v>82</v>
      </c>
      <c r="B7" s="2333"/>
      <c r="C7" s="2335"/>
      <c r="D7" s="2337"/>
      <c r="E7" s="2339"/>
      <c r="F7" s="2341">
        <f>SUM(B7:E8)</f>
        <v>0</v>
      </c>
      <c r="G7" s="2343"/>
      <c r="H7" s="2345"/>
      <c r="I7" s="384"/>
      <c r="J7" s="2353" t="s">
        <v>82</v>
      </c>
      <c r="K7" s="2347"/>
      <c r="L7" s="2349"/>
      <c r="M7" s="2337"/>
      <c r="N7" s="2339"/>
      <c r="O7" s="2351">
        <f>SUM(K7:N8)</f>
        <v>0</v>
      </c>
      <c r="P7" s="2343"/>
      <c r="Q7" s="2345"/>
    </row>
    <row r="8" spans="1:17" x14ac:dyDescent="0.15">
      <c r="A8" s="2332"/>
      <c r="B8" s="2334"/>
      <c r="C8" s="2336"/>
      <c r="D8" s="2338"/>
      <c r="E8" s="2340"/>
      <c r="F8" s="2342"/>
      <c r="G8" s="2344"/>
      <c r="H8" s="2346"/>
      <c r="I8" s="384"/>
      <c r="J8" s="2354"/>
      <c r="K8" s="2348"/>
      <c r="L8" s="2350"/>
      <c r="M8" s="2338"/>
      <c r="N8" s="2340"/>
      <c r="O8" s="2352"/>
      <c r="P8" s="2344"/>
      <c r="Q8" s="2346"/>
    </row>
    <row r="9" spans="1:17" x14ac:dyDescent="0.15">
      <c r="A9" s="2331" t="s">
        <v>84</v>
      </c>
      <c r="B9" s="2333"/>
      <c r="C9" s="2335"/>
      <c r="D9" s="2337"/>
      <c r="E9" s="2339"/>
      <c r="F9" s="2341">
        <f>SUM(B9:E10)</f>
        <v>0</v>
      </c>
      <c r="G9" s="2343"/>
      <c r="H9" s="2345"/>
      <c r="I9" s="384"/>
      <c r="J9" s="2353" t="s">
        <v>84</v>
      </c>
      <c r="K9" s="2347"/>
      <c r="L9" s="2349"/>
      <c r="M9" s="2337"/>
      <c r="N9" s="2339"/>
      <c r="O9" s="2351">
        <f>SUM(K9:N10)</f>
        <v>0</v>
      </c>
      <c r="P9" s="2343"/>
      <c r="Q9" s="2345"/>
    </row>
    <row r="10" spans="1:17" x14ac:dyDescent="0.15">
      <c r="A10" s="2332"/>
      <c r="B10" s="2334"/>
      <c r="C10" s="2336"/>
      <c r="D10" s="2338"/>
      <c r="E10" s="2340"/>
      <c r="F10" s="2342"/>
      <c r="G10" s="2344"/>
      <c r="H10" s="2346"/>
      <c r="I10" s="384"/>
      <c r="J10" s="2354"/>
      <c r="K10" s="2348"/>
      <c r="L10" s="2350"/>
      <c r="M10" s="2338"/>
      <c r="N10" s="2340"/>
      <c r="O10" s="2352"/>
      <c r="P10" s="2344"/>
      <c r="Q10" s="2346"/>
    </row>
    <row r="11" spans="1:17" x14ac:dyDescent="0.15">
      <c r="A11" s="2331" t="s">
        <v>85</v>
      </c>
      <c r="B11" s="2333"/>
      <c r="C11" s="2335"/>
      <c r="D11" s="2337"/>
      <c r="E11" s="2339"/>
      <c r="F11" s="2341">
        <f>SUM(B11:E12)</f>
        <v>0</v>
      </c>
      <c r="G11" s="2343"/>
      <c r="H11" s="2345"/>
      <c r="I11" s="384"/>
      <c r="J11" s="2353" t="s">
        <v>85</v>
      </c>
      <c r="K11" s="2347"/>
      <c r="L11" s="2349"/>
      <c r="M11" s="2337"/>
      <c r="N11" s="2339"/>
      <c r="O11" s="2351">
        <f>SUM(K11:N12)</f>
        <v>0</v>
      </c>
      <c r="P11" s="2343"/>
      <c r="Q11" s="2345"/>
    </row>
    <row r="12" spans="1:17" x14ac:dyDescent="0.15">
      <c r="A12" s="2332"/>
      <c r="B12" s="2334"/>
      <c r="C12" s="2336"/>
      <c r="D12" s="2338"/>
      <c r="E12" s="2340"/>
      <c r="F12" s="2342"/>
      <c r="G12" s="2344"/>
      <c r="H12" s="2346"/>
      <c r="I12" s="384"/>
      <c r="J12" s="2354"/>
      <c r="K12" s="2348"/>
      <c r="L12" s="2350"/>
      <c r="M12" s="2338"/>
      <c r="N12" s="2340"/>
      <c r="O12" s="2352"/>
      <c r="P12" s="2344"/>
      <c r="Q12" s="2346"/>
    </row>
    <row r="13" spans="1:17" x14ac:dyDescent="0.15">
      <c r="A13" s="2331" t="s">
        <v>86</v>
      </c>
      <c r="B13" s="2333"/>
      <c r="C13" s="2335"/>
      <c r="D13" s="2337"/>
      <c r="E13" s="2339"/>
      <c r="F13" s="2341">
        <f>SUM(B13:E14)</f>
        <v>0</v>
      </c>
      <c r="G13" s="2343"/>
      <c r="H13" s="2345"/>
      <c r="I13" s="384"/>
      <c r="J13" s="2353" t="s">
        <v>86</v>
      </c>
      <c r="K13" s="2347"/>
      <c r="L13" s="2349"/>
      <c r="M13" s="2337"/>
      <c r="N13" s="2339"/>
      <c r="O13" s="2351">
        <f>SUM(K13:N14)</f>
        <v>0</v>
      </c>
      <c r="P13" s="2343"/>
      <c r="Q13" s="2345"/>
    </row>
    <row r="14" spans="1:17" x14ac:dyDescent="0.15">
      <c r="A14" s="2332"/>
      <c r="B14" s="2334"/>
      <c r="C14" s="2336"/>
      <c r="D14" s="2338"/>
      <c r="E14" s="2340"/>
      <c r="F14" s="2342"/>
      <c r="G14" s="2344"/>
      <c r="H14" s="2346"/>
      <c r="I14" s="384"/>
      <c r="J14" s="2354"/>
      <c r="K14" s="2348"/>
      <c r="L14" s="2350"/>
      <c r="M14" s="2338"/>
      <c r="N14" s="2340"/>
      <c r="O14" s="2352"/>
      <c r="P14" s="2344"/>
      <c r="Q14" s="2346"/>
    </row>
    <row r="15" spans="1:17" x14ac:dyDescent="0.15">
      <c r="A15" s="2331" t="s">
        <v>87</v>
      </c>
      <c r="B15" s="2333"/>
      <c r="C15" s="2335"/>
      <c r="D15" s="2337"/>
      <c r="E15" s="2339"/>
      <c r="F15" s="2341">
        <f>SUM(B15:E16)</f>
        <v>0</v>
      </c>
      <c r="G15" s="2343"/>
      <c r="H15" s="2345"/>
      <c r="I15" s="384"/>
      <c r="J15" s="2353" t="s">
        <v>87</v>
      </c>
      <c r="K15" s="2347"/>
      <c r="L15" s="2349"/>
      <c r="M15" s="2337"/>
      <c r="N15" s="2339"/>
      <c r="O15" s="2351">
        <f>SUM(K15:N16)</f>
        <v>0</v>
      </c>
      <c r="P15" s="2343"/>
      <c r="Q15" s="2345"/>
    </row>
    <row r="16" spans="1:17" x14ac:dyDescent="0.15">
      <c r="A16" s="2332"/>
      <c r="B16" s="2334"/>
      <c r="C16" s="2336"/>
      <c r="D16" s="2338"/>
      <c r="E16" s="2340"/>
      <c r="F16" s="2342"/>
      <c r="G16" s="2344"/>
      <c r="H16" s="2346"/>
      <c r="I16" s="384"/>
      <c r="J16" s="2354"/>
      <c r="K16" s="2348"/>
      <c r="L16" s="2350"/>
      <c r="M16" s="2338"/>
      <c r="N16" s="2340"/>
      <c r="O16" s="2352"/>
      <c r="P16" s="2344"/>
      <c r="Q16" s="2346"/>
    </row>
    <row r="17" spans="1:17" x14ac:dyDescent="0.15">
      <c r="A17" s="2331" t="s">
        <v>88</v>
      </c>
      <c r="B17" s="2333"/>
      <c r="C17" s="2335"/>
      <c r="D17" s="2337"/>
      <c r="E17" s="2339"/>
      <c r="F17" s="2341">
        <f>SUM(B17:E18)</f>
        <v>0</v>
      </c>
      <c r="G17" s="2343"/>
      <c r="H17" s="2345"/>
      <c r="I17" s="384"/>
      <c r="J17" s="2353" t="s">
        <v>88</v>
      </c>
      <c r="K17" s="2347"/>
      <c r="L17" s="2349"/>
      <c r="M17" s="2337"/>
      <c r="N17" s="2339"/>
      <c r="O17" s="2351">
        <f>SUM(K17:N18)</f>
        <v>0</v>
      </c>
      <c r="P17" s="2343"/>
      <c r="Q17" s="2345"/>
    </row>
    <row r="18" spans="1:17" x14ac:dyDescent="0.15">
      <c r="A18" s="2332"/>
      <c r="B18" s="2334"/>
      <c r="C18" s="2336"/>
      <c r="D18" s="2338"/>
      <c r="E18" s="2340"/>
      <c r="F18" s="2342"/>
      <c r="G18" s="2344"/>
      <c r="H18" s="2346"/>
      <c r="I18" s="384"/>
      <c r="J18" s="2354"/>
      <c r="K18" s="2348"/>
      <c r="L18" s="2350"/>
      <c r="M18" s="2338"/>
      <c r="N18" s="2340"/>
      <c r="O18" s="2352"/>
      <c r="P18" s="2344"/>
      <c r="Q18" s="2346"/>
    </row>
    <row r="19" spans="1:17" x14ac:dyDescent="0.15">
      <c r="A19" s="2331" t="s">
        <v>89</v>
      </c>
      <c r="B19" s="2333"/>
      <c r="C19" s="2335"/>
      <c r="D19" s="2337"/>
      <c r="E19" s="2339"/>
      <c r="F19" s="2341">
        <f>SUM(B19:E20)</f>
        <v>0</v>
      </c>
      <c r="G19" s="2343"/>
      <c r="H19" s="2345"/>
      <c r="I19" s="384"/>
      <c r="J19" s="2353" t="s">
        <v>89</v>
      </c>
      <c r="K19" s="2347"/>
      <c r="L19" s="2349"/>
      <c r="M19" s="2337"/>
      <c r="N19" s="2339"/>
      <c r="O19" s="2351">
        <f>SUM(K19:N20)</f>
        <v>0</v>
      </c>
      <c r="P19" s="2343"/>
      <c r="Q19" s="2345"/>
    </row>
    <row r="20" spans="1:17" x14ac:dyDescent="0.15">
      <c r="A20" s="2332"/>
      <c r="B20" s="2334"/>
      <c r="C20" s="2336"/>
      <c r="D20" s="2338"/>
      <c r="E20" s="2340"/>
      <c r="F20" s="2342"/>
      <c r="G20" s="2344"/>
      <c r="H20" s="2346"/>
      <c r="I20" s="384"/>
      <c r="J20" s="2354"/>
      <c r="K20" s="2348"/>
      <c r="L20" s="2350"/>
      <c r="M20" s="2338"/>
      <c r="N20" s="2340"/>
      <c r="O20" s="2352"/>
      <c r="P20" s="2344"/>
      <c r="Q20" s="2346"/>
    </row>
    <row r="21" spans="1:17" x14ac:dyDescent="0.15">
      <c r="A21" s="2331" t="s">
        <v>90</v>
      </c>
      <c r="B21" s="2333"/>
      <c r="C21" s="2335"/>
      <c r="D21" s="2337"/>
      <c r="E21" s="2339"/>
      <c r="F21" s="2341">
        <f>SUM(B21:E22)</f>
        <v>0</v>
      </c>
      <c r="G21" s="2343"/>
      <c r="H21" s="2345"/>
      <c r="I21" s="384"/>
      <c r="J21" s="2353" t="s">
        <v>90</v>
      </c>
      <c r="K21" s="2347"/>
      <c r="L21" s="2349"/>
      <c r="M21" s="2337"/>
      <c r="N21" s="2339"/>
      <c r="O21" s="2351">
        <f>SUM(K21:N22)</f>
        <v>0</v>
      </c>
      <c r="P21" s="2343"/>
      <c r="Q21" s="2345"/>
    </row>
    <row r="22" spans="1:17" x14ac:dyDescent="0.15">
      <c r="A22" s="2332"/>
      <c r="B22" s="2334"/>
      <c r="C22" s="2336"/>
      <c r="D22" s="2338"/>
      <c r="E22" s="2340"/>
      <c r="F22" s="2342"/>
      <c r="G22" s="2344"/>
      <c r="H22" s="2346"/>
      <c r="I22" s="384"/>
      <c r="J22" s="2354"/>
      <c r="K22" s="2348"/>
      <c r="L22" s="2350"/>
      <c r="M22" s="2338"/>
      <c r="N22" s="2340"/>
      <c r="O22" s="2352"/>
      <c r="P22" s="2344"/>
      <c r="Q22" s="2346"/>
    </row>
    <row r="23" spans="1:17" x14ac:dyDescent="0.15">
      <c r="A23" s="2331" t="s">
        <v>91</v>
      </c>
      <c r="B23" s="2333"/>
      <c r="C23" s="2335"/>
      <c r="D23" s="2337"/>
      <c r="E23" s="2339"/>
      <c r="F23" s="2341">
        <f>SUM(B23:E24)</f>
        <v>0</v>
      </c>
      <c r="G23" s="2343"/>
      <c r="H23" s="2345"/>
      <c r="I23" s="384"/>
      <c r="J23" s="2353" t="s">
        <v>91</v>
      </c>
      <c r="K23" s="2347"/>
      <c r="L23" s="2349"/>
      <c r="M23" s="2337"/>
      <c r="N23" s="2339"/>
      <c r="O23" s="2351">
        <f>SUM(K23:N24)</f>
        <v>0</v>
      </c>
      <c r="P23" s="2343"/>
      <c r="Q23" s="2345"/>
    </row>
    <row r="24" spans="1:17" x14ac:dyDescent="0.15">
      <c r="A24" s="2332"/>
      <c r="B24" s="2334"/>
      <c r="C24" s="2336"/>
      <c r="D24" s="2338"/>
      <c r="E24" s="2340"/>
      <c r="F24" s="2342"/>
      <c r="G24" s="2344"/>
      <c r="H24" s="2346"/>
      <c r="I24" s="384"/>
      <c r="J24" s="2354"/>
      <c r="K24" s="2348"/>
      <c r="L24" s="2350"/>
      <c r="M24" s="2338"/>
      <c r="N24" s="2340"/>
      <c r="O24" s="2352"/>
      <c r="P24" s="2344"/>
      <c r="Q24" s="2346"/>
    </row>
    <row r="25" spans="1:17" x14ac:dyDescent="0.15">
      <c r="A25" s="2331" t="s">
        <v>92</v>
      </c>
      <c r="B25" s="2333"/>
      <c r="C25" s="2335"/>
      <c r="D25" s="2337"/>
      <c r="E25" s="2339"/>
      <c r="F25" s="2341">
        <f>SUM(B25:E26)</f>
        <v>0</v>
      </c>
      <c r="G25" s="2343"/>
      <c r="H25" s="2345"/>
      <c r="I25" s="384"/>
      <c r="J25" s="2353" t="s">
        <v>92</v>
      </c>
      <c r="K25" s="2347"/>
      <c r="L25" s="2349"/>
      <c r="M25" s="2337"/>
      <c r="N25" s="2339"/>
      <c r="O25" s="2351">
        <f>SUM(K25:N26)</f>
        <v>0</v>
      </c>
      <c r="P25" s="2343"/>
      <c r="Q25" s="2345"/>
    </row>
    <row r="26" spans="1:17" x14ac:dyDescent="0.15">
      <c r="A26" s="2332"/>
      <c r="B26" s="2334"/>
      <c r="C26" s="2336"/>
      <c r="D26" s="2338"/>
      <c r="E26" s="2340"/>
      <c r="F26" s="2342"/>
      <c r="G26" s="2344"/>
      <c r="H26" s="2346"/>
      <c r="I26" s="384"/>
      <c r="J26" s="2354"/>
      <c r="K26" s="2348"/>
      <c r="L26" s="2350"/>
      <c r="M26" s="2338"/>
      <c r="N26" s="2340"/>
      <c r="O26" s="2352"/>
      <c r="P26" s="2344"/>
      <c r="Q26" s="2346"/>
    </row>
    <row r="27" spans="1:17" x14ac:dyDescent="0.15">
      <c r="A27" s="2331" t="s">
        <v>93</v>
      </c>
      <c r="B27" s="2333"/>
      <c r="C27" s="2335"/>
      <c r="D27" s="2337"/>
      <c r="E27" s="2339"/>
      <c r="F27" s="2341">
        <f>SUM(B27:E28)</f>
        <v>0</v>
      </c>
      <c r="G27" s="2343"/>
      <c r="H27" s="2345"/>
      <c r="I27" s="384"/>
      <c r="J27" s="2353" t="s">
        <v>93</v>
      </c>
      <c r="K27" s="2347"/>
      <c r="L27" s="2349"/>
      <c r="M27" s="2337"/>
      <c r="N27" s="2339"/>
      <c r="O27" s="2351">
        <f>SUM(K27:N28)</f>
        <v>0</v>
      </c>
      <c r="P27" s="2343"/>
      <c r="Q27" s="2345"/>
    </row>
    <row r="28" spans="1:17" x14ac:dyDescent="0.15">
      <c r="A28" s="2332"/>
      <c r="B28" s="2334"/>
      <c r="C28" s="2336"/>
      <c r="D28" s="2338"/>
      <c r="E28" s="2340"/>
      <c r="F28" s="2342"/>
      <c r="G28" s="2344"/>
      <c r="H28" s="2346"/>
      <c r="I28" s="384"/>
      <c r="J28" s="2354"/>
      <c r="K28" s="2348"/>
      <c r="L28" s="2350"/>
      <c r="M28" s="2338"/>
      <c r="N28" s="2340"/>
      <c r="O28" s="2352"/>
      <c r="P28" s="2344"/>
      <c r="Q28" s="2346"/>
    </row>
    <row r="29" spans="1:17" x14ac:dyDescent="0.15">
      <c r="A29" s="2331" t="s">
        <v>94</v>
      </c>
      <c r="B29" s="2333"/>
      <c r="C29" s="2335"/>
      <c r="D29" s="2337"/>
      <c r="E29" s="2339"/>
      <c r="F29" s="2341">
        <f>SUM(B29:E30)</f>
        <v>0</v>
      </c>
      <c r="G29" s="2343"/>
      <c r="H29" s="2345"/>
      <c r="I29" s="384"/>
      <c r="J29" s="2353" t="s">
        <v>94</v>
      </c>
      <c r="K29" s="2347"/>
      <c r="L29" s="2349"/>
      <c r="M29" s="2337"/>
      <c r="N29" s="2339"/>
      <c r="O29" s="2351">
        <f>SUM(K29:N30)</f>
        <v>0</v>
      </c>
      <c r="P29" s="2343"/>
      <c r="Q29" s="2345"/>
    </row>
    <row r="30" spans="1:17" ht="14.25" thickBot="1" x14ac:dyDescent="0.2">
      <c r="A30" s="2382"/>
      <c r="B30" s="2383"/>
      <c r="C30" s="2384"/>
      <c r="D30" s="2370"/>
      <c r="E30" s="2371"/>
      <c r="F30" s="2369"/>
      <c r="G30" s="2355"/>
      <c r="H30" s="2366"/>
      <c r="I30" s="384"/>
      <c r="J30" s="2379"/>
      <c r="K30" s="2364"/>
      <c r="L30" s="2365"/>
      <c r="M30" s="2370"/>
      <c r="N30" s="2371"/>
      <c r="O30" s="2372"/>
      <c r="P30" s="2355"/>
      <c r="Q30" s="2366"/>
    </row>
    <row r="31" spans="1:17" ht="21.75" thickTop="1" x14ac:dyDescent="0.15">
      <c r="A31" s="2373" t="s">
        <v>95</v>
      </c>
      <c r="B31" s="2375">
        <f t="shared" ref="B31:G31" si="0">SUM(B7:B30)</f>
        <v>0</v>
      </c>
      <c r="C31" s="2377">
        <f t="shared" si="0"/>
        <v>0</v>
      </c>
      <c r="D31" s="2362">
        <f t="shared" si="0"/>
        <v>0</v>
      </c>
      <c r="E31" s="2367">
        <f t="shared" si="0"/>
        <v>0</v>
      </c>
      <c r="F31" s="2356">
        <f t="shared" si="0"/>
        <v>0</v>
      </c>
      <c r="G31" s="2358">
        <f t="shared" si="0"/>
        <v>0</v>
      </c>
      <c r="H31" s="364" t="s">
        <v>454</v>
      </c>
      <c r="I31" s="384"/>
      <c r="J31" s="2380" t="s">
        <v>95</v>
      </c>
      <c r="K31" s="2360">
        <f t="shared" ref="K31:P31" si="1">SUM(K7:K30)</f>
        <v>0</v>
      </c>
      <c r="L31" s="2362">
        <f t="shared" si="1"/>
        <v>0</v>
      </c>
      <c r="M31" s="2362">
        <f t="shared" si="1"/>
        <v>0</v>
      </c>
      <c r="N31" s="2367">
        <f t="shared" si="1"/>
        <v>0</v>
      </c>
      <c r="O31" s="2356">
        <f t="shared" si="1"/>
        <v>0</v>
      </c>
      <c r="P31" s="2358">
        <f t="shared" si="1"/>
        <v>0</v>
      </c>
      <c r="Q31" s="364" t="s">
        <v>454</v>
      </c>
    </row>
    <row r="32" spans="1:17" ht="21" customHeight="1" thickBot="1" x14ac:dyDescent="0.2">
      <c r="A32" s="2374"/>
      <c r="B32" s="2376"/>
      <c r="C32" s="2378"/>
      <c r="D32" s="2363"/>
      <c r="E32" s="2368"/>
      <c r="F32" s="2357"/>
      <c r="G32" s="2359"/>
      <c r="H32" s="358" t="str">
        <f>IF(COUNT(G7:G30)=0,"",G31/COUNT(G7:G30))</f>
        <v/>
      </c>
      <c r="I32" s="384"/>
      <c r="J32" s="2381"/>
      <c r="K32" s="2361"/>
      <c r="L32" s="2363"/>
      <c r="M32" s="2363"/>
      <c r="N32" s="2368"/>
      <c r="O32" s="2357"/>
      <c r="P32" s="2359"/>
      <c r="Q32" s="358" t="str">
        <f>IF(COUNT(P7:P30)=0,"",P31/COUNT(P7:P30))</f>
        <v/>
      </c>
    </row>
    <row r="33" spans="1:17" ht="7.5" customHeight="1" x14ac:dyDescent="0.15">
      <c r="A33" s="44"/>
      <c r="B33" s="45"/>
      <c r="C33" s="45"/>
      <c r="D33" s="45"/>
      <c r="E33" s="45"/>
      <c r="F33" s="45"/>
      <c r="G33" s="45"/>
      <c r="H33" s="48"/>
      <c r="I33" s="74"/>
      <c r="J33" s="74"/>
      <c r="K33" s="45"/>
      <c r="L33" s="45"/>
      <c r="M33" s="45"/>
      <c r="N33" s="45"/>
      <c r="O33" s="45"/>
      <c r="P33" s="45"/>
      <c r="Q33" s="48"/>
    </row>
    <row r="34" spans="1:17" ht="18.75" customHeight="1" x14ac:dyDescent="0.15">
      <c r="A34" s="404" t="s">
        <v>96</v>
      </c>
      <c r="B34" s="396" t="s">
        <v>1007</v>
      </c>
      <c r="C34" s="149"/>
      <c r="D34" s="386"/>
      <c r="E34" s="386"/>
      <c r="F34" s="384"/>
      <c r="G34" s="384"/>
      <c r="H34" s="384"/>
      <c r="I34" s="384"/>
      <c r="J34" s="384"/>
      <c r="K34" s="385"/>
      <c r="L34" s="385"/>
      <c r="M34" s="386"/>
      <c r="N34" s="386"/>
      <c r="O34" s="384"/>
      <c r="P34" s="384"/>
      <c r="Q34" s="384"/>
    </row>
    <row r="35" spans="1:17" ht="21" customHeight="1" x14ac:dyDescent="0.15">
      <c r="A35" s="145"/>
      <c r="B35" s="425" t="s">
        <v>1074</v>
      </c>
    </row>
  </sheetData>
  <mergeCells count="214">
    <mergeCell ref="A31:A32"/>
    <mergeCell ref="B31:B32"/>
    <mergeCell ref="C31:C32"/>
    <mergeCell ref="D31:D32"/>
    <mergeCell ref="E31:E32"/>
    <mergeCell ref="J7:J8"/>
    <mergeCell ref="J9:J10"/>
    <mergeCell ref="J11:J12"/>
    <mergeCell ref="J13:J14"/>
    <mergeCell ref="J15:J16"/>
    <mergeCell ref="J17:J18"/>
    <mergeCell ref="J21:J22"/>
    <mergeCell ref="J23:J24"/>
    <mergeCell ref="J25:J26"/>
    <mergeCell ref="J27:J28"/>
    <mergeCell ref="J29:J30"/>
    <mergeCell ref="J31:J32"/>
    <mergeCell ref="A29:A30"/>
    <mergeCell ref="B29:B30"/>
    <mergeCell ref="C29:C30"/>
    <mergeCell ref="D29:D30"/>
    <mergeCell ref="E29:E30"/>
    <mergeCell ref="F25:F26"/>
    <mergeCell ref="G25:G26"/>
    <mergeCell ref="P29:P30"/>
    <mergeCell ref="P27:P28"/>
    <mergeCell ref="Q27:Q28"/>
    <mergeCell ref="F31:F32"/>
    <mergeCell ref="G31:G32"/>
    <mergeCell ref="K31:K32"/>
    <mergeCell ref="L31:L32"/>
    <mergeCell ref="K29:K30"/>
    <mergeCell ref="L29:L30"/>
    <mergeCell ref="G29:G30"/>
    <mergeCell ref="H29:H30"/>
    <mergeCell ref="M31:M32"/>
    <mergeCell ref="N31:N32"/>
    <mergeCell ref="O31:O32"/>
    <mergeCell ref="P31:P32"/>
    <mergeCell ref="Q29:Q30"/>
    <mergeCell ref="F29:F30"/>
    <mergeCell ref="M29:M30"/>
    <mergeCell ref="N29:N30"/>
    <mergeCell ref="O29:O30"/>
    <mergeCell ref="L25:L26"/>
    <mergeCell ref="M25:M26"/>
    <mergeCell ref="N25:N26"/>
    <mergeCell ref="O25:O26"/>
    <mergeCell ref="P25:P26"/>
    <mergeCell ref="Q25:Q26"/>
    <mergeCell ref="A27:A28"/>
    <mergeCell ref="B27:B28"/>
    <mergeCell ref="C27:C28"/>
    <mergeCell ref="D27:D28"/>
    <mergeCell ref="E27:E28"/>
    <mergeCell ref="F27:F28"/>
    <mergeCell ref="G27:G28"/>
    <mergeCell ref="H27:H28"/>
    <mergeCell ref="K27:K28"/>
    <mergeCell ref="L27:L28"/>
    <mergeCell ref="M27:M28"/>
    <mergeCell ref="N27:N28"/>
    <mergeCell ref="O27:O28"/>
    <mergeCell ref="A25:A26"/>
    <mergeCell ref="B25:B26"/>
    <mergeCell ref="C25:C26"/>
    <mergeCell ref="D25:D26"/>
    <mergeCell ref="E25:E26"/>
    <mergeCell ref="H25:H26"/>
    <mergeCell ref="K25:K26"/>
    <mergeCell ref="L21:L22"/>
    <mergeCell ref="M21:M22"/>
    <mergeCell ref="N21:N22"/>
    <mergeCell ref="O21:O22"/>
    <mergeCell ref="P21:P22"/>
    <mergeCell ref="Q21:Q22"/>
    <mergeCell ref="A23:A24"/>
    <mergeCell ref="B23:B24"/>
    <mergeCell ref="C23:C24"/>
    <mergeCell ref="D23:D24"/>
    <mergeCell ref="E23:E24"/>
    <mergeCell ref="F23:F24"/>
    <mergeCell ref="G23:G24"/>
    <mergeCell ref="H23:H24"/>
    <mergeCell ref="K23:K24"/>
    <mergeCell ref="L23:L24"/>
    <mergeCell ref="M23:M24"/>
    <mergeCell ref="N23:N24"/>
    <mergeCell ref="O23:O24"/>
    <mergeCell ref="P23:P24"/>
    <mergeCell ref="Q23:Q24"/>
    <mergeCell ref="A21:A22"/>
    <mergeCell ref="B21:B22"/>
    <mergeCell ref="C21:C22"/>
    <mergeCell ref="D21:D22"/>
    <mergeCell ref="E21:E22"/>
    <mergeCell ref="F21:F22"/>
    <mergeCell ref="G21:G22"/>
    <mergeCell ref="H21:H22"/>
    <mergeCell ref="K21:K22"/>
    <mergeCell ref="L17:L18"/>
    <mergeCell ref="D17:D18"/>
    <mergeCell ref="E17:E18"/>
    <mergeCell ref="F17:F18"/>
    <mergeCell ref="G17:G18"/>
    <mergeCell ref="H17:H18"/>
    <mergeCell ref="K17:K18"/>
    <mergeCell ref="M17:M18"/>
    <mergeCell ref="N17:N18"/>
    <mergeCell ref="O17:O18"/>
    <mergeCell ref="P17:P18"/>
    <mergeCell ref="Q17:Q18"/>
    <mergeCell ref="A19:A20"/>
    <mergeCell ref="B19:B20"/>
    <mergeCell ref="C19:C20"/>
    <mergeCell ref="D19:D20"/>
    <mergeCell ref="E19:E20"/>
    <mergeCell ref="F19:F20"/>
    <mergeCell ref="G19:G20"/>
    <mergeCell ref="H19:H20"/>
    <mergeCell ref="K19:K20"/>
    <mergeCell ref="L19:L20"/>
    <mergeCell ref="M19:M20"/>
    <mergeCell ref="N19:N20"/>
    <mergeCell ref="O19:O20"/>
    <mergeCell ref="J19:J20"/>
    <mergeCell ref="P19:P20"/>
    <mergeCell ref="Q19:Q20"/>
    <mergeCell ref="A17:A18"/>
    <mergeCell ref="B17:B18"/>
    <mergeCell ref="C17:C18"/>
    <mergeCell ref="O13:O14"/>
    <mergeCell ref="P13:P14"/>
    <mergeCell ref="Q13:Q14"/>
    <mergeCell ref="A15:A16"/>
    <mergeCell ref="B15:B16"/>
    <mergeCell ref="C15:C16"/>
    <mergeCell ref="D15:D16"/>
    <mergeCell ref="E15:E16"/>
    <mergeCell ref="F15:F16"/>
    <mergeCell ref="G15:G16"/>
    <mergeCell ref="H15:H16"/>
    <mergeCell ref="K15:K16"/>
    <mergeCell ref="L15:L16"/>
    <mergeCell ref="M15:M16"/>
    <mergeCell ref="N15:N16"/>
    <mergeCell ref="O15:O16"/>
    <mergeCell ref="P15:P16"/>
    <mergeCell ref="Q15:Q16"/>
    <mergeCell ref="A13:A14"/>
    <mergeCell ref="B13:B14"/>
    <mergeCell ref="C13:C14"/>
    <mergeCell ref="D13:D14"/>
    <mergeCell ref="E13:E14"/>
    <mergeCell ref="F13:F14"/>
    <mergeCell ref="G13:G14"/>
    <mergeCell ref="H13:H14"/>
    <mergeCell ref="K13:K14"/>
    <mergeCell ref="L9:L10"/>
    <mergeCell ref="M9:M10"/>
    <mergeCell ref="N9:N10"/>
    <mergeCell ref="G9:G10"/>
    <mergeCell ref="H9:H10"/>
    <mergeCell ref="K9:K10"/>
    <mergeCell ref="L13:L14"/>
    <mergeCell ref="M13:M14"/>
    <mergeCell ref="N13:N14"/>
    <mergeCell ref="O9:O10"/>
    <mergeCell ref="P9:P10"/>
    <mergeCell ref="Q9:Q10"/>
    <mergeCell ref="A11:A12"/>
    <mergeCell ref="B11:B12"/>
    <mergeCell ref="C11:C12"/>
    <mergeCell ref="D11:D12"/>
    <mergeCell ref="E11:E12"/>
    <mergeCell ref="F11:F12"/>
    <mergeCell ref="G11:G12"/>
    <mergeCell ref="H11:H12"/>
    <mergeCell ref="K11:K12"/>
    <mergeCell ref="L11:L12"/>
    <mergeCell ref="M11:M12"/>
    <mergeCell ref="N11:N12"/>
    <mergeCell ref="O11:O12"/>
    <mergeCell ref="P11:P12"/>
    <mergeCell ref="Q11:Q12"/>
    <mergeCell ref="A9:A10"/>
    <mergeCell ref="B9:B10"/>
    <mergeCell ref="C9:C10"/>
    <mergeCell ref="D9:D10"/>
    <mergeCell ref="E9:E10"/>
    <mergeCell ref="F9:F10"/>
    <mergeCell ref="A5:A6"/>
    <mergeCell ref="B5:F5"/>
    <mergeCell ref="G5:G6"/>
    <mergeCell ref="H5:H6"/>
    <mergeCell ref="K5:O5"/>
    <mergeCell ref="P5:P6"/>
    <mergeCell ref="J5:J6"/>
    <mergeCell ref="Q5:Q6"/>
    <mergeCell ref="A7:A8"/>
    <mergeCell ref="B7:B8"/>
    <mergeCell ref="C7:C8"/>
    <mergeCell ref="D7:D8"/>
    <mergeCell ref="E7:E8"/>
    <mergeCell ref="F7:F8"/>
    <mergeCell ref="G7:G8"/>
    <mergeCell ref="H7:H8"/>
    <mergeCell ref="K7:K8"/>
    <mergeCell ref="L7:L8"/>
    <mergeCell ref="M7:M8"/>
    <mergeCell ref="N7:N8"/>
    <mergeCell ref="O7:O8"/>
    <mergeCell ref="P7:P8"/>
    <mergeCell ref="Q7:Q8"/>
  </mergeCells>
  <phoneticPr fontId="2"/>
  <pageMargins left="0.70866141732283472" right="0.70866141732283472" top="0.74803149606299213" bottom="0.74803149606299213" header="0.31496062992125984" footer="0.31496062992125984"/>
  <pageSetup paperSize="9" scale="87" orientation="landscape" r:id="rId1"/>
  <headerFooter>
    <oddFooter>&amp;C17</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34"/>
  </sheetPr>
  <dimension ref="B1:U185"/>
  <sheetViews>
    <sheetView view="pageBreakPreview" zoomScaleNormal="93" zoomScaleSheetLayoutView="100" workbookViewId="0">
      <selection activeCell="B1" sqref="B1:R1"/>
    </sheetView>
  </sheetViews>
  <sheetFormatPr defaultRowHeight="13.5" outlineLevelRow="1" outlineLevelCol="1" x14ac:dyDescent="0.15"/>
  <cols>
    <col min="1" max="1" width="1.625" style="137" customWidth="1"/>
    <col min="2" max="2" width="5" style="137" customWidth="1"/>
    <col min="3" max="4" width="13.75" style="137" customWidth="1"/>
    <col min="5" max="5" width="3.75" style="137" customWidth="1"/>
    <col min="6" max="6" width="2.5" style="140" customWidth="1"/>
    <col min="7" max="7" width="3.75" style="137" customWidth="1"/>
    <col min="8" max="8" width="2.5" style="139" customWidth="1"/>
    <col min="9" max="10" width="3.75" style="137" customWidth="1"/>
    <col min="11" max="11" width="2.5" style="139" customWidth="1"/>
    <col min="12" max="12" width="3.75" style="137" customWidth="1"/>
    <col min="13" max="13" width="2.5" style="139" customWidth="1"/>
    <col min="14" max="14" width="3.75" style="137" customWidth="1"/>
    <col min="15" max="15" width="1.875" style="137" customWidth="1"/>
    <col min="16" max="16" width="4.25" style="137" customWidth="1"/>
    <col min="17" max="17" width="3.625" style="137" customWidth="1"/>
    <col min="18" max="18" width="21.875" style="137" customWidth="1"/>
    <col min="19" max="19" width="15.375" style="137" hidden="1" customWidth="1" outlineLevel="1"/>
    <col min="20" max="20" width="9" style="137" collapsed="1"/>
    <col min="21" max="16384" width="9" style="137"/>
  </cols>
  <sheetData>
    <row r="1" spans="2:21" ht="23.25" customHeight="1" x14ac:dyDescent="0.15">
      <c r="B1" s="2385" t="str">
        <f>+"（別表２）　在籍児童名簿　　（"&amp;表紙!AF9&amp;"）　　　　　　　　　　　　（作成基準日："&amp;表紙!AE12&amp;"現在）"</f>
        <v>（別表２）　在籍児童名簿　　（＿＿年度）　　　　　　　　　　　　（作成基準日：検査実施日の前々月１日現在）</v>
      </c>
      <c r="C1" s="2385"/>
      <c r="D1" s="2385"/>
      <c r="E1" s="2043"/>
      <c r="F1" s="2043"/>
      <c r="G1" s="2043"/>
      <c r="H1" s="2043"/>
      <c r="I1" s="2043"/>
      <c r="J1" s="2043"/>
      <c r="K1" s="2043"/>
      <c r="L1" s="2043"/>
      <c r="M1" s="2043"/>
      <c r="N1" s="2043"/>
      <c r="O1" s="2043"/>
      <c r="P1" s="2043"/>
      <c r="Q1" s="2043"/>
      <c r="R1" s="2043"/>
    </row>
    <row r="2" spans="2:21" ht="23.25" hidden="1" customHeight="1" outlineLevel="1" x14ac:dyDescent="0.15">
      <c r="B2" s="931" t="str">
        <f>+表紙!AF6&amp;"3月31日"</f>
        <v>3月31日</v>
      </c>
      <c r="C2" s="930"/>
      <c r="D2" s="148"/>
      <c r="E2" s="184"/>
      <c r="F2" s="184"/>
      <c r="G2" s="184"/>
      <c r="H2" s="184"/>
      <c r="I2" s="184"/>
      <c r="J2" s="184"/>
      <c r="K2" s="184"/>
      <c r="L2" s="184"/>
      <c r="M2" s="184"/>
      <c r="N2" s="184"/>
      <c r="O2" s="184"/>
      <c r="P2" s="184"/>
      <c r="Q2" s="184"/>
      <c r="R2" s="184"/>
      <c r="S2" s="932" t="str">
        <f>+表紙!R11</f>
        <v/>
      </c>
    </row>
    <row r="3" spans="2:21" ht="19.5" customHeight="1" collapsed="1" x14ac:dyDescent="0.15">
      <c r="D3" s="930"/>
      <c r="E3" s="150"/>
      <c r="F3" s="150"/>
      <c r="G3" s="150"/>
      <c r="H3" s="150"/>
      <c r="I3" s="150"/>
      <c r="J3" s="150"/>
      <c r="K3" s="150"/>
      <c r="L3" s="150"/>
      <c r="M3" s="2391" t="s">
        <v>365</v>
      </c>
      <c r="N3" s="2391"/>
      <c r="O3" s="2391"/>
      <c r="P3" s="2391"/>
      <c r="Q3" s="2391"/>
      <c r="R3" s="2391"/>
    </row>
    <row r="4" spans="2:21" ht="7.5" customHeight="1" x14ac:dyDescent="0.15">
      <c r="S4" s="2386"/>
      <c r="T4" s="2387"/>
      <c r="U4" s="2387"/>
    </row>
    <row r="5" spans="2:21" s="139" customFormat="1" ht="24" customHeight="1" x14ac:dyDescent="0.15">
      <c r="B5" s="1064" t="s">
        <v>1079</v>
      </c>
      <c r="C5" s="1072" t="s">
        <v>66</v>
      </c>
      <c r="D5" s="1064" t="s">
        <v>10</v>
      </c>
      <c r="E5" s="2388" t="s">
        <v>11</v>
      </c>
      <c r="F5" s="2389"/>
      <c r="G5" s="2389"/>
      <c r="H5" s="2389"/>
      <c r="I5" s="2390"/>
      <c r="J5" s="2388" t="s">
        <v>12</v>
      </c>
      <c r="K5" s="2389"/>
      <c r="L5" s="2389"/>
      <c r="M5" s="2389"/>
      <c r="N5" s="2390"/>
      <c r="O5" s="2395" t="s">
        <v>1211</v>
      </c>
      <c r="P5" s="2395"/>
      <c r="Q5" s="2396"/>
      <c r="R5" s="1064" t="s">
        <v>331</v>
      </c>
    </row>
    <row r="6" spans="2:21" s="140" customFormat="1" ht="27" customHeight="1" x14ac:dyDescent="0.15">
      <c r="B6" s="347">
        <f>+ROW()-5</f>
        <v>1</v>
      </c>
      <c r="C6" s="151"/>
      <c r="D6" s="151"/>
      <c r="E6" s="2392"/>
      <c r="F6" s="2393"/>
      <c r="G6" s="2393"/>
      <c r="H6" s="2393"/>
      <c r="I6" s="2394"/>
      <c r="J6" s="2392"/>
      <c r="K6" s="2393"/>
      <c r="L6" s="2393"/>
      <c r="M6" s="2393"/>
      <c r="N6" s="2394"/>
      <c r="O6" s="343" t="s">
        <v>450</v>
      </c>
      <c r="P6" s="942" t="str">
        <f t="shared" ref="P6:P37" si="0">IF(ISBLANK(J6),"",DATEDIF(J6,$B$2,"Y"))</f>
        <v/>
      </c>
      <c r="Q6" s="342" t="s">
        <v>451</v>
      </c>
      <c r="R6" s="347"/>
      <c r="S6" s="933" t="str">
        <f>IF(ISBLANK(J6),"",DATEDIF(J6,$S$2,"Y"))</f>
        <v/>
      </c>
    </row>
    <row r="7" spans="2:21" s="140" customFormat="1" ht="27" customHeight="1" x14ac:dyDescent="0.15">
      <c r="B7" s="347">
        <f t="shared" ref="B7:B70" si="1">+ROW()-5</f>
        <v>2</v>
      </c>
      <c r="C7" s="151"/>
      <c r="D7" s="151"/>
      <c r="E7" s="2392"/>
      <c r="F7" s="2393"/>
      <c r="G7" s="2393"/>
      <c r="H7" s="2393"/>
      <c r="I7" s="2394"/>
      <c r="J7" s="2392"/>
      <c r="K7" s="2393"/>
      <c r="L7" s="2393"/>
      <c r="M7" s="2393"/>
      <c r="N7" s="2394"/>
      <c r="O7" s="343" t="s">
        <v>52</v>
      </c>
      <c r="P7" s="942" t="str">
        <f t="shared" si="0"/>
        <v/>
      </c>
      <c r="Q7" s="342" t="s">
        <v>451</v>
      </c>
      <c r="R7" s="347"/>
      <c r="S7" s="933" t="str">
        <f t="shared" ref="S7:S70" si="2">IF(ISBLANK(J7),"",DATEDIF(J7,$S$2,"Y"))</f>
        <v/>
      </c>
    </row>
    <row r="8" spans="2:21" s="140" customFormat="1" ht="27" customHeight="1" x14ac:dyDescent="0.15">
      <c r="B8" s="347">
        <f t="shared" si="1"/>
        <v>3</v>
      </c>
      <c r="C8" s="151"/>
      <c r="D8" s="151"/>
      <c r="E8" s="2392"/>
      <c r="F8" s="2393"/>
      <c r="G8" s="2393"/>
      <c r="H8" s="2393"/>
      <c r="I8" s="2394"/>
      <c r="J8" s="2392"/>
      <c r="K8" s="2393"/>
      <c r="L8" s="2393"/>
      <c r="M8" s="2393"/>
      <c r="N8" s="2394"/>
      <c r="O8" s="343" t="s">
        <v>52</v>
      </c>
      <c r="P8" s="942" t="str">
        <f t="shared" si="0"/>
        <v/>
      </c>
      <c r="Q8" s="342" t="s">
        <v>451</v>
      </c>
      <c r="R8" s="347"/>
      <c r="S8" s="933" t="str">
        <f t="shared" si="2"/>
        <v/>
      </c>
    </row>
    <row r="9" spans="2:21" s="140" customFormat="1" ht="27" customHeight="1" x14ac:dyDescent="0.15">
      <c r="B9" s="347">
        <f t="shared" si="1"/>
        <v>4</v>
      </c>
      <c r="C9" s="151"/>
      <c r="D9" s="151"/>
      <c r="E9" s="2392"/>
      <c r="F9" s="2393"/>
      <c r="G9" s="2393"/>
      <c r="H9" s="2393"/>
      <c r="I9" s="2394"/>
      <c r="J9" s="2392"/>
      <c r="K9" s="2393"/>
      <c r="L9" s="2393"/>
      <c r="M9" s="2393"/>
      <c r="N9" s="2394"/>
      <c r="O9" s="343" t="s">
        <v>52</v>
      </c>
      <c r="P9" s="942" t="str">
        <f t="shared" si="0"/>
        <v/>
      </c>
      <c r="Q9" s="342" t="s">
        <v>451</v>
      </c>
      <c r="R9" s="347"/>
      <c r="S9" s="933" t="str">
        <f t="shared" si="2"/>
        <v/>
      </c>
    </row>
    <row r="10" spans="2:21" s="140" customFormat="1" ht="27" customHeight="1" x14ac:dyDescent="0.15">
      <c r="B10" s="347">
        <f t="shared" si="1"/>
        <v>5</v>
      </c>
      <c r="C10" s="151"/>
      <c r="D10" s="151"/>
      <c r="E10" s="2392"/>
      <c r="F10" s="2393"/>
      <c r="G10" s="2393"/>
      <c r="H10" s="2393"/>
      <c r="I10" s="2394"/>
      <c r="J10" s="2392"/>
      <c r="K10" s="2393"/>
      <c r="L10" s="2393"/>
      <c r="M10" s="2393"/>
      <c r="N10" s="2394"/>
      <c r="O10" s="343" t="s">
        <v>52</v>
      </c>
      <c r="P10" s="942" t="str">
        <f t="shared" si="0"/>
        <v/>
      </c>
      <c r="Q10" s="342" t="s">
        <v>451</v>
      </c>
      <c r="R10" s="347"/>
      <c r="S10" s="933" t="str">
        <f t="shared" si="2"/>
        <v/>
      </c>
    </row>
    <row r="11" spans="2:21" s="140" customFormat="1" ht="27" customHeight="1" x14ac:dyDescent="0.15">
      <c r="B11" s="347">
        <f t="shared" si="1"/>
        <v>6</v>
      </c>
      <c r="C11" s="151"/>
      <c r="D11" s="151"/>
      <c r="E11" s="2392"/>
      <c r="F11" s="2393"/>
      <c r="G11" s="2393"/>
      <c r="H11" s="2393"/>
      <c r="I11" s="2394"/>
      <c r="J11" s="2392"/>
      <c r="K11" s="2393"/>
      <c r="L11" s="2393"/>
      <c r="M11" s="2393"/>
      <c r="N11" s="2394"/>
      <c r="O11" s="343" t="s">
        <v>52</v>
      </c>
      <c r="P11" s="942" t="str">
        <f t="shared" si="0"/>
        <v/>
      </c>
      <c r="Q11" s="342" t="s">
        <v>451</v>
      </c>
      <c r="R11" s="347"/>
      <c r="S11" s="933" t="str">
        <f t="shared" si="2"/>
        <v/>
      </c>
    </row>
    <row r="12" spans="2:21" s="140" customFormat="1" ht="27" customHeight="1" x14ac:dyDescent="0.15">
      <c r="B12" s="347">
        <f t="shared" si="1"/>
        <v>7</v>
      </c>
      <c r="C12" s="151"/>
      <c r="D12" s="151"/>
      <c r="E12" s="2392"/>
      <c r="F12" s="2393"/>
      <c r="G12" s="2393"/>
      <c r="H12" s="2393"/>
      <c r="I12" s="2394"/>
      <c r="J12" s="2392"/>
      <c r="K12" s="2393"/>
      <c r="L12" s="2393"/>
      <c r="M12" s="2393"/>
      <c r="N12" s="2394"/>
      <c r="O12" s="343" t="s">
        <v>52</v>
      </c>
      <c r="P12" s="942" t="str">
        <f t="shared" si="0"/>
        <v/>
      </c>
      <c r="Q12" s="342" t="s">
        <v>451</v>
      </c>
      <c r="R12" s="347"/>
      <c r="S12" s="933" t="str">
        <f t="shared" si="2"/>
        <v/>
      </c>
    </row>
    <row r="13" spans="2:21" s="140" customFormat="1" ht="27" customHeight="1" x14ac:dyDescent="0.15">
      <c r="B13" s="347">
        <f t="shared" si="1"/>
        <v>8</v>
      </c>
      <c r="C13" s="151"/>
      <c r="D13" s="151"/>
      <c r="E13" s="2392"/>
      <c r="F13" s="2393"/>
      <c r="G13" s="2393"/>
      <c r="H13" s="2393"/>
      <c r="I13" s="2394"/>
      <c r="J13" s="2392"/>
      <c r="K13" s="2393"/>
      <c r="L13" s="2393"/>
      <c r="M13" s="2393"/>
      <c r="N13" s="2394"/>
      <c r="O13" s="343" t="s">
        <v>52</v>
      </c>
      <c r="P13" s="942" t="str">
        <f t="shared" si="0"/>
        <v/>
      </c>
      <c r="Q13" s="342" t="s">
        <v>451</v>
      </c>
      <c r="R13" s="347"/>
      <c r="S13" s="933" t="str">
        <f t="shared" si="2"/>
        <v/>
      </c>
    </row>
    <row r="14" spans="2:21" s="140" customFormat="1" ht="27" customHeight="1" x14ac:dyDescent="0.15">
      <c r="B14" s="347">
        <f t="shared" si="1"/>
        <v>9</v>
      </c>
      <c r="C14" s="151"/>
      <c r="D14" s="151"/>
      <c r="E14" s="2392"/>
      <c r="F14" s="2393"/>
      <c r="G14" s="2393"/>
      <c r="H14" s="2393"/>
      <c r="I14" s="2394"/>
      <c r="J14" s="2392"/>
      <c r="K14" s="2393"/>
      <c r="L14" s="2393"/>
      <c r="M14" s="2393"/>
      <c r="N14" s="2394"/>
      <c r="O14" s="343" t="s">
        <v>52</v>
      </c>
      <c r="P14" s="942" t="str">
        <f t="shared" si="0"/>
        <v/>
      </c>
      <c r="Q14" s="342" t="s">
        <v>451</v>
      </c>
      <c r="R14" s="347"/>
      <c r="S14" s="933" t="str">
        <f t="shared" si="2"/>
        <v/>
      </c>
    </row>
    <row r="15" spans="2:21" s="140" customFormat="1" ht="27" customHeight="1" x14ac:dyDescent="0.15">
      <c r="B15" s="347">
        <f t="shared" si="1"/>
        <v>10</v>
      </c>
      <c r="C15" s="151"/>
      <c r="D15" s="151"/>
      <c r="E15" s="2392"/>
      <c r="F15" s="2393"/>
      <c r="G15" s="2393"/>
      <c r="H15" s="2393"/>
      <c r="I15" s="2394"/>
      <c r="J15" s="2392"/>
      <c r="K15" s="2393"/>
      <c r="L15" s="2393"/>
      <c r="M15" s="2393"/>
      <c r="N15" s="2394"/>
      <c r="O15" s="343" t="s">
        <v>52</v>
      </c>
      <c r="P15" s="942" t="str">
        <f t="shared" si="0"/>
        <v/>
      </c>
      <c r="Q15" s="342" t="s">
        <v>451</v>
      </c>
      <c r="R15" s="347"/>
      <c r="S15" s="933" t="str">
        <f t="shared" si="2"/>
        <v/>
      </c>
    </row>
    <row r="16" spans="2:21" s="140" customFormat="1" ht="27" customHeight="1" x14ac:dyDescent="0.15">
      <c r="B16" s="347">
        <f t="shared" si="1"/>
        <v>11</v>
      </c>
      <c r="C16" s="151"/>
      <c r="D16" s="151"/>
      <c r="E16" s="2392"/>
      <c r="F16" s="2393"/>
      <c r="G16" s="2393"/>
      <c r="H16" s="2393"/>
      <c r="I16" s="2394"/>
      <c r="J16" s="2392"/>
      <c r="K16" s="2393"/>
      <c r="L16" s="2393"/>
      <c r="M16" s="2393"/>
      <c r="N16" s="2394"/>
      <c r="O16" s="343" t="s">
        <v>52</v>
      </c>
      <c r="P16" s="942" t="str">
        <f t="shared" si="0"/>
        <v/>
      </c>
      <c r="Q16" s="342" t="s">
        <v>451</v>
      </c>
      <c r="R16" s="347"/>
      <c r="S16" s="933" t="str">
        <f t="shared" si="2"/>
        <v/>
      </c>
    </row>
    <row r="17" spans="2:19" s="140" customFormat="1" ht="27" customHeight="1" x14ac:dyDescent="0.15">
      <c r="B17" s="347">
        <f t="shared" si="1"/>
        <v>12</v>
      </c>
      <c r="C17" s="151"/>
      <c r="D17" s="151"/>
      <c r="E17" s="2392"/>
      <c r="F17" s="2393"/>
      <c r="G17" s="2393"/>
      <c r="H17" s="2393"/>
      <c r="I17" s="2394"/>
      <c r="J17" s="2392"/>
      <c r="K17" s="2393"/>
      <c r="L17" s="2393"/>
      <c r="M17" s="2393"/>
      <c r="N17" s="2394"/>
      <c r="O17" s="343" t="s">
        <v>52</v>
      </c>
      <c r="P17" s="942" t="str">
        <f t="shared" si="0"/>
        <v/>
      </c>
      <c r="Q17" s="342" t="s">
        <v>451</v>
      </c>
      <c r="R17" s="347"/>
      <c r="S17" s="933" t="str">
        <f t="shared" si="2"/>
        <v/>
      </c>
    </row>
    <row r="18" spans="2:19" s="140" customFormat="1" ht="27" customHeight="1" x14ac:dyDescent="0.15">
      <c r="B18" s="347">
        <f t="shared" si="1"/>
        <v>13</v>
      </c>
      <c r="C18" s="151"/>
      <c r="D18" s="151"/>
      <c r="E18" s="2392"/>
      <c r="F18" s="2393"/>
      <c r="G18" s="2393"/>
      <c r="H18" s="2393"/>
      <c r="I18" s="2394"/>
      <c r="J18" s="2392"/>
      <c r="K18" s="2393"/>
      <c r="L18" s="2393"/>
      <c r="M18" s="2393"/>
      <c r="N18" s="2394"/>
      <c r="O18" s="343" t="s">
        <v>52</v>
      </c>
      <c r="P18" s="942" t="str">
        <f t="shared" si="0"/>
        <v/>
      </c>
      <c r="Q18" s="342" t="s">
        <v>451</v>
      </c>
      <c r="R18" s="347"/>
      <c r="S18" s="933" t="str">
        <f t="shared" si="2"/>
        <v/>
      </c>
    </row>
    <row r="19" spans="2:19" s="140" customFormat="1" ht="27" customHeight="1" x14ac:dyDescent="0.15">
      <c r="B19" s="347">
        <f t="shared" si="1"/>
        <v>14</v>
      </c>
      <c r="C19" s="151"/>
      <c r="D19" s="151"/>
      <c r="E19" s="2392"/>
      <c r="F19" s="2393"/>
      <c r="G19" s="2393"/>
      <c r="H19" s="2393"/>
      <c r="I19" s="2394"/>
      <c r="J19" s="2392"/>
      <c r="K19" s="2393"/>
      <c r="L19" s="2393"/>
      <c r="M19" s="2393"/>
      <c r="N19" s="2394"/>
      <c r="O19" s="343" t="s">
        <v>52</v>
      </c>
      <c r="P19" s="942" t="str">
        <f t="shared" si="0"/>
        <v/>
      </c>
      <c r="Q19" s="342" t="s">
        <v>451</v>
      </c>
      <c r="R19" s="347"/>
      <c r="S19" s="933" t="str">
        <f t="shared" si="2"/>
        <v/>
      </c>
    </row>
    <row r="20" spans="2:19" s="140" customFormat="1" ht="27" customHeight="1" x14ac:dyDescent="0.15">
      <c r="B20" s="347">
        <f t="shared" si="1"/>
        <v>15</v>
      </c>
      <c r="C20" s="151"/>
      <c r="D20" s="151"/>
      <c r="E20" s="2392"/>
      <c r="F20" s="2393"/>
      <c r="G20" s="2393"/>
      <c r="H20" s="2393"/>
      <c r="I20" s="2394"/>
      <c r="J20" s="2392"/>
      <c r="K20" s="2393"/>
      <c r="L20" s="2393"/>
      <c r="M20" s="2393"/>
      <c r="N20" s="2394"/>
      <c r="O20" s="343" t="s">
        <v>52</v>
      </c>
      <c r="P20" s="942" t="str">
        <f t="shared" si="0"/>
        <v/>
      </c>
      <c r="Q20" s="342" t="s">
        <v>451</v>
      </c>
      <c r="R20" s="347"/>
      <c r="S20" s="933" t="str">
        <f t="shared" si="2"/>
        <v/>
      </c>
    </row>
    <row r="21" spans="2:19" s="140" customFormat="1" ht="27" customHeight="1" x14ac:dyDescent="0.15">
      <c r="B21" s="347">
        <f t="shared" si="1"/>
        <v>16</v>
      </c>
      <c r="C21" s="151"/>
      <c r="D21" s="151"/>
      <c r="E21" s="2392"/>
      <c r="F21" s="2393"/>
      <c r="G21" s="2393"/>
      <c r="H21" s="2393"/>
      <c r="I21" s="2394"/>
      <c r="J21" s="2392"/>
      <c r="K21" s="2393"/>
      <c r="L21" s="2393"/>
      <c r="M21" s="2393"/>
      <c r="N21" s="2394"/>
      <c r="O21" s="343" t="s">
        <v>52</v>
      </c>
      <c r="P21" s="942" t="str">
        <f t="shared" si="0"/>
        <v/>
      </c>
      <c r="Q21" s="342" t="s">
        <v>451</v>
      </c>
      <c r="R21" s="347"/>
      <c r="S21" s="933" t="str">
        <f t="shared" si="2"/>
        <v/>
      </c>
    </row>
    <row r="22" spans="2:19" s="140" customFormat="1" ht="27" customHeight="1" x14ac:dyDescent="0.15">
      <c r="B22" s="347">
        <f t="shared" si="1"/>
        <v>17</v>
      </c>
      <c r="C22" s="151"/>
      <c r="D22" s="151"/>
      <c r="E22" s="2392"/>
      <c r="F22" s="2393"/>
      <c r="G22" s="2393"/>
      <c r="H22" s="2393"/>
      <c r="I22" s="2394"/>
      <c r="J22" s="2392"/>
      <c r="K22" s="2393"/>
      <c r="L22" s="2393"/>
      <c r="M22" s="2393"/>
      <c r="N22" s="2394"/>
      <c r="O22" s="343" t="s">
        <v>52</v>
      </c>
      <c r="P22" s="942" t="str">
        <f t="shared" si="0"/>
        <v/>
      </c>
      <c r="Q22" s="342" t="s">
        <v>451</v>
      </c>
      <c r="R22" s="347"/>
      <c r="S22" s="933" t="str">
        <f t="shared" si="2"/>
        <v/>
      </c>
    </row>
    <row r="23" spans="2:19" s="140" customFormat="1" ht="27" customHeight="1" x14ac:dyDescent="0.15">
      <c r="B23" s="347">
        <f t="shared" si="1"/>
        <v>18</v>
      </c>
      <c r="C23" s="151"/>
      <c r="D23" s="151"/>
      <c r="E23" s="2392"/>
      <c r="F23" s="2393"/>
      <c r="G23" s="2393"/>
      <c r="H23" s="2393"/>
      <c r="I23" s="2394"/>
      <c r="J23" s="2392"/>
      <c r="K23" s="2393"/>
      <c r="L23" s="2393"/>
      <c r="M23" s="2393"/>
      <c r="N23" s="2394"/>
      <c r="O23" s="343" t="s">
        <v>52</v>
      </c>
      <c r="P23" s="942" t="str">
        <f t="shared" si="0"/>
        <v/>
      </c>
      <c r="Q23" s="342" t="s">
        <v>451</v>
      </c>
      <c r="R23" s="347"/>
      <c r="S23" s="933" t="str">
        <f t="shared" si="2"/>
        <v/>
      </c>
    </row>
    <row r="24" spans="2:19" s="140" customFormat="1" ht="27" customHeight="1" x14ac:dyDescent="0.15">
      <c r="B24" s="347">
        <f t="shared" si="1"/>
        <v>19</v>
      </c>
      <c r="C24" s="151"/>
      <c r="D24" s="151"/>
      <c r="E24" s="2392"/>
      <c r="F24" s="2393"/>
      <c r="G24" s="2393"/>
      <c r="H24" s="2393"/>
      <c r="I24" s="2394"/>
      <c r="J24" s="2392"/>
      <c r="K24" s="2393"/>
      <c r="L24" s="2393"/>
      <c r="M24" s="2393"/>
      <c r="N24" s="2394"/>
      <c r="O24" s="343" t="s">
        <v>52</v>
      </c>
      <c r="P24" s="942" t="str">
        <f t="shared" si="0"/>
        <v/>
      </c>
      <c r="Q24" s="342" t="s">
        <v>451</v>
      </c>
      <c r="R24" s="347"/>
      <c r="S24" s="933" t="str">
        <f t="shared" si="2"/>
        <v/>
      </c>
    </row>
    <row r="25" spans="2:19" s="140" customFormat="1" ht="27" customHeight="1" x14ac:dyDescent="0.15">
      <c r="B25" s="347">
        <f t="shared" si="1"/>
        <v>20</v>
      </c>
      <c r="C25" s="151"/>
      <c r="D25" s="151"/>
      <c r="E25" s="2392"/>
      <c r="F25" s="2393"/>
      <c r="G25" s="2393"/>
      <c r="H25" s="2393"/>
      <c r="I25" s="2394"/>
      <c r="J25" s="2392"/>
      <c r="K25" s="2393"/>
      <c r="L25" s="2393"/>
      <c r="M25" s="2393"/>
      <c r="N25" s="2394"/>
      <c r="O25" s="343" t="s">
        <v>52</v>
      </c>
      <c r="P25" s="942" t="str">
        <f t="shared" si="0"/>
        <v/>
      </c>
      <c r="Q25" s="342" t="s">
        <v>451</v>
      </c>
      <c r="R25" s="347"/>
      <c r="S25" s="933" t="str">
        <f t="shared" si="2"/>
        <v/>
      </c>
    </row>
    <row r="26" spans="2:19" s="140" customFormat="1" ht="27" customHeight="1" x14ac:dyDescent="0.15">
      <c r="B26" s="347">
        <f t="shared" si="1"/>
        <v>21</v>
      </c>
      <c r="C26" s="151"/>
      <c r="D26" s="151"/>
      <c r="E26" s="2392"/>
      <c r="F26" s="2393"/>
      <c r="G26" s="2393"/>
      <c r="H26" s="2393"/>
      <c r="I26" s="2394"/>
      <c r="J26" s="2392"/>
      <c r="K26" s="2393"/>
      <c r="L26" s="2393"/>
      <c r="M26" s="2393"/>
      <c r="N26" s="2394"/>
      <c r="O26" s="343" t="s">
        <v>52</v>
      </c>
      <c r="P26" s="942" t="str">
        <f t="shared" si="0"/>
        <v/>
      </c>
      <c r="Q26" s="342" t="s">
        <v>451</v>
      </c>
      <c r="R26" s="347"/>
      <c r="S26" s="933" t="str">
        <f t="shared" si="2"/>
        <v/>
      </c>
    </row>
    <row r="27" spans="2:19" s="140" customFormat="1" ht="27" customHeight="1" x14ac:dyDescent="0.15">
      <c r="B27" s="347">
        <f t="shared" si="1"/>
        <v>22</v>
      </c>
      <c r="C27" s="151"/>
      <c r="D27" s="151"/>
      <c r="E27" s="2392"/>
      <c r="F27" s="2393"/>
      <c r="G27" s="2393"/>
      <c r="H27" s="2393"/>
      <c r="I27" s="2394"/>
      <c r="J27" s="2392"/>
      <c r="K27" s="2393"/>
      <c r="L27" s="2393"/>
      <c r="M27" s="2393"/>
      <c r="N27" s="2394"/>
      <c r="O27" s="343" t="s">
        <v>52</v>
      </c>
      <c r="P27" s="942" t="str">
        <f t="shared" si="0"/>
        <v/>
      </c>
      <c r="Q27" s="342" t="s">
        <v>451</v>
      </c>
      <c r="R27" s="347"/>
      <c r="S27" s="933" t="str">
        <f t="shared" si="2"/>
        <v/>
      </c>
    </row>
    <row r="28" spans="2:19" s="140" customFormat="1" ht="27" customHeight="1" x14ac:dyDescent="0.15">
      <c r="B28" s="347">
        <f t="shared" si="1"/>
        <v>23</v>
      </c>
      <c r="C28" s="151"/>
      <c r="D28" s="151"/>
      <c r="E28" s="2392"/>
      <c r="F28" s="2393"/>
      <c r="G28" s="2393"/>
      <c r="H28" s="2393"/>
      <c r="I28" s="2394"/>
      <c r="J28" s="2392"/>
      <c r="K28" s="2393"/>
      <c r="L28" s="2393"/>
      <c r="M28" s="2393"/>
      <c r="N28" s="2394"/>
      <c r="O28" s="343" t="s">
        <v>52</v>
      </c>
      <c r="P28" s="942" t="str">
        <f t="shared" si="0"/>
        <v/>
      </c>
      <c r="Q28" s="342" t="s">
        <v>451</v>
      </c>
      <c r="R28" s="347"/>
      <c r="S28" s="933" t="str">
        <f t="shared" si="2"/>
        <v/>
      </c>
    </row>
    <row r="29" spans="2:19" s="140" customFormat="1" ht="27" customHeight="1" x14ac:dyDescent="0.15">
      <c r="B29" s="347">
        <f t="shared" si="1"/>
        <v>24</v>
      </c>
      <c r="C29" s="151"/>
      <c r="D29" s="151"/>
      <c r="E29" s="2392"/>
      <c r="F29" s="2393"/>
      <c r="G29" s="2393"/>
      <c r="H29" s="2393"/>
      <c r="I29" s="2394"/>
      <c r="J29" s="2392"/>
      <c r="K29" s="2393"/>
      <c r="L29" s="2393"/>
      <c r="M29" s="2393"/>
      <c r="N29" s="2394"/>
      <c r="O29" s="343" t="s">
        <v>52</v>
      </c>
      <c r="P29" s="942" t="str">
        <f t="shared" si="0"/>
        <v/>
      </c>
      <c r="Q29" s="342" t="s">
        <v>451</v>
      </c>
      <c r="R29" s="347"/>
      <c r="S29" s="933" t="str">
        <f t="shared" si="2"/>
        <v/>
      </c>
    </row>
    <row r="30" spans="2:19" s="140" customFormat="1" ht="27" customHeight="1" x14ac:dyDescent="0.15">
      <c r="B30" s="347">
        <f t="shared" si="1"/>
        <v>25</v>
      </c>
      <c r="C30" s="151"/>
      <c r="D30" s="151"/>
      <c r="E30" s="2392"/>
      <c r="F30" s="2393"/>
      <c r="G30" s="2393"/>
      <c r="H30" s="2393"/>
      <c r="I30" s="2394"/>
      <c r="J30" s="2392"/>
      <c r="K30" s="2393"/>
      <c r="L30" s="2393"/>
      <c r="M30" s="2393"/>
      <c r="N30" s="2394"/>
      <c r="O30" s="343" t="s">
        <v>52</v>
      </c>
      <c r="P30" s="942" t="str">
        <f t="shared" si="0"/>
        <v/>
      </c>
      <c r="Q30" s="342" t="s">
        <v>451</v>
      </c>
      <c r="R30" s="347"/>
      <c r="S30" s="933" t="str">
        <f t="shared" si="2"/>
        <v/>
      </c>
    </row>
    <row r="31" spans="2:19" s="140" customFormat="1" ht="27" customHeight="1" x14ac:dyDescent="0.15">
      <c r="B31" s="347">
        <f t="shared" si="1"/>
        <v>26</v>
      </c>
      <c r="C31" s="151"/>
      <c r="D31" s="151"/>
      <c r="E31" s="2392"/>
      <c r="F31" s="2393"/>
      <c r="G31" s="2393"/>
      <c r="H31" s="2393"/>
      <c r="I31" s="2394"/>
      <c r="J31" s="2392"/>
      <c r="K31" s="2393"/>
      <c r="L31" s="2393"/>
      <c r="M31" s="2393"/>
      <c r="N31" s="2394"/>
      <c r="O31" s="343" t="s">
        <v>52</v>
      </c>
      <c r="P31" s="942" t="str">
        <f t="shared" si="0"/>
        <v/>
      </c>
      <c r="Q31" s="342" t="s">
        <v>451</v>
      </c>
      <c r="R31" s="347"/>
      <c r="S31" s="933" t="str">
        <f t="shared" si="2"/>
        <v/>
      </c>
    </row>
    <row r="32" spans="2:19" s="140" customFormat="1" ht="27" customHeight="1" x14ac:dyDescent="0.15">
      <c r="B32" s="347">
        <f t="shared" si="1"/>
        <v>27</v>
      </c>
      <c r="C32" s="151"/>
      <c r="D32" s="151"/>
      <c r="E32" s="2392"/>
      <c r="F32" s="2393"/>
      <c r="G32" s="2393"/>
      <c r="H32" s="2393"/>
      <c r="I32" s="2394"/>
      <c r="J32" s="2392"/>
      <c r="K32" s="2393"/>
      <c r="L32" s="2393"/>
      <c r="M32" s="2393"/>
      <c r="N32" s="2394"/>
      <c r="O32" s="343" t="s">
        <v>52</v>
      </c>
      <c r="P32" s="942" t="str">
        <f t="shared" si="0"/>
        <v/>
      </c>
      <c r="Q32" s="342" t="s">
        <v>451</v>
      </c>
      <c r="R32" s="347"/>
      <c r="S32" s="933" t="str">
        <f t="shared" si="2"/>
        <v/>
      </c>
    </row>
    <row r="33" spans="2:19" s="140" customFormat="1" ht="27" customHeight="1" x14ac:dyDescent="0.15">
      <c r="B33" s="347">
        <f t="shared" si="1"/>
        <v>28</v>
      </c>
      <c r="C33" s="151"/>
      <c r="D33" s="151"/>
      <c r="E33" s="2392"/>
      <c r="F33" s="2393"/>
      <c r="G33" s="2393"/>
      <c r="H33" s="2393"/>
      <c r="I33" s="2394"/>
      <c r="J33" s="2392"/>
      <c r="K33" s="2393"/>
      <c r="L33" s="2393"/>
      <c r="M33" s="2393"/>
      <c r="N33" s="2394"/>
      <c r="O33" s="343" t="s">
        <v>52</v>
      </c>
      <c r="P33" s="942" t="str">
        <f t="shared" si="0"/>
        <v/>
      </c>
      <c r="Q33" s="342" t="s">
        <v>451</v>
      </c>
      <c r="R33" s="347"/>
      <c r="S33" s="933" t="str">
        <f t="shared" si="2"/>
        <v/>
      </c>
    </row>
    <row r="34" spans="2:19" s="140" customFormat="1" ht="27" customHeight="1" x14ac:dyDescent="0.15">
      <c r="B34" s="347">
        <f t="shared" si="1"/>
        <v>29</v>
      </c>
      <c r="C34" s="151"/>
      <c r="D34" s="151"/>
      <c r="E34" s="2392"/>
      <c r="F34" s="2393"/>
      <c r="G34" s="2393"/>
      <c r="H34" s="2393"/>
      <c r="I34" s="2394"/>
      <c r="J34" s="2392"/>
      <c r="K34" s="2393"/>
      <c r="L34" s="2393"/>
      <c r="M34" s="2393"/>
      <c r="N34" s="2394"/>
      <c r="O34" s="343" t="s">
        <v>52</v>
      </c>
      <c r="P34" s="942" t="str">
        <f t="shared" si="0"/>
        <v/>
      </c>
      <c r="Q34" s="342" t="s">
        <v>451</v>
      </c>
      <c r="R34" s="347"/>
      <c r="S34" s="933" t="str">
        <f t="shared" si="2"/>
        <v/>
      </c>
    </row>
    <row r="35" spans="2:19" s="140" customFormat="1" ht="27" customHeight="1" x14ac:dyDescent="0.15">
      <c r="B35" s="347">
        <f t="shared" si="1"/>
        <v>30</v>
      </c>
      <c r="C35" s="151"/>
      <c r="D35" s="151"/>
      <c r="E35" s="2392"/>
      <c r="F35" s="2393"/>
      <c r="G35" s="2393"/>
      <c r="H35" s="2393"/>
      <c r="I35" s="2394"/>
      <c r="J35" s="2392"/>
      <c r="K35" s="2393"/>
      <c r="L35" s="2393"/>
      <c r="M35" s="2393"/>
      <c r="N35" s="2394"/>
      <c r="O35" s="343" t="s">
        <v>52</v>
      </c>
      <c r="P35" s="942" t="str">
        <f t="shared" si="0"/>
        <v/>
      </c>
      <c r="Q35" s="342" t="s">
        <v>451</v>
      </c>
      <c r="R35" s="347"/>
      <c r="S35" s="933" t="str">
        <f t="shared" si="2"/>
        <v/>
      </c>
    </row>
    <row r="36" spans="2:19" s="140" customFormat="1" ht="27" customHeight="1" x14ac:dyDescent="0.15">
      <c r="B36" s="347">
        <f t="shared" si="1"/>
        <v>31</v>
      </c>
      <c r="C36" s="151"/>
      <c r="D36" s="151"/>
      <c r="E36" s="2392"/>
      <c r="F36" s="2393"/>
      <c r="G36" s="2393"/>
      <c r="H36" s="2393"/>
      <c r="I36" s="2394"/>
      <c r="J36" s="2392"/>
      <c r="K36" s="2393"/>
      <c r="L36" s="2393"/>
      <c r="M36" s="2393"/>
      <c r="N36" s="2394"/>
      <c r="O36" s="343" t="s">
        <v>52</v>
      </c>
      <c r="P36" s="942" t="str">
        <f t="shared" si="0"/>
        <v/>
      </c>
      <c r="Q36" s="342" t="s">
        <v>451</v>
      </c>
      <c r="R36" s="347"/>
      <c r="S36" s="933" t="str">
        <f t="shared" si="2"/>
        <v/>
      </c>
    </row>
    <row r="37" spans="2:19" s="140" customFormat="1" ht="27" customHeight="1" x14ac:dyDescent="0.15">
      <c r="B37" s="347">
        <f t="shared" si="1"/>
        <v>32</v>
      </c>
      <c r="C37" s="151"/>
      <c r="D37" s="151"/>
      <c r="E37" s="2392"/>
      <c r="F37" s="2393"/>
      <c r="G37" s="2393"/>
      <c r="H37" s="2393"/>
      <c r="I37" s="2394"/>
      <c r="J37" s="2392"/>
      <c r="K37" s="2393"/>
      <c r="L37" s="2393"/>
      <c r="M37" s="2393"/>
      <c r="N37" s="2394"/>
      <c r="O37" s="343" t="s">
        <v>52</v>
      </c>
      <c r="P37" s="942" t="str">
        <f t="shared" si="0"/>
        <v/>
      </c>
      <c r="Q37" s="342" t="s">
        <v>451</v>
      </c>
      <c r="R37" s="347"/>
      <c r="S37" s="933" t="str">
        <f t="shared" si="2"/>
        <v/>
      </c>
    </row>
    <row r="38" spans="2:19" s="140" customFormat="1" ht="27" customHeight="1" x14ac:dyDescent="0.15">
      <c r="B38" s="347">
        <f t="shared" si="1"/>
        <v>33</v>
      </c>
      <c r="C38" s="151"/>
      <c r="D38" s="151"/>
      <c r="E38" s="2392"/>
      <c r="F38" s="2393"/>
      <c r="G38" s="2393"/>
      <c r="H38" s="2393"/>
      <c r="I38" s="2394"/>
      <c r="J38" s="2392"/>
      <c r="K38" s="2393"/>
      <c r="L38" s="2393"/>
      <c r="M38" s="2393"/>
      <c r="N38" s="2394"/>
      <c r="O38" s="343" t="s">
        <v>52</v>
      </c>
      <c r="P38" s="942" t="str">
        <f t="shared" ref="P38:P69" si="3">IF(ISBLANK(J38),"",DATEDIF(J38,$B$2,"Y"))</f>
        <v/>
      </c>
      <c r="Q38" s="342" t="s">
        <v>451</v>
      </c>
      <c r="R38" s="347"/>
      <c r="S38" s="933" t="str">
        <f t="shared" si="2"/>
        <v/>
      </c>
    </row>
    <row r="39" spans="2:19" s="140" customFormat="1" ht="27" customHeight="1" x14ac:dyDescent="0.15">
      <c r="B39" s="347">
        <f t="shared" si="1"/>
        <v>34</v>
      </c>
      <c r="C39" s="151"/>
      <c r="D39" s="151"/>
      <c r="E39" s="2392"/>
      <c r="F39" s="2393"/>
      <c r="G39" s="2393"/>
      <c r="H39" s="2393"/>
      <c r="I39" s="2394"/>
      <c r="J39" s="2392"/>
      <c r="K39" s="2393"/>
      <c r="L39" s="2393"/>
      <c r="M39" s="2393"/>
      <c r="N39" s="2394"/>
      <c r="O39" s="343" t="s">
        <v>52</v>
      </c>
      <c r="P39" s="942" t="str">
        <f t="shared" si="3"/>
        <v/>
      </c>
      <c r="Q39" s="342" t="s">
        <v>451</v>
      </c>
      <c r="R39" s="347"/>
      <c r="S39" s="933" t="str">
        <f t="shared" si="2"/>
        <v/>
      </c>
    </row>
    <row r="40" spans="2:19" s="140" customFormat="1" ht="27" customHeight="1" x14ac:dyDescent="0.15">
      <c r="B40" s="347">
        <f t="shared" si="1"/>
        <v>35</v>
      </c>
      <c r="C40" s="151"/>
      <c r="D40" s="151"/>
      <c r="E40" s="2392"/>
      <c r="F40" s="2393"/>
      <c r="G40" s="2393"/>
      <c r="H40" s="2393"/>
      <c r="I40" s="2394"/>
      <c r="J40" s="2392"/>
      <c r="K40" s="2393"/>
      <c r="L40" s="2393"/>
      <c r="M40" s="2393"/>
      <c r="N40" s="2394"/>
      <c r="O40" s="343" t="s">
        <v>52</v>
      </c>
      <c r="P40" s="942" t="str">
        <f t="shared" si="3"/>
        <v/>
      </c>
      <c r="Q40" s="342" t="s">
        <v>451</v>
      </c>
      <c r="R40" s="347"/>
      <c r="S40" s="933" t="str">
        <f t="shared" si="2"/>
        <v/>
      </c>
    </row>
    <row r="41" spans="2:19" s="140" customFormat="1" ht="27" customHeight="1" x14ac:dyDescent="0.15">
      <c r="B41" s="347">
        <f t="shared" si="1"/>
        <v>36</v>
      </c>
      <c r="C41" s="151"/>
      <c r="D41" s="151"/>
      <c r="E41" s="2392"/>
      <c r="F41" s="2393"/>
      <c r="G41" s="2393"/>
      <c r="H41" s="2393"/>
      <c r="I41" s="2394"/>
      <c r="J41" s="2392"/>
      <c r="K41" s="2393"/>
      <c r="L41" s="2393"/>
      <c r="M41" s="2393"/>
      <c r="N41" s="2394"/>
      <c r="O41" s="343" t="s">
        <v>52</v>
      </c>
      <c r="P41" s="942" t="str">
        <f t="shared" si="3"/>
        <v/>
      </c>
      <c r="Q41" s="342" t="s">
        <v>451</v>
      </c>
      <c r="R41" s="347"/>
      <c r="S41" s="933" t="str">
        <f t="shared" si="2"/>
        <v/>
      </c>
    </row>
    <row r="42" spans="2:19" s="140" customFormat="1" ht="27" customHeight="1" x14ac:dyDescent="0.15">
      <c r="B42" s="347">
        <f t="shared" si="1"/>
        <v>37</v>
      </c>
      <c r="C42" s="151"/>
      <c r="D42" s="151"/>
      <c r="E42" s="2392"/>
      <c r="F42" s="2393"/>
      <c r="G42" s="2393"/>
      <c r="H42" s="2393"/>
      <c r="I42" s="2394"/>
      <c r="J42" s="2392"/>
      <c r="K42" s="2393"/>
      <c r="L42" s="2393"/>
      <c r="M42" s="2393"/>
      <c r="N42" s="2394"/>
      <c r="O42" s="343" t="s">
        <v>52</v>
      </c>
      <c r="P42" s="942" t="str">
        <f t="shared" si="3"/>
        <v/>
      </c>
      <c r="Q42" s="342" t="s">
        <v>451</v>
      </c>
      <c r="R42" s="347"/>
      <c r="S42" s="933" t="str">
        <f t="shared" si="2"/>
        <v/>
      </c>
    </row>
    <row r="43" spans="2:19" s="140" customFormat="1" ht="27" customHeight="1" x14ac:dyDescent="0.15">
      <c r="B43" s="347">
        <f t="shared" si="1"/>
        <v>38</v>
      </c>
      <c r="C43" s="151"/>
      <c r="D43" s="151"/>
      <c r="E43" s="2392"/>
      <c r="F43" s="2393"/>
      <c r="G43" s="2393"/>
      <c r="H43" s="2393"/>
      <c r="I43" s="2394"/>
      <c r="J43" s="2392"/>
      <c r="K43" s="2393"/>
      <c r="L43" s="2393"/>
      <c r="M43" s="2393"/>
      <c r="N43" s="2394"/>
      <c r="O43" s="343" t="s">
        <v>52</v>
      </c>
      <c r="P43" s="942" t="str">
        <f t="shared" si="3"/>
        <v/>
      </c>
      <c r="Q43" s="342" t="s">
        <v>451</v>
      </c>
      <c r="R43" s="347"/>
      <c r="S43" s="933" t="str">
        <f t="shared" si="2"/>
        <v/>
      </c>
    </row>
    <row r="44" spans="2:19" s="140" customFormat="1" ht="27" customHeight="1" x14ac:dyDescent="0.15">
      <c r="B44" s="347">
        <f t="shared" si="1"/>
        <v>39</v>
      </c>
      <c r="C44" s="151"/>
      <c r="D44" s="151"/>
      <c r="E44" s="2392"/>
      <c r="F44" s="2393"/>
      <c r="G44" s="2393"/>
      <c r="H44" s="2393"/>
      <c r="I44" s="2394"/>
      <c r="J44" s="2392"/>
      <c r="K44" s="2393"/>
      <c r="L44" s="2393"/>
      <c r="M44" s="2393"/>
      <c r="N44" s="2394"/>
      <c r="O44" s="343" t="s">
        <v>52</v>
      </c>
      <c r="P44" s="942" t="str">
        <f t="shared" si="3"/>
        <v/>
      </c>
      <c r="Q44" s="342" t="s">
        <v>451</v>
      </c>
      <c r="R44" s="347"/>
      <c r="S44" s="933" t="str">
        <f t="shared" si="2"/>
        <v/>
      </c>
    </row>
    <row r="45" spans="2:19" s="140" customFormat="1" ht="27" customHeight="1" x14ac:dyDescent="0.15">
      <c r="B45" s="347">
        <f t="shared" si="1"/>
        <v>40</v>
      </c>
      <c r="C45" s="151"/>
      <c r="D45" s="151"/>
      <c r="E45" s="2392"/>
      <c r="F45" s="2393"/>
      <c r="G45" s="2393"/>
      <c r="H45" s="2393"/>
      <c r="I45" s="2394"/>
      <c r="J45" s="2392"/>
      <c r="K45" s="2393"/>
      <c r="L45" s="2393"/>
      <c r="M45" s="2393"/>
      <c r="N45" s="2394"/>
      <c r="O45" s="343" t="s">
        <v>52</v>
      </c>
      <c r="P45" s="942" t="str">
        <f t="shared" si="3"/>
        <v/>
      </c>
      <c r="Q45" s="342" t="s">
        <v>451</v>
      </c>
      <c r="R45" s="347"/>
      <c r="S45" s="933" t="str">
        <f t="shared" si="2"/>
        <v/>
      </c>
    </row>
    <row r="46" spans="2:19" s="140" customFormat="1" ht="27" customHeight="1" x14ac:dyDescent="0.15">
      <c r="B46" s="347">
        <f t="shared" si="1"/>
        <v>41</v>
      </c>
      <c r="C46" s="151"/>
      <c r="D46" s="151"/>
      <c r="E46" s="2392"/>
      <c r="F46" s="2393"/>
      <c r="G46" s="2393"/>
      <c r="H46" s="2393"/>
      <c r="I46" s="2394"/>
      <c r="J46" s="2392"/>
      <c r="K46" s="2393"/>
      <c r="L46" s="2393"/>
      <c r="M46" s="2393"/>
      <c r="N46" s="2394"/>
      <c r="O46" s="343" t="s">
        <v>52</v>
      </c>
      <c r="P46" s="942" t="str">
        <f t="shared" si="3"/>
        <v/>
      </c>
      <c r="Q46" s="342" t="s">
        <v>451</v>
      </c>
      <c r="R46" s="347"/>
      <c r="S46" s="933" t="str">
        <f t="shared" si="2"/>
        <v/>
      </c>
    </row>
    <row r="47" spans="2:19" s="140" customFormat="1" ht="27" customHeight="1" x14ac:dyDescent="0.15">
      <c r="B47" s="347">
        <f t="shared" si="1"/>
        <v>42</v>
      </c>
      <c r="C47" s="151"/>
      <c r="D47" s="151"/>
      <c r="E47" s="2392"/>
      <c r="F47" s="2393"/>
      <c r="G47" s="2393"/>
      <c r="H47" s="2393"/>
      <c r="I47" s="2394"/>
      <c r="J47" s="2392"/>
      <c r="K47" s="2393"/>
      <c r="L47" s="2393"/>
      <c r="M47" s="2393"/>
      <c r="N47" s="2394"/>
      <c r="O47" s="343" t="s">
        <v>52</v>
      </c>
      <c r="P47" s="942" t="str">
        <f t="shared" si="3"/>
        <v/>
      </c>
      <c r="Q47" s="342" t="s">
        <v>451</v>
      </c>
      <c r="R47" s="347"/>
      <c r="S47" s="933" t="str">
        <f t="shared" si="2"/>
        <v/>
      </c>
    </row>
    <row r="48" spans="2:19" s="140" customFormat="1" ht="27" customHeight="1" x14ac:dyDescent="0.15">
      <c r="B48" s="347">
        <f t="shared" si="1"/>
        <v>43</v>
      </c>
      <c r="C48" s="151"/>
      <c r="D48" s="151"/>
      <c r="E48" s="2392"/>
      <c r="F48" s="2393"/>
      <c r="G48" s="2393"/>
      <c r="H48" s="2393"/>
      <c r="I48" s="2394"/>
      <c r="J48" s="2392"/>
      <c r="K48" s="2393"/>
      <c r="L48" s="2393"/>
      <c r="M48" s="2393"/>
      <c r="N48" s="2394"/>
      <c r="O48" s="343" t="s">
        <v>52</v>
      </c>
      <c r="P48" s="942" t="str">
        <f t="shared" si="3"/>
        <v/>
      </c>
      <c r="Q48" s="342" t="s">
        <v>451</v>
      </c>
      <c r="R48" s="347"/>
      <c r="S48" s="933" t="str">
        <f t="shared" si="2"/>
        <v/>
      </c>
    </row>
    <row r="49" spans="2:19" s="140" customFormat="1" ht="27" customHeight="1" x14ac:dyDescent="0.15">
      <c r="B49" s="347">
        <f t="shared" si="1"/>
        <v>44</v>
      </c>
      <c r="C49" s="151"/>
      <c r="D49" s="151"/>
      <c r="E49" s="2392"/>
      <c r="F49" s="2393"/>
      <c r="G49" s="2393"/>
      <c r="H49" s="2393"/>
      <c r="I49" s="2394"/>
      <c r="J49" s="2392"/>
      <c r="K49" s="2393"/>
      <c r="L49" s="2393"/>
      <c r="M49" s="2393"/>
      <c r="N49" s="2394"/>
      <c r="O49" s="343" t="s">
        <v>52</v>
      </c>
      <c r="P49" s="942" t="str">
        <f t="shared" si="3"/>
        <v/>
      </c>
      <c r="Q49" s="342" t="s">
        <v>451</v>
      </c>
      <c r="R49" s="347"/>
      <c r="S49" s="933" t="str">
        <f t="shared" si="2"/>
        <v/>
      </c>
    </row>
    <row r="50" spans="2:19" s="140" customFormat="1" ht="27" customHeight="1" x14ac:dyDescent="0.15">
      <c r="B50" s="347">
        <f t="shared" si="1"/>
        <v>45</v>
      </c>
      <c r="C50" s="151"/>
      <c r="D50" s="151"/>
      <c r="E50" s="2392"/>
      <c r="F50" s="2393"/>
      <c r="G50" s="2393"/>
      <c r="H50" s="2393"/>
      <c r="I50" s="2394"/>
      <c r="J50" s="2392"/>
      <c r="K50" s="2393"/>
      <c r="L50" s="2393"/>
      <c r="M50" s="2393"/>
      <c r="N50" s="2394"/>
      <c r="O50" s="343" t="s">
        <v>52</v>
      </c>
      <c r="P50" s="942" t="str">
        <f t="shared" si="3"/>
        <v/>
      </c>
      <c r="Q50" s="342" t="s">
        <v>451</v>
      </c>
      <c r="R50" s="347"/>
      <c r="S50" s="933" t="str">
        <f t="shared" si="2"/>
        <v/>
      </c>
    </row>
    <row r="51" spans="2:19" s="140" customFormat="1" ht="27" customHeight="1" x14ac:dyDescent="0.15">
      <c r="B51" s="347">
        <f t="shared" si="1"/>
        <v>46</v>
      </c>
      <c r="C51" s="151"/>
      <c r="D51" s="151"/>
      <c r="E51" s="2392"/>
      <c r="F51" s="2393"/>
      <c r="G51" s="2393"/>
      <c r="H51" s="2393"/>
      <c r="I51" s="2394"/>
      <c r="J51" s="2392"/>
      <c r="K51" s="2393"/>
      <c r="L51" s="2393"/>
      <c r="M51" s="2393"/>
      <c r="N51" s="2394"/>
      <c r="O51" s="343" t="s">
        <v>52</v>
      </c>
      <c r="P51" s="942" t="str">
        <f t="shared" si="3"/>
        <v/>
      </c>
      <c r="Q51" s="342" t="s">
        <v>451</v>
      </c>
      <c r="R51" s="347"/>
      <c r="S51" s="933" t="str">
        <f t="shared" si="2"/>
        <v/>
      </c>
    </row>
    <row r="52" spans="2:19" s="140" customFormat="1" ht="27" customHeight="1" x14ac:dyDescent="0.15">
      <c r="B52" s="347">
        <f t="shared" si="1"/>
        <v>47</v>
      </c>
      <c r="C52" s="151"/>
      <c r="D52" s="151"/>
      <c r="E52" s="2392"/>
      <c r="F52" s="2393"/>
      <c r="G52" s="2393"/>
      <c r="H52" s="2393"/>
      <c r="I52" s="2394"/>
      <c r="J52" s="2392"/>
      <c r="K52" s="2393"/>
      <c r="L52" s="2393"/>
      <c r="M52" s="2393"/>
      <c r="N52" s="2394"/>
      <c r="O52" s="343" t="s">
        <v>52</v>
      </c>
      <c r="P52" s="942" t="str">
        <f t="shared" si="3"/>
        <v/>
      </c>
      <c r="Q52" s="342" t="s">
        <v>451</v>
      </c>
      <c r="R52" s="347"/>
      <c r="S52" s="933" t="str">
        <f t="shared" si="2"/>
        <v/>
      </c>
    </row>
    <row r="53" spans="2:19" s="140" customFormat="1" ht="27" customHeight="1" x14ac:dyDescent="0.15">
      <c r="B53" s="347">
        <f t="shared" si="1"/>
        <v>48</v>
      </c>
      <c r="C53" s="151"/>
      <c r="D53" s="151"/>
      <c r="E53" s="2392"/>
      <c r="F53" s="2393"/>
      <c r="G53" s="2393"/>
      <c r="H53" s="2393"/>
      <c r="I53" s="2394"/>
      <c r="J53" s="2392"/>
      <c r="K53" s="2393"/>
      <c r="L53" s="2393"/>
      <c r="M53" s="2393"/>
      <c r="N53" s="2394"/>
      <c r="O53" s="343" t="s">
        <v>52</v>
      </c>
      <c r="P53" s="942" t="str">
        <f t="shared" si="3"/>
        <v/>
      </c>
      <c r="Q53" s="342" t="s">
        <v>451</v>
      </c>
      <c r="R53" s="347"/>
      <c r="S53" s="933" t="str">
        <f t="shared" si="2"/>
        <v/>
      </c>
    </row>
    <row r="54" spans="2:19" s="140" customFormat="1" ht="27" customHeight="1" x14ac:dyDescent="0.15">
      <c r="B54" s="347">
        <f t="shared" si="1"/>
        <v>49</v>
      </c>
      <c r="C54" s="151"/>
      <c r="D54" s="151"/>
      <c r="E54" s="2392"/>
      <c r="F54" s="2393"/>
      <c r="G54" s="2393"/>
      <c r="H54" s="2393"/>
      <c r="I54" s="2394"/>
      <c r="J54" s="2392"/>
      <c r="K54" s="2393"/>
      <c r="L54" s="2393"/>
      <c r="M54" s="2393"/>
      <c r="N54" s="2394"/>
      <c r="O54" s="343" t="s">
        <v>52</v>
      </c>
      <c r="P54" s="942" t="str">
        <f t="shared" si="3"/>
        <v/>
      </c>
      <c r="Q54" s="342" t="s">
        <v>451</v>
      </c>
      <c r="R54" s="347"/>
      <c r="S54" s="933" t="str">
        <f t="shared" si="2"/>
        <v/>
      </c>
    </row>
    <row r="55" spans="2:19" s="140" customFormat="1" ht="27" customHeight="1" x14ac:dyDescent="0.15">
      <c r="B55" s="347">
        <f t="shared" si="1"/>
        <v>50</v>
      </c>
      <c r="C55" s="151"/>
      <c r="D55" s="151"/>
      <c r="E55" s="2392"/>
      <c r="F55" s="2393"/>
      <c r="G55" s="2393"/>
      <c r="H55" s="2393"/>
      <c r="I55" s="2394"/>
      <c r="J55" s="2392"/>
      <c r="K55" s="2393"/>
      <c r="L55" s="2393"/>
      <c r="M55" s="2393"/>
      <c r="N55" s="2394"/>
      <c r="O55" s="343" t="s">
        <v>52</v>
      </c>
      <c r="P55" s="942" t="str">
        <f t="shared" si="3"/>
        <v/>
      </c>
      <c r="Q55" s="342" t="s">
        <v>451</v>
      </c>
      <c r="R55" s="347"/>
      <c r="S55" s="933" t="str">
        <f t="shared" si="2"/>
        <v/>
      </c>
    </row>
    <row r="56" spans="2:19" s="140" customFormat="1" ht="27" customHeight="1" x14ac:dyDescent="0.15">
      <c r="B56" s="347">
        <f t="shared" si="1"/>
        <v>51</v>
      </c>
      <c r="C56" s="151"/>
      <c r="D56" s="151"/>
      <c r="E56" s="2392"/>
      <c r="F56" s="2393"/>
      <c r="G56" s="2393"/>
      <c r="H56" s="2393"/>
      <c r="I56" s="2394"/>
      <c r="J56" s="2392"/>
      <c r="K56" s="2393"/>
      <c r="L56" s="2393"/>
      <c r="M56" s="2393"/>
      <c r="N56" s="2394"/>
      <c r="O56" s="343" t="s">
        <v>52</v>
      </c>
      <c r="P56" s="942" t="str">
        <f t="shared" si="3"/>
        <v/>
      </c>
      <c r="Q56" s="342" t="s">
        <v>451</v>
      </c>
      <c r="R56" s="347"/>
      <c r="S56" s="933" t="str">
        <f t="shared" si="2"/>
        <v/>
      </c>
    </row>
    <row r="57" spans="2:19" s="140" customFormat="1" ht="27" customHeight="1" x14ac:dyDescent="0.15">
      <c r="B57" s="347">
        <f t="shared" si="1"/>
        <v>52</v>
      </c>
      <c r="C57" s="151"/>
      <c r="D57" s="151"/>
      <c r="E57" s="2392"/>
      <c r="F57" s="2393"/>
      <c r="G57" s="2393"/>
      <c r="H57" s="2393"/>
      <c r="I57" s="2394"/>
      <c r="J57" s="2392"/>
      <c r="K57" s="2393"/>
      <c r="L57" s="2393"/>
      <c r="M57" s="2393"/>
      <c r="N57" s="2394"/>
      <c r="O57" s="343" t="s">
        <v>52</v>
      </c>
      <c r="P57" s="942" t="str">
        <f t="shared" si="3"/>
        <v/>
      </c>
      <c r="Q57" s="342" t="s">
        <v>451</v>
      </c>
      <c r="R57" s="347"/>
      <c r="S57" s="933" t="str">
        <f t="shared" si="2"/>
        <v/>
      </c>
    </row>
    <row r="58" spans="2:19" s="140" customFormat="1" ht="27" customHeight="1" x14ac:dyDescent="0.15">
      <c r="B58" s="347">
        <f t="shared" si="1"/>
        <v>53</v>
      </c>
      <c r="C58" s="151"/>
      <c r="D58" s="151"/>
      <c r="E58" s="2392"/>
      <c r="F58" s="2393"/>
      <c r="G58" s="2393"/>
      <c r="H58" s="2393"/>
      <c r="I58" s="2394"/>
      <c r="J58" s="2392"/>
      <c r="K58" s="2393"/>
      <c r="L58" s="2393"/>
      <c r="M58" s="2393"/>
      <c r="N58" s="2394"/>
      <c r="O58" s="343" t="s">
        <v>52</v>
      </c>
      <c r="P58" s="942" t="str">
        <f t="shared" si="3"/>
        <v/>
      </c>
      <c r="Q58" s="342" t="s">
        <v>451</v>
      </c>
      <c r="R58" s="347"/>
      <c r="S58" s="933" t="str">
        <f t="shared" si="2"/>
        <v/>
      </c>
    </row>
    <row r="59" spans="2:19" s="140" customFormat="1" ht="27" customHeight="1" x14ac:dyDescent="0.15">
      <c r="B59" s="347">
        <f t="shared" si="1"/>
        <v>54</v>
      </c>
      <c r="C59" s="151"/>
      <c r="D59" s="151"/>
      <c r="E59" s="2392"/>
      <c r="F59" s="2393"/>
      <c r="G59" s="2393"/>
      <c r="H59" s="2393"/>
      <c r="I59" s="2394"/>
      <c r="J59" s="2392"/>
      <c r="K59" s="2393"/>
      <c r="L59" s="2393"/>
      <c r="M59" s="2393"/>
      <c r="N59" s="2394"/>
      <c r="O59" s="343" t="s">
        <v>52</v>
      </c>
      <c r="P59" s="942" t="str">
        <f t="shared" si="3"/>
        <v/>
      </c>
      <c r="Q59" s="342" t="s">
        <v>451</v>
      </c>
      <c r="R59" s="347"/>
      <c r="S59" s="933" t="str">
        <f t="shared" si="2"/>
        <v/>
      </c>
    </row>
    <row r="60" spans="2:19" s="140" customFormat="1" ht="27" customHeight="1" x14ac:dyDescent="0.15">
      <c r="B60" s="347">
        <f t="shared" si="1"/>
        <v>55</v>
      </c>
      <c r="C60" s="151"/>
      <c r="D60" s="151"/>
      <c r="E60" s="2392"/>
      <c r="F60" s="2393"/>
      <c r="G60" s="2393"/>
      <c r="H60" s="2393"/>
      <c r="I60" s="2394"/>
      <c r="J60" s="2392"/>
      <c r="K60" s="2393"/>
      <c r="L60" s="2393"/>
      <c r="M60" s="2393"/>
      <c r="N60" s="2394"/>
      <c r="O60" s="343" t="s">
        <v>52</v>
      </c>
      <c r="P60" s="942" t="str">
        <f t="shared" si="3"/>
        <v/>
      </c>
      <c r="Q60" s="342" t="s">
        <v>451</v>
      </c>
      <c r="R60" s="347"/>
      <c r="S60" s="933" t="str">
        <f t="shared" si="2"/>
        <v/>
      </c>
    </row>
    <row r="61" spans="2:19" s="140" customFormat="1" ht="27" customHeight="1" x14ac:dyDescent="0.15">
      <c r="B61" s="347">
        <f t="shared" si="1"/>
        <v>56</v>
      </c>
      <c r="C61" s="151"/>
      <c r="D61" s="151"/>
      <c r="E61" s="2392"/>
      <c r="F61" s="2393"/>
      <c r="G61" s="2393"/>
      <c r="H61" s="2393"/>
      <c r="I61" s="2394"/>
      <c r="J61" s="2392"/>
      <c r="K61" s="2393"/>
      <c r="L61" s="2393"/>
      <c r="M61" s="2393"/>
      <c r="N61" s="2394"/>
      <c r="O61" s="343" t="s">
        <v>52</v>
      </c>
      <c r="P61" s="942" t="str">
        <f t="shared" si="3"/>
        <v/>
      </c>
      <c r="Q61" s="342" t="s">
        <v>451</v>
      </c>
      <c r="R61" s="347"/>
      <c r="S61" s="933" t="str">
        <f t="shared" si="2"/>
        <v/>
      </c>
    </row>
    <row r="62" spans="2:19" s="140" customFormat="1" ht="27" customHeight="1" x14ac:dyDescent="0.15">
      <c r="B62" s="347">
        <f t="shared" si="1"/>
        <v>57</v>
      </c>
      <c r="C62" s="151"/>
      <c r="D62" s="151"/>
      <c r="E62" s="2392"/>
      <c r="F62" s="2393"/>
      <c r="G62" s="2393"/>
      <c r="H62" s="2393"/>
      <c r="I62" s="2394"/>
      <c r="J62" s="2392"/>
      <c r="K62" s="2393"/>
      <c r="L62" s="2393"/>
      <c r="M62" s="2393"/>
      <c r="N62" s="2394"/>
      <c r="O62" s="343" t="s">
        <v>52</v>
      </c>
      <c r="P62" s="942" t="str">
        <f t="shared" si="3"/>
        <v/>
      </c>
      <c r="Q62" s="342" t="s">
        <v>451</v>
      </c>
      <c r="R62" s="347"/>
      <c r="S62" s="933" t="str">
        <f t="shared" si="2"/>
        <v/>
      </c>
    </row>
    <row r="63" spans="2:19" s="140" customFormat="1" ht="27" customHeight="1" x14ac:dyDescent="0.15">
      <c r="B63" s="347">
        <f t="shared" si="1"/>
        <v>58</v>
      </c>
      <c r="C63" s="151"/>
      <c r="D63" s="151"/>
      <c r="E63" s="2392"/>
      <c r="F63" s="2393"/>
      <c r="G63" s="2393"/>
      <c r="H63" s="2393"/>
      <c r="I63" s="2394"/>
      <c r="J63" s="2392"/>
      <c r="K63" s="2393"/>
      <c r="L63" s="2393"/>
      <c r="M63" s="2393"/>
      <c r="N63" s="2394"/>
      <c r="O63" s="343" t="s">
        <v>52</v>
      </c>
      <c r="P63" s="942" t="str">
        <f t="shared" si="3"/>
        <v/>
      </c>
      <c r="Q63" s="342" t="s">
        <v>451</v>
      </c>
      <c r="R63" s="347"/>
      <c r="S63" s="933" t="str">
        <f t="shared" si="2"/>
        <v/>
      </c>
    </row>
    <row r="64" spans="2:19" s="140" customFormat="1" ht="27" customHeight="1" x14ac:dyDescent="0.15">
      <c r="B64" s="347">
        <f t="shared" si="1"/>
        <v>59</v>
      </c>
      <c r="C64" s="151"/>
      <c r="D64" s="151"/>
      <c r="E64" s="2392"/>
      <c r="F64" s="2393"/>
      <c r="G64" s="2393"/>
      <c r="H64" s="2393"/>
      <c r="I64" s="2394"/>
      <c r="J64" s="2392"/>
      <c r="K64" s="2393"/>
      <c r="L64" s="2393"/>
      <c r="M64" s="2393"/>
      <c r="N64" s="2394"/>
      <c r="O64" s="343" t="s">
        <v>52</v>
      </c>
      <c r="P64" s="942" t="str">
        <f t="shared" si="3"/>
        <v/>
      </c>
      <c r="Q64" s="342" t="s">
        <v>451</v>
      </c>
      <c r="R64" s="347"/>
      <c r="S64" s="933" t="str">
        <f t="shared" si="2"/>
        <v/>
      </c>
    </row>
    <row r="65" spans="2:19" s="140" customFormat="1" ht="27" customHeight="1" x14ac:dyDescent="0.15">
      <c r="B65" s="347">
        <f t="shared" si="1"/>
        <v>60</v>
      </c>
      <c r="C65" s="151"/>
      <c r="D65" s="151"/>
      <c r="E65" s="2392"/>
      <c r="F65" s="2393"/>
      <c r="G65" s="2393"/>
      <c r="H65" s="2393"/>
      <c r="I65" s="2394"/>
      <c r="J65" s="2392"/>
      <c r="K65" s="2393"/>
      <c r="L65" s="2393"/>
      <c r="M65" s="2393"/>
      <c r="N65" s="2394"/>
      <c r="O65" s="343" t="s">
        <v>52</v>
      </c>
      <c r="P65" s="942" t="str">
        <f t="shared" si="3"/>
        <v/>
      </c>
      <c r="Q65" s="342" t="s">
        <v>451</v>
      </c>
      <c r="R65" s="347"/>
      <c r="S65" s="933" t="str">
        <f t="shared" si="2"/>
        <v/>
      </c>
    </row>
    <row r="66" spans="2:19" s="140" customFormat="1" ht="27" customHeight="1" x14ac:dyDescent="0.15">
      <c r="B66" s="347">
        <f t="shared" si="1"/>
        <v>61</v>
      </c>
      <c r="C66" s="151"/>
      <c r="D66" s="151"/>
      <c r="E66" s="2392"/>
      <c r="F66" s="2393"/>
      <c r="G66" s="2393"/>
      <c r="H66" s="2393"/>
      <c r="I66" s="2394"/>
      <c r="J66" s="2392"/>
      <c r="K66" s="2393"/>
      <c r="L66" s="2393"/>
      <c r="M66" s="2393"/>
      <c r="N66" s="2394"/>
      <c r="O66" s="343" t="s">
        <v>52</v>
      </c>
      <c r="P66" s="942" t="str">
        <f t="shared" si="3"/>
        <v/>
      </c>
      <c r="Q66" s="342" t="s">
        <v>451</v>
      </c>
      <c r="R66" s="347"/>
      <c r="S66" s="933" t="str">
        <f t="shared" si="2"/>
        <v/>
      </c>
    </row>
    <row r="67" spans="2:19" s="140" customFormat="1" ht="27" customHeight="1" x14ac:dyDescent="0.15">
      <c r="B67" s="347">
        <f t="shared" si="1"/>
        <v>62</v>
      </c>
      <c r="C67" s="151"/>
      <c r="D67" s="151"/>
      <c r="E67" s="2392"/>
      <c r="F67" s="2393"/>
      <c r="G67" s="2393"/>
      <c r="H67" s="2393"/>
      <c r="I67" s="2394"/>
      <c r="J67" s="2392"/>
      <c r="K67" s="2393"/>
      <c r="L67" s="2393"/>
      <c r="M67" s="2393"/>
      <c r="N67" s="2394"/>
      <c r="O67" s="343" t="s">
        <v>52</v>
      </c>
      <c r="P67" s="942" t="str">
        <f t="shared" si="3"/>
        <v/>
      </c>
      <c r="Q67" s="342" t="s">
        <v>451</v>
      </c>
      <c r="R67" s="347"/>
      <c r="S67" s="933" t="str">
        <f t="shared" si="2"/>
        <v/>
      </c>
    </row>
    <row r="68" spans="2:19" s="140" customFormat="1" ht="27" customHeight="1" x14ac:dyDescent="0.15">
      <c r="B68" s="347">
        <f t="shared" si="1"/>
        <v>63</v>
      </c>
      <c r="C68" s="151"/>
      <c r="D68" s="151"/>
      <c r="E68" s="2392"/>
      <c r="F68" s="2393"/>
      <c r="G68" s="2393"/>
      <c r="H68" s="2393"/>
      <c r="I68" s="2394"/>
      <c r="J68" s="2392"/>
      <c r="K68" s="2393"/>
      <c r="L68" s="2393"/>
      <c r="M68" s="2393"/>
      <c r="N68" s="2394"/>
      <c r="O68" s="343" t="s">
        <v>52</v>
      </c>
      <c r="P68" s="942" t="str">
        <f t="shared" si="3"/>
        <v/>
      </c>
      <c r="Q68" s="342" t="s">
        <v>451</v>
      </c>
      <c r="R68" s="347"/>
      <c r="S68" s="933" t="str">
        <f t="shared" si="2"/>
        <v/>
      </c>
    </row>
    <row r="69" spans="2:19" s="140" customFormat="1" ht="27" customHeight="1" x14ac:dyDescent="0.15">
      <c r="B69" s="347">
        <f t="shared" si="1"/>
        <v>64</v>
      </c>
      <c r="C69" s="151"/>
      <c r="D69" s="151"/>
      <c r="E69" s="2392"/>
      <c r="F69" s="2393"/>
      <c r="G69" s="2393"/>
      <c r="H69" s="2393"/>
      <c r="I69" s="2394"/>
      <c r="J69" s="2392"/>
      <c r="K69" s="2393"/>
      <c r="L69" s="2393"/>
      <c r="M69" s="2393"/>
      <c r="N69" s="2394"/>
      <c r="O69" s="343" t="s">
        <v>52</v>
      </c>
      <c r="P69" s="942" t="str">
        <f t="shared" si="3"/>
        <v/>
      </c>
      <c r="Q69" s="342" t="s">
        <v>451</v>
      </c>
      <c r="R69" s="347"/>
      <c r="S69" s="933" t="str">
        <f t="shared" si="2"/>
        <v/>
      </c>
    </row>
    <row r="70" spans="2:19" s="140" customFormat="1" ht="27" customHeight="1" x14ac:dyDescent="0.15">
      <c r="B70" s="347">
        <f t="shared" si="1"/>
        <v>65</v>
      </c>
      <c r="C70" s="151"/>
      <c r="D70" s="151"/>
      <c r="E70" s="2392"/>
      <c r="F70" s="2393"/>
      <c r="G70" s="2393"/>
      <c r="H70" s="2393"/>
      <c r="I70" s="2394"/>
      <c r="J70" s="2392"/>
      <c r="K70" s="2393"/>
      <c r="L70" s="2393"/>
      <c r="M70" s="2393"/>
      <c r="N70" s="2394"/>
      <c r="O70" s="343" t="s">
        <v>52</v>
      </c>
      <c r="P70" s="942" t="str">
        <f t="shared" ref="P70:P101" si="4">IF(ISBLANK(J70),"",DATEDIF(J70,$B$2,"Y"))</f>
        <v/>
      </c>
      <c r="Q70" s="342" t="s">
        <v>451</v>
      </c>
      <c r="R70" s="347"/>
      <c r="S70" s="933" t="str">
        <f t="shared" si="2"/>
        <v/>
      </c>
    </row>
    <row r="71" spans="2:19" s="140" customFormat="1" ht="27" customHeight="1" x14ac:dyDescent="0.15">
      <c r="B71" s="347">
        <f t="shared" ref="B71:B134" si="5">+ROW()-5</f>
        <v>66</v>
      </c>
      <c r="C71" s="151"/>
      <c r="D71" s="151"/>
      <c r="E71" s="2392"/>
      <c r="F71" s="2393"/>
      <c r="G71" s="2393"/>
      <c r="H71" s="2393"/>
      <c r="I71" s="2394"/>
      <c r="J71" s="2392"/>
      <c r="K71" s="2393"/>
      <c r="L71" s="2393"/>
      <c r="M71" s="2393"/>
      <c r="N71" s="2394"/>
      <c r="O71" s="343" t="s">
        <v>52</v>
      </c>
      <c r="P71" s="942" t="str">
        <f t="shared" si="4"/>
        <v/>
      </c>
      <c r="Q71" s="342" t="s">
        <v>451</v>
      </c>
      <c r="R71" s="347"/>
      <c r="S71" s="933" t="str">
        <f t="shared" ref="S71:S134" si="6">IF(ISBLANK(J71),"",DATEDIF(J71,$S$2,"Y"))</f>
        <v/>
      </c>
    </row>
    <row r="72" spans="2:19" s="140" customFormat="1" ht="27" customHeight="1" x14ac:dyDescent="0.15">
      <c r="B72" s="347">
        <f t="shared" si="5"/>
        <v>67</v>
      </c>
      <c r="C72" s="151"/>
      <c r="D72" s="151"/>
      <c r="E72" s="2392"/>
      <c r="F72" s="2393"/>
      <c r="G72" s="2393"/>
      <c r="H72" s="2393"/>
      <c r="I72" s="2394"/>
      <c r="J72" s="2392"/>
      <c r="K72" s="2393"/>
      <c r="L72" s="2393"/>
      <c r="M72" s="2393"/>
      <c r="N72" s="2394"/>
      <c r="O72" s="343" t="s">
        <v>52</v>
      </c>
      <c r="P72" s="942" t="str">
        <f t="shared" si="4"/>
        <v/>
      </c>
      <c r="Q72" s="342" t="s">
        <v>451</v>
      </c>
      <c r="R72" s="347"/>
      <c r="S72" s="933" t="str">
        <f t="shared" si="6"/>
        <v/>
      </c>
    </row>
    <row r="73" spans="2:19" s="140" customFormat="1" ht="27" customHeight="1" x14ac:dyDescent="0.15">
      <c r="B73" s="347">
        <f t="shared" si="5"/>
        <v>68</v>
      </c>
      <c r="C73" s="151"/>
      <c r="D73" s="151"/>
      <c r="E73" s="2392"/>
      <c r="F73" s="2393"/>
      <c r="G73" s="2393"/>
      <c r="H73" s="2393"/>
      <c r="I73" s="2394"/>
      <c r="J73" s="2392"/>
      <c r="K73" s="2393"/>
      <c r="L73" s="2393"/>
      <c r="M73" s="2393"/>
      <c r="N73" s="2394"/>
      <c r="O73" s="343" t="s">
        <v>52</v>
      </c>
      <c r="P73" s="942" t="str">
        <f t="shared" si="4"/>
        <v/>
      </c>
      <c r="Q73" s="342" t="s">
        <v>451</v>
      </c>
      <c r="R73" s="347"/>
      <c r="S73" s="933" t="str">
        <f t="shared" si="6"/>
        <v/>
      </c>
    </row>
    <row r="74" spans="2:19" s="140" customFormat="1" ht="27" customHeight="1" x14ac:dyDescent="0.15">
      <c r="B74" s="347">
        <f t="shared" si="5"/>
        <v>69</v>
      </c>
      <c r="C74" s="151"/>
      <c r="D74" s="151"/>
      <c r="E74" s="2392"/>
      <c r="F74" s="2393"/>
      <c r="G74" s="2393"/>
      <c r="H74" s="2393"/>
      <c r="I74" s="2394"/>
      <c r="J74" s="2392"/>
      <c r="K74" s="2393"/>
      <c r="L74" s="2393"/>
      <c r="M74" s="2393"/>
      <c r="N74" s="2394"/>
      <c r="O74" s="343" t="s">
        <v>52</v>
      </c>
      <c r="P74" s="942" t="str">
        <f t="shared" si="4"/>
        <v/>
      </c>
      <c r="Q74" s="342" t="s">
        <v>451</v>
      </c>
      <c r="R74" s="347"/>
      <c r="S74" s="933" t="str">
        <f t="shared" si="6"/>
        <v/>
      </c>
    </row>
    <row r="75" spans="2:19" s="140" customFormat="1" ht="27" customHeight="1" x14ac:dyDescent="0.15">
      <c r="B75" s="347">
        <f t="shared" si="5"/>
        <v>70</v>
      </c>
      <c r="C75" s="151"/>
      <c r="D75" s="151"/>
      <c r="E75" s="2392"/>
      <c r="F75" s="2393"/>
      <c r="G75" s="2393"/>
      <c r="H75" s="2393"/>
      <c r="I75" s="2394"/>
      <c r="J75" s="2392"/>
      <c r="K75" s="2393"/>
      <c r="L75" s="2393"/>
      <c r="M75" s="2393"/>
      <c r="N75" s="2394"/>
      <c r="O75" s="343" t="s">
        <v>52</v>
      </c>
      <c r="P75" s="942" t="str">
        <f t="shared" si="4"/>
        <v/>
      </c>
      <c r="Q75" s="342" t="s">
        <v>451</v>
      </c>
      <c r="R75" s="347"/>
      <c r="S75" s="933" t="str">
        <f t="shared" si="6"/>
        <v/>
      </c>
    </row>
    <row r="76" spans="2:19" s="140" customFormat="1" ht="27" customHeight="1" x14ac:dyDescent="0.15">
      <c r="B76" s="347">
        <f t="shared" si="5"/>
        <v>71</v>
      </c>
      <c r="C76" s="151"/>
      <c r="D76" s="151"/>
      <c r="E76" s="2392"/>
      <c r="F76" s="2393"/>
      <c r="G76" s="2393"/>
      <c r="H76" s="2393"/>
      <c r="I76" s="2394"/>
      <c r="J76" s="2392"/>
      <c r="K76" s="2393"/>
      <c r="L76" s="2393"/>
      <c r="M76" s="2393"/>
      <c r="N76" s="2394"/>
      <c r="O76" s="343" t="s">
        <v>52</v>
      </c>
      <c r="P76" s="942" t="str">
        <f t="shared" si="4"/>
        <v/>
      </c>
      <c r="Q76" s="342" t="s">
        <v>451</v>
      </c>
      <c r="R76" s="347"/>
      <c r="S76" s="933" t="str">
        <f t="shared" si="6"/>
        <v/>
      </c>
    </row>
    <row r="77" spans="2:19" s="140" customFormat="1" ht="27" customHeight="1" x14ac:dyDescent="0.15">
      <c r="B77" s="347">
        <f t="shared" si="5"/>
        <v>72</v>
      </c>
      <c r="C77" s="151"/>
      <c r="D77" s="151"/>
      <c r="E77" s="2392"/>
      <c r="F77" s="2393"/>
      <c r="G77" s="2393"/>
      <c r="H77" s="2393"/>
      <c r="I77" s="2394"/>
      <c r="J77" s="2392"/>
      <c r="K77" s="2393"/>
      <c r="L77" s="2393"/>
      <c r="M77" s="2393"/>
      <c r="N77" s="2394"/>
      <c r="O77" s="343" t="s">
        <v>52</v>
      </c>
      <c r="P77" s="942" t="str">
        <f t="shared" si="4"/>
        <v/>
      </c>
      <c r="Q77" s="342" t="s">
        <v>451</v>
      </c>
      <c r="R77" s="347"/>
      <c r="S77" s="933" t="str">
        <f t="shared" si="6"/>
        <v/>
      </c>
    </row>
    <row r="78" spans="2:19" s="140" customFormat="1" ht="27" customHeight="1" x14ac:dyDescent="0.15">
      <c r="B78" s="347">
        <f t="shared" si="5"/>
        <v>73</v>
      </c>
      <c r="C78" s="151"/>
      <c r="D78" s="151"/>
      <c r="E78" s="2392"/>
      <c r="F78" s="2393"/>
      <c r="G78" s="2393"/>
      <c r="H78" s="2393"/>
      <c r="I78" s="2394"/>
      <c r="J78" s="2392"/>
      <c r="K78" s="2393"/>
      <c r="L78" s="2393"/>
      <c r="M78" s="2393"/>
      <c r="N78" s="2394"/>
      <c r="O78" s="343" t="s">
        <v>52</v>
      </c>
      <c r="P78" s="942" t="str">
        <f t="shared" si="4"/>
        <v/>
      </c>
      <c r="Q78" s="342" t="s">
        <v>451</v>
      </c>
      <c r="R78" s="347"/>
      <c r="S78" s="933" t="str">
        <f t="shared" si="6"/>
        <v/>
      </c>
    </row>
    <row r="79" spans="2:19" s="140" customFormat="1" ht="27" customHeight="1" x14ac:dyDescent="0.15">
      <c r="B79" s="347">
        <f t="shared" si="5"/>
        <v>74</v>
      </c>
      <c r="C79" s="151"/>
      <c r="D79" s="151"/>
      <c r="E79" s="2392"/>
      <c r="F79" s="2393"/>
      <c r="G79" s="2393"/>
      <c r="H79" s="2393"/>
      <c r="I79" s="2394"/>
      <c r="J79" s="2392"/>
      <c r="K79" s="2393"/>
      <c r="L79" s="2393"/>
      <c r="M79" s="2393"/>
      <c r="N79" s="2394"/>
      <c r="O79" s="343" t="s">
        <v>52</v>
      </c>
      <c r="P79" s="942" t="str">
        <f t="shared" si="4"/>
        <v/>
      </c>
      <c r="Q79" s="342" t="s">
        <v>451</v>
      </c>
      <c r="R79" s="347"/>
      <c r="S79" s="933" t="str">
        <f t="shared" si="6"/>
        <v/>
      </c>
    </row>
    <row r="80" spans="2:19" s="140" customFormat="1" ht="27" customHeight="1" x14ac:dyDescent="0.15">
      <c r="B80" s="347">
        <f t="shared" si="5"/>
        <v>75</v>
      </c>
      <c r="C80" s="151"/>
      <c r="D80" s="151"/>
      <c r="E80" s="2392"/>
      <c r="F80" s="2393"/>
      <c r="G80" s="2393"/>
      <c r="H80" s="2393"/>
      <c r="I80" s="2394"/>
      <c r="J80" s="2392"/>
      <c r="K80" s="2393"/>
      <c r="L80" s="2393"/>
      <c r="M80" s="2393"/>
      <c r="N80" s="2394"/>
      <c r="O80" s="343" t="s">
        <v>52</v>
      </c>
      <c r="P80" s="942" t="str">
        <f t="shared" si="4"/>
        <v/>
      </c>
      <c r="Q80" s="342" t="s">
        <v>451</v>
      </c>
      <c r="R80" s="347"/>
      <c r="S80" s="933" t="str">
        <f t="shared" si="6"/>
        <v/>
      </c>
    </row>
    <row r="81" spans="2:19" s="140" customFormat="1" ht="27" customHeight="1" x14ac:dyDescent="0.15">
      <c r="B81" s="347">
        <f t="shared" si="5"/>
        <v>76</v>
      </c>
      <c r="C81" s="151"/>
      <c r="D81" s="151"/>
      <c r="E81" s="2392"/>
      <c r="F81" s="2393"/>
      <c r="G81" s="2393"/>
      <c r="H81" s="2393"/>
      <c r="I81" s="2394"/>
      <c r="J81" s="2392"/>
      <c r="K81" s="2393"/>
      <c r="L81" s="2393"/>
      <c r="M81" s="2393"/>
      <c r="N81" s="2394"/>
      <c r="O81" s="343" t="s">
        <v>52</v>
      </c>
      <c r="P81" s="942" t="str">
        <f t="shared" si="4"/>
        <v/>
      </c>
      <c r="Q81" s="342" t="s">
        <v>451</v>
      </c>
      <c r="R81" s="347"/>
      <c r="S81" s="933" t="str">
        <f t="shared" si="6"/>
        <v/>
      </c>
    </row>
    <row r="82" spans="2:19" s="140" customFormat="1" ht="27" customHeight="1" x14ac:dyDescent="0.15">
      <c r="B82" s="347">
        <f t="shared" si="5"/>
        <v>77</v>
      </c>
      <c r="C82" s="151"/>
      <c r="D82" s="151"/>
      <c r="E82" s="2392"/>
      <c r="F82" s="2393"/>
      <c r="G82" s="2393"/>
      <c r="H82" s="2393"/>
      <c r="I82" s="2394"/>
      <c r="J82" s="2392"/>
      <c r="K82" s="2393"/>
      <c r="L82" s="2393"/>
      <c r="M82" s="2393"/>
      <c r="N82" s="2394"/>
      <c r="O82" s="343" t="s">
        <v>52</v>
      </c>
      <c r="P82" s="942" t="str">
        <f t="shared" si="4"/>
        <v/>
      </c>
      <c r="Q82" s="342" t="s">
        <v>451</v>
      </c>
      <c r="R82" s="347"/>
      <c r="S82" s="933" t="str">
        <f t="shared" si="6"/>
        <v/>
      </c>
    </row>
    <row r="83" spans="2:19" s="140" customFormat="1" ht="27" customHeight="1" x14ac:dyDescent="0.15">
      <c r="B83" s="347">
        <f t="shared" si="5"/>
        <v>78</v>
      </c>
      <c r="C83" s="151"/>
      <c r="D83" s="151"/>
      <c r="E83" s="2392"/>
      <c r="F83" s="2393"/>
      <c r="G83" s="2393"/>
      <c r="H83" s="2393"/>
      <c r="I83" s="2394"/>
      <c r="J83" s="2392"/>
      <c r="K83" s="2393"/>
      <c r="L83" s="2393"/>
      <c r="M83" s="2393"/>
      <c r="N83" s="2394"/>
      <c r="O83" s="343" t="s">
        <v>52</v>
      </c>
      <c r="P83" s="942" t="str">
        <f t="shared" si="4"/>
        <v/>
      </c>
      <c r="Q83" s="342" t="s">
        <v>451</v>
      </c>
      <c r="R83" s="347"/>
      <c r="S83" s="933" t="str">
        <f t="shared" si="6"/>
        <v/>
      </c>
    </row>
    <row r="84" spans="2:19" s="140" customFormat="1" ht="27" customHeight="1" x14ac:dyDescent="0.15">
      <c r="B84" s="347">
        <f t="shared" si="5"/>
        <v>79</v>
      </c>
      <c r="C84" s="151"/>
      <c r="D84" s="151"/>
      <c r="E84" s="2392"/>
      <c r="F84" s="2393"/>
      <c r="G84" s="2393"/>
      <c r="H84" s="2393"/>
      <c r="I84" s="2394"/>
      <c r="J84" s="2392"/>
      <c r="K84" s="2393"/>
      <c r="L84" s="2393"/>
      <c r="M84" s="2393"/>
      <c r="N84" s="2394"/>
      <c r="O84" s="343" t="s">
        <v>52</v>
      </c>
      <c r="P84" s="942" t="str">
        <f t="shared" si="4"/>
        <v/>
      </c>
      <c r="Q84" s="342" t="s">
        <v>451</v>
      </c>
      <c r="R84" s="347"/>
      <c r="S84" s="933" t="str">
        <f t="shared" si="6"/>
        <v/>
      </c>
    </row>
    <row r="85" spans="2:19" s="140" customFormat="1" ht="27" customHeight="1" x14ac:dyDescent="0.15">
      <c r="B85" s="347">
        <f t="shared" si="5"/>
        <v>80</v>
      </c>
      <c r="C85" s="151"/>
      <c r="D85" s="151"/>
      <c r="E85" s="2392"/>
      <c r="F85" s="2393"/>
      <c r="G85" s="2393"/>
      <c r="H85" s="2393"/>
      <c r="I85" s="2394"/>
      <c r="J85" s="2392"/>
      <c r="K85" s="2393"/>
      <c r="L85" s="2393"/>
      <c r="M85" s="2393"/>
      <c r="N85" s="2394"/>
      <c r="O85" s="343" t="s">
        <v>52</v>
      </c>
      <c r="P85" s="942" t="str">
        <f t="shared" si="4"/>
        <v/>
      </c>
      <c r="Q85" s="342" t="s">
        <v>451</v>
      </c>
      <c r="R85" s="347"/>
      <c r="S85" s="933" t="str">
        <f t="shared" si="6"/>
        <v/>
      </c>
    </row>
    <row r="86" spans="2:19" s="140" customFormat="1" ht="27" customHeight="1" x14ac:dyDescent="0.15">
      <c r="B86" s="347">
        <f t="shared" si="5"/>
        <v>81</v>
      </c>
      <c r="C86" s="151"/>
      <c r="D86" s="151"/>
      <c r="E86" s="2392"/>
      <c r="F86" s="2393"/>
      <c r="G86" s="2393"/>
      <c r="H86" s="2393"/>
      <c r="I86" s="2394"/>
      <c r="J86" s="2392"/>
      <c r="K86" s="2393"/>
      <c r="L86" s="2393"/>
      <c r="M86" s="2393"/>
      <c r="N86" s="2394"/>
      <c r="O86" s="343" t="s">
        <v>52</v>
      </c>
      <c r="P86" s="942" t="str">
        <f t="shared" si="4"/>
        <v/>
      </c>
      <c r="Q86" s="342" t="s">
        <v>451</v>
      </c>
      <c r="R86" s="347"/>
      <c r="S86" s="933" t="str">
        <f t="shared" si="6"/>
        <v/>
      </c>
    </row>
    <row r="87" spans="2:19" s="140" customFormat="1" ht="27" customHeight="1" x14ac:dyDescent="0.15">
      <c r="B87" s="347">
        <f t="shared" si="5"/>
        <v>82</v>
      </c>
      <c r="C87" s="151"/>
      <c r="D87" s="151"/>
      <c r="E87" s="2392"/>
      <c r="F87" s="2393"/>
      <c r="G87" s="2393"/>
      <c r="H87" s="2393"/>
      <c r="I87" s="2394"/>
      <c r="J87" s="2392"/>
      <c r="K87" s="2393"/>
      <c r="L87" s="2393"/>
      <c r="M87" s="2393"/>
      <c r="N87" s="2394"/>
      <c r="O87" s="343" t="s">
        <v>52</v>
      </c>
      <c r="P87" s="942" t="str">
        <f t="shared" si="4"/>
        <v/>
      </c>
      <c r="Q87" s="342" t="s">
        <v>451</v>
      </c>
      <c r="R87" s="347"/>
      <c r="S87" s="933" t="str">
        <f t="shared" si="6"/>
        <v/>
      </c>
    </row>
    <row r="88" spans="2:19" s="140" customFormat="1" ht="27" customHeight="1" x14ac:dyDescent="0.15">
      <c r="B88" s="347">
        <f t="shared" si="5"/>
        <v>83</v>
      </c>
      <c r="C88" s="151"/>
      <c r="D88" s="151"/>
      <c r="E88" s="2392"/>
      <c r="F88" s="2393"/>
      <c r="G88" s="2393"/>
      <c r="H88" s="2393"/>
      <c r="I88" s="2394"/>
      <c r="J88" s="2392"/>
      <c r="K88" s="2393"/>
      <c r="L88" s="2393"/>
      <c r="M88" s="2393"/>
      <c r="N88" s="2394"/>
      <c r="O88" s="343" t="s">
        <v>52</v>
      </c>
      <c r="P88" s="942" t="str">
        <f t="shared" si="4"/>
        <v/>
      </c>
      <c r="Q88" s="342" t="s">
        <v>451</v>
      </c>
      <c r="R88" s="347"/>
      <c r="S88" s="933" t="str">
        <f t="shared" si="6"/>
        <v/>
      </c>
    </row>
    <row r="89" spans="2:19" s="140" customFormat="1" ht="27" customHeight="1" x14ac:dyDescent="0.15">
      <c r="B89" s="347">
        <f t="shared" si="5"/>
        <v>84</v>
      </c>
      <c r="C89" s="151"/>
      <c r="D89" s="151"/>
      <c r="E89" s="2392"/>
      <c r="F89" s="2393"/>
      <c r="G89" s="2393"/>
      <c r="H89" s="2393"/>
      <c r="I89" s="2394"/>
      <c r="J89" s="2392"/>
      <c r="K89" s="2393"/>
      <c r="L89" s="2393"/>
      <c r="M89" s="2393"/>
      <c r="N89" s="2394"/>
      <c r="O89" s="343" t="s">
        <v>52</v>
      </c>
      <c r="P89" s="942" t="str">
        <f t="shared" si="4"/>
        <v/>
      </c>
      <c r="Q89" s="342" t="s">
        <v>451</v>
      </c>
      <c r="R89" s="347"/>
      <c r="S89" s="933" t="str">
        <f t="shared" si="6"/>
        <v/>
      </c>
    </row>
    <row r="90" spans="2:19" s="140" customFormat="1" ht="27" customHeight="1" x14ac:dyDescent="0.15">
      <c r="B90" s="347">
        <f t="shared" si="5"/>
        <v>85</v>
      </c>
      <c r="C90" s="151"/>
      <c r="D90" s="151"/>
      <c r="E90" s="2392"/>
      <c r="F90" s="2393"/>
      <c r="G90" s="2393"/>
      <c r="H90" s="2393"/>
      <c r="I90" s="2394"/>
      <c r="J90" s="2392"/>
      <c r="K90" s="2393"/>
      <c r="L90" s="2393"/>
      <c r="M90" s="2393"/>
      <c r="N90" s="2394"/>
      <c r="O90" s="343" t="s">
        <v>52</v>
      </c>
      <c r="P90" s="942" t="str">
        <f t="shared" si="4"/>
        <v/>
      </c>
      <c r="Q90" s="342" t="s">
        <v>451</v>
      </c>
      <c r="R90" s="347"/>
      <c r="S90" s="933" t="str">
        <f t="shared" si="6"/>
        <v/>
      </c>
    </row>
    <row r="91" spans="2:19" s="140" customFormat="1" ht="27" customHeight="1" x14ac:dyDescent="0.15">
      <c r="B91" s="347">
        <f t="shared" si="5"/>
        <v>86</v>
      </c>
      <c r="C91" s="151"/>
      <c r="D91" s="151"/>
      <c r="E91" s="2392"/>
      <c r="F91" s="2393"/>
      <c r="G91" s="2393"/>
      <c r="H91" s="2393"/>
      <c r="I91" s="2394"/>
      <c r="J91" s="2392"/>
      <c r="K91" s="2393"/>
      <c r="L91" s="2393"/>
      <c r="M91" s="2393"/>
      <c r="N91" s="2394"/>
      <c r="O91" s="343" t="s">
        <v>52</v>
      </c>
      <c r="P91" s="942" t="str">
        <f t="shared" si="4"/>
        <v/>
      </c>
      <c r="Q91" s="342" t="s">
        <v>451</v>
      </c>
      <c r="R91" s="347"/>
      <c r="S91" s="933" t="str">
        <f t="shared" si="6"/>
        <v/>
      </c>
    </row>
    <row r="92" spans="2:19" s="140" customFormat="1" ht="27" customHeight="1" x14ac:dyDescent="0.15">
      <c r="B92" s="347">
        <f t="shared" si="5"/>
        <v>87</v>
      </c>
      <c r="C92" s="151"/>
      <c r="D92" s="151"/>
      <c r="E92" s="2392"/>
      <c r="F92" s="2393"/>
      <c r="G92" s="2393"/>
      <c r="H92" s="2393"/>
      <c r="I92" s="2394"/>
      <c r="J92" s="2392"/>
      <c r="K92" s="2393"/>
      <c r="L92" s="2393"/>
      <c r="M92" s="2393"/>
      <c r="N92" s="2394"/>
      <c r="O92" s="343" t="s">
        <v>52</v>
      </c>
      <c r="P92" s="942" t="str">
        <f t="shared" si="4"/>
        <v/>
      </c>
      <c r="Q92" s="342" t="s">
        <v>451</v>
      </c>
      <c r="R92" s="347"/>
      <c r="S92" s="933" t="str">
        <f t="shared" si="6"/>
        <v/>
      </c>
    </row>
    <row r="93" spans="2:19" s="140" customFormat="1" ht="27" customHeight="1" x14ac:dyDescent="0.15">
      <c r="B93" s="347">
        <f t="shared" si="5"/>
        <v>88</v>
      </c>
      <c r="C93" s="151"/>
      <c r="D93" s="151"/>
      <c r="E93" s="2392"/>
      <c r="F93" s="2393"/>
      <c r="G93" s="2393"/>
      <c r="H93" s="2393"/>
      <c r="I93" s="2394"/>
      <c r="J93" s="2392"/>
      <c r="K93" s="2393"/>
      <c r="L93" s="2393"/>
      <c r="M93" s="2393"/>
      <c r="N93" s="2394"/>
      <c r="O93" s="343" t="s">
        <v>52</v>
      </c>
      <c r="P93" s="942" t="str">
        <f t="shared" si="4"/>
        <v/>
      </c>
      <c r="Q93" s="342" t="s">
        <v>451</v>
      </c>
      <c r="R93" s="347"/>
      <c r="S93" s="933" t="str">
        <f t="shared" si="6"/>
        <v/>
      </c>
    </row>
    <row r="94" spans="2:19" s="140" customFormat="1" ht="27" customHeight="1" x14ac:dyDescent="0.15">
      <c r="B94" s="347">
        <f t="shared" si="5"/>
        <v>89</v>
      </c>
      <c r="C94" s="151"/>
      <c r="D94" s="151"/>
      <c r="E94" s="2392"/>
      <c r="F94" s="2393"/>
      <c r="G94" s="2393"/>
      <c r="H94" s="2393"/>
      <c r="I94" s="2394"/>
      <c r="J94" s="2392"/>
      <c r="K94" s="2393"/>
      <c r="L94" s="2393"/>
      <c r="M94" s="2393"/>
      <c r="N94" s="2394"/>
      <c r="O94" s="343" t="s">
        <v>52</v>
      </c>
      <c r="P94" s="942" t="str">
        <f t="shared" si="4"/>
        <v/>
      </c>
      <c r="Q94" s="342" t="s">
        <v>451</v>
      </c>
      <c r="R94" s="347"/>
      <c r="S94" s="933" t="str">
        <f t="shared" si="6"/>
        <v/>
      </c>
    </row>
    <row r="95" spans="2:19" s="140" customFormat="1" ht="27" customHeight="1" x14ac:dyDescent="0.15">
      <c r="B95" s="347">
        <f t="shared" si="5"/>
        <v>90</v>
      </c>
      <c r="C95" s="151"/>
      <c r="D95" s="151"/>
      <c r="E95" s="2392"/>
      <c r="F95" s="2393"/>
      <c r="G95" s="2393"/>
      <c r="H95" s="2393"/>
      <c r="I95" s="2394"/>
      <c r="J95" s="2392"/>
      <c r="K95" s="2393"/>
      <c r="L95" s="2393"/>
      <c r="M95" s="2393"/>
      <c r="N95" s="2394"/>
      <c r="O95" s="343" t="s">
        <v>52</v>
      </c>
      <c r="P95" s="942" t="str">
        <f t="shared" si="4"/>
        <v/>
      </c>
      <c r="Q95" s="342" t="s">
        <v>451</v>
      </c>
      <c r="R95" s="347"/>
      <c r="S95" s="933" t="str">
        <f t="shared" si="6"/>
        <v/>
      </c>
    </row>
    <row r="96" spans="2:19" s="140" customFormat="1" ht="27" customHeight="1" x14ac:dyDescent="0.15">
      <c r="B96" s="347">
        <f t="shared" si="5"/>
        <v>91</v>
      </c>
      <c r="C96" s="151"/>
      <c r="D96" s="151"/>
      <c r="E96" s="2392"/>
      <c r="F96" s="2393"/>
      <c r="G96" s="2393"/>
      <c r="H96" s="2393"/>
      <c r="I96" s="2394"/>
      <c r="J96" s="2392"/>
      <c r="K96" s="2393"/>
      <c r="L96" s="2393"/>
      <c r="M96" s="2393"/>
      <c r="N96" s="2394"/>
      <c r="O96" s="343" t="s">
        <v>52</v>
      </c>
      <c r="P96" s="942" t="str">
        <f t="shared" si="4"/>
        <v/>
      </c>
      <c r="Q96" s="342" t="s">
        <v>451</v>
      </c>
      <c r="R96" s="347"/>
      <c r="S96" s="933" t="str">
        <f t="shared" si="6"/>
        <v/>
      </c>
    </row>
    <row r="97" spans="2:19" s="140" customFormat="1" ht="27" customHeight="1" x14ac:dyDescent="0.15">
      <c r="B97" s="347">
        <f t="shared" si="5"/>
        <v>92</v>
      </c>
      <c r="C97" s="151"/>
      <c r="D97" s="151"/>
      <c r="E97" s="2392"/>
      <c r="F97" s="2393"/>
      <c r="G97" s="2393"/>
      <c r="H97" s="2393"/>
      <c r="I97" s="2394"/>
      <c r="J97" s="2392"/>
      <c r="K97" s="2393"/>
      <c r="L97" s="2393"/>
      <c r="M97" s="2393"/>
      <c r="N97" s="2394"/>
      <c r="O97" s="343" t="s">
        <v>52</v>
      </c>
      <c r="P97" s="942" t="str">
        <f t="shared" si="4"/>
        <v/>
      </c>
      <c r="Q97" s="342" t="s">
        <v>451</v>
      </c>
      <c r="R97" s="347"/>
      <c r="S97" s="933" t="str">
        <f t="shared" si="6"/>
        <v/>
      </c>
    </row>
    <row r="98" spans="2:19" s="140" customFormat="1" ht="27" customHeight="1" x14ac:dyDescent="0.15">
      <c r="B98" s="347">
        <f t="shared" si="5"/>
        <v>93</v>
      </c>
      <c r="C98" s="151"/>
      <c r="D98" s="151"/>
      <c r="E98" s="2392"/>
      <c r="F98" s="2393"/>
      <c r="G98" s="2393"/>
      <c r="H98" s="2393"/>
      <c r="I98" s="2394"/>
      <c r="J98" s="2392"/>
      <c r="K98" s="2393"/>
      <c r="L98" s="2393"/>
      <c r="M98" s="2393"/>
      <c r="N98" s="2394"/>
      <c r="O98" s="343" t="s">
        <v>52</v>
      </c>
      <c r="P98" s="942" t="str">
        <f t="shared" si="4"/>
        <v/>
      </c>
      <c r="Q98" s="342" t="s">
        <v>451</v>
      </c>
      <c r="R98" s="347"/>
      <c r="S98" s="933" t="str">
        <f t="shared" si="6"/>
        <v/>
      </c>
    </row>
    <row r="99" spans="2:19" s="140" customFormat="1" ht="27" customHeight="1" x14ac:dyDescent="0.15">
      <c r="B99" s="347">
        <f t="shared" si="5"/>
        <v>94</v>
      </c>
      <c r="C99" s="151"/>
      <c r="D99" s="151"/>
      <c r="E99" s="2392"/>
      <c r="F99" s="2393"/>
      <c r="G99" s="2393"/>
      <c r="H99" s="2393"/>
      <c r="I99" s="2394"/>
      <c r="J99" s="2392"/>
      <c r="K99" s="2393"/>
      <c r="L99" s="2393"/>
      <c r="M99" s="2393"/>
      <c r="N99" s="2394"/>
      <c r="O99" s="343" t="s">
        <v>52</v>
      </c>
      <c r="P99" s="942" t="str">
        <f t="shared" si="4"/>
        <v/>
      </c>
      <c r="Q99" s="342" t="s">
        <v>451</v>
      </c>
      <c r="R99" s="347"/>
      <c r="S99" s="933" t="str">
        <f t="shared" si="6"/>
        <v/>
      </c>
    </row>
    <row r="100" spans="2:19" s="140" customFormat="1" ht="27" customHeight="1" x14ac:dyDescent="0.15">
      <c r="B100" s="347">
        <f t="shared" si="5"/>
        <v>95</v>
      </c>
      <c r="C100" s="151"/>
      <c r="D100" s="151"/>
      <c r="E100" s="2392"/>
      <c r="F100" s="2393"/>
      <c r="G100" s="2393"/>
      <c r="H100" s="2393"/>
      <c r="I100" s="2394"/>
      <c r="J100" s="2392"/>
      <c r="K100" s="2393"/>
      <c r="L100" s="2393"/>
      <c r="M100" s="2393"/>
      <c r="N100" s="2394"/>
      <c r="O100" s="343" t="s">
        <v>52</v>
      </c>
      <c r="P100" s="942" t="str">
        <f t="shared" si="4"/>
        <v/>
      </c>
      <c r="Q100" s="342" t="s">
        <v>451</v>
      </c>
      <c r="R100" s="347"/>
      <c r="S100" s="933" t="str">
        <f t="shared" si="6"/>
        <v/>
      </c>
    </row>
    <row r="101" spans="2:19" s="140" customFormat="1" ht="27" customHeight="1" x14ac:dyDescent="0.15">
      <c r="B101" s="347">
        <f t="shared" si="5"/>
        <v>96</v>
      </c>
      <c r="C101" s="151"/>
      <c r="D101" s="151"/>
      <c r="E101" s="2392"/>
      <c r="F101" s="2393"/>
      <c r="G101" s="2393"/>
      <c r="H101" s="2393"/>
      <c r="I101" s="2394"/>
      <c r="J101" s="2392"/>
      <c r="K101" s="2393"/>
      <c r="L101" s="2393"/>
      <c r="M101" s="2393"/>
      <c r="N101" s="2394"/>
      <c r="O101" s="343" t="s">
        <v>52</v>
      </c>
      <c r="P101" s="942" t="str">
        <f t="shared" si="4"/>
        <v/>
      </c>
      <c r="Q101" s="342" t="s">
        <v>451</v>
      </c>
      <c r="R101" s="347"/>
      <c r="S101" s="933" t="str">
        <f t="shared" si="6"/>
        <v/>
      </c>
    </row>
    <row r="102" spans="2:19" s="140" customFormat="1" ht="27" customHeight="1" x14ac:dyDescent="0.15">
      <c r="B102" s="347">
        <f t="shared" si="5"/>
        <v>97</v>
      </c>
      <c r="C102" s="151"/>
      <c r="D102" s="151"/>
      <c r="E102" s="2392"/>
      <c r="F102" s="2393"/>
      <c r="G102" s="2393"/>
      <c r="H102" s="2393"/>
      <c r="I102" s="2394"/>
      <c r="J102" s="2392"/>
      <c r="K102" s="2393"/>
      <c r="L102" s="2393"/>
      <c r="M102" s="2393"/>
      <c r="N102" s="2394"/>
      <c r="O102" s="343" t="s">
        <v>52</v>
      </c>
      <c r="P102" s="942" t="str">
        <f t="shared" ref="P102:P133" si="7">IF(ISBLANK(J102),"",DATEDIF(J102,$B$2,"Y"))</f>
        <v/>
      </c>
      <c r="Q102" s="342" t="s">
        <v>451</v>
      </c>
      <c r="R102" s="347"/>
      <c r="S102" s="933" t="str">
        <f t="shared" si="6"/>
        <v/>
      </c>
    </row>
    <row r="103" spans="2:19" s="140" customFormat="1" ht="27" customHeight="1" x14ac:dyDescent="0.15">
      <c r="B103" s="347">
        <f t="shared" si="5"/>
        <v>98</v>
      </c>
      <c r="C103" s="151"/>
      <c r="D103" s="151"/>
      <c r="E103" s="2392"/>
      <c r="F103" s="2393"/>
      <c r="G103" s="2393"/>
      <c r="H103" s="2393"/>
      <c r="I103" s="2394"/>
      <c r="J103" s="2392"/>
      <c r="K103" s="2393"/>
      <c r="L103" s="2393"/>
      <c r="M103" s="2393"/>
      <c r="N103" s="2394"/>
      <c r="O103" s="343" t="s">
        <v>52</v>
      </c>
      <c r="P103" s="942" t="str">
        <f t="shared" si="7"/>
        <v/>
      </c>
      <c r="Q103" s="342" t="s">
        <v>451</v>
      </c>
      <c r="R103" s="347"/>
      <c r="S103" s="933" t="str">
        <f t="shared" si="6"/>
        <v/>
      </c>
    </row>
    <row r="104" spans="2:19" s="140" customFormat="1" ht="27" customHeight="1" x14ac:dyDescent="0.15">
      <c r="B104" s="347">
        <f t="shared" si="5"/>
        <v>99</v>
      </c>
      <c r="C104" s="151"/>
      <c r="D104" s="151"/>
      <c r="E104" s="2392"/>
      <c r="F104" s="2393"/>
      <c r="G104" s="2393"/>
      <c r="H104" s="2393"/>
      <c r="I104" s="2394"/>
      <c r="J104" s="2392"/>
      <c r="K104" s="2393"/>
      <c r="L104" s="2393"/>
      <c r="M104" s="2393"/>
      <c r="N104" s="2394"/>
      <c r="O104" s="343" t="s">
        <v>52</v>
      </c>
      <c r="P104" s="942" t="str">
        <f t="shared" si="7"/>
        <v/>
      </c>
      <c r="Q104" s="342" t="s">
        <v>451</v>
      </c>
      <c r="R104" s="347"/>
      <c r="S104" s="933" t="str">
        <f t="shared" si="6"/>
        <v/>
      </c>
    </row>
    <row r="105" spans="2:19" s="140" customFormat="1" ht="27" customHeight="1" x14ac:dyDescent="0.15">
      <c r="B105" s="347">
        <f t="shared" si="5"/>
        <v>100</v>
      </c>
      <c r="C105" s="151"/>
      <c r="D105" s="151"/>
      <c r="E105" s="2392"/>
      <c r="F105" s="2393"/>
      <c r="G105" s="2393"/>
      <c r="H105" s="2393"/>
      <c r="I105" s="2394"/>
      <c r="J105" s="2392"/>
      <c r="K105" s="2393"/>
      <c r="L105" s="2393"/>
      <c r="M105" s="2393"/>
      <c r="N105" s="2394"/>
      <c r="O105" s="343" t="s">
        <v>52</v>
      </c>
      <c r="P105" s="942" t="str">
        <f t="shared" si="7"/>
        <v/>
      </c>
      <c r="Q105" s="342" t="s">
        <v>451</v>
      </c>
      <c r="R105" s="347"/>
      <c r="S105" s="933" t="str">
        <f t="shared" si="6"/>
        <v/>
      </c>
    </row>
    <row r="106" spans="2:19" s="140" customFormat="1" ht="27" customHeight="1" x14ac:dyDescent="0.15">
      <c r="B106" s="347">
        <f t="shared" si="5"/>
        <v>101</v>
      </c>
      <c r="C106" s="151"/>
      <c r="D106" s="151"/>
      <c r="E106" s="2392"/>
      <c r="F106" s="2393"/>
      <c r="G106" s="2393"/>
      <c r="H106" s="2393"/>
      <c r="I106" s="2394"/>
      <c r="J106" s="2392"/>
      <c r="K106" s="2393"/>
      <c r="L106" s="2393"/>
      <c r="M106" s="2393"/>
      <c r="N106" s="2394"/>
      <c r="O106" s="343" t="s">
        <v>52</v>
      </c>
      <c r="P106" s="942" t="str">
        <f t="shared" si="7"/>
        <v/>
      </c>
      <c r="Q106" s="342" t="s">
        <v>451</v>
      </c>
      <c r="R106" s="347"/>
      <c r="S106" s="933" t="str">
        <f t="shared" si="6"/>
        <v/>
      </c>
    </row>
    <row r="107" spans="2:19" s="140" customFormat="1" ht="27" customHeight="1" x14ac:dyDescent="0.15">
      <c r="B107" s="347">
        <f t="shared" si="5"/>
        <v>102</v>
      </c>
      <c r="C107" s="151"/>
      <c r="D107" s="151"/>
      <c r="E107" s="2392"/>
      <c r="F107" s="2393"/>
      <c r="G107" s="2393"/>
      <c r="H107" s="2393"/>
      <c r="I107" s="2394"/>
      <c r="J107" s="2392"/>
      <c r="K107" s="2393"/>
      <c r="L107" s="2393"/>
      <c r="M107" s="2393"/>
      <c r="N107" s="2394"/>
      <c r="O107" s="343" t="s">
        <v>52</v>
      </c>
      <c r="P107" s="942" t="str">
        <f t="shared" si="7"/>
        <v/>
      </c>
      <c r="Q107" s="342" t="s">
        <v>451</v>
      </c>
      <c r="R107" s="347"/>
      <c r="S107" s="933" t="str">
        <f t="shared" si="6"/>
        <v/>
      </c>
    </row>
    <row r="108" spans="2:19" s="140" customFormat="1" ht="27" customHeight="1" x14ac:dyDescent="0.15">
      <c r="B108" s="347">
        <f t="shared" si="5"/>
        <v>103</v>
      </c>
      <c r="C108" s="151"/>
      <c r="D108" s="151"/>
      <c r="E108" s="2392"/>
      <c r="F108" s="2393"/>
      <c r="G108" s="2393"/>
      <c r="H108" s="2393"/>
      <c r="I108" s="2394"/>
      <c r="J108" s="2392"/>
      <c r="K108" s="2393"/>
      <c r="L108" s="2393"/>
      <c r="M108" s="2393"/>
      <c r="N108" s="2394"/>
      <c r="O108" s="343" t="s">
        <v>52</v>
      </c>
      <c r="P108" s="942" t="str">
        <f t="shared" si="7"/>
        <v/>
      </c>
      <c r="Q108" s="342" t="s">
        <v>451</v>
      </c>
      <c r="R108" s="347"/>
      <c r="S108" s="933" t="str">
        <f t="shared" si="6"/>
        <v/>
      </c>
    </row>
    <row r="109" spans="2:19" s="140" customFormat="1" ht="27" customHeight="1" x14ac:dyDescent="0.15">
      <c r="B109" s="347">
        <f t="shared" si="5"/>
        <v>104</v>
      </c>
      <c r="C109" s="151"/>
      <c r="D109" s="151"/>
      <c r="E109" s="2392"/>
      <c r="F109" s="2393"/>
      <c r="G109" s="2393"/>
      <c r="H109" s="2393"/>
      <c r="I109" s="2394"/>
      <c r="J109" s="2392"/>
      <c r="K109" s="2393"/>
      <c r="L109" s="2393"/>
      <c r="M109" s="2393"/>
      <c r="N109" s="2394"/>
      <c r="O109" s="343" t="s">
        <v>52</v>
      </c>
      <c r="P109" s="942" t="str">
        <f t="shared" si="7"/>
        <v/>
      </c>
      <c r="Q109" s="342" t="s">
        <v>451</v>
      </c>
      <c r="R109" s="347"/>
      <c r="S109" s="933" t="str">
        <f t="shared" si="6"/>
        <v/>
      </c>
    </row>
    <row r="110" spans="2:19" s="140" customFormat="1" ht="27" customHeight="1" x14ac:dyDescent="0.15">
      <c r="B110" s="347">
        <f t="shared" si="5"/>
        <v>105</v>
      </c>
      <c r="C110" s="151"/>
      <c r="D110" s="151"/>
      <c r="E110" s="2392"/>
      <c r="F110" s="2393"/>
      <c r="G110" s="2393"/>
      <c r="H110" s="2393"/>
      <c r="I110" s="2394"/>
      <c r="J110" s="2392"/>
      <c r="K110" s="2393"/>
      <c r="L110" s="2393"/>
      <c r="M110" s="2393"/>
      <c r="N110" s="2394"/>
      <c r="O110" s="343" t="s">
        <v>52</v>
      </c>
      <c r="P110" s="942" t="str">
        <f t="shared" si="7"/>
        <v/>
      </c>
      <c r="Q110" s="342" t="s">
        <v>451</v>
      </c>
      <c r="R110" s="347"/>
      <c r="S110" s="933" t="str">
        <f t="shared" si="6"/>
        <v/>
      </c>
    </row>
    <row r="111" spans="2:19" s="140" customFormat="1" ht="27" customHeight="1" x14ac:dyDescent="0.15">
      <c r="B111" s="347">
        <f t="shared" si="5"/>
        <v>106</v>
      </c>
      <c r="C111" s="151"/>
      <c r="D111" s="151"/>
      <c r="E111" s="2392"/>
      <c r="F111" s="2393"/>
      <c r="G111" s="2393"/>
      <c r="H111" s="2393"/>
      <c r="I111" s="2394"/>
      <c r="J111" s="2392"/>
      <c r="K111" s="2393"/>
      <c r="L111" s="2393"/>
      <c r="M111" s="2393"/>
      <c r="N111" s="2394"/>
      <c r="O111" s="343" t="s">
        <v>52</v>
      </c>
      <c r="P111" s="942" t="str">
        <f t="shared" si="7"/>
        <v/>
      </c>
      <c r="Q111" s="342" t="s">
        <v>451</v>
      </c>
      <c r="R111" s="347"/>
      <c r="S111" s="933" t="str">
        <f t="shared" si="6"/>
        <v/>
      </c>
    </row>
    <row r="112" spans="2:19" s="140" customFormat="1" ht="27" customHeight="1" x14ac:dyDescent="0.15">
      <c r="B112" s="347">
        <f t="shared" si="5"/>
        <v>107</v>
      </c>
      <c r="C112" s="151"/>
      <c r="D112" s="151"/>
      <c r="E112" s="2392"/>
      <c r="F112" s="2393"/>
      <c r="G112" s="2393"/>
      <c r="H112" s="2393"/>
      <c r="I112" s="2394"/>
      <c r="J112" s="2392"/>
      <c r="K112" s="2393"/>
      <c r="L112" s="2393"/>
      <c r="M112" s="2393"/>
      <c r="N112" s="2394"/>
      <c r="O112" s="343" t="s">
        <v>52</v>
      </c>
      <c r="P112" s="942" t="str">
        <f t="shared" si="7"/>
        <v/>
      </c>
      <c r="Q112" s="342" t="s">
        <v>451</v>
      </c>
      <c r="R112" s="347"/>
      <c r="S112" s="933" t="str">
        <f t="shared" si="6"/>
        <v/>
      </c>
    </row>
    <row r="113" spans="2:19" s="140" customFormat="1" ht="27" customHeight="1" x14ac:dyDescent="0.15">
      <c r="B113" s="347">
        <f t="shared" si="5"/>
        <v>108</v>
      </c>
      <c r="C113" s="151"/>
      <c r="D113" s="151"/>
      <c r="E113" s="2392"/>
      <c r="F113" s="2393"/>
      <c r="G113" s="2393"/>
      <c r="H113" s="2393"/>
      <c r="I113" s="2394"/>
      <c r="J113" s="2392"/>
      <c r="K113" s="2393"/>
      <c r="L113" s="2393"/>
      <c r="M113" s="2393"/>
      <c r="N113" s="2394"/>
      <c r="O113" s="343" t="s">
        <v>52</v>
      </c>
      <c r="P113" s="942" t="str">
        <f t="shared" si="7"/>
        <v/>
      </c>
      <c r="Q113" s="342" t="s">
        <v>451</v>
      </c>
      <c r="R113" s="347"/>
      <c r="S113" s="933" t="str">
        <f t="shared" si="6"/>
        <v/>
      </c>
    </row>
    <row r="114" spans="2:19" s="140" customFormat="1" ht="27" customHeight="1" x14ac:dyDescent="0.15">
      <c r="B114" s="347">
        <f t="shared" si="5"/>
        <v>109</v>
      </c>
      <c r="C114" s="151"/>
      <c r="D114" s="151"/>
      <c r="E114" s="2392"/>
      <c r="F114" s="2393"/>
      <c r="G114" s="2393"/>
      <c r="H114" s="2393"/>
      <c r="I114" s="2394"/>
      <c r="J114" s="2392"/>
      <c r="K114" s="2393"/>
      <c r="L114" s="2393"/>
      <c r="M114" s="2393"/>
      <c r="N114" s="2394"/>
      <c r="O114" s="343" t="s">
        <v>52</v>
      </c>
      <c r="P114" s="942" t="str">
        <f t="shared" si="7"/>
        <v/>
      </c>
      <c r="Q114" s="342" t="s">
        <v>451</v>
      </c>
      <c r="R114" s="347"/>
      <c r="S114" s="933" t="str">
        <f t="shared" si="6"/>
        <v/>
      </c>
    </row>
    <row r="115" spans="2:19" s="140" customFormat="1" ht="27" customHeight="1" x14ac:dyDescent="0.15">
      <c r="B115" s="347">
        <f t="shared" si="5"/>
        <v>110</v>
      </c>
      <c r="C115" s="151"/>
      <c r="D115" s="151"/>
      <c r="E115" s="2392"/>
      <c r="F115" s="2393"/>
      <c r="G115" s="2393"/>
      <c r="H115" s="2393"/>
      <c r="I115" s="2394"/>
      <c r="J115" s="2392"/>
      <c r="K115" s="2393"/>
      <c r="L115" s="2393"/>
      <c r="M115" s="2393"/>
      <c r="N115" s="2394"/>
      <c r="O115" s="343" t="s">
        <v>52</v>
      </c>
      <c r="P115" s="942" t="str">
        <f t="shared" si="7"/>
        <v/>
      </c>
      <c r="Q115" s="342" t="s">
        <v>451</v>
      </c>
      <c r="R115" s="347"/>
      <c r="S115" s="933" t="str">
        <f t="shared" si="6"/>
        <v/>
      </c>
    </row>
    <row r="116" spans="2:19" s="140" customFormat="1" ht="27" customHeight="1" x14ac:dyDescent="0.15">
      <c r="B116" s="347">
        <f t="shared" si="5"/>
        <v>111</v>
      </c>
      <c r="C116" s="151"/>
      <c r="D116" s="151"/>
      <c r="E116" s="2392"/>
      <c r="F116" s="2393"/>
      <c r="G116" s="2393"/>
      <c r="H116" s="2393"/>
      <c r="I116" s="2394"/>
      <c r="J116" s="2392"/>
      <c r="K116" s="2393"/>
      <c r="L116" s="2393"/>
      <c r="M116" s="2393"/>
      <c r="N116" s="2394"/>
      <c r="O116" s="343" t="s">
        <v>52</v>
      </c>
      <c r="P116" s="942" t="str">
        <f t="shared" si="7"/>
        <v/>
      </c>
      <c r="Q116" s="342" t="s">
        <v>451</v>
      </c>
      <c r="R116" s="347"/>
      <c r="S116" s="933" t="str">
        <f t="shared" si="6"/>
        <v/>
      </c>
    </row>
    <row r="117" spans="2:19" s="140" customFormat="1" ht="27" customHeight="1" x14ac:dyDescent="0.15">
      <c r="B117" s="347">
        <f t="shared" si="5"/>
        <v>112</v>
      </c>
      <c r="C117" s="151"/>
      <c r="D117" s="151"/>
      <c r="E117" s="2392"/>
      <c r="F117" s="2393"/>
      <c r="G117" s="2393"/>
      <c r="H117" s="2393"/>
      <c r="I117" s="2394"/>
      <c r="J117" s="2392"/>
      <c r="K117" s="2393"/>
      <c r="L117" s="2393"/>
      <c r="M117" s="2393"/>
      <c r="N117" s="2394"/>
      <c r="O117" s="343" t="s">
        <v>52</v>
      </c>
      <c r="P117" s="942" t="str">
        <f t="shared" si="7"/>
        <v/>
      </c>
      <c r="Q117" s="342" t="s">
        <v>451</v>
      </c>
      <c r="R117" s="347"/>
      <c r="S117" s="933" t="str">
        <f t="shared" si="6"/>
        <v/>
      </c>
    </row>
    <row r="118" spans="2:19" s="140" customFormat="1" ht="27" customHeight="1" x14ac:dyDescent="0.15">
      <c r="B118" s="347">
        <f t="shared" si="5"/>
        <v>113</v>
      </c>
      <c r="C118" s="151"/>
      <c r="D118" s="151"/>
      <c r="E118" s="2392"/>
      <c r="F118" s="2393"/>
      <c r="G118" s="2393"/>
      <c r="H118" s="2393"/>
      <c r="I118" s="2394"/>
      <c r="J118" s="2392"/>
      <c r="K118" s="2393"/>
      <c r="L118" s="2393"/>
      <c r="M118" s="2393"/>
      <c r="N118" s="2394"/>
      <c r="O118" s="343" t="s">
        <v>52</v>
      </c>
      <c r="P118" s="942" t="str">
        <f t="shared" si="7"/>
        <v/>
      </c>
      <c r="Q118" s="342" t="s">
        <v>451</v>
      </c>
      <c r="R118" s="347"/>
      <c r="S118" s="933" t="str">
        <f t="shared" si="6"/>
        <v/>
      </c>
    </row>
    <row r="119" spans="2:19" s="140" customFormat="1" ht="27" customHeight="1" x14ac:dyDescent="0.15">
      <c r="B119" s="347">
        <f t="shared" si="5"/>
        <v>114</v>
      </c>
      <c r="C119" s="151"/>
      <c r="D119" s="151"/>
      <c r="E119" s="2392"/>
      <c r="F119" s="2393"/>
      <c r="G119" s="2393"/>
      <c r="H119" s="2393"/>
      <c r="I119" s="2394"/>
      <c r="J119" s="2392"/>
      <c r="K119" s="2393"/>
      <c r="L119" s="2393"/>
      <c r="M119" s="2393"/>
      <c r="N119" s="2394"/>
      <c r="O119" s="343" t="s">
        <v>52</v>
      </c>
      <c r="P119" s="942" t="str">
        <f t="shared" si="7"/>
        <v/>
      </c>
      <c r="Q119" s="342" t="s">
        <v>451</v>
      </c>
      <c r="R119" s="347"/>
      <c r="S119" s="933" t="str">
        <f t="shared" si="6"/>
        <v/>
      </c>
    </row>
    <row r="120" spans="2:19" s="140" customFormat="1" ht="27" customHeight="1" x14ac:dyDescent="0.15">
      <c r="B120" s="347">
        <f t="shared" si="5"/>
        <v>115</v>
      </c>
      <c r="C120" s="151"/>
      <c r="D120" s="151"/>
      <c r="E120" s="2392"/>
      <c r="F120" s="2393"/>
      <c r="G120" s="2393"/>
      <c r="H120" s="2393"/>
      <c r="I120" s="2394"/>
      <c r="J120" s="2392"/>
      <c r="K120" s="2393"/>
      <c r="L120" s="2393"/>
      <c r="M120" s="2393"/>
      <c r="N120" s="2394"/>
      <c r="O120" s="343" t="s">
        <v>52</v>
      </c>
      <c r="P120" s="942" t="str">
        <f t="shared" si="7"/>
        <v/>
      </c>
      <c r="Q120" s="342" t="s">
        <v>451</v>
      </c>
      <c r="R120" s="347"/>
      <c r="S120" s="933" t="str">
        <f t="shared" si="6"/>
        <v/>
      </c>
    </row>
    <row r="121" spans="2:19" s="140" customFormat="1" ht="27" customHeight="1" x14ac:dyDescent="0.15">
      <c r="B121" s="347">
        <f t="shared" si="5"/>
        <v>116</v>
      </c>
      <c r="C121" s="151"/>
      <c r="D121" s="151"/>
      <c r="E121" s="2392"/>
      <c r="F121" s="2393"/>
      <c r="G121" s="2393"/>
      <c r="H121" s="2393"/>
      <c r="I121" s="2394"/>
      <c r="J121" s="2392"/>
      <c r="K121" s="2393"/>
      <c r="L121" s="2393"/>
      <c r="M121" s="2393"/>
      <c r="N121" s="2394"/>
      <c r="O121" s="343" t="s">
        <v>52</v>
      </c>
      <c r="P121" s="942" t="str">
        <f t="shared" si="7"/>
        <v/>
      </c>
      <c r="Q121" s="342" t="s">
        <v>451</v>
      </c>
      <c r="R121" s="347"/>
      <c r="S121" s="933" t="str">
        <f t="shared" si="6"/>
        <v/>
      </c>
    </row>
    <row r="122" spans="2:19" s="140" customFormat="1" ht="27" customHeight="1" x14ac:dyDescent="0.15">
      <c r="B122" s="347">
        <f t="shared" si="5"/>
        <v>117</v>
      </c>
      <c r="C122" s="151"/>
      <c r="D122" s="151"/>
      <c r="E122" s="2392"/>
      <c r="F122" s="2393"/>
      <c r="G122" s="2393"/>
      <c r="H122" s="2393"/>
      <c r="I122" s="2394"/>
      <c r="J122" s="2392"/>
      <c r="K122" s="2393"/>
      <c r="L122" s="2393"/>
      <c r="M122" s="2393"/>
      <c r="N122" s="2394"/>
      <c r="O122" s="343" t="s">
        <v>52</v>
      </c>
      <c r="P122" s="942" t="str">
        <f t="shared" si="7"/>
        <v/>
      </c>
      <c r="Q122" s="342" t="s">
        <v>451</v>
      </c>
      <c r="R122" s="347"/>
      <c r="S122" s="933" t="str">
        <f t="shared" si="6"/>
        <v/>
      </c>
    </row>
    <row r="123" spans="2:19" s="140" customFormat="1" ht="27" customHeight="1" x14ac:dyDescent="0.15">
      <c r="B123" s="347">
        <f t="shared" si="5"/>
        <v>118</v>
      </c>
      <c r="C123" s="151"/>
      <c r="D123" s="151"/>
      <c r="E123" s="2392"/>
      <c r="F123" s="2393"/>
      <c r="G123" s="2393"/>
      <c r="H123" s="2393"/>
      <c r="I123" s="2394"/>
      <c r="J123" s="2392"/>
      <c r="K123" s="2393"/>
      <c r="L123" s="2393"/>
      <c r="M123" s="2393"/>
      <c r="N123" s="2394"/>
      <c r="O123" s="343" t="s">
        <v>52</v>
      </c>
      <c r="P123" s="942" t="str">
        <f t="shared" si="7"/>
        <v/>
      </c>
      <c r="Q123" s="342" t="s">
        <v>451</v>
      </c>
      <c r="R123" s="347"/>
      <c r="S123" s="933" t="str">
        <f t="shared" si="6"/>
        <v/>
      </c>
    </row>
    <row r="124" spans="2:19" s="140" customFormat="1" ht="27" customHeight="1" x14ac:dyDescent="0.15">
      <c r="B124" s="347">
        <f t="shared" si="5"/>
        <v>119</v>
      </c>
      <c r="C124" s="151"/>
      <c r="D124" s="151"/>
      <c r="E124" s="2392"/>
      <c r="F124" s="2393"/>
      <c r="G124" s="2393"/>
      <c r="H124" s="2393"/>
      <c r="I124" s="2394"/>
      <c r="J124" s="2392"/>
      <c r="K124" s="2393"/>
      <c r="L124" s="2393"/>
      <c r="M124" s="2393"/>
      <c r="N124" s="2394"/>
      <c r="O124" s="343" t="s">
        <v>52</v>
      </c>
      <c r="P124" s="942" t="str">
        <f t="shared" si="7"/>
        <v/>
      </c>
      <c r="Q124" s="342" t="s">
        <v>451</v>
      </c>
      <c r="R124" s="347"/>
      <c r="S124" s="933" t="str">
        <f t="shared" si="6"/>
        <v/>
      </c>
    </row>
    <row r="125" spans="2:19" s="140" customFormat="1" ht="27" customHeight="1" x14ac:dyDescent="0.15">
      <c r="B125" s="347">
        <f t="shared" si="5"/>
        <v>120</v>
      </c>
      <c r="C125" s="151"/>
      <c r="D125" s="151"/>
      <c r="E125" s="2392"/>
      <c r="F125" s="2393"/>
      <c r="G125" s="2393"/>
      <c r="H125" s="2393"/>
      <c r="I125" s="2394"/>
      <c r="J125" s="2392"/>
      <c r="K125" s="2393"/>
      <c r="L125" s="2393"/>
      <c r="M125" s="2393"/>
      <c r="N125" s="2394"/>
      <c r="O125" s="343" t="s">
        <v>52</v>
      </c>
      <c r="P125" s="942" t="str">
        <f t="shared" si="7"/>
        <v/>
      </c>
      <c r="Q125" s="342" t="s">
        <v>451</v>
      </c>
      <c r="R125" s="347"/>
      <c r="S125" s="933" t="str">
        <f t="shared" si="6"/>
        <v/>
      </c>
    </row>
    <row r="126" spans="2:19" s="140" customFormat="1" ht="27" customHeight="1" x14ac:dyDescent="0.15">
      <c r="B126" s="347">
        <f t="shared" si="5"/>
        <v>121</v>
      </c>
      <c r="C126" s="151"/>
      <c r="D126" s="151"/>
      <c r="E126" s="2392"/>
      <c r="F126" s="2393"/>
      <c r="G126" s="2393"/>
      <c r="H126" s="2393"/>
      <c r="I126" s="2394"/>
      <c r="J126" s="2392"/>
      <c r="K126" s="2393"/>
      <c r="L126" s="2393"/>
      <c r="M126" s="2393"/>
      <c r="N126" s="2394"/>
      <c r="O126" s="343" t="s">
        <v>52</v>
      </c>
      <c r="P126" s="942" t="str">
        <f t="shared" si="7"/>
        <v/>
      </c>
      <c r="Q126" s="342" t="s">
        <v>451</v>
      </c>
      <c r="R126" s="347"/>
      <c r="S126" s="933" t="str">
        <f t="shared" si="6"/>
        <v/>
      </c>
    </row>
    <row r="127" spans="2:19" s="140" customFormat="1" ht="27" customHeight="1" x14ac:dyDescent="0.15">
      <c r="B127" s="347">
        <f t="shared" si="5"/>
        <v>122</v>
      </c>
      <c r="C127" s="151"/>
      <c r="D127" s="151"/>
      <c r="E127" s="2392"/>
      <c r="F127" s="2393"/>
      <c r="G127" s="2393"/>
      <c r="H127" s="2393"/>
      <c r="I127" s="2394"/>
      <c r="J127" s="2392"/>
      <c r="K127" s="2393"/>
      <c r="L127" s="2393"/>
      <c r="M127" s="2393"/>
      <c r="N127" s="2394"/>
      <c r="O127" s="343" t="s">
        <v>52</v>
      </c>
      <c r="P127" s="942" t="str">
        <f t="shared" si="7"/>
        <v/>
      </c>
      <c r="Q127" s="342" t="s">
        <v>451</v>
      </c>
      <c r="R127" s="347"/>
      <c r="S127" s="933" t="str">
        <f t="shared" si="6"/>
        <v/>
      </c>
    </row>
    <row r="128" spans="2:19" s="140" customFormat="1" ht="27" customHeight="1" x14ac:dyDescent="0.15">
      <c r="B128" s="347">
        <f t="shared" si="5"/>
        <v>123</v>
      </c>
      <c r="C128" s="151"/>
      <c r="D128" s="151"/>
      <c r="E128" s="2392"/>
      <c r="F128" s="2393"/>
      <c r="G128" s="2393"/>
      <c r="H128" s="2393"/>
      <c r="I128" s="2394"/>
      <c r="J128" s="2392"/>
      <c r="K128" s="2393"/>
      <c r="L128" s="2393"/>
      <c r="M128" s="2393"/>
      <c r="N128" s="2394"/>
      <c r="O128" s="343" t="s">
        <v>52</v>
      </c>
      <c r="P128" s="942" t="str">
        <f t="shared" si="7"/>
        <v/>
      </c>
      <c r="Q128" s="342" t="s">
        <v>451</v>
      </c>
      <c r="R128" s="347"/>
      <c r="S128" s="933" t="str">
        <f t="shared" si="6"/>
        <v/>
      </c>
    </row>
    <row r="129" spans="2:19" s="140" customFormat="1" ht="27" customHeight="1" x14ac:dyDescent="0.15">
      <c r="B129" s="347">
        <f t="shared" si="5"/>
        <v>124</v>
      </c>
      <c r="C129" s="151"/>
      <c r="D129" s="151"/>
      <c r="E129" s="2392"/>
      <c r="F129" s="2393"/>
      <c r="G129" s="2393"/>
      <c r="H129" s="2393"/>
      <c r="I129" s="2394"/>
      <c r="J129" s="2392"/>
      <c r="K129" s="2393"/>
      <c r="L129" s="2393"/>
      <c r="M129" s="2393"/>
      <c r="N129" s="2394"/>
      <c r="O129" s="343" t="s">
        <v>52</v>
      </c>
      <c r="P129" s="942" t="str">
        <f t="shared" si="7"/>
        <v/>
      </c>
      <c r="Q129" s="342" t="s">
        <v>451</v>
      </c>
      <c r="R129" s="347"/>
      <c r="S129" s="933" t="str">
        <f t="shared" si="6"/>
        <v/>
      </c>
    </row>
    <row r="130" spans="2:19" s="140" customFormat="1" ht="27" customHeight="1" x14ac:dyDescent="0.15">
      <c r="B130" s="347">
        <f t="shared" si="5"/>
        <v>125</v>
      </c>
      <c r="C130" s="151"/>
      <c r="D130" s="151"/>
      <c r="E130" s="2392"/>
      <c r="F130" s="2393"/>
      <c r="G130" s="2393"/>
      <c r="H130" s="2393"/>
      <c r="I130" s="2394"/>
      <c r="J130" s="2392"/>
      <c r="K130" s="2393"/>
      <c r="L130" s="2393"/>
      <c r="M130" s="2393"/>
      <c r="N130" s="2394"/>
      <c r="O130" s="343" t="s">
        <v>52</v>
      </c>
      <c r="P130" s="942" t="str">
        <f t="shared" si="7"/>
        <v/>
      </c>
      <c r="Q130" s="342" t="s">
        <v>451</v>
      </c>
      <c r="R130" s="347"/>
      <c r="S130" s="933" t="str">
        <f t="shared" si="6"/>
        <v/>
      </c>
    </row>
    <row r="131" spans="2:19" s="140" customFormat="1" ht="27" customHeight="1" x14ac:dyDescent="0.15">
      <c r="B131" s="347">
        <f t="shared" si="5"/>
        <v>126</v>
      </c>
      <c r="C131" s="151"/>
      <c r="D131" s="151"/>
      <c r="E131" s="2392"/>
      <c r="F131" s="2393"/>
      <c r="G131" s="2393"/>
      <c r="H131" s="2393"/>
      <c r="I131" s="2394"/>
      <c r="J131" s="2392"/>
      <c r="K131" s="2393"/>
      <c r="L131" s="2393"/>
      <c r="M131" s="2393"/>
      <c r="N131" s="2394"/>
      <c r="O131" s="343" t="s">
        <v>52</v>
      </c>
      <c r="P131" s="942" t="str">
        <f t="shared" si="7"/>
        <v/>
      </c>
      <c r="Q131" s="342" t="s">
        <v>451</v>
      </c>
      <c r="R131" s="347"/>
      <c r="S131" s="933" t="str">
        <f t="shared" si="6"/>
        <v/>
      </c>
    </row>
    <row r="132" spans="2:19" s="140" customFormat="1" ht="27" customHeight="1" x14ac:dyDescent="0.15">
      <c r="B132" s="347">
        <f t="shared" si="5"/>
        <v>127</v>
      </c>
      <c r="C132" s="151"/>
      <c r="D132" s="151"/>
      <c r="E132" s="2392"/>
      <c r="F132" s="2393"/>
      <c r="G132" s="2393"/>
      <c r="H132" s="2393"/>
      <c r="I132" s="2394"/>
      <c r="J132" s="2392"/>
      <c r="K132" s="2393"/>
      <c r="L132" s="2393"/>
      <c r="M132" s="2393"/>
      <c r="N132" s="2394"/>
      <c r="O132" s="343" t="s">
        <v>52</v>
      </c>
      <c r="P132" s="942" t="str">
        <f t="shared" si="7"/>
        <v/>
      </c>
      <c r="Q132" s="342" t="s">
        <v>451</v>
      </c>
      <c r="R132" s="347"/>
      <c r="S132" s="933" t="str">
        <f t="shared" si="6"/>
        <v/>
      </c>
    </row>
    <row r="133" spans="2:19" s="140" customFormat="1" ht="27" customHeight="1" x14ac:dyDescent="0.15">
      <c r="B133" s="347">
        <f t="shared" si="5"/>
        <v>128</v>
      </c>
      <c r="C133" s="151"/>
      <c r="D133" s="151"/>
      <c r="E133" s="2392"/>
      <c r="F133" s="2393"/>
      <c r="G133" s="2393"/>
      <c r="H133" s="2393"/>
      <c r="I133" s="2394"/>
      <c r="J133" s="2392"/>
      <c r="K133" s="2393"/>
      <c r="L133" s="2393"/>
      <c r="M133" s="2393"/>
      <c r="N133" s="2394"/>
      <c r="O133" s="343" t="s">
        <v>52</v>
      </c>
      <c r="P133" s="942" t="str">
        <f t="shared" si="7"/>
        <v/>
      </c>
      <c r="Q133" s="342" t="s">
        <v>451</v>
      </c>
      <c r="R133" s="347"/>
      <c r="S133" s="933" t="str">
        <f t="shared" si="6"/>
        <v/>
      </c>
    </row>
    <row r="134" spans="2:19" s="140" customFormat="1" ht="27" customHeight="1" x14ac:dyDescent="0.15">
      <c r="B134" s="347">
        <f t="shared" si="5"/>
        <v>129</v>
      </c>
      <c r="C134" s="151"/>
      <c r="D134" s="151"/>
      <c r="E134" s="2392"/>
      <c r="F134" s="2393"/>
      <c r="G134" s="2393"/>
      <c r="H134" s="2393"/>
      <c r="I134" s="2394"/>
      <c r="J134" s="2392"/>
      <c r="K134" s="2393"/>
      <c r="L134" s="2393"/>
      <c r="M134" s="2393"/>
      <c r="N134" s="2394"/>
      <c r="O134" s="343" t="s">
        <v>52</v>
      </c>
      <c r="P134" s="942" t="str">
        <f t="shared" ref="P134:P165" si="8">IF(ISBLANK(J134),"",DATEDIF(J134,$B$2,"Y"))</f>
        <v/>
      </c>
      <c r="Q134" s="342" t="s">
        <v>451</v>
      </c>
      <c r="R134" s="347"/>
      <c r="S134" s="933" t="str">
        <f t="shared" si="6"/>
        <v/>
      </c>
    </row>
    <row r="135" spans="2:19" s="140" customFormat="1" ht="27" customHeight="1" x14ac:dyDescent="0.15">
      <c r="B135" s="347">
        <f t="shared" ref="B135:B176" si="9">+ROW()-5</f>
        <v>130</v>
      </c>
      <c r="C135" s="151"/>
      <c r="D135" s="151"/>
      <c r="E135" s="2392"/>
      <c r="F135" s="2393"/>
      <c r="G135" s="2393"/>
      <c r="H135" s="2393"/>
      <c r="I135" s="2394"/>
      <c r="J135" s="2392"/>
      <c r="K135" s="2393"/>
      <c r="L135" s="2393"/>
      <c r="M135" s="2393"/>
      <c r="N135" s="2394"/>
      <c r="O135" s="343" t="s">
        <v>52</v>
      </c>
      <c r="P135" s="942" t="str">
        <f t="shared" si="8"/>
        <v/>
      </c>
      <c r="Q135" s="342" t="s">
        <v>451</v>
      </c>
      <c r="R135" s="347"/>
      <c r="S135" s="933" t="str">
        <f t="shared" ref="S135:S176" si="10">IF(ISBLANK(J135),"",DATEDIF(J135,$S$2,"Y"))</f>
        <v/>
      </c>
    </row>
    <row r="136" spans="2:19" s="140" customFormat="1" ht="27" customHeight="1" x14ac:dyDescent="0.15">
      <c r="B136" s="347">
        <f t="shared" si="9"/>
        <v>131</v>
      </c>
      <c r="C136" s="151"/>
      <c r="D136" s="151"/>
      <c r="E136" s="2392"/>
      <c r="F136" s="2393"/>
      <c r="G136" s="2393"/>
      <c r="H136" s="2393"/>
      <c r="I136" s="2394"/>
      <c r="J136" s="2392"/>
      <c r="K136" s="2393"/>
      <c r="L136" s="2393"/>
      <c r="M136" s="2393"/>
      <c r="N136" s="2394"/>
      <c r="O136" s="343" t="s">
        <v>52</v>
      </c>
      <c r="P136" s="942" t="str">
        <f t="shared" si="8"/>
        <v/>
      </c>
      <c r="Q136" s="342" t="s">
        <v>451</v>
      </c>
      <c r="R136" s="347"/>
      <c r="S136" s="933" t="str">
        <f t="shared" si="10"/>
        <v/>
      </c>
    </row>
    <row r="137" spans="2:19" s="140" customFormat="1" ht="27" customHeight="1" x14ac:dyDescent="0.15">
      <c r="B137" s="347">
        <f t="shared" si="9"/>
        <v>132</v>
      </c>
      <c r="C137" s="151"/>
      <c r="D137" s="151"/>
      <c r="E137" s="2392"/>
      <c r="F137" s="2393"/>
      <c r="G137" s="2393"/>
      <c r="H137" s="2393"/>
      <c r="I137" s="2394"/>
      <c r="J137" s="2392"/>
      <c r="K137" s="2393"/>
      <c r="L137" s="2393"/>
      <c r="M137" s="2393"/>
      <c r="N137" s="2394"/>
      <c r="O137" s="343" t="s">
        <v>52</v>
      </c>
      <c r="P137" s="942" t="str">
        <f t="shared" si="8"/>
        <v/>
      </c>
      <c r="Q137" s="342" t="s">
        <v>451</v>
      </c>
      <c r="R137" s="347"/>
      <c r="S137" s="933" t="str">
        <f t="shared" si="10"/>
        <v/>
      </c>
    </row>
    <row r="138" spans="2:19" s="140" customFormat="1" ht="27" customHeight="1" x14ac:dyDescent="0.15">
      <c r="B138" s="347">
        <f t="shared" si="9"/>
        <v>133</v>
      </c>
      <c r="C138" s="151"/>
      <c r="D138" s="151"/>
      <c r="E138" s="2392"/>
      <c r="F138" s="2393"/>
      <c r="G138" s="2393"/>
      <c r="H138" s="2393"/>
      <c r="I138" s="2394"/>
      <c r="J138" s="2392"/>
      <c r="K138" s="2393"/>
      <c r="L138" s="2393"/>
      <c r="M138" s="2393"/>
      <c r="N138" s="2394"/>
      <c r="O138" s="343" t="s">
        <v>52</v>
      </c>
      <c r="P138" s="942" t="str">
        <f t="shared" si="8"/>
        <v/>
      </c>
      <c r="Q138" s="342" t="s">
        <v>451</v>
      </c>
      <c r="R138" s="347"/>
      <c r="S138" s="933" t="str">
        <f t="shared" si="10"/>
        <v/>
      </c>
    </row>
    <row r="139" spans="2:19" s="140" customFormat="1" ht="27" customHeight="1" x14ac:dyDescent="0.15">
      <c r="B139" s="347">
        <f t="shared" si="9"/>
        <v>134</v>
      </c>
      <c r="C139" s="151"/>
      <c r="D139" s="151"/>
      <c r="E139" s="2392"/>
      <c r="F139" s="2393"/>
      <c r="G139" s="2393"/>
      <c r="H139" s="2393"/>
      <c r="I139" s="2394"/>
      <c r="J139" s="2392"/>
      <c r="K139" s="2393"/>
      <c r="L139" s="2393"/>
      <c r="M139" s="2393"/>
      <c r="N139" s="2394"/>
      <c r="O139" s="343" t="s">
        <v>52</v>
      </c>
      <c r="P139" s="942" t="str">
        <f t="shared" si="8"/>
        <v/>
      </c>
      <c r="Q139" s="342" t="s">
        <v>451</v>
      </c>
      <c r="R139" s="347"/>
      <c r="S139" s="933" t="str">
        <f t="shared" si="10"/>
        <v/>
      </c>
    </row>
    <row r="140" spans="2:19" s="140" customFormat="1" ht="27" customHeight="1" x14ac:dyDescent="0.15">
      <c r="B140" s="347">
        <f t="shared" si="9"/>
        <v>135</v>
      </c>
      <c r="C140" s="151"/>
      <c r="D140" s="151"/>
      <c r="E140" s="2392"/>
      <c r="F140" s="2393"/>
      <c r="G140" s="2393"/>
      <c r="H140" s="2393"/>
      <c r="I140" s="2394"/>
      <c r="J140" s="2392"/>
      <c r="K140" s="2393"/>
      <c r="L140" s="2393"/>
      <c r="M140" s="2393"/>
      <c r="N140" s="2394"/>
      <c r="O140" s="343" t="s">
        <v>52</v>
      </c>
      <c r="P140" s="942" t="str">
        <f t="shared" si="8"/>
        <v/>
      </c>
      <c r="Q140" s="342" t="s">
        <v>451</v>
      </c>
      <c r="R140" s="347"/>
      <c r="S140" s="933" t="str">
        <f t="shared" si="10"/>
        <v/>
      </c>
    </row>
    <row r="141" spans="2:19" s="140" customFormat="1" ht="27" customHeight="1" x14ac:dyDescent="0.15">
      <c r="B141" s="347">
        <f t="shared" si="9"/>
        <v>136</v>
      </c>
      <c r="C141" s="151"/>
      <c r="D141" s="151"/>
      <c r="E141" s="2392"/>
      <c r="F141" s="2393"/>
      <c r="G141" s="2393"/>
      <c r="H141" s="2393"/>
      <c r="I141" s="2394"/>
      <c r="J141" s="2392"/>
      <c r="K141" s="2393"/>
      <c r="L141" s="2393"/>
      <c r="M141" s="2393"/>
      <c r="N141" s="2394"/>
      <c r="O141" s="343" t="s">
        <v>52</v>
      </c>
      <c r="P141" s="942" t="str">
        <f t="shared" si="8"/>
        <v/>
      </c>
      <c r="Q141" s="342" t="s">
        <v>451</v>
      </c>
      <c r="R141" s="347"/>
      <c r="S141" s="933" t="str">
        <f t="shared" si="10"/>
        <v/>
      </c>
    </row>
    <row r="142" spans="2:19" s="140" customFormat="1" ht="27" customHeight="1" x14ac:dyDescent="0.15">
      <c r="B142" s="347">
        <f t="shared" si="9"/>
        <v>137</v>
      </c>
      <c r="C142" s="151"/>
      <c r="D142" s="151"/>
      <c r="E142" s="2392"/>
      <c r="F142" s="2393"/>
      <c r="G142" s="2393"/>
      <c r="H142" s="2393"/>
      <c r="I142" s="2394"/>
      <c r="J142" s="2392"/>
      <c r="K142" s="2393"/>
      <c r="L142" s="2393"/>
      <c r="M142" s="2393"/>
      <c r="N142" s="2394"/>
      <c r="O142" s="343" t="s">
        <v>52</v>
      </c>
      <c r="P142" s="942" t="str">
        <f t="shared" si="8"/>
        <v/>
      </c>
      <c r="Q142" s="342" t="s">
        <v>451</v>
      </c>
      <c r="R142" s="347"/>
      <c r="S142" s="933" t="str">
        <f t="shared" si="10"/>
        <v/>
      </c>
    </row>
    <row r="143" spans="2:19" s="140" customFormat="1" ht="27" customHeight="1" x14ac:dyDescent="0.15">
      <c r="B143" s="347">
        <f t="shared" si="9"/>
        <v>138</v>
      </c>
      <c r="C143" s="151"/>
      <c r="D143" s="151"/>
      <c r="E143" s="2392"/>
      <c r="F143" s="2393"/>
      <c r="G143" s="2393"/>
      <c r="H143" s="2393"/>
      <c r="I143" s="2394"/>
      <c r="J143" s="2392"/>
      <c r="K143" s="2393"/>
      <c r="L143" s="2393"/>
      <c r="M143" s="2393"/>
      <c r="N143" s="2394"/>
      <c r="O143" s="343" t="s">
        <v>52</v>
      </c>
      <c r="P143" s="942" t="str">
        <f t="shared" si="8"/>
        <v/>
      </c>
      <c r="Q143" s="342" t="s">
        <v>451</v>
      </c>
      <c r="R143" s="347"/>
      <c r="S143" s="933" t="str">
        <f t="shared" si="10"/>
        <v/>
      </c>
    </row>
    <row r="144" spans="2:19" s="140" customFormat="1" ht="27" customHeight="1" x14ac:dyDescent="0.15">
      <c r="B144" s="347">
        <f t="shared" si="9"/>
        <v>139</v>
      </c>
      <c r="C144" s="151"/>
      <c r="D144" s="151"/>
      <c r="E144" s="2392"/>
      <c r="F144" s="2393"/>
      <c r="G144" s="2393"/>
      <c r="H144" s="2393"/>
      <c r="I144" s="2394"/>
      <c r="J144" s="2392"/>
      <c r="K144" s="2393"/>
      <c r="L144" s="2393"/>
      <c r="M144" s="2393"/>
      <c r="N144" s="2394"/>
      <c r="O144" s="343" t="s">
        <v>52</v>
      </c>
      <c r="P144" s="942" t="str">
        <f t="shared" si="8"/>
        <v/>
      </c>
      <c r="Q144" s="342" t="s">
        <v>451</v>
      </c>
      <c r="R144" s="347"/>
      <c r="S144" s="933" t="str">
        <f t="shared" si="10"/>
        <v/>
      </c>
    </row>
    <row r="145" spans="2:19" s="140" customFormat="1" ht="27" customHeight="1" x14ac:dyDescent="0.15">
      <c r="B145" s="347">
        <f t="shared" si="9"/>
        <v>140</v>
      </c>
      <c r="C145" s="151"/>
      <c r="D145" s="151"/>
      <c r="E145" s="2392"/>
      <c r="F145" s="2393"/>
      <c r="G145" s="2393"/>
      <c r="H145" s="2393"/>
      <c r="I145" s="2394"/>
      <c r="J145" s="2392"/>
      <c r="K145" s="2393"/>
      <c r="L145" s="2393"/>
      <c r="M145" s="2393"/>
      <c r="N145" s="2394"/>
      <c r="O145" s="343" t="s">
        <v>52</v>
      </c>
      <c r="P145" s="942" t="str">
        <f t="shared" si="8"/>
        <v/>
      </c>
      <c r="Q145" s="342" t="s">
        <v>451</v>
      </c>
      <c r="R145" s="347"/>
      <c r="S145" s="933" t="str">
        <f t="shared" si="10"/>
        <v/>
      </c>
    </row>
    <row r="146" spans="2:19" s="140" customFormat="1" ht="27" customHeight="1" x14ac:dyDescent="0.15">
      <c r="B146" s="347">
        <f t="shared" si="9"/>
        <v>141</v>
      </c>
      <c r="C146" s="151"/>
      <c r="D146" s="151"/>
      <c r="E146" s="2392"/>
      <c r="F146" s="2393"/>
      <c r="G146" s="2393"/>
      <c r="H146" s="2393"/>
      <c r="I146" s="2394"/>
      <c r="J146" s="2392"/>
      <c r="K146" s="2393"/>
      <c r="L146" s="2393"/>
      <c r="M146" s="2393"/>
      <c r="N146" s="2394"/>
      <c r="O146" s="343" t="s">
        <v>52</v>
      </c>
      <c r="P146" s="942" t="str">
        <f t="shared" si="8"/>
        <v/>
      </c>
      <c r="Q146" s="342" t="s">
        <v>451</v>
      </c>
      <c r="R146" s="347"/>
      <c r="S146" s="933" t="str">
        <f t="shared" si="10"/>
        <v/>
      </c>
    </row>
    <row r="147" spans="2:19" s="140" customFormat="1" ht="27" customHeight="1" x14ac:dyDescent="0.15">
      <c r="B147" s="347">
        <f t="shared" si="9"/>
        <v>142</v>
      </c>
      <c r="C147" s="151"/>
      <c r="D147" s="151"/>
      <c r="E147" s="2392"/>
      <c r="F147" s="2393"/>
      <c r="G147" s="2393"/>
      <c r="H147" s="2393"/>
      <c r="I147" s="2394"/>
      <c r="J147" s="2392"/>
      <c r="K147" s="2393"/>
      <c r="L147" s="2393"/>
      <c r="M147" s="2393"/>
      <c r="N147" s="2394"/>
      <c r="O147" s="343" t="s">
        <v>52</v>
      </c>
      <c r="P147" s="942" t="str">
        <f t="shared" si="8"/>
        <v/>
      </c>
      <c r="Q147" s="342" t="s">
        <v>451</v>
      </c>
      <c r="R147" s="347"/>
      <c r="S147" s="933" t="str">
        <f t="shared" si="10"/>
        <v/>
      </c>
    </row>
    <row r="148" spans="2:19" s="140" customFormat="1" ht="27" customHeight="1" x14ac:dyDescent="0.15">
      <c r="B148" s="347">
        <f t="shared" si="9"/>
        <v>143</v>
      </c>
      <c r="C148" s="151"/>
      <c r="D148" s="151"/>
      <c r="E148" s="2392"/>
      <c r="F148" s="2393"/>
      <c r="G148" s="2393"/>
      <c r="H148" s="2393"/>
      <c r="I148" s="2394"/>
      <c r="J148" s="2392"/>
      <c r="K148" s="2393"/>
      <c r="L148" s="2393"/>
      <c r="M148" s="2393"/>
      <c r="N148" s="2394"/>
      <c r="O148" s="343" t="s">
        <v>52</v>
      </c>
      <c r="P148" s="942" t="str">
        <f t="shared" si="8"/>
        <v/>
      </c>
      <c r="Q148" s="342" t="s">
        <v>451</v>
      </c>
      <c r="R148" s="347"/>
      <c r="S148" s="933" t="str">
        <f t="shared" si="10"/>
        <v/>
      </c>
    </row>
    <row r="149" spans="2:19" s="140" customFormat="1" ht="27" customHeight="1" x14ac:dyDescent="0.15">
      <c r="B149" s="347">
        <f t="shared" si="9"/>
        <v>144</v>
      </c>
      <c r="C149" s="151"/>
      <c r="D149" s="151"/>
      <c r="E149" s="2392"/>
      <c r="F149" s="2393"/>
      <c r="G149" s="2393"/>
      <c r="H149" s="2393"/>
      <c r="I149" s="2394"/>
      <c r="J149" s="2392"/>
      <c r="K149" s="2393"/>
      <c r="L149" s="2393"/>
      <c r="M149" s="2393"/>
      <c r="N149" s="2394"/>
      <c r="O149" s="343" t="s">
        <v>52</v>
      </c>
      <c r="P149" s="942" t="str">
        <f t="shared" si="8"/>
        <v/>
      </c>
      <c r="Q149" s="342" t="s">
        <v>451</v>
      </c>
      <c r="R149" s="347"/>
      <c r="S149" s="933" t="str">
        <f t="shared" si="10"/>
        <v/>
      </c>
    </row>
    <row r="150" spans="2:19" s="140" customFormat="1" ht="27" customHeight="1" x14ac:dyDescent="0.15">
      <c r="B150" s="347">
        <f t="shared" si="9"/>
        <v>145</v>
      </c>
      <c r="C150" s="151"/>
      <c r="D150" s="151"/>
      <c r="E150" s="2392"/>
      <c r="F150" s="2393"/>
      <c r="G150" s="2393"/>
      <c r="H150" s="2393"/>
      <c r="I150" s="2394"/>
      <c r="J150" s="2392"/>
      <c r="K150" s="2393"/>
      <c r="L150" s="2393"/>
      <c r="M150" s="2393"/>
      <c r="N150" s="2394"/>
      <c r="O150" s="343" t="s">
        <v>52</v>
      </c>
      <c r="P150" s="942" t="str">
        <f t="shared" si="8"/>
        <v/>
      </c>
      <c r="Q150" s="342" t="s">
        <v>451</v>
      </c>
      <c r="R150" s="347"/>
      <c r="S150" s="933" t="str">
        <f t="shared" si="10"/>
        <v/>
      </c>
    </row>
    <row r="151" spans="2:19" s="140" customFormat="1" ht="27" customHeight="1" x14ac:dyDescent="0.15">
      <c r="B151" s="347">
        <f t="shared" si="9"/>
        <v>146</v>
      </c>
      <c r="C151" s="151"/>
      <c r="D151" s="151"/>
      <c r="E151" s="2392"/>
      <c r="F151" s="2393"/>
      <c r="G151" s="2393"/>
      <c r="H151" s="2393"/>
      <c r="I151" s="2394"/>
      <c r="J151" s="2392"/>
      <c r="K151" s="2393"/>
      <c r="L151" s="2393"/>
      <c r="M151" s="2393"/>
      <c r="N151" s="2394"/>
      <c r="O151" s="343" t="s">
        <v>52</v>
      </c>
      <c r="P151" s="942" t="str">
        <f t="shared" si="8"/>
        <v/>
      </c>
      <c r="Q151" s="342" t="s">
        <v>451</v>
      </c>
      <c r="R151" s="347"/>
      <c r="S151" s="933" t="str">
        <f t="shared" si="10"/>
        <v/>
      </c>
    </row>
    <row r="152" spans="2:19" s="140" customFormat="1" ht="27" customHeight="1" x14ac:dyDescent="0.15">
      <c r="B152" s="347">
        <f t="shared" si="9"/>
        <v>147</v>
      </c>
      <c r="C152" s="151"/>
      <c r="D152" s="151"/>
      <c r="E152" s="2392"/>
      <c r="F152" s="2393"/>
      <c r="G152" s="2393"/>
      <c r="H152" s="2393"/>
      <c r="I152" s="2394"/>
      <c r="J152" s="2392"/>
      <c r="K152" s="2393"/>
      <c r="L152" s="2393"/>
      <c r="M152" s="2393"/>
      <c r="N152" s="2394"/>
      <c r="O152" s="343" t="s">
        <v>52</v>
      </c>
      <c r="P152" s="942" t="str">
        <f t="shared" si="8"/>
        <v/>
      </c>
      <c r="Q152" s="342" t="s">
        <v>451</v>
      </c>
      <c r="R152" s="347"/>
      <c r="S152" s="933" t="str">
        <f t="shared" si="10"/>
        <v/>
      </c>
    </row>
    <row r="153" spans="2:19" s="140" customFormat="1" ht="27" customHeight="1" x14ac:dyDescent="0.15">
      <c r="B153" s="347">
        <f t="shared" si="9"/>
        <v>148</v>
      </c>
      <c r="C153" s="151"/>
      <c r="D153" s="151"/>
      <c r="E153" s="2392"/>
      <c r="F153" s="2393"/>
      <c r="G153" s="2393"/>
      <c r="H153" s="2393"/>
      <c r="I153" s="2394"/>
      <c r="J153" s="2392"/>
      <c r="K153" s="2393"/>
      <c r="L153" s="2393"/>
      <c r="M153" s="2393"/>
      <c r="N153" s="2394"/>
      <c r="O153" s="343" t="s">
        <v>52</v>
      </c>
      <c r="P153" s="942" t="str">
        <f t="shared" si="8"/>
        <v/>
      </c>
      <c r="Q153" s="342" t="s">
        <v>451</v>
      </c>
      <c r="R153" s="347"/>
      <c r="S153" s="933" t="str">
        <f t="shared" si="10"/>
        <v/>
      </c>
    </row>
    <row r="154" spans="2:19" s="140" customFormat="1" ht="27" customHeight="1" x14ac:dyDescent="0.15">
      <c r="B154" s="347">
        <f t="shared" si="9"/>
        <v>149</v>
      </c>
      <c r="C154" s="151"/>
      <c r="D154" s="151"/>
      <c r="E154" s="2392"/>
      <c r="F154" s="2393"/>
      <c r="G154" s="2393"/>
      <c r="H154" s="2393"/>
      <c r="I154" s="2394"/>
      <c r="J154" s="2392"/>
      <c r="K154" s="2393"/>
      <c r="L154" s="2393"/>
      <c r="M154" s="2393"/>
      <c r="N154" s="2394"/>
      <c r="O154" s="343" t="s">
        <v>52</v>
      </c>
      <c r="P154" s="942" t="str">
        <f t="shared" si="8"/>
        <v/>
      </c>
      <c r="Q154" s="342" t="s">
        <v>451</v>
      </c>
      <c r="R154" s="347"/>
      <c r="S154" s="933" t="str">
        <f t="shared" si="10"/>
        <v/>
      </c>
    </row>
    <row r="155" spans="2:19" s="140" customFormat="1" ht="27" customHeight="1" x14ac:dyDescent="0.15">
      <c r="B155" s="347">
        <f t="shared" si="9"/>
        <v>150</v>
      </c>
      <c r="C155" s="151"/>
      <c r="D155" s="151"/>
      <c r="E155" s="2392"/>
      <c r="F155" s="2393"/>
      <c r="G155" s="2393"/>
      <c r="H155" s="2393"/>
      <c r="I155" s="2394"/>
      <c r="J155" s="2392"/>
      <c r="K155" s="2393"/>
      <c r="L155" s="2393"/>
      <c r="M155" s="2393"/>
      <c r="N155" s="2394"/>
      <c r="O155" s="343" t="s">
        <v>52</v>
      </c>
      <c r="P155" s="942" t="str">
        <f t="shared" si="8"/>
        <v/>
      </c>
      <c r="Q155" s="342" t="s">
        <v>451</v>
      </c>
      <c r="R155" s="347"/>
      <c r="S155" s="933" t="str">
        <f t="shared" si="10"/>
        <v/>
      </c>
    </row>
    <row r="156" spans="2:19" s="140" customFormat="1" ht="27" customHeight="1" x14ac:dyDescent="0.15">
      <c r="B156" s="347">
        <f t="shared" si="9"/>
        <v>151</v>
      </c>
      <c r="C156" s="151"/>
      <c r="D156" s="151"/>
      <c r="E156" s="2392"/>
      <c r="F156" s="2393"/>
      <c r="G156" s="2393"/>
      <c r="H156" s="2393"/>
      <c r="I156" s="2394"/>
      <c r="J156" s="2392"/>
      <c r="K156" s="2393"/>
      <c r="L156" s="2393"/>
      <c r="M156" s="2393"/>
      <c r="N156" s="2394"/>
      <c r="O156" s="343" t="s">
        <v>52</v>
      </c>
      <c r="P156" s="942" t="str">
        <f t="shared" si="8"/>
        <v/>
      </c>
      <c r="Q156" s="342" t="s">
        <v>451</v>
      </c>
      <c r="R156" s="347"/>
      <c r="S156" s="933" t="str">
        <f t="shared" si="10"/>
        <v/>
      </c>
    </row>
    <row r="157" spans="2:19" s="140" customFormat="1" ht="27" customHeight="1" x14ac:dyDescent="0.15">
      <c r="B157" s="347">
        <f t="shared" si="9"/>
        <v>152</v>
      </c>
      <c r="C157" s="151"/>
      <c r="D157" s="151"/>
      <c r="E157" s="2392"/>
      <c r="F157" s="2393"/>
      <c r="G157" s="2393"/>
      <c r="H157" s="2393"/>
      <c r="I157" s="2394"/>
      <c r="J157" s="2392"/>
      <c r="K157" s="2393"/>
      <c r="L157" s="2393"/>
      <c r="M157" s="2393"/>
      <c r="N157" s="2394"/>
      <c r="O157" s="343" t="s">
        <v>52</v>
      </c>
      <c r="P157" s="942" t="str">
        <f t="shared" si="8"/>
        <v/>
      </c>
      <c r="Q157" s="342" t="s">
        <v>451</v>
      </c>
      <c r="R157" s="347"/>
      <c r="S157" s="933" t="str">
        <f t="shared" si="10"/>
        <v/>
      </c>
    </row>
    <row r="158" spans="2:19" s="140" customFormat="1" ht="27" customHeight="1" x14ac:dyDescent="0.15">
      <c r="B158" s="347">
        <f t="shared" si="9"/>
        <v>153</v>
      </c>
      <c r="C158" s="151"/>
      <c r="D158" s="151"/>
      <c r="E158" s="2392"/>
      <c r="F158" s="2393"/>
      <c r="G158" s="2393"/>
      <c r="H158" s="2393"/>
      <c r="I158" s="2394"/>
      <c r="J158" s="2392"/>
      <c r="K158" s="2393"/>
      <c r="L158" s="2393"/>
      <c r="M158" s="2393"/>
      <c r="N158" s="2394"/>
      <c r="O158" s="343" t="s">
        <v>52</v>
      </c>
      <c r="P158" s="942" t="str">
        <f t="shared" si="8"/>
        <v/>
      </c>
      <c r="Q158" s="342" t="s">
        <v>451</v>
      </c>
      <c r="R158" s="347"/>
      <c r="S158" s="933" t="str">
        <f t="shared" si="10"/>
        <v/>
      </c>
    </row>
    <row r="159" spans="2:19" s="140" customFormat="1" ht="27" customHeight="1" x14ac:dyDescent="0.15">
      <c r="B159" s="347">
        <f t="shared" si="9"/>
        <v>154</v>
      </c>
      <c r="C159" s="151"/>
      <c r="D159" s="151"/>
      <c r="E159" s="2392"/>
      <c r="F159" s="2393"/>
      <c r="G159" s="2393"/>
      <c r="H159" s="2393"/>
      <c r="I159" s="2394"/>
      <c r="J159" s="2392"/>
      <c r="K159" s="2393"/>
      <c r="L159" s="2393"/>
      <c r="M159" s="2393"/>
      <c r="N159" s="2394"/>
      <c r="O159" s="343" t="s">
        <v>52</v>
      </c>
      <c r="P159" s="942" t="str">
        <f t="shared" si="8"/>
        <v/>
      </c>
      <c r="Q159" s="342" t="s">
        <v>451</v>
      </c>
      <c r="R159" s="347"/>
      <c r="S159" s="933" t="str">
        <f t="shared" si="10"/>
        <v/>
      </c>
    </row>
    <row r="160" spans="2:19" s="140" customFormat="1" ht="27" customHeight="1" x14ac:dyDescent="0.15">
      <c r="B160" s="347">
        <f t="shared" si="9"/>
        <v>155</v>
      </c>
      <c r="C160" s="151"/>
      <c r="D160" s="151"/>
      <c r="E160" s="2392"/>
      <c r="F160" s="2393"/>
      <c r="G160" s="2393"/>
      <c r="H160" s="2393"/>
      <c r="I160" s="2394"/>
      <c r="J160" s="2392"/>
      <c r="K160" s="2393"/>
      <c r="L160" s="2393"/>
      <c r="M160" s="2393"/>
      <c r="N160" s="2394"/>
      <c r="O160" s="343" t="s">
        <v>52</v>
      </c>
      <c r="P160" s="942" t="str">
        <f t="shared" si="8"/>
        <v/>
      </c>
      <c r="Q160" s="342" t="s">
        <v>451</v>
      </c>
      <c r="R160" s="347"/>
      <c r="S160" s="933" t="str">
        <f t="shared" si="10"/>
        <v/>
      </c>
    </row>
    <row r="161" spans="2:19" s="140" customFormat="1" ht="27" customHeight="1" x14ac:dyDescent="0.15">
      <c r="B161" s="347">
        <f t="shared" si="9"/>
        <v>156</v>
      </c>
      <c r="C161" s="151"/>
      <c r="D161" s="151"/>
      <c r="E161" s="2392"/>
      <c r="F161" s="2393"/>
      <c r="G161" s="2393"/>
      <c r="H161" s="2393"/>
      <c r="I161" s="2394"/>
      <c r="J161" s="2392"/>
      <c r="K161" s="2393"/>
      <c r="L161" s="2393"/>
      <c r="M161" s="2393"/>
      <c r="N161" s="2394"/>
      <c r="O161" s="343" t="s">
        <v>52</v>
      </c>
      <c r="P161" s="942" t="str">
        <f t="shared" si="8"/>
        <v/>
      </c>
      <c r="Q161" s="342" t="s">
        <v>451</v>
      </c>
      <c r="R161" s="347"/>
      <c r="S161" s="933" t="str">
        <f t="shared" si="10"/>
        <v/>
      </c>
    </row>
    <row r="162" spans="2:19" s="140" customFormat="1" ht="27" customHeight="1" x14ac:dyDescent="0.15">
      <c r="B162" s="347">
        <f t="shared" si="9"/>
        <v>157</v>
      </c>
      <c r="C162" s="151"/>
      <c r="D162" s="151"/>
      <c r="E162" s="2392"/>
      <c r="F162" s="2393"/>
      <c r="G162" s="2393"/>
      <c r="H162" s="2393"/>
      <c r="I162" s="2394"/>
      <c r="J162" s="2392"/>
      <c r="K162" s="2393"/>
      <c r="L162" s="2393"/>
      <c r="M162" s="2393"/>
      <c r="N162" s="2394"/>
      <c r="O162" s="343" t="s">
        <v>52</v>
      </c>
      <c r="P162" s="942" t="str">
        <f t="shared" si="8"/>
        <v/>
      </c>
      <c r="Q162" s="342" t="s">
        <v>451</v>
      </c>
      <c r="R162" s="347"/>
      <c r="S162" s="933" t="str">
        <f t="shared" si="10"/>
        <v/>
      </c>
    </row>
    <row r="163" spans="2:19" s="140" customFormat="1" ht="27" customHeight="1" x14ac:dyDescent="0.15">
      <c r="B163" s="347">
        <f t="shared" si="9"/>
        <v>158</v>
      </c>
      <c r="C163" s="151"/>
      <c r="D163" s="151"/>
      <c r="E163" s="2392"/>
      <c r="F163" s="2393"/>
      <c r="G163" s="2393"/>
      <c r="H163" s="2393"/>
      <c r="I163" s="2394"/>
      <c r="J163" s="2392"/>
      <c r="K163" s="2393"/>
      <c r="L163" s="2393"/>
      <c r="M163" s="2393"/>
      <c r="N163" s="2394"/>
      <c r="O163" s="343" t="s">
        <v>52</v>
      </c>
      <c r="P163" s="942" t="str">
        <f t="shared" si="8"/>
        <v/>
      </c>
      <c r="Q163" s="342" t="s">
        <v>451</v>
      </c>
      <c r="R163" s="347"/>
      <c r="S163" s="933" t="str">
        <f t="shared" si="10"/>
        <v/>
      </c>
    </row>
    <row r="164" spans="2:19" s="140" customFormat="1" ht="27" customHeight="1" x14ac:dyDescent="0.15">
      <c r="B164" s="347">
        <f t="shared" si="9"/>
        <v>159</v>
      </c>
      <c r="C164" s="151"/>
      <c r="D164" s="151"/>
      <c r="E164" s="2392"/>
      <c r="F164" s="2393"/>
      <c r="G164" s="2393"/>
      <c r="H164" s="2393"/>
      <c r="I164" s="2394"/>
      <c r="J164" s="2392"/>
      <c r="K164" s="2393"/>
      <c r="L164" s="2393"/>
      <c r="M164" s="2393"/>
      <c r="N164" s="2394"/>
      <c r="O164" s="343" t="s">
        <v>52</v>
      </c>
      <c r="P164" s="942" t="str">
        <f t="shared" si="8"/>
        <v/>
      </c>
      <c r="Q164" s="342" t="s">
        <v>451</v>
      </c>
      <c r="R164" s="347"/>
      <c r="S164" s="933" t="str">
        <f t="shared" si="10"/>
        <v/>
      </c>
    </row>
    <row r="165" spans="2:19" s="140" customFormat="1" ht="27" customHeight="1" x14ac:dyDescent="0.15">
      <c r="B165" s="347">
        <f t="shared" si="9"/>
        <v>160</v>
      </c>
      <c r="C165" s="151"/>
      <c r="D165" s="151"/>
      <c r="E165" s="2392"/>
      <c r="F165" s="2393"/>
      <c r="G165" s="2393"/>
      <c r="H165" s="2393"/>
      <c r="I165" s="2394"/>
      <c r="J165" s="2392"/>
      <c r="K165" s="2393"/>
      <c r="L165" s="2393"/>
      <c r="M165" s="2393"/>
      <c r="N165" s="2394"/>
      <c r="O165" s="343" t="s">
        <v>52</v>
      </c>
      <c r="P165" s="942" t="str">
        <f t="shared" si="8"/>
        <v/>
      </c>
      <c r="Q165" s="342" t="s">
        <v>451</v>
      </c>
      <c r="R165" s="347"/>
      <c r="S165" s="933" t="str">
        <f t="shared" si="10"/>
        <v/>
      </c>
    </row>
    <row r="166" spans="2:19" s="140" customFormat="1" ht="27" customHeight="1" x14ac:dyDescent="0.15">
      <c r="B166" s="347">
        <f t="shared" si="9"/>
        <v>161</v>
      </c>
      <c r="C166" s="151"/>
      <c r="D166" s="151"/>
      <c r="E166" s="2392"/>
      <c r="F166" s="2393"/>
      <c r="G166" s="2393"/>
      <c r="H166" s="2393"/>
      <c r="I166" s="2394"/>
      <c r="J166" s="2392"/>
      <c r="K166" s="2393"/>
      <c r="L166" s="2393"/>
      <c r="M166" s="2393"/>
      <c r="N166" s="2394"/>
      <c r="O166" s="343" t="s">
        <v>52</v>
      </c>
      <c r="P166" s="942" t="str">
        <f t="shared" ref="P166:P176" si="11">IF(ISBLANK(J166),"",DATEDIF(J166,$B$2,"Y"))</f>
        <v/>
      </c>
      <c r="Q166" s="342" t="s">
        <v>451</v>
      </c>
      <c r="R166" s="347"/>
      <c r="S166" s="933" t="str">
        <f t="shared" si="10"/>
        <v/>
      </c>
    </row>
    <row r="167" spans="2:19" s="140" customFormat="1" ht="27" customHeight="1" x14ac:dyDescent="0.15">
      <c r="B167" s="347">
        <f t="shared" si="9"/>
        <v>162</v>
      </c>
      <c r="C167" s="151"/>
      <c r="D167" s="151"/>
      <c r="E167" s="2392"/>
      <c r="F167" s="2393"/>
      <c r="G167" s="2393"/>
      <c r="H167" s="2393"/>
      <c r="I167" s="2394"/>
      <c r="J167" s="2392"/>
      <c r="K167" s="2393"/>
      <c r="L167" s="2393"/>
      <c r="M167" s="2393"/>
      <c r="N167" s="2394"/>
      <c r="O167" s="343" t="s">
        <v>52</v>
      </c>
      <c r="P167" s="942" t="str">
        <f t="shared" si="11"/>
        <v/>
      </c>
      <c r="Q167" s="342" t="s">
        <v>451</v>
      </c>
      <c r="R167" s="347"/>
      <c r="S167" s="933" t="str">
        <f t="shared" si="10"/>
        <v/>
      </c>
    </row>
    <row r="168" spans="2:19" s="140" customFormat="1" ht="27" customHeight="1" x14ac:dyDescent="0.15">
      <c r="B168" s="347">
        <f t="shared" si="9"/>
        <v>163</v>
      </c>
      <c r="C168" s="151"/>
      <c r="D168" s="151"/>
      <c r="E168" s="2392"/>
      <c r="F168" s="2393"/>
      <c r="G168" s="2393"/>
      <c r="H168" s="2393"/>
      <c r="I168" s="2394"/>
      <c r="J168" s="2392"/>
      <c r="K168" s="2393"/>
      <c r="L168" s="2393"/>
      <c r="M168" s="2393"/>
      <c r="N168" s="2394"/>
      <c r="O168" s="343" t="s">
        <v>52</v>
      </c>
      <c r="P168" s="942" t="str">
        <f t="shared" si="11"/>
        <v/>
      </c>
      <c r="Q168" s="342" t="s">
        <v>451</v>
      </c>
      <c r="R168" s="347"/>
      <c r="S168" s="933" t="str">
        <f t="shared" si="10"/>
        <v/>
      </c>
    </row>
    <row r="169" spans="2:19" s="140" customFormat="1" ht="27" customHeight="1" x14ac:dyDescent="0.15">
      <c r="B169" s="347">
        <f t="shared" si="9"/>
        <v>164</v>
      </c>
      <c r="C169" s="151"/>
      <c r="D169" s="151"/>
      <c r="E169" s="2392"/>
      <c r="F169" s="2393"/>
      <c r="G169" s="2393"/>
      <c r="H169" s="2393"/>
      <c r="I169" s="2394"/>
      <c r="J169" s="2392"/>
      <c r="K169" s="2393"/>
      <c r="L169" s="2393"/>
      <c r="M169" s="2393"/>
      <c r="N169" s="2394"/>
      <c r="O169" s="343" t="s">
        <v>52</v>
      </c>
      <c r="P169" s="942" t="str">
        <f t="shared" si="11"/>
        <v/>
      </c>
      <c r="Q169" s="342" t="s">
        <v>451</v>
      </c>
      <c r="R169" s="347"/>
      <c r="S169" s="933" t="str">
        <f t="shared" si="10"/>
        <v/>
      </c>
    </row>
    <row r="170" spans="2:19" s="140" customFormat="1" ht="27" customHeight="1" x14ac:dyDescent="0.15">
      <c r="B170" s="347">
        <f t="shared" si="9"/>
        <v>165</v>
      </c>
      <c r="C170" s="151"/>
      <c r="D170" s="151"/>
      <c r="E170" s="2392"/>
      <c r="F170" s="2393"/>
      <c r="G170" s="2393"/>
      <c r="H170" s="2393"/>
      <c r="I170" s="2394"/>
      <c r="J170" s="2392"/>
      <c r="K170" s="2393"/>
      <c r="L170" s="2393"/>
      <c r="M170" s="2393"/>
      <c r="N170" s="2394"/>
      <c r="O170" s="343" t="s">
        <v>52</v>
      </c>
      <c r="P170" s="942" t="str">
        <f t="shared" si="11"/>
        <v/>
      </c>
      <c r="Q170" s="342" t="s">
        <v>451</v>
      </c>
      <c r="R170" s="347"/>
      <c r="S170" s="933" t="str">
        <f t="shared" si="10"/>
        <v/>
      </c>
    </row>
    <row r="171" spans="2:19" s="140" customFormat="1" ht="27" customHeight="1" x14ac:dyDescent="0.15">
      <c r="B171" s="347">
        <f t="shared" si="9"/>
        <v>166</v>
      </c>
      <c r="C171" s="151"/>
      <c r="D171" s="151"/>
      <c r="E171" s="2392"/>
      <c r="F171" s="2393"/>
      <c r="G171" s="2393"/>
      <c r="H171" s="2393"/>
      <c r="I171" s="2394"/>
      <c r="J171" s="2392"/>
      <c r="K171" s="2393"/>
      <c r="L171" s="2393"/>
      <c r="M171" s="2393"/>
      <c r="N171" s="2394"/>
      <c r="O171" s="343" t="s">
        <v>52</v>
      </c>
      <c r="P171" s="942" t="str">
        <f t="shared" si="11"/>
        <v/>
      </c>
      <c r="Q171" s="342" t="s">
        <v>451</v>
      </c>
      <c r="R171" s="347"/>
      <c r="S171" s="933" t="str">
        <f t="shared" si="10"/>
        <v/>
      </c>
    </row>
    <row r="172" spans="2:19" s="140" customFormat="1" ht="27" customHeight="1" x14ac:dyDescent="0.15">
      <c r="B172" s="347">
        <f t="shared" si="9"/>
        <v>167</v>
      </c>
      <c r="C172" s="151"/>
      <c r="D172" s="151"/>
      <c r="E172" s="2392"/>
      <c r="F172" s="2393"/>
      <c r="G172" s="2393"/>
      <c r="H172" s="2393"/>
      <c r="I172" s="2394"/>
      <c r="J172" s="2392"/>
      <c r="K172" s="2393"/>
      <c r="L172" s="2393"/>
      <c r="M172" s="2393"/>
      <c r="N172" s="2394"/>
      <c r="O172" s="343" t="s">
        <v>52</v>
      </c>
      <c r="P172" s="942" t="str">
        <f t="shared" si="11"/>
        <v/>
      </c>
      <c r="Q172" s="342" t="s">
        <v>451</v>
      </c>
      <c r="R172" s="347"/>
      <c r="S172" s="933" t="str">
        <f t="shared" si="10"/>
        <v/>
      </c>
    </row>
    <row r="173" spans="2:19" s="140" customFormat="1" ht="27" customHeight="1" x14ac:dyDescent="0.15">
      <c r="B173" s="347">
        <f t="shared" si="9"/>
        <v>168</v>
      </c>
      <c r="C173" s="151"/>
      <c r="D173" s="151"/>
      <c r="E173" s="2392"/>
      <c r="F173" s="2393"/>
      <c r="G173" s="2393"/>
      <c r="H173" s="2393"/>
      <c r="I173" s="2394"/>
      <c r="J173" s="2392"/>
      <c r="K173" s="2393"/>
      <c r="L173" s="2393"/>
      <c r="M173" s="2393"/>
      <c r="N173" s="2394"/>
      <c r="O173" s="343" t="s">
        <v>52</v>
      </c>
      <c r="P173" s="942" t="str">
        <f t="shared" si="11"/>
        <v/>
      </c>
      <c r="Q173" s="342" t="s">
        <v>451</v>
      </c>
      <c r="R173" s="347"/>
      <c r="S173" s="933" t="str">
        <f t="shared" si="10"/>
        <v/>
      </c>
    </row>
    <row r="174" spans="2:19" s="140" customFormat="1" ht="27" customHeight="1" x14ac:dyDescent="0.15">
      <c r="B174" s="347">
        <f t="shared" si="9"/>
        <v>169</v>
      </c>
      <c r="C174" s="151"/>
      <c r="D174" s="151"/>
      <c r="E174" s="2392"/>
      <c r="F174" s="2393"/>
      <c r="G174" s="2393"/>
      <c r="H174" s="2393"/>
      <c r="I174" s="2394"/>
      <c r="J174" s="2392"/>
      <c r="K174" s="2393"/>
      <c r="L174" s="2393"/>
      <c r="M174" s="2393"/>
      <c r="N174" s="2394"/>
      <c r="O174" s="343" t="s">
        <v>52</v>
      </c>
      <c r="P174" s="942" t="str">
        <f t="shared" si="11"/>
        <v/>
      </c>
      <c r="Q174" s="342" t="s">
        <v>451</v>
      </c>
      <c r="R174" s="347"/>
      <c r="S174" s="933" t="str">
        <f t="shared" si="10"/>
        <v/>
      </c>
    </row>
    <row r="175" spans="2:19" s="140" customFormat="1" ht="27" customHeight="1" x14ac:dyDescent="0.15">
      <c r="B175" s="347">
        <f t="shared" si="9"/>
        <v>170</v>
      </c>
      <c r="C175" s="151"/>
      <c r="D175" s="151"/>
      <c r="E175" s="2392"/>
      <c r="F175" s="2393"/>
      <c r="G175" s="2393"/>
      <c r="H175" s="2393"/>
      <c r="I175" s="2394"/>
      <c r="J175" s="2392"/>
      <c r="K175" s="2393"/>
      <c r="L175" s="2393"/>
      <c r="M175" s="2393"/>
      <c r="N175" s="2394"/>
      <c r="O175" s="343" t="s">
        <v>52</v>
      </c>
      <c r="P175" s="942" t="str">
        <f t="shared" si="11"/>
        <v/>
      </c>
      <c r="Q175" s="342" t="s">
        <v>451</v>
      </c>
      <c r="R175" s="347"/>
      <c r="S175" s="933" t="str">
        <f>IF(ISBLANK(J175),"",DATEDIF(J175,$S$2,"Y"))</f>
        <v/>
      </c>
    </row>
    <row r="176" spans="2:19" s="140" customFormat="1" ht="5.25" customHeight="1" x14ac:dyDescent="0.15">
      <c r="B176" s="934">
        <f t="shared" si="9"/>
        <v>171</v>
      </c>
      <c r="C176" s="935"/>
      <c r="D176" s="935"/>
      <c r="E176" s="2397"/>
      <c r="F176" s="2398"/>
      <c r="G176" s="2398"/>
      <c r="H176" s="2398"/>
      <c r="I176" s="2399"/>
      <c r="J176" s="2397"/>
      <c r="K176" s="2398"/>
      <c r="L176" s="2398"/>
      <c r="M176" s="2398"/>
      <c r="N176" s="2399"/>
      <c r="O176" s="936" t="s">
        <v>52</v>
      </c>
      <c r="P176" s="937" t="str">
        <f t="shared" si="11"/>
        <v/>
      </c>
      <c r="Q176" s="938" t="s">
        <v>451</v>
      </c>
      <c r="R176" s="934"/>
      <c r="S176" s="933" t="str">
        <f t="shared" si="10"/>
        <v/>
      </c>
    </row>
    <row r="177" spans="2:19" ht="18" customHeight="1" x14ac:dyDescent="0.15">
      <c r="B177" s="422" t="str">
        <f>+"（注）「生年月日」欄の年齢は、"&amp;表紙!AF6&amp;"3月31日現在の満年齢（自動計算されるので入力不要）"</f>
        <v>（注）「生年月日」欄の年齢は、3月31日現在の満年齢（自動計算されるので入力不要）</v>
      </c>
      <c r="C177" s="422"/>
      <c r="D177" s="422"/>
      <c r="E177" s="344"/>
      <c r="F177" s="345"/>
      <c r="G177" s="344"/>
      <c r="H177" s="345"/>
      <c r="I177" s="344"/>
      <c r="J177" s="346"/>
      <c r="K177" s="146"/>
      <c r="S177" s="344"/>
    </row>
    <row r="178" spans="2:19" x14ac:dyDescent="0.15">
      <c r="S178" s="344"/>
    </row>
    <row r="179" spans="2:19" x14ac:dyDescent="0.15">
      <c r="B179" s="149"/>
      <c r="C179" s="149"/>
      <c r="D179" s="149"/>
      <c r="S179" s="344"/>
    </row>
    <row r="180" spans="2:19" x14ac:dyDescent="0.15">
      <c r="S180" s="344"/>
    </row>
    <row r="181" spans="2:19" x14ac:dyDescent="0.15">
      <c r="S181" s="344"/>
    </row>
    <row r="182" spans="2:19" x14ac:dyDescent="0.15">
      <c r="S182" s="344"/>
    </row>
    <row r="183" spans="2:19" x14ac:dyDescent="0.15">
      <c r="S183" s="344"/>
    </row>
    <row r="184" spans="2:19" x14ac:dyDescent="0.15">
      <c r="S184" s="344"/>
    </row>
    <row r="185" spans="2:19" x14ac:dyDescent="0.15">
      <c r="S185" s="344"/>
    </row>
  </sheetData>
  <mergeCells count="348">
    <mergeCell ref="E175:I175"/>
    <mergeCell ref="J175:N175"/>
    <mergeCell ref="E174:I174"/>
    <mergeCell ref="J174:N174"/>
    <mergeCell ref="E171:I171"/>
    <mergeCell ref="J171:N171"/>
    <mergeCell ref="E165:I165"/>
    <mergeCell ref="J165:N165"/>
    <mergeCell ref="E172:I172"/>
    <mergeCell ref="J172:N172"/>
    <mergeCell ref="E173:I173"/>
    <mergeCell ref="J173:N173"/>
    <mergeCell ref="E166:I166"/>
    <mergeCell ref="J166:N166"/>
    <mergeCell ref="E167:I167"/>
    <mergeCell ref="J167:N167"/>
    <mergeCell ref="E168:I168"/>
    <mergeCell ref="J168:N168"/>
    <mergeCell ref="E169:I169"/>
    <mergeCell ref="J169:N169"/>
    <mergeCell ref="E170:I170"/>
    <mergeCell ref="J170:N170"/>
    <mergeCell ref="E160:I160"/>
    <mergeCell ref="J160:N160"/>
    <mergeCell ref="E161:I161"/>
    <mergeCell ref="J161:N161"/>
    <mergeCell ref="E162:I162"/>
    <mergeCell ref="J162:N162"/>
    <mergeCell ref="E163:I163"/>
    <mergeCell ref="J163:N163"/>
    <mergeCell ref="E164:I164"/>
    <mergeCell ref="J164:N164"/>
    <mergeCell ref="E155:I155"/>
    <mergeCell ref="J155:N155"/>
    <mergeCell ref="E156:I156"/>
    <mergeCell ref="J156:N156"/>
    <mergeCell ref="E157:I157"/>
    <mergeCell ref="J157:N157"/>
    <mergeCell ref="E158:I158"/>
    <mergeCell ref="J158:N158"/>
    <mergeCell ref="E159:I159"/>
    <mergeCell ref="J159:N159"/>
    <mergeCell ref="E150:I150"/>
    <mergeCell ref="J150:N150"/>
    <mergeCell ref="E151:I151"/>
    <mergeCell ref="J151:N151"/>
    <mergeCell ref="E152:I152"/>
    <mergeCell ref="J152:N152"/>
    <mergeCell ref="E153:I153"/>
    <mergeCell ref="J153:N153"/>
    <mergeCell ref="E154:I154"/>
    <mergeCell ref="J154:N154"/>
    <mergeCell ref="E145:I145"/>
    <mergeCell ref="J145:N145"/>
    <mergeCell ref="E146:I146"/>
    <mergeCell ref="J146:N146"/>
    <mergeCell ref="E147:I147"/>
    <mergeCell ref="J147:N147"/>
    <mergeCell ref="E148:I148"/>
    <mergeCell ref="J148:N148"/>
    <mergeCell ref="E149:I149"/>
    <mergeCell ref="J149:N149"/>
    <mergeCell ref="E140:I140"/>
    <mergeCell ref="J140:N140"/>
    <mergeCell ref="E141:I141"/>
    <mergeCell ref="J141:N141"/>
    <mergeCell ref="E142:I142"/>
    <mergeCell ref="J142:N142"/>
    <mergeCell ref="E143:I143"/>
    <mergeCell ref="J143:N143"/>
    <mergeCell ref="E144:I144"/>
    <mergeCell ref="J144:N144"/>
    <mergeCell ref="E135:I135"/>
    <mergeCell ref="J135:N135"/>
    <mergeCell ref="E136:I136"/>
    <mergeCell ref="J136:N136"/>
    <mergeCell ref="E137:I137"/>
    <mergeCell ref="J137:N137"/>
    <mergeCell ref="E138:I138"/>
    <mergeCell ref="J138:N138"/>
    <mergeCell ref="E139:I139"/>
    <mergeCell ref="J139:N139"/>
    <mergeCell ref="E130:I130"/>
    <mergeCell ref="J130:N130"/>
    <mergeCell ref="E131:I131"/>
    <mergeCell ref="J131:N131"/>
    <mergeCell ref="E132:I132"/>
    <mergeCell ref="J132:N132"/>
    <mergeCell ref="E133:I133"/>
    <mergeCell ref="J133:N133"/>
    <mergeCell ref="E134:I134"/>
    <mergeCell ref="J134:N134"/>
    <mergeCell ref="E125:I125"/>
    <mergeCell ref="J125:N125"/>
    <mergeCell ref="E126:I126"/>
    <mergeCell ref="J126:N126"/>
    <mergeCell ref="E127:I127"/>
    <mergeCell ref="J127:N127"/>
    <mergeCell ref="E128:I128"/>
    <mergeCell ref="J128:N128"/>
    <mergeCell ref="E129:I129"/>
    <mergeCell ref="J129:N129"/>
    <mergeCell ref="E120:I120"/>
    <mergeCell ref="J120:N120"/>
    <mergeCell ref="E121:I121"/>
    <mergeCell ref="J121:N121"/>
    <mergeCell ref="E122:I122"/>
    <mergeCell ref="J122:N122"/>
    <mergeCell ref="E123:I123"/>
    <mergeCell ref="J123:N123"/>
    <mergeCell ref="E124:I124"/>
    <mergeCell ref="J124:N124"/>
    <mergeCell ref="E115:I115"/>
    <mergeCell ref="J115:N115"/>
    <mergeCell ref="E116:I116"/>
    <mergeCell ref="J116:N116"/>
    <mergeCell ref="E117:I117"/>
    <mergeCell ref="J117:N117"/>
    <mergeCell ref="E118:I118"/>
    <mergeCell ref="J118:N118"/>
    <mergeCell ref="E119:I119"/>
    <mergeCell ref="J119:N119"/>
    <mergeCell ref="E110:I110"/>
    <mergeCell ref="J110:N110"/>
    <mergeCell ref="E111:I111"/>
    <mergeCell ref="J111:N111"/>
    <mergeCell ref="E112:I112"/>
    <mergeCell ref="J112:N112"/>
    <mergeCell ref="E113:I113"/>
    <mergeCell ref="J113:N113"/>
    <mergeCell ref="E114:I114"/>
    <mergeCell ref="J114:N114"/>
    <mergeCell ref="E105:I105"/>
    <mergeCell ref="J105:N105"/>
    <mergeCell ref="E106:I106"/>
    <mergeCell ref="J106:N106"/>
    <mergeCell ref="E107:I107"/>
    <mergeCell ref="J107:N107"/>
    <mergeCell ref="E108:I108"/>
    <mergeCell ref="J108:N108"/>
    <mergeCell ref="E109:I109"/>
    <mergeCell ref="J109:N109"/>
    <mergeCell ref="E100:I100"/>
    <mergeCell ref="J100:N100"/>
    <mergeCell ref="E101:I101"/>
    <mergeCell ref="J101:N101"/>
    <mergeCell ref="E102:I102"/>
    <mergeCell ref="J102:N102"/>
    <mergeCell ref="E103:I103"/>
    <mergeCell ref="J103:N103"/>
    <mergeCell ref="E104:I104"/>
    <mergeCell ref="J104:N104"/>
    <mergeCell ref="E95:I95"/>
    <mergeCell ref="J95:N95"/>
    <mergeCell ref="E96:I96"/>
    <mergeCell ref="J96:N96"/>
    <mergeCell ref="E97:I97"/>
    <mergeCell ref="J97:N97"/>
    <mergeCell ref="E98:I98"/>
    <mergeCell ref="J98:N98"/>
    <mergeCell ref="E99:I99"/>
    <mergeCell ref="J99:N99"/>
    <mergeCell ref="E90:I90"/>
    <mergeCell ref="J90:N90"/>
    <mergeCell ref="E91:I91"/>
    <mergeCell ref="J91:N91"/>
    <mergeCell ref="E92:I92"/>
    <mergeCell ref="J92:N92"/>
    <mergeCell ref="E93:I93"/>
    <mergeCell ref="J93:N93"/>
    <mergeCell ref="E94:I94"/>
    <mergeCell ref="J94:N94"/>
    <mergeCell ref="E85:I85"/>
    <mergeCell ref="J85:N85"/>
    <mergeCell ref="E86:I86"/>
    <mergeCell ref="J86:N86"/>
    <mergeCell ref="E87:I87"/>
    <mergeCell ref="J87:N87"/>
    <mergeCell ref="E88:I88"/>
    <mergeCell ref="J88:N88"/>
    <mergeCell ref="E89:I89"/>
    <mergeCell ref="J89:N89"/>
    <mergeCell ref="E80:I80"/>
    <mergeCell ref="J80:N80"/>
    <mergeCell ref="E81:I81"/>
    <mergeCell ref="J81:N81"/>
    <mergeCell ref="E82:I82"/>
    <mergeCell ref="J82:N82"/>
    <mergeCell ref="E83:I83"/>
    <mergeCell ref="J83:N83"/>
    <mergeCell ref="E84:I84"/>
    <mergeCell ref="J84:N84"/>
    <mergeCell ref="E75:I75"/>
    <mergeCell ref="J75:N75"/>
    <mergeCell ref="E76:I76"/>
    <mergeCell ref="J76:N76"/>
    <mergeCell ref="E77:I77"/>
    <mergeCell ref="J77:N77"/>
    <mergeCell ref="E78:I78"/>
    <mergeCell ref="J78:N78"/>
    <mergeCell ref="E79:I79"/>
    <mergeCell ref="J79:N79"/>
    <mergeCell ref="E70:I70"/>
    <mergeCell ref="J70:N70"/>
    <mergeCell ref="E71:I71"/>
    <mergeCell ref="J71:N71"/>
    <mergeCell ref="E72:I72"/>
    <mergeCell ref="J72:N72"/>
    <mergeCell ref="E73:I73"/>
    <mergeCell ref="J73:N73"/>
    <mergeCell ref="E74:I74"/>
    <mergeCell ref="J74:N74"/>
    <mergeCell ref="E65:I65"/>
    <mergeCell ref="J65:N65"/>
    <mergeCell ref="E66:I66"/>
    <mergeCell ref="J66:N66"/>
    <mergeCell ref="E67:I67"/>
    <mergeCell ref="J67:N67"/>
    <mergeCell ref="E68:I68"/>
    <mergeCell ref="J68:N68"/>
    <mergeCell ref="E69:I69"/>
    <mergeCell ref="J69:N69"/>
    <mergeCell ref="E60:I60"/>
    <mergeCell ref="J60:N60"/>
    <mergeCell ref="E61:I61"/>
    <mergeCell ref="J61:N61"/>
    <mergeCell ref="E62:I62"/>
    <mergeCell ref="J62:N62"/>
    <mergeCell ref="E63:I63"/>
    <mergeCell ref="J63:N63"/>
    <mergeCell ref="E64:I64"/>
    <mergeCell ref="J64:N64"/>
    <mergeCell ref="E55:I55"/>
    <mergeCell ref="J55:N55"/>
    <mergeCell ref="E56:I56"/>
    <mergeCell ref="J56:N56"/>
    <mergeCell ref="E57:I57"/>
    <mergeCell ref="J57:N57"/>
    <mergeCell ref="E58:I58"/>
    <mergeCell ref="J58:N58"/>
    <mergeCell ref="E59:I59"/>
    <mergeCell ref="J59:N59"/>
    <mergeCell ref="E50:I50"/>
    <mergeCell ref="J50:N50"/>
    <mergeCell ref="E51:I51"/>
    <mergeCell ref="J51:N51"/>
    <mergeCell ref="E52:I52"/>
    <mergeCell ref="J52:N52"/>
    <mergeCell ref="E53:I53"/>
    <mergeCell ref="J53:N53"/>
    <mergeCell ref="E54:I54"/>
    <mergeCell ref="J54:N54"/>
    <mergeCell ref="E45:I45"/>
    <mergeCell ref="J45:N45"/>
    <mergeCell ref="E46:I46"/>
    <mergeCell ref="J46:N46"/>
    <mergeCell ref="E47:I47"/>
    <mergeCell ref="J47:N47"/>
    <mergeCell ref="E48:I48"/>
    <mergeCell ref="J48:N48"/>
    <mergeCell ref="E49:I49"/>
    <mergeCell ref="J49:N49"/>
    <mergeCell ref="E40:I40"/>
    <mergeCell ref="J40:N40"/>
    <mergeCell ref="E41:I41"/>
    <mergeCell ref="J41:N41"/>
    <mergeCell ref="E42:I42"/>
    <mergeCell ref="J42:N42"/>
    <mergeCell ref="E43:I43"/>
    <mergeCell ref="J43:N43"/>
    <mergeCell ref="E44:I44"/>
    <mergeCell ref="J44:N44"/>
    <mergeCell ref="J35:N35"/>
    <mergeCell ref="E36:I36"/>
    <mergeCell ref="J36:N36"/>
    <mergeCell ref="E37:I37"/>
    <mergeCell ref="J37:N37"/>
    <mergeCell ref="E38:I38"/>
    <mergeCell ref="J38:N38"/>
    <mergeCell ref="E39:I39"/>
    <mergeCell ref="J39:N39"/>
    <mergeCell ref="E23:I23"/>
    <mergeCell ref="E24:I24"/>
    <mergeCell ref="E176:I176"/>
    <mergeCell ref="E25:I25"/>
    <mergeCell ref="E26:I26"/>
    <mergeCell ref="E27:I27"/>
    <mergeCell ref="E28:I28"/>
    <mergeCell ref="E29:I29"/>
    <mergeCell ref="J25:N25"/>
    <mergeCell ref="J26:N26"/>
    <mergeCell ref="J27:N27"/>
    <mergeCell ref="J28:N28"/>
    <mergeCell ref="J29:N29"/>
    <mergeCell ref="E30:I30"/>
    <mergeCell ref="J30:N30"/>
    <mergeCell ref="E31:I31"/>
    <mergeCell ref="J31:N31"/>
    <mergeCell ref="E32:I32"/>
    <mergeCell ref="J32:N32"/>
    <mergeCell ref="E33:I33"/>
    <mergeCell ref="J33:N33"/>
    <mergeCell ref="E34:I34"/>
    <mergeCell ref="J34:N34"/>
    <mergeCell ref="E35:I35"/>
    <mergeCell ref="J19:N19"/>
    <mergeCell ref="J20:N20"/>
    <mergeCell ref="J21:N21"/>
    <mergeCell ref="J22:N22"/>
    <mergeCell ref="J23:N23"/>
    <mergeCell ref="J24:N24"/>
    <mergeCell ref="J176:N176"/>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J10:N10"/>
    <mergeCell ref="J11:N11"/>
    <mergeCell ref="J12:N12"/>
    <mergeCell ref="J13:N13"/>
    <mergeCell ref="J14:N14"/>
    <mergeCell ref="J15:N15"/>
    <mergeCell ref="J16:N16"/>
    <mergeCell ref="J17:N17"/>
    <mergeCell ref="J18:N18"/>
    <mergeCell ref="B1:R1"/>
    <mergeCell ref="S4:U4"/>
    <mergeCell ref="E5:I5"/>
    <mergeCell ref="M3:R3"/>
    <mergeCell ref="J6:N6"/>
    <mergeCell ref="J7:N7"/>
    <mergeCell ref="J8:N8"/>
    <mergeCell ref="J9:N9"/>
    <mergeCell ref="J5:N5"/>
    <mergeCell ref="O5:Q5"/>
  </mergeCells>
  <phoneticPr fontId="2"/>
  <dataValidations count="1">
    <dataValidation type="date" allowBlank="1" showInputMessage="1" showErrorMessage="1" error="記入例）2021/4/1　又は R3.4.1" sqref="E6:N176">
      <formula1>92</formula1>
      <formula2>117700</formula2>
    </dataValidation>
  </dataValidations>
  <printOptions horizontalCentered="1"/>
  <pageMargins left="0.43307086614173229" right="0.35433070866141736" top="0.78740157480314965" bottom="0.6692913385826772" header="0.31496062992125984" footer="0.31496062992125984"/>
  <pageSetup paperSize="9" scale="81" firstPageNumber="24" orientation="landscape" r:id="rId1"/>
  <headerFooter alignWithMargins="0">
    <oddFooter>&amp;C18-&amp;P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44"/>
  <sheetViews>
    <sheetView view="pageBreakPreview" zoomScaleNormal="100" zoomScaleSheetLayoutView="100" workbookViewId="0">
      <pane xSplit="3" ySplit="4" topLeftCell="D5" activePane="bottomRight" state="frozen"/>
      <selection activeCell="K19" sqref="K19"/>
      <selection pane="topRight" activeCell="K19" sqref="K19"/>
      <selection pane="bottomLeft" activeCell="K19" sqref="K19"/>
      <selection pane="bottomRight"/>
    </sheetView>
  </sheetViews>
  <sheetFormatPr defaultRowHeight="11.25" x14ac:dyDescent="0.15"/>
  <cols>
    <col min="1" max="1" width="2.75" style="578" customWidth="1"/>
    <col min="2" max="2" width="13.75" style="578" customWidth="1"/>
    <col min="3" max="3" width="29" style="578" customWidth="1"/>
    <col min="4" max="4" width="15" style="578" customWidth="1"/>
    <col min="5" max="5" width="2.125" style="578" customWidth="1"/>
    <col min="6" max="6" width="13.75" style="578" customWidth="1"/>
    <col min="7" max="7" width="2.5" style="578" customWidth="1"/>
    <col min="8" max="8" width="15" style="578" customWidth="1"/>
    <col min="9" max="9" width="9.25" style="578" customWidth="1"/>
    <col min="10" max="10" width="4.875" style="578" customWidth="1"/>
    <col min="11" max="11" width="8.625" style="578" customWidth="1"/>
    <col min="12" max="12" width="3.375" style="578" customWidth="1"/>
    <col min="13" max="13" width="10.625" style="578" customWidth="1"/>
    <col min="14" max="14" width="3" style="578" customWidth="1"/>
    <col min="15" max="16384" width="9" style="578"/>
  </cols>
  <sheetData>
    <row r="1" spans="1:14" ht="18" customHeight="1" x14ac:dyDescent="0.15">
      <c r="A1" s="642" t="s">
        <v>637</v>
      </c>
      <c r="B1" s="641"/>
      <c r="C1" s="640"/>
      <c r="D1" s="640" t="s">
        <v>636</v>
      </c>
      <c r="E1" s="640"/>
      <c r="F1" s="640"/>
      <c r="G1" s="640"/>
      <c r="H1" s="640"/>
      <c r="I1" s="640"/>
      <c r="J1" s="640"/>
      <c r="K1" s="640"/>
      <c r="L1" s="639"/>
      <c r="M1" s="637"/>
      <c r="N1" s="637"/>
    </row>
    <row r="2" spans="1:14" ht="12.75" customHeight="1" thickBot="1" x14ac:dyDescent="0.2">
      <c r="B2" s="637"/>
      <c r="C2" s="637"/>
      <c r="D2" s="637"/>
      <c r="E2" s="637"/>
      <c r="F2" s="637"/>
      <c r="G2" s="637"/>
      <c r="H2" s="637"/>
      <c r="I2" s="637"/>
      <c r="J2" s="637"/>
      <c r="K2" s="638"/>
      <c r="L2" s="637"/>
      <c r="M2" s="637"/>
      <c r="N2" s="869" t="str">
        <f>+表紙!AE9&amp;"決算"</f>
        <v>＿＿年度決算</v>
      </c>
    </row>
    <row r="3" spans="1:14" ht="12" customHeight="1" x14ac:dyDescent="0.15">
      <c r="B3" s="2436" t="s">
        <v>635</v>
      </c>
      <c r="C3" s="2438" t="s">
        <v>634</v>
      </c>
      <c r="D3" s="2401" t="s">
        <v>633</v>
      </c>
      <c r="E3" s="2403" t="s">
        <v>632</v>
      </c>
      <c r="F3" s="2404"/>
      <c r="G3" s="2405"/>
      <c r="H3" s="2409" t="s">
        <v>631</v>
      </c>
      <c r="I3" s="2403" t="s">
        <v>630</v>
      </c>
      <c r="J3" s="1065" t="s">
        <v>629</v>
      </c>
      <c r="K3" s="2412" t="s">
        <v>628</v>
      </c>
      <c r="L3" s="2412"/>
      <c r="M3" s="2404"/>
      <c r="N3" s="2413"/>
    </row>
    <row r="4" spans="1:14" ht="10.5" customHeight="1" x14ac:dyDescent="0.15">
      <c r="B4" s="2437"/>
      <c r="C4" s="2439"/>
      <c r="D4" s="2402"/>
      <c r="E4" s="2406"/>
      <c r="F4" s="2407"/>
      <c r="G4" s="2408"/>
      <c r="H4" s="2410"/>
      <c r="I4" s="2411"/>
      <c r="J4" s="1066" t="s">
        <v>627</v>
      </c>
      <c r="K4" s="2414"/>
      <c r="L4" s="2414"/>
      <c r="M4" s="2415"/>
      <c r="N4" s="2416"/>
    </row>
    <row r="5" spans="1:14" ht="9" customHeight="1" x14ac:dyDescent="0.15">
      <c r="B5" s="2417" t="s">
        <v>626</v>
      </c>
      <c r="C5" s="636"/>
      <c r="D5" s="635" t="s">
        <v>8</v>
      </c>
      <c r="E5" s="2420" t="s">
        <v>8</v>
      </c>
      <c r="F5" s="2421"/>
      <c r="G5" s="2422"/>
      <c r="H5" s="635" t="s">
        <v>8</v>
      </c>
      <c r="I5" s="634"/>
      <c r="J5" s="633" t="s">
        <v>625</v>
      </c>
      <c r="K5" s="632"/>
      <c r="L5" s="632"/>
      <c r="M5" s="617"/>
      <c r="N5" s="616"/>
    </row>
    <row r="6" spans="1:14" ht="14.25" customHeight="1" x14ac:dyDescent="0.15">
      <c r="B6" s="2418"/>
      <c r="C6" s="631" t="s">
        <v>621</v>
      </c>
      <c r="D6" s="592"/>
      <c r="E6" s="2423"/>
      <c r="F6" s="2424"/>
      <c r="G6" s="2425"/>
      <c r="H6" s="2430">
        <f>D9-E6</f>
        <v>0</v>
      </c>
      <c r="I6" s="2432" t="e">
        <f>E6/D9</f>
        <v>#DIV/0!</v>
      </c>
      <c r="J6" s="2433"/>
      <c r="K6" s="614"/>
      <c r="L6" s="614"/>
      <c r="M6" s="584"/>
      <c r="N6" s="604"/>
    </row>
    <row r="7" spans="1:14" ht="14.25" customHeight="1" x14ac:dyDescent="0.15">
      <c r="B7" s="2418"/>
      <c r="C7" s="606" t="s">
        <v>618</v>
      </c>
      <c r="D7" s="626"/>
      <c r="E7" s="2426"/>
      <c r="F7" s="2424"/>
      <c r="G7" s="2425"/>
      <c r="H7" s="2430"/>
      <c r="I7" s="2432"/>
      <c r="J7" s="2433"/>
      <c r="K7" s="584"/>
      <c r="L7" s="614"/>
      <c r="M7" s="584"/>
      <c r="N7" s="604"/>
    </row>
    <row r="8" spans="1:14" ht="14.25" customHeight="1" x14ac:dyDescent="0.15">
      <c r="B8" s="2418"/>
      <c r="C8" s="606" t="s">
        <v>617</v>
      </c>
      <c r="D8" s="626"/>
      <c r="E8" s="2426"/>
      <c r="F8" s="2424"/>
      <c r="G8" s="2425"/>
      <c r="H8" s="2430"/>
      <c r="I8" s="2432"/>
      <c r="J8" s="2433"/>
      <c r="K8" s="614"/>
      <c r="L8" s="614"/>
      <c r="M8" s="630"/>
      <c r="N8" s="604"/>
    </row>
    <row r="9" spans="1:14" ht="14.25" customHeight="1" x14ac:dyDescent="0.15">
      <c r="B9" s="2419"/>
      <c r="C9" s="606" t="s">
        <v>80</v>
      </c>
      <c r="D9" s="605">
        <f>SUM(D6:D8)</f>
        <v>0</v>
      </c>
      <c r="E9" s="2427"/>
      <c r="F9" s="2428"/>
      <c r="G9" s="2429"/>
      <c r="H9" s="2431"/>
      <c r="I9" s="2434"/>
      <c r="J9" s="2435"/>
      <c r="K9" s="612"/>
      <c r="L9" s="611"/>
      <c r="M9" s="629"/>
      <c r="N9" s="609"/>
    </row>
    <row r="10" spans="1:14" ht="14.25" customHeight="1" x14ac:dyDescent="0.15">
      <c r="B10" s="2417" t="s">
        <v>624</v>
      </c>
      <c r="C10" s="606" t="s">
        <v>621</v>
      </c>
      <c r="D10" s="626"/>
      <c r="E10" s="2445"/>
      <c r="F10" s="2446"/>
      <c r="G10" s="2447"/>
      <c r="H10" s="2454">
        <f>D13-E10</f>
        <v>0</v>
      </c>
      <c r="I10" s="2440" t="e">
        <f>E10/D13</f>
        <v>#DIV/0!</v>
      </c>
      <c r="J10" s="2441"/>
      <c r="K10" s="614"/>
      <c r="L10" s="625"/>
      <c r="M10" s="624"/>
      <c r="N10" s="604"/>
    </row>
    <row r="11" spans="1:14" ht="14.25" customHeight="1" x14ac:dyDescent="0.15">
      <c r="B11" s="2418"/>
      <c r="C11" s="606" t="s">
        <v>618</v>
      </c>
      <c r="D11" s="626"/>
      <c r="E11" s="2426"/>
      <c r="F11" s="2424"/>
      <c r="G11" s="2425"/>
      <c r="H11" s="2430"/>
      <c r="I11" s="2432"/>
      <c r="J11" s="2433"/>
      <c r="K11" s="584"/>
      <c r="L11" s="625"/>
      <c r="M11" s="624"/>
      <c r="N11" s="604"/>
    </row>
    <row r="12" spans="1:14" ht="14.25" customHeight="1" x14ac:dyDescent="0.15">
      <c r="B12" s="2418"/>
      <c r="C12" s="606" t="s">
        <v>617</v>
      </c>
      <c r="D12" s="626"/>
      <c r="E12" s="2426"/>
      <c r="F12" s="2424"/>
      <c r="G12" s="2425"/>
      <c r="H12" s="2430"/>
      <c r="I12" s="2432"/>
      <c r="J12" s="2433"/>
      <c r="K12" s="614"/>
      <c r="L12" s="624"/>
      <c r="M12" s="624"/>
      <c r="N12" s="604"/>
    </row>
    <row r="13" spans="1:14" ht="14.25" customHeight="1" x14ac:dyDescent="0.15">
      <c r="B13" s="2419"/>
      <c r="C13" s="606" t="s">
        <v>80</v>
      </c>
      <c r="D13" s="605">
        <f>SUM(D10:D12)</f>
        <v>0</v>
      </c>
      <c r="E13" s="2427"/>
      <c r="F13" s="2428"/>
      <c r="G13" s="2429"/>
      <c r="H13" s="2431"/>
      <c r="I13" s="2434"/>
      <c r="J13" s="2435"/>
      <c r="K13" s="614"/>
      <c r="L13" s="621"/>
      <c r="M13" s="621"/>
      <c r="N13" s="604"/>
    </row>
    <row r="14" spans="1:14" ht="14.25" customHeight="1" x14ac:dyDescent="0.15">
      <c r="B14" s="2417" t="s">
        <v>623</v>
      </c>
      <c r="C14" s="606" t="s">
        <v>621</v>
      </c>
      <c r="D14" s="605">
        <f>D6+D10</f>
        <v>0</v>
      </c>
      <c r="E14" s="2455">
        <f>SUM(E6:G13)</f>
        <v>0</v>
      </c>
      <c r="F14" s="2456"/>
      <c r="G14" s="2457"/>
      <c r="H14" s="2454">
        <f>D17-E14</f>
        <v>0</v>
      </c>
      <c r="I14" s="2440" t="e">
        <f>E14/D17</f>
        <v>#DIV/0!</v>
      </c>
      <c r="J14" s="2441"/>
      <c r="K14" s="617"/>
      <c r="L14" s="628"/>
      <c r="M14" s="628"/>
      <c r="N14" s="616"/>
    </row>
    <row r="15" spans="1:14" ht="14.25" customHeight="1" x14ac:dyDescent="0.15">
      <c r="B15" s="2418"/>
      <c r="C15" s="606" t="s">
        <v>618</v>
      </c>
      <c r="D15" s="605">
        <f>D7+D11</f>
        <v>0</v>
      </c>
      <c r="E15" s="2458"/>
      <c r="F15" s="2459"/>
      <c r="G15" s="2460"/>
      <c r="H15" s="2430"/>
      <c r="I15" s="2432"/>
      <c r="J15" s="2433"/>
      <c r="K15" s="614"/>
      <c r="L15" s="625"/>
      <c r="M15" s="624"/>
      <c r="N15" s="604"/>
    </row>
    <row r="16" spans="1:14" ht="14.25" customHeight="1" x14ac:dyDescent="0.15">
      <c r="B16" s="2418"/>
      <c r="C16" s="606" t="s">
        <v>617</v>
      </c>
      <c r="D16" s="605">
        <f>D8+D12</f>
        <v>0</v>
      </c>
      <c r="E16" s="2458"/>
      <c r="F16" s="2459"/>
      <c r="G16" s="2460"/>
      <c r="H16" s="2430"/>
      <c r="I16" s="2432"/>
      <c r="J16" s="2433"/>
      <c r="K16" s="614"/>
      <c r="L16" s="625"/>
      <c r="M16" s="624"/>
      <c r="N16" s="604"/>
    </row>
    <row r="17" spans="2:14" ht="14.25" customHeight="1" x14ac:dyDescent="0.15">
      <c r="B17" s="2419"/>
      <c r="C17" s="606" t="s">
        <v>80</v>
      </c>
      <c r="D17" s="605">
        <f>D9+D13</f>
        <v>0</v>
      </c>
      <c r="E17" s="2461"/>
      <c r="F17" s="2462"/>
      <c r="G17" s="2463"/>
      <c r="H17" s="2431"/>
      <c r="I17" s="2434"/>
      <c r="J17" s="2435"/>
      <c r="K17" s="612"/>
      <c r="L17" s="622"/>
      <c r="M17" s="621"/>
      <c r="N17" s="609"/>
    </row>
    <row r="18" spans="2:14" ht="14.25" customHeight="1" x14ac:dyDescent="0.15">
      <c r="B18" s="2442" t="s">
        <v>622</v>
      </c>
      <c r="C18" s="606" t="s">
        <v>621</v>
      </c>
      <c r="D18" s="626"/>
      <c r="E18" s="2445"/>
      <c r="F18" s="2446"/>
      <c r="G18" s="2447"/>
      <c r="H18" s="2454">
        <f>D21-E18</f>
        <v>0</v>
      </c>
      <c r="I18" s="2448" t="e">
        <f>E18/D21</f>
        <v>#DIV/0!</v>
      </c>
      <c r="J18" s="2449"/>
      <c r="K18" s="627"/>
      <c r="L18" s="624"/>
      <c r="M18" s="624"/>
      <c r="N18" s="604"/>
    </row>
    <row r="19" spans="2:14" ht="14.25" customHeight="1" x14ac:dyDescent="0.15">
      <c r="B19" s="2443"/>
      <c r="C19" s="606" t="s">
        <v>618</v>
      </c>
      <c r="D19" s="626"/>
      <c r="E19" s="2426"/>
      <c r="F19" s="2424"/>
      <c r="G19" s="2425"/>
      <c r="H19" s="2430"/>
      <c r="I19" s="2450"/>
      <c r="J19" s="2451"/>
      <c r="K19" s="615"/>
      <c r="L19" s="625"/>
      <c r="M19" s="624"/>
      <c r="N19" s="604"/>
    </row>
    <row r="20" spans="2:14" ht="14.25" customHeight="1" x14ac:dyDescent="0.15">
      <c r="B20" s="2443"/>
      <c r="C20" s="606" t="s">
        <v>617</v>
      </c>
      <c r="D20" s="626"/>
      <c r="E20" s="2426"/>
      <c r="F20" s="2424"/>
      <c r="G20" s="2425"/>
      <c r="H20" s="2430"/>
      <c r="I20" s="2450"/>
      <c r="J20" s="2451"/>
      <c r="K20" s="615"/>
      <c r="L20" s="625"/>
      <c r="M20" s="624"/>
      <c r="N20" s="604"/>
    </row>
    <row r="21" spans="2:14" ht="14.25" customHeight="1" x14ac:dyDescent="0.15">
      <c r="B21" s="2444"/>
      <c r="C21" s="623" t="s">
        <v>80</v>
      </c>
      <c r="D21" s="605">
        <f>SUM(D18:D20)</f>
        <v>0</v>
      </c>
      <c r="E21" s="2427"/>
      <c r="F21" s="2428"/>
      <c r="G21" s="2429"/>
      <c r="H21" s="2431"/>
      <c r="I21" s="2452"/>
      <c r="J21" s="2453"/>
      <c r="K21" s="612"/>
      <c r="L21" s="622"/>
      <c r="M21" s="621"/>
      <c r="N21" s="609"/>
    </row>
    <row r="22" spans="2:14" ht="14.25" customHeight="1" x14ac:dyDescent="0.15">
      <c r="B22" s="2442" t="s">
        <v>617</v>
      </c>
      <c r="C22" s="620" t="s">
        <v>619</v>
      </c>
      <c r="D22" s="607"/>
      <c r="E22" s="2469"/>
      <c r="F22" s="2470"/>
      <c r="G22" s="2471"/>
      <c r="H22" s="2454">
        <f>D25-E22</f>
        <v>0</v>
      </c>
      <c r="I22" s="2448" t="e">
        <f>E22/D25</f>
        <v>#DIV/0!</v>
      </c>
      <c r="J22" s="2449"/>
      <c r="K22" s="619"/>
      <c r="L22" s="618"/>
      <c r="M22" s="617"/>
      <c r="N22" s="616"/>
    </row>
    <row r="23" spans="2:14" ht="14.25" customHeight="1" x14ac:dyDescent="0.15">
      <c r="B23" s="2467"/>
      <c r="C23" s="606" t="s">
        <v>618</v>
      </c>
      <c r="D23" s="590"/>
      <c r="E23" s="2472"/>
      <c r="F23" s="2473"/>
      <c r="G23" s="2474"/>
      <c r="H23" s="2430"/>
      <c r="I23" s="2450"/>
      <c r="J23" s="2451"/>
      <c r="K23" s="615"/>
      <c r="L23" s="614"/>
      <c r="M23" s="584"/>
      <c r="N23" s="604"/>
    </row>
    <row r="24" spans="2:14" ht="14.25" customHeight="1" x14ac:dyDescent="0.15">
      <c r="B24" s="2467"/>
      <c r="C24" s="606" t="s">
        <v>617</v>
      </c>
      <c r="D24" s="590"/>
      <c r="E24" s="2472"/>
      <c r="F24" s="2473"/>
      <c r="G24" s="2474"/>
      <c r="H24" s="2430"/>
      <c r="I24" s="2450"/>
      <c r="J24" s="2451"/>
      <c r="K24" s="614"/>
      <c r="L24" s="614"/>
      <c r="M24" s="584"/>
      <c r="N24" s="604"/>
    </row>
    <row r="25" spans="2:14" ht="14.25" customHeight="1" x14ac:dyDescent="0.15">
      <c r="B25" s="2468"/>
      <c r="C25" s="606" t="s">
        <v>80</v>
      </c>
      <c r="D25" s="613">
        <f>SUM(D22:D24)</f>
        <v>0</v>
      </c>
      <c r="E25" s="2475"/>
      <c r="F25" s="2476"/>
      <c r="G25" s="2477"/>
      <c r="H25" s="2431"/>
      <c r="I25" s="2452"/>
      <c r="J25" s="2453"/>
      <c r="K25" s="612"/>
      <c r="L25" s="611"/>
      <c r="M25" s="610"/>
      <c r="N25" s="609"/>
    </row>
    <row r="26" spans="2:14" ht="14.25" customHeight="1" x14ac:dyDescent="0.15">
      <c r="B26" s="2418" t="s">
        <v>95</v>
      </c>
      <c r="C26" s="606" t="s">
        <v>620</v>
      </c>
      <c r="D26" s="608">
        <f>D14+D18</f>
        <v>0</v>
      </c>
      <c r="E26" s="2484">
        <f>E14+E18+E22</f>
        <v>0</v>
      </c>
      <c r="F26" s="2485"/>
      <c r="G26" s="2486"/>
      <c r="H26" s="2493">
        <f>D32-E26</f>
        <v>0</v>
      </c>
      <c r="I26" s="2496"/>
      <c r="J26" s="2497"/>
      <c r="K26" s="584"/>
      <c r="L26" s="584"/>
      <c r="M26" s="584"/>
      <c r="N26" s="604"/>
    </row>
    <row r="27" spans="2:14" ht="14.25" customHeight="1" x14ac:dyDescent="0.15">
      <c r="B27" s="2418"/>
      <c r="C27" s="2481" t="s">
        <v>1162</v>
      </c>
      <c r="D27" s="2502"/>
      <c r="E27" s="2487"/>
      <c r="F27" s="2488"/>
      <c r="G27" s="2489"/>
      <c r="H27" s="2494"/>
      <c r="I27" s="2498"/>
      <c r="J27" s="2499"/>
      <c r="K27" s="584"/>
      <c r="L27" s="584"/>
      <c r="M27" s="584"/>
      <c r="N27" s="604"/>
    </row>
    <row r="28" spans="2:14" ht="11.25" customHeight="1" x14ac:dyDescent="0.15">
      <c r="B28" s="2418"/>
      <c r="C28" s="2482"/>
      <c r="D28" s="2503"/>
      <c r="E28" s="2487"/>
      <c r="F28" s="2488"/>
      <c r="G28" s="2489"/>
      <c r="H28" s="2494"/>
      <c r="I28" s="2498"/>
      <c r="J28" s="2499"/>
      <c r="K28" s="584"/>
      <c r="L28" s="584"/>
      <c r="M28" s="584"/>
      <c r="N28" s="604"/>
    </row>
    <row r="29" spans="2:14" ht="14.25" customHeight="1" x14ac:dyDescent="0.15">
      <c r="B29" s="2418"/>
      <c r="C29" s="606" t="s">
        <v>619</v>
      </c>
      <c r="D29" s="605">
        <f>D22</f>
        <v>0</v>
      </c>
      <c r="E29" s="2487"/>
      <c r="F29" s="2488"/>
      <c r="G29" s="2489"/>
      <c r="H29" s="2494"/>
      <c r="I29" s="2498"/>
      <c r="J29" s="2499"/>
      <c r="K29" s="584"/>
      <c r="L29" s="584"/>
      <c r="M29" s="584"/>
      <c r="N29" s="604"/>
    </row>
    <row r="30" spans="2:14" ht="14.25" customHeight="1" x14ac:dyDescent="0.15">
      <c r="B30" s="2418"/>
      <c r="C30" s="606" t="s">
        <v>618</v>
      </c>
      <c r="D30" s="605">
        <f>D15+D19+D23</f>
        <v>0</v>
      </c>
      <c r="E30" s="2487"/>
      <c r="F30" s="2488"/>
      <c r="G30" s="2489"/>
      <c r="H30" s="2494"/>
      <c r="I30" s="2498"/>
      <c r="J30" s="2499"/>
      <c r="K30" s="584"/>
      <c r="L30" s="584"/>
      <c r="M30" s="584"/>
      <c r="N30" s="604"/>
    </row>
    <row r="31" spans="2:14" ht="14.25" customHeight="1" x14ac:dyDescent="0.15">
      <c r="B31" s="2418"/>
      <c r="C31" s="606" t="s">
        <v>617</v>
      </c>
      <c r="D31" s="605">
        <f>D16+D20+D24</f>
        <v>0</v>
      </c>
      <c r="E31" s="2487"/>
      <c r="F31" s="2488"/>
      <c r="G31" s="2489"/>
      <c r="H31" s="2494"/>
      <c r="I31" s="2498"/>
      <c r="J31" s="2499"/>
      <c r="K31" s="584"/>
      <c r="L31" s="584"/>
      <c r="M31" s="584"/>
      <c r="N31" s="604"/>
    </row>
    <row r="32" spans="2:14" ht="14.25" customHeight="1" thickBot="1" x14ac:dyDescent="0.2">
      <c r="B32" s="2483"/>
      <c r="C32" s="603" t="s">
        <v>80</v>
      </c>
      <c r="D32" s="602">
        <f>D26+D29+D30+D31</f>
        <v>0</v>
      </c>
      <c r="E32" s="2490"/>
      <c r="F32" s="2491"/>
      <c r="G32" s="2492"/>
      <c r="H32" s="2495"/>
      <c r="I32" s="2500"/>
      <c r="J32" s="2501"/>
      <c r="K32" s="601"/>
      <c r="L32" s="601"/>
      <c r="M32" s="601"/>
      <c r="N32" s="600"/>
    </row>
    <row r="33" spans="2:14" ht="15" customHeight="1" thickTop="1" x14ac:dyDescent="0.15">
      <c r="B33" s="599"/>
      <c r="C33" s="598" t="s">
        <v>616</v>
      </c>
      <c r="D33" s="2478" t="s">
        <v>615</v>
      </c>
      <c r="E33" s="2479"/>
      <c r="F33" s="2478" t="s">
        <v>614</v>
      </c>
      <c r="G33" s="2479"/>
      <c r="H33" s="2478" t="s">
        <v>613</v>
      </c>
      <c r="I33" s="2480"/>
      <c r="J33" s="2479"/>
      <c r="K33" s="2504"/>
      <c r="L33" s="2505"/>
      <c r="M33" s="2505"/>
      <c r="N33" s="2506"/>
    </row>
    <row r="34" spans="2:14" ht="12" customHeight="1" x14ac:dyDescent="0.15">
      <c r="B34" s="2417" t="s">
        <v>612</v>
      </c>
      <c r="C34" s="597" t="s">
        <v>8</v>
      </c>
      <c r="D34" s="596"/>
      <c r="E34" s="594" t="s">
        <v>8</v>
      </c>
      <c r="F34" s="595"/>
      <c r="G34" s="594" t="s">
        <v>8</v>
      </c>
      <c r="H34" s="2511"/>
      <c r="I34" s="2512"/>
      <c r="J34" s="593" t="s">
        <v>8</v>
      </c>
      <c r="K34" s="2513"/>
      <c r="L34" s="2514"/>
      <c r="M34" s="2514"/>
      <c r="N34" s="2515"/>
    </row>
    <row r="35" spans="2:14" ht="15" customHeight="1" x14ac:dyDescent="0.15">
      <c r="B35" s="2464"/>
      <c r="C35" s="592"/>
      <c r="D35" s="2465"/>
      <c r="E35" s="2466"/>
      <c r="F35" s="2465"/>
      <c r="G35" s="2466"/>
      <c r="H35" s="2504">
        <f>C35+D35-F35</f>
        <v>0</v>
      </c>
      <c r="I35" s="2505"/>
      <c r="J35" s="2507"/>
      <c r="K35" s="2504"/>
      <c r="L35" s="2505"/>
      <c r="M35" s="2505"/>
      <c r="N35" s="2506"/>
    </row>
    <row r="36" spans="2:14" ht="15" customHeight="1" x14ac:dyDescent="0.15">
      <c r="B36" s="591" t="s">
        <v>611</v>
      </c>
      <c r="C36" s="590"/>
      <c r="D36" s="2510"/>
      <c r="E36" s="2510"/>
      <c r="F36" s="2510"/>
      <c r="G36" s="2510"/>
      <c r="H36" s="2504">
        <f>C36+D36-F36</f>
        <v>0</v>
      </c>
      <c r="I36" s="2505"/>
      <c r="J36" s="2507"/>
      <c r="K36" s="2508"/>
      <c r="L36" s="2508"/>
      <c r="M36" s="2508"/>
      <c r="N36" s="2509"/>
    </row>
    <row r="37" spans="2:14" ht="15" customHeight="1" x14ac:dyDescent="0.15">
      <c r="B37" s="591" t="s">
        <v>610</v>
      </c>
      <c r="C37" s="590"/>
      <c r="D37" s="2510"/>
      <c r="E37" s="2510"/>
      <c r="F37" s="2510"/>
      <c r="G37" s="2510"/>
      <c r="H37" s="2504">
        <f>C37+D37-F37</f>
        <v>0</v>
      </c>
      <c r="I37" s="2505"/>
      <c r="J37" s="2507"/>
      <c r="K37" s="2508"/>
      <c r="L37" s="2508"/>
      <c r="M37" s="2508"/>
      <c r="N37" s="2509"/>
    </row>
    <row r="38" spans="2:14" ht="15" customHeight="1" x14ac:dyDescent="0.15">
      <c r="B38" s="591" t="s">
        <v>609</v>
      </c>
      <c r="C38" s="590"/>
      <c r="D38" s="2510"/>
      <c r="E38" s="2510"/>
      <c r="F38" s="2520"/>
      <c r="G38" s="2520"/>
      <c r="H38" s="2504">
        <f>C38+D38-F38</f>
        <v>0</v>
      </c>
      <c r="I38" s="2505"/>
      <c r="J38" s="2507"/>
      <c r="K38" s="2454"/>
      <c r="L38" s="2454"/>
      <c r="M38" s="2454"/>
      <c r="N38" s="2521"/>
    </row>
    <row r="39" spans="2:14" ht="15" customHeight="1" x14ac:dyDescent="0.15">
      <c r="B39" s="589" t="s">
        <v>608</v>
      </c>
      <c r="C39" s="588"/>
      <c r="D39" s="2522"/>
      <c r="E39" s="2523"/>
      <c r="F39" s="2510"/>
      <c r="G39" s="2510"/>
      <c r="H39" s="2504">
        <f>C39+D39-F39</f>
        <v>0</v>
      </c>
      <c r="I39" s="2505"/>
      <c r="J39" s="2507"/>
      <c r="K39" s="2508"/>
      <c r="L39" s="2508"/>
      <c r="M39" s="2508"/>
      <c r="N39" s="2509"/>
    </row>
    <row r="40" spans="2:14" ht="15" customHeight="1" thickBot="1" x14ac:dyDescent="0.2">
      <c r="B40" s="587" t="s">
        <v>95</v>
      </c>
      <c r="C40" s="586">
        <f>SUM(C35:C39)</f>
        <v>0</v>
      </c>
      <c r="D40" s="2516">
        <f>SUM(D35:E39)</f>
        <v>0</v>
      </c>
      <c r="E40" s="2516"/>
      <c r="F40" s="2517">
        <f>SUM(F35:G39)</f>
        <v>0</v>
      </c>
      <c r="G40" s="2517"/>
      <c r="H40" s="2518">
        <f>SUM(H35:J39)</f>
        <v>0</v>
      </c>
      <c r="I40" s="2518"/>
      <c r="J40" s="2518"/>
      <c r="K40" s="2518"/>
      <c r="L40" s="2518"/>
      <c r="M40" s="2518"/>
      <c r="N40" s="2519"/>
    </row>
    <row r="41" spans="2:14" ht="4.5" customHeight="1" x14ac:dyDescent="0.15">
      <c r="B41" s="585"/>
      <c r="C41" s="584"/>
      <c r="D41" s="583"/>
      <c r="E41" s="583"/>
      <c r="F41" s="583"/>
      <c r="G41" s="583"/>
      <c r="H41" s="582"/>
      <c r="I41" s="582"/>
      <c r="J41" s="582"/>
      <c r="K41" s="582"/>
      <c r="L41" s="582"/>
      <c r="M41" s="582"/>
      <c r="N41" s="582"/>
    </row>
    <row r="42" spans="2:14" s="579" customFormat="1" ht="24" customHeight="1" x14ac:dyDescent="0.15">
      <c r="B42" s="2400" t="s">
        <v>1163</v>
      </c>
      <c r="C42" s="2400"/>
      <c r="D42" s="2400"/>
      <c r="E42" s="2400"/>
      <c r="F42" s="2400"/>
      <c r="G42" s="2400"/>
      <c r="H42" s="2400"/>
      <c r="I42" s="2400"/>
      <c r="J42" s="2400"/>
      <c r="K42" s="2400"/>
      <c r="L42" s="2400"/>
      <c r="M42" s="2400"/>
      <c r="N42" s="2400"/>
    </row>
    <row r="43" spans="2:14" s="579" customFormat="1" ht="14.25" customHeight="1" x14ac:dyDescent="0.15">
      <c r="B43" s="579" t="s">
        <v>1008</v>
      </c>
    </row>
    <row r="44" spans="2:14" s="579" customFormat="1" ht="14.25" customHeight="1" x14ac:dyDescent="0.15">
      <c r="B44" s="580" t="s">
        <v>1009</v>
      </c>
      <c r="C44" s="581"/>
      <c r="D44" s="580"/>
      <c r="E44" s="580"/>
      <c r="F44" s="580"/>
      <c r="G44" s="580"/>
      <c r="H44" s="580"/>
      <c r="I44" s="580"/>
      <c r="J44" s="580"/>
      <c r="K44" s="580"/>
      <c r="L44" s="580"/>
      <c r="M44" s="580"/>
      <c r="N44" s="580"/>
    </row>
  </sheetData>
  <mergeCells count="66">
    <mergeCell ref="D40:E40"/>
    <mergeCell ref="F40:G40"/>
    <mergeCell ref="H40:J40"/>
    <mergeCell ref="K40:N40"/>
    <mergeCell ref="D38:E38"/>
    <mergeCell ref="F38:G38"/>
    <mergeCell ref="H38:J38"/>
    <mergeCell ref="K38:N38"/>
    <mergeCell ref="D39:E39"/>
    <mergeCell ref="H39:J39"/>
    <mergeCell ref="K39:N39"/>
    <mergeCell ref="D36:E36"/>
    <mergeCell ref="F39:G39"/>
    <mergeCell ref="H37:J37"/>
    <mergeCell ref="K37:N37"/>
    <mergeCell ref="D37:E37"/>
    <mergeCell ref="F37:G37"/>
    <mergeCell ref="K33:N33"/>
    <mergeCell ref="H36:J36"/>
    <mergeCell ref="K36:N36"/>
    <mergeCell ref="F36:G36"/>
    <mergeCell ref="H34:I34"/>
    <mergeCell ref="K34:N34"/>
    <mergeCell ref="K35:N35"/>
    <mergeCell ref="H35:J35"/>
    <mergeCell ref="B34:B35"/>
    <mergeCell ref="F35:G35"/>
    <mergeCell ref="B22:B25"/>
    <mergeCell ref="E22:G25"/>
    <mergeCell ref="H18:H21"/>
    <mergeCell ref="H22:H25"/>
    <mergeCell ref="D33:E33"/>
    <mergeCell ref="F33:G33"/>
    <mergeCell ref="H33:J33"/>
    <mergeCell ref="D35:E35"/>
    <mergeCell ref="C27:C28"/>
    <mergeCell ref="B26:B32"/>
    <mergeCell ref="E26:G32"/>
    <mergeCell ref="H26:H32"/>
    <mergeCell ref="I26:J32"/>
    <mergeCell ref="D27:D28"/>
    <mergeCell ref="I22:J25"/>
    <mergeCell ref="I18:J21"/>
    <mergeCell ref="B10:B13"/>
    <mergeCell ref="E10:G13"/>
    <mergeCell ref="H10:H13"/>
    <mergeCell ref="I10:J13"/>
    <mergeCell ref="H14:H17"/>
    <mergeCell ref="B14:B17"/>
    <mergeCell ref="E14:G17"/>
    <mergeCell ref="B42:N42"/>
    <mergeCell ref="D3:D4"/>
    <mergeCell ref="E3:G4"/>
    <mergeCell ref="H3:H4"/>
    <mergeCell ref="I3:I4"/>
    <mergeCell ref="K3:N4"/>
    <mergeCell ref="B5:B9"/>
    <mergeCell ref="E5:G5"/>
    <mergeCell ref="E6:G9"/>
    <mergeCell ref="H6:H9"/>
    <mergeCell ref="I6:J9"/>
    <mergeCell ref="B3:B4"/>
    <mergeCell ref="C3:C4"/>
    <mergeCell ref="I14:J17"/>
    <mergeCell ref="B18:B21"/>
    <mergeCell ref="E18:G21"/>
  </mergeCells>
  <phoneticPr fontId="2"/>
  <printOptions horizontalCentered="1"/>
  <pageMargins left="0.59055118110236227" right="0.59055118110236227" top="0.66" bottom="0.49" header="0" footer="0.15748031496062992"/>
  <pageSetup paperSize="9" scale="90" firstPageNumber="20" orientation="landscape" useFirstPageNumber="1" r:id="rId1"/>
  <headerFooter alignWithMargins="0">
    <oddFooter xml:space="preserve">&amp;C19
</oddFooter>
  </headerFooter>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A44"/>
  <sheetViews>
    <sheetView view="pageBreakPreview" topLeftCell="A22" zoomScaleNormal="100" zoomScaleSheetLayoutView="100" workbookViewId="0"/>
  </sheetViews>
  <sheetFormatPr defaultColWidth="0" defaultRowHeight="12" x14ac:dyDescent="0.15"/>
  <cols>
    <col min="1" max="19" width="2.625" style="645" customWidth="1"/>
    <col min="20" max="20" width="2.5" style="645" customWidth="1"/>
    <col min="21" max="37" width="2.625" style="645" customWidth="1"/>
    <col min="38" max="65" width="2.625" style="644" customWidth="1"/>
    <col min="66" max="131" width="2.625" style="644" hidden="1" customWidth="1"/>
    <col min="132" max="16384" width="2.625" style="643" hidden="1"/>
  </cols>
  <sheetData>
    <row r="1" spans="1:64" ht="20.100000000000001" customHeight="1" x14ac:dyDescent="0.15">
      <c r="A1" s="654"/>
      <c r="B1" s="831" t="str">
        <f>+"委託費の弾力運用の状況　（"&amp;表紙!AE9&amp;"）"</f>
        <v>委託費の弾力運用の状況　（＿＿年度）</v>
      </c>
      <c r="C1" s="661"/>
      <c r="D1" s="661"/>
      <c r="E1" s="661"/>
      <c r="F1" s="661"/>
      <c r="G1" s="673"/>
      <c r="H1" s="673"/>
      <c r="I1" s="670"/>
      <c r="J1" s="670"/>
      <c r="K1" s="670"/>
      <c r="L1" s="670"/>
      <c r="M1" s="670"/>
      <c r="N1" s="670"/>
      <c r="O1" s="670"/>
      <c r="P1" s="670"/>
      <c r="Q1" s="670"/>
      <c r="R1" s="670"/>
      <c r="S1" s="671"/>
      <c r="T1" s="672" t="s">
        <v>679</v>
      </c>
      <c r="U1" s="671"/>
      <c r="V1" s="670"/>
      <c r="W1" s="670"/>
      <c r="X1" s="670"/>
      <c r="Y1" s="670"/>
      <c r="Z1" s="670"/>
      <c r="AA1" s="670"/>
      <c r="AB1" s="671"/>
      <c r="AC1" s="671"/>
      <c r="AD1" s="671"/>
      <c r="AE1" s="671"/>
      <c r="AF1" s="670"/>
      <c r="AG1" s="670"/>
      <c r="AH1" s="670"/>
      <c r="AI1" s="670"/>
      <c r="AJ1" s="670"/>
      <c r="AK1" s="669"/>
    </row>
    <row r="2" spans="1:64" ht="20.100000000000001" customHeight="1" x14ac:dyDescent="0.15">
      <c r="A2" s="666"/>
      <c r="B2" s="666" t="s">
        <v>678</v>
      </c>
      <c r="C2" s="668"/>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44"/>
    </row>
    <row r="3" spans="1:64" ht="20.100000000000001" customHeight="1" x14ac:dyDescent="0.15">
      <c r="A3" s="666"/>
      <c r="B3" s="666"/>
      <c r="C3" s="666" t="s">
        <v>677</v>
      </c>
      <c r="D3" s="666"/>
      <c r="E3" s="666"/>
      <c r="F3" s="666"/>
      <c r="G3" s="666"/>
      <c r="H3" s="668" t="s">
        <v>676</v>
      </c>
      <c r="I3" s="2550" t="s">
        <v>675</v>
      </c>
      <c r="J3" s="2550"/>
      <c r="K3" s="2550"/>
      <c r="L3" s="668" t="s">
        <v>674</v>
      </c>
      <c r="M3" s="666"/>
      <c r="N3" s="667" t="s">
        <v>673</v>
      </c>
      <c r="O3" s="666"/>
      <c r="P3" s="666"/>
      <c r="Q3" s="666"/>
      <c r="R3" s="666"/>
      <c r="S3" s="666"/>
      <c r="T3" s="666"/>
      <c r="U3" s="666"/>
      <c r="V3" s="666"/>
      <c r="W3" s="666"/>
      <c r="X3" s="666"/>
      <c r="Y3" s="666"/>
      <c r="Z3" s="666"/>
      <c r="AA3" s="666"/>
      <c r="AB3" s="666"/>
      <c r="AC3" s="666"/>
      <c r="AD3" s="666"/>
      <c r="AE3" s="666"/>
      <c r="AF3" s="666"/>
      <c r="AG3" s="666"/>
      <c r="AH3" s="666"/>
      <c r="AI3" s="666"/>
      <c r="AJ3" s="666"/>
      <c r="AK3" s="644"/>
    </row>
    <row r="4" spans="1:64" ht="20.100000000000001" customHeight="1" x14ac:dyDescent="0.15">
      <c r="A4" s="666"/>
      <c r="B4" s="666"/>
      <c r="C4" s="667" t="s">
        <v>672</v>
      </c>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44"/>
    </row>
    <row r="5" spans="1:64" ht="20.100000000000001" customHeight="1" x14ac:dyDescent="0.15">
      <c r="A5" s="654"/>
      <c r="B5" s="654"/>
      <c r="C5" s="654" t="s">
        <v>671</v>
      </c>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44"/>
    </row>
    <row r="6" spans="1:64" ht="20.100000000000001" customHeight="1" x14ac:dyDescent="0.15">
      <c r="A6" s="653"/>
      <c r="B6" s="653"/>
      <c r="C6" s="652" t="s">
        <v>640</v>
      </c>
      <c r="D6" s="651"/>
      <c r="E6" s="650" t="s">
        <v>639</v>
      </c>
      <c r="F6" s="650"/>
      <c r="G6" s="650"/>
      <c r="H6" s="650"/>
      <c r="I6" s="650"/>
      <c r="J6" s="650"/>
      <c r="K6" s="650"/>
      <c r="L6" s="650"/>
      <c r="M6" s="650"/>
      <c r="N6" s="650"/>
      <c r="O6" s="650"/>
      <c r="P6" s="650"/>
      <c r="Q6" s="650"/>
      <c r="R6" s="650"/>
      <c r="S6" s="650"/>
      <c r="T6" s="650"/>
      <c r="U6" s="650"/>
      <c r="V6" s="650"/>
      <c r="W6" s="650"/>
      <c r="X6" s="650"/>
      <c r="Y6" s="650"/>
      <c r="Z6" s="650"/>
      <c r="AA6" s="650"/>
      <c r="AB6" s="650"/>
      <c r="AC6" s="650"/>
      <c r="AD6" s="650"/>
      <c r="AE6" s="650"/>
      <c r="AF6" s="650"/>
      <c r="AG6" s="650"/>
      <c r="AH6" s="650"/>
      <c r="AI6" s="650"/>
      <c r="AJ6" s="650"/>
      <c r="AK6" s="644"/>
      <c r="AL6" s="2539" t="s">
        <v>670</v>
      </c>
      <c r="AM6" s="2551"/>
      <c r="AN6" s="2551"/>
      <c r="AO6" s="2551"/>
      <c r="AP6" s="2551"/>
      <c r="AQ6" s="2551"/>
      <c r="AR6" s="2551"/>
      <c r="AS6" s="2551"/>
      <c r="AT6" s="2551"/>
      <c r="AU6" s="2551"/>
      <c r="AV6" s="2551"/>
      <c r="AW6" s="2551"/>
      <c r="AX6" s="2551"/>
      <c r="AY6" s="2551"/>
      <c r="AZ6" s="2551"/>
      <c r="BA6" s="2551"/>
      <c r="BB6" s="2551"/>
      <c r="BC6" s="2551"/>
      <c r="BD6" s="2551"/>
      <c r="BE6" s="2551"/>
      <c r="BF6" s="2551"/>
      <c r="BG6" s="2551"/>
      <c r="BH6" s="2551"/>
      <c r="BI6" s="2551"/>
      <c r="BJ6" s="2551"/>
      <c r="BK6" s="2551"/>
      <c r="BL6" s="2552"/>
    </row>
    <row r="7" spans="1:64" ht="18.75" customHeight="1" x14ac:dyDescent="0.15">
      <c r="A7" s="654"/>
      <c r="B7" s="654"/>
      <c r="C7" s="2524"/>
      <c r="D7" s="2524"/>
      <c r="E7" s="648" t="s">
        <v>669</v>
      </c>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6"/>
      <c r="AK7" s="644"/>
      <c r="AL7" s="2553"/>
      <c r="AM7" s="1197"/>
      <c r="AN7" s="1197"/>
      <c r="AO7" s="1197"/>
      <c r="AP7" s="1197"/>
      <c r="AQ7" s="1197"/>
      <c r="AR7" s="1197"/>
      <c r="AS7" s="1197"/>
      <c r="AT7" s="1197"/>
      <c r="AU7" s="1197"/>
      <c r="AV7" s="1197"/>
      <c r="AW7" s="1197"/>
      <c r="AX7" s="1197"/>
      <c r="AY7" s="1197"/>
      <c r="AZ7" s="1197"/>
      <c r="BA7" s="1197"/>
      <c r="BB7" s="1197"/>
      <c r="BC7" s="1197"/>
      <c r="BD7" s="1197"/>
      <c r="BE7" s="1197"/>
      <c r="BF7" s="1197"/>
      <c r="BG7" s="1197"/>
      <c r="BH7" s="1197"/>
      <c r="BI7" s="1197"/>
      <c r="BJ7" s="1197"/>
      <c r="BK7" s="1197"/>
      <c r="BL7" s="2554"/>
    </row>
    <row r="8" spans="1:64" ht="18.75" customHeight="1" x14ac:dyDescent="0.15">
      <c r="A8" s="654"/>
      <c r="B8" s="654"/>
      <c r="C8" s="2524"/>
      <c r="D8" s="2524"/>
      <c r="E8" s="665" t="s">
        <v>668</v>
      </c>
      <c r="F8" s="647"/>
      <c r="G8" s="647"/>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6"/>
      <c r="AK8" s="644"/>
      <c r="AL8" s="2553"/>
      <c r="AM8" s="1197"/>
      <c r="AN8" s="1197"/>
      <c r="AO8" s="1197"/>
      <c r="AP8" s="1197"/>
      <c r="AQ8" s="1197"/>
      <c r="AR8" s="1197"/>
      <c r="AS8" s="1197"/>
      <c r="AT8" s="1197"/>
      <c r="AU8" s="1197"/>
      <c r="AV8" s="1197"/>
      <c r="AW8" s="1197"/>
      <c r="AX8" s="1197"/>
      <c r="AY8" s="1197"/>
      <c r="AZ8" s="1197"/>
      <c r="BA8" s="1197"/>
      <c r="BB8" s="1197"/>
      <c r="BC8" s="1197"/>
      <c r="BD8" s="1197"/>
      <c r="BE8" s="1197"/>
      <c r="BF8" s="1197"/>
      <c r="BG8" s="1197"/>
      <c r="BH8" s="1197"/>
      <c r="BI8" s="1197"/>
      <c r="BJ8" s="1197"/>
      <c r="BK8" s="1197"/>
      <c r="BL8" s="2554"/>
    </row>
    <row r="9" spans="1:64" ht="25.5" customHeight="1" x14ac:dyDescent="0.15">
      <c r="A9" s="654"/>
      <c r="B9" s="654"/>
      <c r="C9" s="2524"/>
      <c r="D9" s="2524"/>
      <c r="E9" s="2548" t="s">
        <v>667</v>
      </c>
      <c r="F9" s="2548"/>
      <c r="G9" s="2548"/>
      <c r="H9" s="2548"/>
      <c r="I9" s="2548"/>
      <c r="J9" s="2548"/>
      <c r="K9" s="2548"/>
      <c r="L9" s="2548"/>
      <c r="M9" s="2548"/>
      <c r="N9" s="2548"/>
      <c r="O9" s="2548"/>
      <c r="P9" s="2548"/>
      <c r="Q9" s="2548"/>
      <c r="R9" s="2548"/>
      <c r="S9" s="2548"/>
      <c r="T9" s="2548"/>
      <c r="U9" s="2548"/>
      <c r="V9" s="2548"/>
      <c r="W9" s="2548"/>
      <c r="X9" s="2548"/>
      <c r="Y9" s="2548"/>
      <c r="Z9" s="2548"/>
      <c r="AA9" s="2548"/>
      <c r="AB9" s="2548"/>
      <c r="AC9" s="2548"/>
      <c r="AD9" s="2548"/>
      <c r="AE9" s="2548"/>
      <c r="AF9" s="2548"/>
      <c r="AG9" s="2548"/>
      <c r="AH9" s="2548"/>
      <c r="AI9" s="2548"/>
      <c r="AJ9" s="2548"/>
      <c r="AK9" s="644"/>
      <c r="AL9" s="2555"/>
      <c r="AM9" s="2556"/>
      <c r="AN9" s="2556"/>
      <c r="AO9" s="2556"/>
      <c r="AP9" s="2556"/>
      <c r="AQ9" s="2556"/>
      <c r="AR9" s="2556"/>
      <c r="AS9" s="2556"/>
      <c r="AT9" s="2556"/>
      <c r="AU9" s="2556"/>
      <c r="AV9" s="2556"/>
      <c r="AW9" s="2556"/>
      <c r="AX9" s="2556"/>
      <c r="AY9" s="2556"/>
      <c r="AZ9" s="2556"/>
      <c r="BA9" s="2556"/>
      <c r="BB9" s="2556"/>
      <c r="BC9" s="2556"/>
      <c r="BD9" s="2556"/>
      <c r="BE9" s="2556"/>
      <c r="BF9" s="2556"/>
      <c r="BG9" s="2556"/>
      <c r="BH9" s="2556"/>
      <c r="BI9" s="2556"/>
      <c r="BJ9" s="2556"/>
      <c r="BK9" s="2556"/>
      <c r="BL9" s="2557"/>
    </row>
    <row r="10" spans="1:64" ht="25.5" customHeight="1" x14ac:dyDescent="0.15">
      <c r="A10" s="654"/>
      <c r="B10" s="654"/>
      <c r="C10" s="2524"/>
      <c r="D10" s="2524"/>
      <c r="E10" s="2548" t="s">
        <v>666</v>
      </c>
      <c r="F10" s="2548"/>
      <c r="G10" s="2548"/>
      <c r="H10" s="2548"/>
      <c r="I10" s="2548"/>
      <c r="J10" s="2548"/>
      <c r="K10" s="2548"/>
      <c r="L10" s="2548"/>
      <c r="M10" s="2548"/>
      <c r="N10" s="2548"/>
      <c r="O10" s="2548"/>
      <c r="P10" s="2548"/>
      <c r="Q10" s="2548"/>
      <c r="R10" s="2548"/>
      <c r="S10" s="2548"/>
      <c r="T10" s="2548"/>
      <c r="U10" s="2548"/>
      <c r="V10" s="2548"/>
      <c r="W10" s="2548"/>
      <c r="X10" s="2548"/>
      <c r="Y10" s="2548"/>
      <c r="Z10" s="2548"/>
      <c r="AA10" s="2548"/>
      <c r="AB10" s="2548"/>
      <c r="AC10" s="2548"/>
      <c r="AD10" s="2548"/>
      <c r="AE10" s="2548"/>
      <c r="AF10" s="2548"/>
      <c r="AG10" s="2548"/>
      <c r="AH10" s="2548"/>
      <c r="AI10" s="2548"/>
      <c r="AJ10" s="2548"/>
      <c r="AK10" s="644"/>
    </row>
    <row r="11" spans="1:64" ht="25.5" customHeight="1" x14ac:dyDescent="0.15">
      <c r="C11" s="2524"/>
      <c r="D11" s="2524"/>
      <c r="E11" s="2548" t="s">
        <v>665</v>
      </c>
      <c r="F11" s="2548"/>
      <c r="G11" s="2548"/>
      <c r="H11" s="2548"/>
      <c r="I11" s="2548"/>
      <c r="J11" s="2548"/>
      <c r="K11" s="2548"/>
      <c r="L11" s="2548"/>
      <c r="M11" s="2548"/>
      <c r="N11" s="2548"/>
      <c r="O11" s="2548"/>
      <c r="P11" s="2548"/>
      <c r="Q11" s="2548"/>
      <c r="R11" s="2548"/>
      <c r="S11" s="2548"/>
      <c r="T11" s="2548"/>
      <c r="U11" s="2548"/>
      <c r="V11" s="2548"/>
      <c r="W11" s="2548"/>
      <c r="X11" s="2548"/>
      <c r="Y11" s="2548"/>
      <c r="Z11" s="2548"/>
      <c r="AA11" s="2548"/>
      <c r="AB11" s="2548"/>
      <c r="AC11" s="2548"/>
      <c r="AD11" s="2548"/>
      <c r="AE11" s="2548"/>
      <c r="AF11" s="2548"/>
      <c r="AG11" s="2548"/>
      <c r="AH11" s="2548"/>
      <c r="AI11" s="2548"/>
      <c r="AJ11" s="2548"/>
      <c r="AK11" s="644"/>
    </row>
    <row r="12" spans="1:64" ht="25.5" customHeight="1" x14ac:dyDescent="0.15">
      <c r="C12" s="2524"/>
      <c r="D12" s="2524"/>
      <c r="E12" s="2548" t="s">
        <v>664</v>
      </c>
      <c r="F12" s="2548"/>
      <c r="G12" s="2548"/>
      <c r="H12" s="2548"/>
      <c r="I12" s="2548"/>
      <c r="J12" s="2548"/>
      <c r="K12" s="2548"/>
      <c r="L12" s="2548"/>
      <c r="M12" s="2548"/>
      <c r="N12" s="2548"/>
      <c r="O12" s="2548"/>
      <c r="P12" s="2548"/>
      <c r="Q12" s="2548"/>
      <c r="R12" s="2548"/>
      <c r="S12" s="2548"/>
      <c r="T12" s="2548"/>
      <c r="U12" s="2548"/>
      <c r="V12" s="2548"/>
      <c r="W12" s="2548"/>
      <c r="X12" s="2548"/>
      <c r="Y12" s="2548"/>
      <c r="Z12" s="2548"/>
      <c r="AA12" s="2548"/>
      <c r="AB12" s="2548"/>
      <c r="AC12" s="2548"/>
      <c r="AD12" s="2548"/>
      <c r="AE12" s="2548"/>
      <c r="AF12" s="2548"/>
      <c r="AG12" s="2548"/>
      <c r="AH12" s="2548"/>
      <c r="AI12" s="2548"/>
      <c r="AJ12" s="2548"/>
      <c r="AK12" s="644"/>
    </row>
    <row r="13" spans="1:64" ht="18" customHeight="1" x14ac:dyDescent="0.15">
      <c r="C13" s="2524"/>
      <c r="D13" s="2524"/>
      <c r="E13" s="648" t="s">
        <v>663</v>
      </c>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6"/>
      <c r="AK13" s="644"/>
    </row>
    <row r="14" spans="1:64" ht="14.1" customHeight="1" x14ac:dyDescent="0.15">
      <c r="A14" s="656"/>
      <c r="B14" s="656"/>
      <c r="C14" s="656" t="s">
        <v>662</v>
      </c>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44"/>
    </row>
    <row r="15" spans="1:64" ht="20.100000000000001" customHeight="1" x14ac:dyDescent="0.15">
      <c r="C15" s="656"/>
      <c r="AK15" s="644"/>
    </row>
    <row r="16" spans="1:64" ht="26.1" customHeight="1" x14ac:dyDescent="0.15">
      <c r="A16" s="654"/>
      <c r="B16" s="654"/>
      <c r="C16" s="2549" t="s">
        <v>661</v>
      </c>
      <c r="D16" s="2549"/>
      <c r="E16" s="2549"/>
      <c r="F16" s="2549"/>
      <c r="G16" s="2549"/>
      <c r="H16" s="2549"/>
      <c r="I16" s="2549"/>
      <c r="J16" s="2549"/>
      <c r="K16" s="2549"/>
      <c r="L16" s="2549"/>
      <c r="M16" s="2549"/>
      <c r="N16" s="2549"/>
      <c r="O16" s="2549"/>
      <c r="P16" s="2549"/>
      <c r="Q16" s="2549"/>
      <c r="R16" s="2549"/>
      <c r="S16" s="2549"/>
      <c r="T16" s="2549"/>
      <c r="U16" s="2549"/>
      <c r="V16" s="2549"/>
      <c r="W16" s="2549"/>
      <c r="X16" s="2549"/>
      <c r="Y16" s="2549"/>
      <c r="Z16" s="2549"/>
      <c r="AA16" s="2549"/>
      <c r="AB16" s="2549"/>
      <c r="AC16" s="2549"/>
      <c r="AD16" s="2549"/>
      <c r="AE16" s="2549"/>
      <c r="AF16" s="2549"/>
      <c r="AG16" s="2549"/>
      <c r="AH16" s="2549"/>
      <c r="AI16" s="2549"/>
      <c r="AJ16" s="2549"/>
      <c r="AK16" s="644"/>
    </row>
    <row r="17" spans="1:64" ht="20.100000000000001" customHeight="1" x14ac:dyDescent="0.15">
      <c r="A17" s="653"/>
      <c r="B17" s="653"/>
      <c r="C17" s="652" t="s">
        <v>640</v>
      </c>
      <c r="D17" s="651"/>
      <c r="E17" s="650" t="s">
        <v>639</v>
      </c>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44"/>
    </row>
    <row r="18" spans="1:64" ht="17.25" customHeight="1" x14ac:dyDescent="0.15">
      <c r="A18" s="654"/>
      <c r="B18" s="654"/>
      <c r="C18" s="2524"/>
      <c r="D18" s="2524"/>
      <c r="E18" s="648" t="s">
        <v>660</v>
      </c>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6"/>
      <c r="AK18" s="644"/>
    </row>
    <row r="19" spans="1:64" ht="17.25" customHeight="1" x14ac:dyDescent="0.15">
      <c r="A19" s="654"/>
      <c r="B19" s="654"/>
      <c r="C19" s="2524"/>
      <c r="D19" s="2524"/>
      <c r="E19" s="648" t="s">
        <v>659</v>
      </c>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6"/>
      <c r="AK19" s="644"/>
    </row>
    <row r="20" spans="1:64" ht="17.25" customHeight="1" x14ac:dyDescent="0.15">
      <c r="A20" s="654"/>
      <c r="B20" s="654"/>
      <c r="C20" s="2524"/>
      <c r="D20" s="2524"/>
      <c r="E20" s="648" t="s">
        <v>658</v>
      </c>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6"/>
      <c r="AK20" s="644"/>
    </row>
    <row r="21" spans="1:64" ht="17.25" customHeight="1" x14ac:dyDescent="0.15">
      <c r="A21" s="654"/>
      <c r="B21" s="654"/>
      <c r="C21" s="2524"/>
      <c r="D21" s="2524"/>
      <c r="E21" s="648" t="s">
        <v>657</v>
      </c>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6"/>
      <c r="AK21" s="644"/>
    </row>
    <row r="22" spans="1:64" ht="26.25" customHeight="1" x14ac:dyDescent="0.15">
      <c r="A22" s="654"/>
      <c r="B22" s="654"/>
      <c r="C22" s="2524"/>
      <c r="D22" s="2524"/>
      <c r="E22" s="2548" t="s">
        <v>656</v>
      </c>
      <c r="F22" s="2548"/>
      <c r="G22" s="2548"/>
      <c r="H22" s="2548"/>
      <c r="I22" s="2548"/>
      <c r="J22" s="2548"/>
      <c r="K22" s="2548"/>
      <c r="L22" s="2548"/>
      <c r="M22" s="2548"/>
      <c r="N22" s="2548"/>
      <c r="O22" s="2548"/>
      <c r="P22" s="2548"/>
      <c r="Q22" s="2548"/>
      <c r="R22" s="2548"/>
      <c r="S22" s="2548"/>
      <c r="T22" s="2548"/>
      <c r="U22" s="2548"/>
      <c r="V22" s="2548"/>
      <c r="W22" s="2548"/>
      <c r="X22" s="2548"/>
      <c r="Y22" s="2548"/>
      <c r="Z22" s="2548"/>
      <c r="AA22" s="2548"/>
      <c r="AB22" s="2548"/>
      <c r="AC22" s="2548"/>
      <c r="AD22" s="2548"/>
      <c r="AE22" s="2548"/>
      <c r="AF22" s="2548"/>
      <c r="AG22" s="2548"/>
      <c r="AH22" s="2548"/>
      <c r="AI22" s="2548"/>
      <c r="AJ22" s="2548"/>
      <c r="AK22" s="644"/>
    </row>
    <row r="23" spans="1:64" ht="17.25" customHeight="1" x14ac:dyDescent="0.15">
      <c r="C23" s="2524"/>
      <c r="D23" s="2524"/>
      <c r="E23" s="648" t="s">
        <v>655</v>
      </c>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6"/>
      <c r="AK23" s="644"/>
    </row>
    <row r="24" spans="1:64" ht="17.25" customHeight="1" x14ac:dyDescent="0.15">
      <c r="C24" s="2524"/>
      <c r="D24" s="2524"/>
      <c r="E24" s="648" t="s">
        <v>654</v>
      </c>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647"/>
      <c r="AF24" s="647"/>
      <c r="AG24" s="647"/>
      <c r="AH24" s="647"/>
      <c r="AI24" s="647"/>
      <c r="AJ24" s="646"/>
      <c r="AK24" s="644"/>
    </row>
    <row r="25" spans="1:64" ht="17.25" customHeight="1" x14ac:dyDescent="0.15">
      <c r="C25" s="2524"/>
      <c r="D25" s="2524"/>
      <c r="E25" s="648" t="s">
        <v>653</v>
      </c>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6"/>
      <c r="AK25" s="644"/>
    </row>
    <row r="26" spans="1:64" ht="15" customHeight="1" x14ac:dyDescent="0.15">
      <c r="A26" s="653"/>
      <c r="B26" s="653"/>
      <c r="C26" s="664"/>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53"/>
      <c r="AG26" s="653"/>
      <c r="AH26" s="653"/>
      <c r="AI26" s="653"/>
      <c r="AJ26" s="653"/>
      <c r="AK26" s="644"/>
    </row>
    <row r="27" spans="1:64" ht="20.100000000000001" customHeight="1" x14ac:dyDescent="0.15">
      <c r="A27" s="654"/>
      <c r="B27" s="654"/>
      <c r="C27" s="655" t="s">
        <v>652</v>
      </c>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44"/>
    </row>
    <row r="28" spans="1:64" ht="20.100000000000001" customHeight="1" x14ac:dyDescent="0.15">
      <c r="A28" s="653"/>
      <c r="B28" s="653"/>
      <c r="C28" s="652" t="s">
        <v>640</v>
      </c>
      <c r="D28" s="651"/>
      <c r="E28" s="650" t="s">
        <v>639</v>
      </c>
      <c r="F28" s="650"/>
      <c r="G28" s="650"/>
      <c r="H28" s="650"/>
      <c r="I28" s="650"/>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44"/>
      <c r="AL28" s="2539" t="s">
        <v>651</v>
      </c>
      <c r="AM28" s="2540"/>
      <c r="AN28" s="2540"/>
      <c r="AO28" s="2540"/>
      <c r="AP28" s="2540"/>
      <c r="AQ28" s="2540"/>
      <c r="AR28" s="2540"/>
      <c r="AS28" s="2540"/>
      <c r="AT28" s="2540"/>
      <c r="AU28" s="2540"/>
      <c r="AV28" s="2540"/>
      <c r="AW28" s="2540"/>
      <c r="AX28" s="2540"/>
      <c r="AY28" s="2540"/>
      <c r="AZ28" s="2540"/>
      <c r="BA28" s="2540"/>
      <c r="BB28" s="2540"/>
      <c r="BC28" s="2540"/>
      <c r="BD28" s="2540"/>
      <c r="BE28" s="2540"/>
      <c r="BF28" s="2540"/>
      <c r="BG28" s="2540"/>
      <c r="BH28" s="2540"/>
      <c r="BI28" s="2540"/>
      <c r="BJ28" s="2540"/>
      <c r="BK28" s="2540"/>
      <c r="BL28" s="2541"/>
    </row>
    <row r="29" spans="1:64" ht="18.75" customHeight="1" x14ac:dyDescent="0.15">
      <c r="A29" s="653"/>
      <c r="B29" s="653"/>
      <c r="C29" s="2531"/>
      <c r="D29" s="2532"/>
      <c r="E29" s="2548" t="s">
        <v>650</v>
      </c>
      <c r="F29" s="2548"/>
      <c r="G29" s="2548"/>
      <c r="H29" s="2548"/>
      <c r="I29" s="2548"/>
      <c r="J29" s="2548"/>
      <c r="K29" s="2548"/>
      <c r="L29" s="2548"/>
      <c r="M29" s="2548"/>
      <c r="N29" s="2548"/>
      <c r="O29" s="2548"/>
      <c r="P29" s="2548"/>
      <c r="Q29" s="2548"/>
      <c r="R29" s="2548"/>
      <c r="S29" s="2548"/>
      <c r="T29" s="2548"/>
      <c r="U29" s="2548"/>
      <c r="V29" s="2548"/>
      <c r="W29" s="2548"/>
      <c r="X29" s="2548"/>
      <c r="Y29" s="2548"/>
      <c r="Z29" s="2548"/>
      <c r="AA29" s="2548"/>
      <c r="AB29" s="2548"/>
      <c r="AC29" s="2548"/>
      <c r="AD29" s="2548"/>
      <c r="AE29" s="2548"/>
      <c r="AF29" s="2548"/>
      <c r="AG29" s="2548"/>
      <c r="AH29" s="2548"/>
      <c r="AI29" s="2548"/>
      <c r="AJ29" s="2548"/>
      <c r="AK29" s="644"/>
      <c r="AL29" s="2542"/>
      <c r="AM29" s="2543"/>
      <c r="AN29" s="2543"/>
      <c r="AO29" s="2543"/>
      <c r="AP29" s="2543"/>
      <c r="AQ29" s="2543"/>
      <c r="AR29" s="2543"/>
      <c r="AS29" s="2543"/>
      <c r="AT29" s="2543"/>
      <c r="AU29" s="2543"/>
      <c r="AV29" s="2543"/>
      <c r="AW29" s="2543"/>
      <c r="AX29" s="2543"/>
      <c r="AY29" s="2543"/>
      <c r="AZ29" s="2543"/>
      <c r="BA29" s="2543"/>
      <c r="BB29" s="2543"/>
      <c r="BC29" s="2543"/>
      <c r="BD29" s="2543"/>
      <c r="BE29" s="2543"/>
      <c r="BF29" s="2543"/>
      <c r="BG29" s="2543"/>
      <c r="BH29" s="2543"/>
      <c r="BI29" s="2543"/>
      <c r="BJ29" s="2543"/>
      <c r="BK29" s="2543"/>
      <c r="BL29" s="2544"/>
    </row>
    <row r="30" spans="1:64" ht="17.25" customHeight="1" x14ac:dyDescent="0.15">
      <c r="A30" s="653"/>
      <c r="B30" s="653"/>
      <c r="C30" s="2533"/>
      <c r="D30" s="2534"/>
      <c r="E30" s="649"/>
      <c r="F30" s="2525" t="s">
        <v>1010</v>
      </c>
      <c r="G30" s="2526"/>
      <c r="H30" s="2526"/>
      <c r="I30" s="2526"/>
      <c r="J30" s="2526"/>
      <c r="K30" s="2526"/>
      <c r="L30" s="2526"/>
      <c r="M30" s="2526"/>
      <c r="N30" s="2526"/>
      <c r="O30" s="2526"/>
      <c r="P30" s="2526"/>
      <c r="Q30" s="2526"/>
      <c r="R30" s="2526"/>
      <c r="S30" s="2526"/>
      <c r="T30" s="2526"/>
      <c r="U30" s="2526"/>
      <c r="V30" s="2526"/>
      <c r="W30" s="2526"/>
      <c r="X30" s="2526"/>
      <c r="Y30" s="2526"/>
      <c r="Z30" s="2526"/>
      <c r="AA30" s="2526"/>
      <c r="AB30" s="2526"/>
      <c r="AC30" s="2526"/>
      <c r="AD30" s="2526"/>
      <c r="AE30" s="2526"/>
      <c r="AF30" s="2526"/>
      <c r="AG30" s="2526"/>
      <c r="AH30" s="2526"/>
      <c r="AI30" s="2526"/>
      <c r="AJ30" s="2527"/>
      <c r="AK30" s="644"/>
      <c r="AL30" s="2542"/>
      <c r="AM30" s="2543"/>
      <c r="AN30" s="2543"/>
      <c r="AO30" s="2543"/>
      <c r="AP30" s="2543"/>
      <c r="AQ30" s="2543"/>
      <c r="AR30" s="2543"/>
      <c r="AS30" s="2543"/>
      <c r="AT30" s="2543"/>
      <c r="AU30" s="2543"/>
      <c r="AV30" s="2543"/>
      <c r="AW30" s="2543"/>
      <c r="AX30" s="2543"/>
      <c r="AY30" s="2543"/>
      <c r="AZ30" s="2543"/>
      <c r="BA30" s="2543"/>
      <c r="BB30" s="2543"/>
      <c r="BC30" s="2543"/>
      <c r="BD30" s="2543"/>
      <c r="BE30" s="2543"/>
      <c r="BF30" s="2543"/>
      <c r="BG30" s="2543"/>
      <c r="BH30" s="2543"/>
      <c r="BI30" s="2543"/>
      <c r="BJ30" s="2543"/>
      <c r="BK30" s="2543"/>
      <c r="BL30" s="2544"/>
    </row>
    <row r="31" spans="1:64" ht="17.25" customHeight="1" x14ac:dyDescent="0.15">
      <c r="A31" s="653"/>
      <c r="B31" s="653"/>
      <c r="C31" s="2533"/>
      <c r="D31" s="2534"/>
      <c r="E31" s="649"/>
      <c r="F31" s="2525" t="s">
        <v>649</v>
      </c>
      <c r="G31" s="2526"/>
      <c r="H31" s="2526"/>
      <c r="I31" s="2526"/>
      <c r="J31" s="2526"/>
      <c r="K31" s="2526"/>
      <c r="L31" s="2526"/>
      <c r="M31" s="2526"/>
      <c r="N31" s="2526"/>
      <c r="O31" s="2526"/>
      <c r="P31" s="2526"/>
      <c r="Q31" s="2526"/>
      <c r="R31" s="2526"/>
      <c r="S31" s="2526"/>
      <c r="T31" s="2526"/>
      <c r="U31" s="2526"/>
      <c r="V31" s="2526"/>
      <c r="W31" s="2526"/>
      <c r="X31" s="2526"/>
      <c r="Y31" s="2526"/>
      <c r="Z31" s="2526"/>
      <c r="AA31" s="2526"/>
      <c r="AB31" s="2526"/>
      <c r="AC31" s="2526"/>
      <c r="AD31" s="2526"/>
      <c r="AE31" s="2526"/>
      <c r="AF31" s="2526"/>
      <c r="AG31" s="2526"/>
      <c r="AH31" s="2526"/>
      <c r="AI31" s="2526"/>
      <c r="AJ31" s="2527"/>
      <c r="AK31" s="644"/>
      <c r="AL31" s="2542"/>
      <c r="AM31" s="2543"/>
      <c r="AN31" s="2543"/>
      <c r="AO31" s="2543"/>
      <c r="AP31" s="2543"/>
      <c r="AQ31" s="2543"/>
      <c r="AR31" s="2543"/>
      <c r="AS31" s="2543"/>
      <c r="AT31" s="2543"/>
      <c r="AU31" s="2543"/>
      <c r="AV31" s="2543"/>
      <c r="AW31" s="2543"/>
      <c r="AX31" s="2543"/>
      <c r="AY31" s="2543"/>
      <c r="AZ31" s="2543"/>
      <c r="BA31" s="2543"/>
      <c r="BB31" s="2543"/>
      <c r="BC31" s="2543"/>
      <c r="BD31" s="2543"/>
      <c r="BE31" s="2543"/>
      <c r="BF31" s="2543"/>
      <c r="BG31" s="2543"/>
      <c r="BH31" s="2543"/>
      <c r="BI31" s="2543"/>
      <c r="BJ31" s="2543"/>
      <c r="BK31" s="2543"/>
      <c r="BL31" s="2544"/>
    </row>
    <row r="32" spans="1:64" ht="17.25" customHeight="1" x14ac:dyDescent="0.15">
      <c r="C32" s="2533"/>
      <c r="D32" s="2534"/>
      <c r="E32" s="649"/>
      <c r="F32" s="2525" t="s">
        <v>648</v>
      </c>
      <c r="G32" s="2526"/>
      <c r="H32" s="2526"/>
      <c r="I32" s="2526"/>
      <c r="J32" s="2526"/>
      <c r="K32" s="2526"/>
      <c r="L32" s="2526"/>
      <c r="M32" s="2526"/>
      <c r="N32" s="2526"/>
      <c r="O32" s="2526"/>
      <c r="P32" s="2526"/>
      <c r="Q32" s="2526"/>
      <c r="R32" s="2526"/>
      <c r="S32" s="2526"/>
      <c r="T32" s="2526"/>
      <c r="U32" s="2526"/>
      <c r="V32" s="2526"/>
      <c r="W32" s="2526"/>
      <c r="X32" s="2526"/>
      <c r="Y32" s="2526"/>
      <c r="Z32" s="2526"/>
      <c r="AA32" s="2526"/>
      <c r="AB32" s="2526"/>
      <c r="AC32" s="2526"/>
      <c r="AD32" s="2526"/>
      <c r="AE32" s="2526"/>
      <c r="AF32" s="2526"/>
      <c r="AG32" s="2526"/>
      <c r="AH32" s="2526"/>
      <c r="AI32" s="2526"/>
      <c r="AJ32" s="2527"/>
      <c r="AK32" s="644"/>
      <c r="AL32" s="2545"/>
      <c r="AM32" s="2546"/>
      <c r="AN32" s="2546"/>
      <c r="AO32" s="2546"/>
      <c r="AP32" s="2546"/>
      <c r="AQ32" s="2546"/>
      <c r="AR32" s="2546"/>
      <c r="AS32" s="2546"/>
      <c r="AT32" s="2546"/>
      <c r="AU32" s="2546"/>
      <c r="AV32" s="2546"/>
      <c r="AW32" s="2546"/>
      <c r="AX32" s="2546"/>
      <c r="AY32" s="2546"/>
      <c r="AZ32" s="2546"/>
      <c r="BA32" s="2546"/>
      <c r="BB32" s="2546"/>
      <c r="BC32" s="2546"/>
      <c r="BD32" s="2546"/>
      <c r="BE32" s="2546"/>
      <c r="BF32" s="2546"/>
      <c r="BG32" s="2546"/>
      <c r="BH32" s="2546"/>
      <c r="BI32" s="2546"/>
      <c r="BJ32" s="2546"/>
      <c r="BK32" s="2546"/>
      <c r="BL32" s="2547"/>
    </row>
    <row r="33" spans="1:64" ht="17.25" customHeight="1" x14ac:dyDescent="0.15">
      <c r="C33" s="2535"/>
      <c r="D33" s="2536"/>
      <c r="E33" s="649"/>
      <c r="F33" s="2528" t="s">
        <v>647</v>
      </c>
      <c r="G33" s="2529"/>
      <c r="H33" s="2529"/>
      <c r="I33" s="2529"/>
      <c r="J33" s="2529"/>
      <c r="K33" s="2529"/>
      <c r="L33" s="2529"/>
      <c r="M33" s="2529"/>
      <c r="N33" s="2529"/>
      <c r="O33" s="2529"/>
      <c r="P33" s="2529"/>
      <c r="Q33" s="2529"/>
      <c r="R33" s="2529"/>
      <c r="S33" s="2529"/>
      <c r="T33" s="2529"/>
      <c r="U33" s="2529"/>
      <c r="V33" s="2529"/>
      <c r="W33" s="2529"/>
      <c r="X33" s="2529"/>
      <c r="Y33" s="2529"/>
      <c r="Z33" s="2529"/>
      <c r="AA33" s="2529"/>
      <c r="AB33" s="2529"/>
      <c r="AC33" s="2529"/>
      <c r="AD33" s="2529"/>
      <c r="AE33" s="2529"/>
      <c r="AF33" s="2529"/>
      <c r="AG33" s="2529"/>
      <c r="AH33" s="2529"/>
      <c r="AI33" s="2529"/>
      <c r="AJ33" s="2530"/>
      <c r="AK33" s="644"/>
      <c r="AL33" s="663"/>
      <c r="AM33" s="663"/>
      <c r="AN33" s="663"/>
      <c r="AO33" s="663"/>
      <c r="AP33" s="663"/>
      <c r="AQ33" s="663"/>
      <c r="AR33" s="663"/>
      <c r="AS33" s="663"/>
      <c r="AT33" s="663"/>
      <c r="AU33" s="663"/>
      <c r="AV33" s="663"/>
      <c r="AW33" s="663"/>
      <c r="AX33" s="663"/>
      <c r="AY33" s="663"/>
      <c r="AZ33" s="663"/>
      <c r="BA33" s="663"/>
      <c r="BB33" s="663"/>
      <c r="BC33" s="663"/>
      <c r="BD33" s="663"/>
      <c r="BE33" s="663"/>
      <c r="BF33" s="663"/>
      <c r="BG33" s="663"/>
      <c r="BH33" s="663"/>
      <c r="BI33" s="663"/>
      <c r="BJ33" s="663"/>
      <c r="BK33" s="663"/>
      <c r="BL33" s="663"/>
    </row>
    <row r="34" spans="1:64" ht="20.100000000000001" customHeight="1" x14ac:dyDescent="0.15">
      <c r="C34" s="2531"/>
      <c r="D34" s="2532"/>
      <c r="E34" s="2537" t="s">
        <v>646</v>
      </c>
      <c r="F34" s="2537"/>
      <c r="G34" s="2537"/>
      <c r="H34" s="2537"/>
      <c r="I34" s="2537"/>
      <c r="J34" s="2537"/>
      <c r="K34" s="2537"/>
      <c r="L34" s="2537"/>
      <c r="M34" s="2537"/>
      <c r="N34" s="2537"/>
      <c r="O34" s="2537"/>
      <c r="P34" s="2537"/>
      <c r="Q34" s="2537"/>
      <c r="R34" s="2537"/>
      <c r="S34" s="2537"/>
      <c r="T34" s="2537"/>
      <c r="U34" s="2537"/>
      <c r="V34" s="2537"/>
      <c r="W34" s="2537"/>
      <c r="X34" s="2537"/>
      <c r="Y34" s="2537"/>
      <c r="Z34" s="2537"/>
      <c r="AA34" s="2537"/>
      <c r="AB34" s="2537"/>
      <c r="AC34" s="2537"/>
      <c r="AD34" s="2537"/>
      <c r="AE34" s="2537"/>
      <c r="AF34" s="2537"/>
      <c r="AG34" s="2537"/>
      <c r="AH34" s="2537"/>
      <c r="AI34" s="2537"/>
      <c r="AJ34" s="2537"/>
      <c r="AK34" s="644"/>
    </row>
    <row r="35" spans="1:64" ht="17.25" customHeight="1" x14ac:dyDescent="0.15">
      <c r="C35" s="2533"/>
      <c r="D35" s="2534"/>
      <c r="E35" s="649"/>
      <c r="F35" s="2538" t="s">
        <v>1011</v>
      </c>
      <c r="G35" s="2529"/>
      <c r="H35" s="2529"/>
      <c r="I35" s="2529"/>
      <c r="J35" s="2529"/>
      <c r="K35" s="2529"/>
      <c r="L35" s="2529"/>
      <c r="M35" s="2529"/>
      <c r="N35" s="2529"/>
      <c r="O35" s="2529"/>
      <c r="P35" s="2529"/>
      <c r="Q35" s="2529"/>
      <c r="R35" s="2529"/>
      <c r="S35" s="2529"/>
      <c r="T35" s="2529"/>
      <c r="U35" s="2529"/>
      <c r="V35" s="2529"/>
      <c r="W35" s="2529"/>
      <c r="X35" s="2529"/>
      <c r="Y35" s="2529"/>
      <c r="Z35" s="2529"/>
      <c r="AA35" s="2529"/>
      <c r="AB35" s="2529"/>
      <c r="AC35" s="2529"/>
      <c r="AD35" s="2529"/>
      <c r="AE35" s="2529"/>
      <c r="AF35" s="2529"/>
      <c r="AG35" s="2529"/>
      <c r="AH35" s="2529"/>
      <c r="AI35" s="2529"/>
      <c r="AJ35" s="2530"/>
      <c r="AK35" s="644"/>
    </row>
    <row r="36" spans="1:64" ht="38.1" customHeight="1" x14ac:dyDescent="0.15">
      <c r="C36" s="2535"/>
      <c r="D36" s="2536"/>
      <c r="E36" s="649"/>
      <c r="F36" s="2538" t="s">
        <v>645</v>
      </c>
      <c r="G36" s="2529"/>
      <c r="H36" s="2529"/>
      <c r="I36" s="2529"/>
      <c r="J36" s="2529"/>
      <c r="K36" s="2529"/>
      <c r="L36" s="2529"/>
      <c r="M36" s="2529"/>
      <c r="N36" s="2529"/>
      <c r="O36" s="2529"/>
      <c r="P36" s="2529"/>
      <c r="Q36" s="2529"/>
      <c r="R36" s="2529"/>
      <c r="S36" s="2529"/>
      <c r="T36" s="2529"/>
      <c r="U36" s="2529"/>
      <c r="V36" s="2529"/>
      <c r="W36" s="2529"/>
      <c r="X36" s="2529"/>
      <c r="Y36" s="2529"/>
      <c r="Z36" s="2529"/>
      <c r="AA36" s="2529"/>
      <c r="AB36" s="2529"/>
      <c r="AC36" s="2529"/>
      <c r="AD36" s="2529"/>
      <c r="AE36" s="2529"/>
      <c r="AF36" s="2529"/>
      <c r="AG36" s="2529"/>
      <c r="AH36" s="2529"/>
      <c r="AI36" s="2529"/>
      <c r="AJ36" s="2530"/>
      <c r="AK36" s="644"/>
    </row>
    <row r="37" spans="1:64" ht="20.100000000000001" customHeight="1" x14ac:dyDescent="0.15">
      <c r="A37" s="654"/>
      <c r="B37" s="654"/>
      <c r="C37" s="2524"/>
      <c r="D37" s="2524"/>
      <c r="E37" s="2528" t="s">
        <v>644</v>
      </c>
      <c r="F37" s="2529"/>
      <c r="G37" s="2529"/>
      <c r="H37" s="2529"/>
      <c r="I37" s="2529"/>
      <c r="J37" s="2529"/>
      <c r="K37" s="2529"/>
      <c r="L37" s="2529"/>
      <c r="M37" s="2529"/>
      <c r="N37" s="2529"/>
      <c r="O37" s="2529"/>
      <c r="P37" s="2529"/>
      <c r="Q37" s="2529"/>
      <c r="R37" s="2529"/>
      <c r="S37" s="2529"/>
      <c r="T37" s="2529"/>
      <c r="U37" s="2529"/>
      <c r="V37" s="2529"/>
      <c r="W37" s="2529"/>
      <c r="X37" s="2529"/>
      <c r="Y37" s="2529"/>
      <c r="Z37" s="2529"/>
      <c r="AA37" s="2529"/>
      <c r="AB37" s="2529"/>
      <c r="AC37" s="2529"/>
      <c r="AD37" s="2529"/>
      <c r="AE37" s="2529"/>
      <c r="AF37" s="2529"/>
      <c r="AG37" s="2529"/>
      <c r="AH37" s="2529"/>
      <c r="AI37" s="2529"/>
      <c r="AJ37" s="2530"/>
      <c r="AK37" s="644"/>
    </row>
    <row r="38" spans="1:64" ht="3.75" customHeight="1" x14ac:dyDescent="0.15">
      <c r="A38" s="654"/>
      <c r="B38" s="654"/>
      <c r="C38" s="662"/>
      <c r="D38" s="662"/>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44"/>
    </row>
    <row r="39" spans="1:64" s="644" customFormat="1" ht="9.75" customHeight="1" x14ac:dyDescent="0.15">
      <c r="A39" s="656"/>
      <c r="B39" s="656"/>
      <c r="C39" s="660" t="s">
        <v>643</v>
      </c>
      <c r="D39" s="659" t="s">
        <v>1012</v>
      </c>
      <c r="E39" s="658"/>
      <c r="F39" s="658"/>
      <c r="G39" s="658"/>
      <c r="H39" s="658"/>
      <c r="I39" s="658"/>
      <c r="J39" s="658"/>
      <c r="K39" s="658"/>
      <c r="L39" s="658"/>
      <c r="M39" s="658"/>
      <c r="N39" s="658"/>
      <c r="O39" s="658"/>
      <c r="P39" s="658"/>
      <c r="Q39" s="658"/>
      <c r="R39" s="658"/>
      <c r="S39" s="658"/>
      <c r="T39" s="658"/>
      <c r="U39" s="658"/>
      <c r="V39" s="658"/>
      <c r="W39" s="658"/>
      <c r="X39" s="658"/>
      <c r="Y39" s="658"/>
      <c r="Z39" s="658"/>
      <c r="AA39" s="658"/>
      <c r="AB39" s="658"/>
      <c r="AC39" s="658"/>
      <c r="AD39" s="658"/>
      <c r="AE39" s="658"/>
      <c r="AF39" s="658"/>
      <c r="AG39" s="658"/>
      <c r="AH39" s="658"/>
      <c r="AI39" s="658"/>
      <c r="AJ39" s="658"/>
    </row>
    <row r="40" spans="1:64" s="644" customFormat="1" ht="9.75" customHeight="1" x14ac:dyDescent="0.15">
      <c r="A40" s="656"/>
      <c r="B40" s="656"/>
      <c r="C40" s="657"/>
      <c r="D40" s="656" t="s">
        <v>642</v>
      </c>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row>
    <row r="41" spans="1:64" s="644" customFormat="1" ht="20.25" customHeight="1" x14ac:dyDescent="0.15">
      <c r="A41" s="656"/>
      <c r="B41" s="656"/>
      <c r="C41" s="657"/>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row>
    <row r="42" spans="1:64" ht="20.100000000000001" customHeight="1" x14ac:dyDescent="0.15">
      <c r="A42" s="654"/>
      <c r="B42" s="654"/>
      <c r="C42" s="655" t="s">
        <v>641</v>
      </c>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4"/>
      <c r="AH42" s="654"/>
      <c r="AI42" s="654"/>
      <c r="AJ42" s="654"/>
      <c r="AK42" s="644"/>
    </row>
    <row r="43" spans="1:64" ht="20.100000000000001" customHeight="1" x14ac:dyDescent="0.15">
      <c r="A43" s="653"/>
      <c r="B43" s="653"/>
      <c r="C43" s="652" t="s">
        <v>640</v>
      </c>
      <c r="D43" s="651"/>
      <c r="E43" s="650" t="s">
        <v>639</v>
      </c>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0"/>
      <c r="AI43" s="650"/>
      <c r="AJ43" s="650"/>
      <c r="AK43" s="644"/>
    </row>
    <row r="44" spans="1:64" ht="20.100000000000001" customHeight="1" x14ac:dyDescent="0.15">
      <c r="C44" s="2524"/>
      <c r="D44" s="2524"/>
      <c r="E44" s="648" t="s">
        <v>638</v>
      </c>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647"/>
      <c r="AI44" s="647"/>
      <c r="AJ44" s="646"/>
      <c r="AK44" s="644"/>
    </row>
  </sheetData>
  <mergeCells count="37">
    <mergeCell ref="C13:D13"/>
    <mergeCell ref="C16:AJ16"/>
    <mergeCell ref="C18:D18"/>
    <mergeCell ref="I3:K3"/>
    <mergeCell ref="AL6:BL9"/>
    <mergeCell ref="C7:D7"/>
    <mergeCell ref="C8:D8"/>
    <mergeCell ref="C9:D9"/>
    <mergeCell ref="E9:AJ9"/>
    <mergeCell ref="C10:D10"/>
    <mergeCell ref="E10:AJ10"/>
    <mergeCell ref="C11:D11"/>
    <mergeCell ref="E11:AJ11"/>
    <mergeCell ref="C12:D12"/>
    <mergeCell ref="E12:AJ12"/>
    <mergeCell ref="C19:D19"/>
    <mergeCell ref="C20:D20"/>
    <mergeCell ref="AL28:BL32"/>
    <mergeCell ref="C29:D33"/>
    <mergeCell ref="E29:AJ29"/>
    <mergeCell ref="F30:AJ30"/>
    <mergeCell ref="F31:AJ31"/>
    <mergeCell ref="C22:D22"/>
    <mergeCell ref="E22:AJ22"/>
    <mergeCell ref="C23:D23"/>
    <mergeCell ref="C21:D21"/>
    <mergeCell ref="C24:D24"/>
    <mergeCell ref="C25:D25"/>
    <mergeCell ref="C44:D44"/>
    <mergeCell ref="F32:AJ32"/>
    <mergeCell ref="F33:AJ33"/>
    <mergeCell ref="C34:D36"/>
    <mergeCell ref="E34:AJ34"/>
    <mergeCell ref="F35:AJ35"/>
    <mergeCell ref="F36:AJ36"/>
    <mergeCell ref="C37:D37"/>
    <mergeCell ref="E37:AJ37"/>
  </mergeCells>
  <phoneticPr fontId="2"/>
  <dataValidations count="3">
    <dataValidation allowBlank="1" showInputMessage="1" showErrorMessage="1" sqref="AL1:AL6 AM1:BL5 AL34:BL44 AL45:CK65536 AM10:BL27 AL10:AL31 BM1:BM44"/>
    <dataValidation type="list" allowBlank="1" showInputMessage="1" showErrorMessage="1" sqref="P42:R42 I3:K3 P4:R5 P27:R27">
      <formula1>"有　・　無,有,無"</formula1>
    </dataValidation>
    <dataValidation type="list" allowBlank="1" showInputMessage="1" showErrorMessage="1" sqref="E30:E33 C29 C7:D13 E35:E36 C34:D38 C18:D25 C44:D44">
      <formula1>"○,－"</formula1>
    </dataValidation>
  </dataValidations>
  <printOptions verticalCentered="1"/>
  <pageMargins left="0.74803149606299213" right="0.74803149606299213" top="0.98425196850393704" bottom="0.98425196850393704" header="0.51181102362204722" footer="0.51181102362204722"/>
  <pageSetup paperSize="9" scale="89" fitToHeight="0" orientation="portrait" blackAndWhite="1" r:id="rId1"/>
  <headerFooter alignWithMargins="0">
    <oddFooter xml:space="preserve">&amp;C1/4
</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A44"/>
  <sheetViews>
    <sheetView view="pageBreakPreview" zoomScaleNormal="100" zoomScaleSheetLayoutView="100" workbookViewId="0">
      <selection activeCell="AL8" sqref="AL8"/>
    </sheetView>
  </sheetViews>
  <sheetFormatPr defaultColWidth="0" defaultRowHeight="23.25" customHeight="1" x14ac:dyDescent="0.15"/>
  <cols>
    <col min="1" max="19" width="2.625" style="645" customWidth="1"/>
    <col min="20" max="20" width="2.5" style="645" customWidth="1"/>
    <col min="21" max="36" width="2.625" style="645" customWidth="1"/>
    <col min="37" max="37" width="1.375" style="645" customWidth="1"/>
    <col min="38" max="38" width="12.125" style="644" customWidth="1"/>
    <col min="39" max="65" width="2.625" style="644" customWidth="1"/>
    <col min="66" max="131" width="2.625" style="644" hidden="1" customWidth="1"/>
    <col min="132" max="16384" width="2.625" style="643" hidden="1"/>
  </cols>
  <sheetData>
    <row r="1" spans="1:66" ht="24" customHeight="1" thickBot="1" x14ac:dyDescent="0.2">
      <c r="AB1" s="709"/>
      <c r="AC1" s="708"/>
      <c r="AD1" s="645" t="s">
        <v>724</v>
      </c>
    </row>
    <row r="2" spans="1:66" ht="23.25" customHeight="1" x14ac:dyDescent="0.15">
      <c r="A2" s="666"/>
      <c r="B2" s="666"/>
      <c r="C2" s="667" t="s">
        <v>723</v>
      </c>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707"/>
      <c r="AD2" s="683" t="s">
        <v>722</v>
      </c>
      <c r="AE2" s="683"/>
      <c r="AF2" s="683"/>
      <c r="AG2" s="683"/>
      <c r="AH2" s="683"/>
      <c r="AI2" s="683"/>
      <c r="AJ2" s="666"/>
      <c r="AK2" s="669"/>
    </row>
    <row r="3" spans="1:66" ht="23.25" customHeight="1" thickBot="1" x14ac:dyDescent="0.2">
      <c r="A3" s="653"/>
      <c r="B3" s="653"/>
      <c r="C3" s="706" t="s">
        <v>721</v>
      </c>
      <c r="D3" s="705"/>
      <c r="E3" s="652" t="s">
        <v>720</v>
      </c>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51"/>
      <c r="AK3" s="644"/>
      <c r="AL3" s="704" t="s">
        <v>699</v>
      </c>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row>
    <row r="4" spans="1:66" ht="23.25" customHeight="1" thickBot="1" x14ac:dyDescent="0.2">
      <c r="A4" s="654"/>
      <c r="B4" s="654"/>
      <c r="C4" s="2619"/>
      <c r="D4" s="2620"/>
      <c r="E4" s="647" t="s">
        <v>719</v>
      </c>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6"/>
      <c r="AK4" s="644"/>
      <c r="AL4" s="703"/>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43"/>
      <c r="BK4" s="643"/>
      <c r="BL4" s="643"/>
    </row>
    <row r="5" spans="1:66" ht="23.25" customHeight="1" thickBot="1" x14ac:dyDescent="0.2">
      <c r="A5" s="654"/>
      <c r="B5" s="654"/>
      <c r="C5" s="2619"/>
      <c r="D5" s="2620"/>
      <c r="E5" s="647" t="s">
        <v>718</v>
      </c>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6"/>
      <c r="AK5" s="644"/>
      <c r="AL5" s="700"/>
      <c r="AM5" s="643"/>
      <c r="AN5" s="2631" t="s">
        <v>717</v>
      </c>
      <c r="AO5" s="2631"/>
      <c r="AP5" s="2631"/>
      <c r="AQ5" s="2631"/>
      <c r="AR5" s="2631"/>
      <c r="AS5" s="2631"/>
      <c r="AT5" s="2631"/>
      <c r="AU5" s="2631"/>
      <c r="AV5" s="2631"/>
      <c r="AW5" s="2631"/>
      <c r="AX5" s="2631"/>
      <c r="AY5" s="2631"/>
      <c r="AZ5" s="2631"/>
      <c r="BA5" s="2631"/>
      <c r="BB5" s="2631"/>
      <c r="BC5" s="2631"/>
      <c r="BD5" s="2631"/>
      <c r="BE5" s="2631"/>
      <c r="BF5" s="2631"/>
      <c r="BG5" s="2631"/>
      <c r="BH5" s="2631"/>
      <c r="BI5" s="2631"/>
      <c r="BJ5" s="2631"/>
      <c r="BK5" s="2631"/>
      <c r="BL5" s="2631"/>
      <c r="BM5" s="2631"/>
      <c r="BN5" s="2631"/>
    </row>
    <row r="6" spans="1:66" ht="23.25" customHeight="1" thickBot="1" x14ac:dyDescent="0.2">
      <c r="A6" s="654"/>
      <c r="B6" s="654"/>
      <c r="C6" s="2619"/>
      <c r="D6" s="2620"/>
      <c r="E6" s="647" t="s">
        <v>716</v>
      </c>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1"/>
      <c r="AK6" s="644"/>
      <c r="AL6" s="700"/>
      <c r="AM6" s="643"/>
      <c r="AN6" s="2632"/>
      <c r="AO6" s="2632"/>
      <c r="AP6" s="2632"/>
      <c r="AQ6" s="2632"/>
      <c r="AR6" s="2632"/>
      <c r="AS6" s="2632"/>
      <c r="AT6" s="2632"/>
      <c r="AU6" s="2632"/>
      <c r="AV6" s="2632"/>
      <c r="AW6" s="2632"/>
      <c r="AX6" s="2632"/>
      <c r="AY6" s="2632"/>
      <c r="AZ6" s="2632"/>
      <c r="BA6" s="2632"/>
      <c r="BB6" s="2632"/>
      <c r="BC6" s="2632"/>
      <c r="BD6" s="2632"/>
      <c r="BE6" s="2632"/>
      <c r="BF6" s="2632"/>
      <c r="BG6" s="2632"/>
      <c r="BH6" s="2632"/>
      <c r="BI6" s="2632"/>
      <c r="BJ6" s="2632"/>
      <c r="BK6" s="2632"/>
      <c r="BL6" s="2632"/>
      <c r="BM6" s="2632"/>
      <c r="BN6" s="2632"/>
    </row>
    <row r="7" spans="1:66" ht="23.25" customHeight="1" thickBot="1" x14ac:dyDescent="0.2">
      <c r="A7" s="654"/>
      <c r="B7" s="654"/>
      <c r="C7" s="2619"/>
      <c r="D7" s="2620"/>
      <c r="E7" s="647" t="s">
        <v>715</v>
      </c>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1"/>
      <c r="AK7" s="644"/>
      <c r="AL7" s="700"/>
      <c r="AM7" s="643"/>
      <c r="AN7" s="2632"/>
      <c r="AO7" s="2632"/>
      <c r="AP7" s="2632"/>
      <c r="AQ7" s="2632"/>
      <c r="AR7" s="2632"/>
      <c r="AS7" s="2632"/>
      <c r="AT7" s="2632"/>
      <c r="AU7" s="2632"/>
      <c r="AV7" s="2632"/>
      <c r="AW7" s="2632"/>
      <c r="AX7" s="2632"/>
      <c r="AY7" s="2632"/>
      <c r="AZ7" s="2632"/>
      <c r="BA7" s="2632"/>
      <c r="BB7" s="2632"/>
      <c r="BC7" s="2632"/>
      <c r="BD7" s="2632"/>
      <c r="BE7" s="2632"/>
      <c r="BF7" s="2632"/>
      <c r="BG7" s="2632"/>
      <c r="BH7" s="2632"/>
      <c r="BI7" s="2632"/>
      <c r="BJ7" s="2632"/>
      <c r="BK7" s="2632"/>
      <c r="BL7" s="2632"/>
      <c r="BM7" s="2632"/>
      <c r="BN7" s="2632"/>
    </row>
    <row r="8" spans="1:66" ht="23.25" customHeight="1" thickBot="1" x14ac:dyDescent="0.2">
      <c r="A8" s="654"/>
      <c r="B8" s="654"/>
      <c r="C8" s="2619"/>
      <c r="D8" s="2620"/>
      <c r="E8" s="647" t="s">
        <v>714</v>
      </c>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1"/>
      <c r="AK8" s="644"/>
      <c r="AL8" s="700"/>
      <c r="AN8" s="2632"/>
      <c r="AO8" s="2632"/>
      <c r="AP8" s="2632"/>
      <c r="AQ8" s="2632"/>
      <c r="AR8" s="2632"/>
      <c r="AS8" s="2632"/>
      <c r="AT8" s="2632"/>
      <c r="AU8" s="2632"/>
      <c r="AV8" s="2632"/>
      <c r="AW8" s="2632"/>
      <c r="AX8" s="2632"/>
      <c r="AY8" s="2632"/>
      <c r="AZ8" s="2632"/>
      <c r="BA8" s="2632"/>
      <c r="BB8" s="2632"/>
      <c r="BC8" s="2632"/>
      <c r="BD8" s="2632"/>
      <c r="BE8" s="2632"/>
      <c r="BF8" s="2632"/>
      <c r="BG8" s="2632"/>
      <c r="BH8" s="2632"/>
      <c r="BI8" s="2632"/>
      <c r="BJ8" s="2632"/>
      <c r="BK8" s="2632"/>
      <c r="BL8" s="2632"/>
      <c r="BM8" s="2632"/>
      <c r="BN8" s="2632"/>
    </row>
    <row r="9" spans="1:66" ht="23.25" customHeight="1" thickBot="1" x14ac:dyDescent="0.2">
      <c r="A9" s="654"/>
      <c r="B9" s="654"/>
      <c r="C9" s="2619"/>
      <c r="D9" s="2620"/>
      <c r="E9" s="647" t="s">
        <v>713</v>
      </c>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6"/>
      <c r="AK9" s="644"/>
      <c r="AL9" s="700"/>
      <c r="AN9" s="2632"/>
      <c r="AO9" s="2632"/>
      <c r="AP9" s="2632"/>
      <c r="AQ9" s="2632"/>
      <c r="AR9" s="2632"/>
      <c r="AS9" s="2632"/>
      <c r="AT9" s="2632"/>
      <c r="AU9" s="2632"/>
      <c r="AV9" s="2632"/>
      <c r="AW9" s="2632"/>
      <c r="AX9" s="2632"/>
      <c r="AY9" s="2632"/>
      <c r="AZ9" s="2632"/>
      <c r="BA9" s="2632"/>
      <c r="BB9" s="2632"/>
      <c r="BC9" s="2632"/>
      <c r="BD9" s="2632"/>
      <c r="BE9" s="2632"/>
      <c r="BF9" s="2632"/>
      <c r="BG9" s="2632"/>
      <c r="BH9" s="2632"/>
      <c r="BI9" s="2632"/>
      <c r="BJ9" s="2632"/>
      <c r="BK9" s="2632"/>
      <c r="BL9" s="2632"/>
      <c r="BM9" s="2632"/>
      <c r="BN9" s="2632"/>
    </row>
    <row r="10" spans="1:66" ht="23.25" customHeight="1" thickBot="1" x14ac:dyDescent="0.2">
      <c r="A10" s="654"/>
      <c r="B10" s="654"/>
      <c r="C10" s="2619"/>
      <c r="D10" s="2620"/>
      <c r="E10" s="647" t="s">
        <v>712</v>
      </c>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6"/>
      <c r="AK10" s="644"/>
      <c r="AL10" s="700"/>
      <c r="AM10" s="643"/>
      <c r="AN10" s="2632"/>
      <c r="AO10" s="2632"/>
      <c r="AP10" s="2632"/>
      <c r="AQ10" s="2632"/>
      <c r="AR10" s="2632"/>
      <c r="AS10" s="2632"/>
      <c r="AT10" s="2632"/>
      <c r="AU10" s="2632"/>
      <c r="AV10" s="2632"/>
      <c r="AW10" s="2632"/>
      <c r="AX10" s="2632"/>
      <c r="AY10" s="2632"/>
      <c r="AZ10" s="2632"/>
      <c r="BA10" s="2632"/>
      <c r="BB10" s="2632"/>
      <c r="BC10" s="2632"/>
      <c r="BD10" s="2632"/>
      <c r="BE10" s="2632"/>
      <c r="BF10" s="2632"/>
      <c r="BG10" s="2632"/>
      <c r="BH10" s="2632"/>
      <c r="BI10" s="2632"/>
      <c r="BJ10" s="2632"/>
      <c r="BK10" s="2632"/>
      <c r="BL10" s="2632"/>
      <c r="BM10" s="2632"/>
      <c r="BN10" s="2632"/>
    </row>
    <row r="11" spans="1:66" ht="23.25" customHeight="1" thickBot="1" x14ac:dyDescent="0.2">
      <c r="A11" s="654"/>
      <c r="B11" s="654"/>
      <c r="C11" s="2619"/>
      <c r="D11" s="2620"/>
      <c r="E11" s="647" t="s">
        <v>711</v>
      </c>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6"/>
      <c r="AK11" s="644"/>
      <c r="AL11" s="700"/>
      <c r="AM11" s="643"/>
      <c r="AN11" s="2632"/>
      <c r="AO11" s="2632"/>
      <c r="AP11" s="2632"/>
      <c r="AQ11" s="2632"/>
      <c r="AR11" s="2632"/>
      <c r="AS11" s="2632"/>
      <c r="AT11" s="2632"/>
      <c r="AU11" s="2632"/>
      <c r="AV11" s="2632"/>
      <c r="AW11" s="2632"/>
      <c r="AX11" s="2632"/>
      <c r="AY11" s="2632"/>
      <c r="AZ11" s="2632"/>
      <c r="BA11" s="2632"/>
      <c r="BB11" s="2632"/>
      <c r="BC11" s="2632"/>
      <c r="BD11" s="2632"/>
      <c r="BE11" s="2632"/>
      <c r="BF11" s="2632"/>
      <c r="BG11" s="2632"/>
      <c r="BH11" s="2632"/>
      <c r="BI11" s="2632"/>
      <c r="BJ11" s="2632"/>
      <c r="BK11" s="2632"/>
      <c r="BL11" s="2632"/>
      <c r="BM11" s="2632"/>
      <c r="BN11" s="2632"/>
    </row>
    <row r="12" spans="1:66" ht="23.25" customHeight="1" thickBot="1" x14ac:dyDescent="0.2">
      <c r="A12" s="654"/>
      <c r="B12" s="654"/>
      <c r="C12" s="2619"/>
      <c r="D12" s="2620"/>
      <c r="E12" s="1099" t="s">
        <v>1212</v>
      </c>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6"/>
      <c r="AK12" s="644"/>
      <c r="AL12" s="700"/>
      <c r="AM12" s="643"/>
      <c r="AN12" s="2632"/>
      <c r="AO12" s="2632"/>
      <c r="AP12" s="2632"/>
      <c r="AQ12" s="2632"/>
      <c r="AR12" s="2632"/>
      <c r="AS12" s="2632"/>
      <c r="AT12" s="2632"/>
      <c r="AU12" s="2632"/>
      <c r="AV12" s="2632"/>
      <c r="AW12" s="2632"/>
      <c r="AX12" s="2632"/>
      <c r="AY12" s="2632"/>
      <c r="AZ12" s="2632"/>
      <c r="BA12" s="2632"/>
      <c r="BB12" s="2632"/>
      <c r="BC12" s="2632"/>
      <c r="BD12" s="2632"/>
      <c r="BE12" s="2632"/>
      <c r="BF12" s="2632"/>
      <c r="BG12" s="2632"/>
      <c r="BH12" s="2632"/>
      <c r="BI12" s="2632"/>
      <c r="BJ12" s="2632"/>
      <c r="BK12" s="2632"/>
      <c r="BL12" s="2632"/>
      <c r="BM12" s="2632"/>
      <c r="BN12" s="2632"/>
    </row>
    <row r="13" spans="1:66" ht="23.25" customHeight="1" thickBot="1" x14ac:dyDescent="0.2">
      <c r="A13" s="654"/>
      <c r="B13" s="654"/>
      <c r="C13" s="2619"/>
      <c r="D13" s="2620"/>
      <c r="E13" s="647" t="s">
        <v>710</v>
      </c>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6"/>
      <c r="AK13" s="644"/>
      <c r="AL13" s="700"/>
      <c r="AM13" s="643"/>
      <c r="AN13" s="643"/>
      <c r="AO13" s="643"/>
      <c r="AP13" s="643"/>
      <c r="AQ13" s="643"/>
      <c r="AR13" s="643"/>
      <c r="AS13" s="643"/>
      <c r="AT13" s="643"/>
      <c r="AU13" s="643"/>
      <c r="AV13" s="643"/>
      <c r="AW13" s="643"/>
      <c r="AX13" s="643"/>
      <c r="AY13" s="643"/>
      <c r="AZ13" s="643"/>
      <c r="BA13" s="643"/>
      <c r="BB13" s="643"/>
      <c r="BC13" s="643"/>
      <c r="BD13" s="643"/>
      <c r="BE13" s="643"/>
      <c r="BF13" s="643"/>
      <c r="BG13" s="643"/>
      <c r="BH13" s="643"/>
      <c r="BI13" s="643"/>
      <c r="BJ13" s="643"/>
      <c r="BK13" s="643"/>
      <c r="BL13" s="643"/>
    </row>
    <row r="14" spans="1:66" ht="23.25" customHeight="1" thickBot="1" x14ac:dyDescent="0.2">
      <c r="A14" s="654"/>
      <c r="B14" s="654"/>
      <c r="C14" s="2619"/>
      <c r="D14" s="2620"/>
      <c r="E14" s="2633" t="s">
        <v>709</v>
      </c>
      <c r="F14" s="2633"/>
      <c r="G14" s="2633"/>
      <c r="H14" s="2633"/>
      <c r="I14" s="2633"/>
      <c r="J14" s="2633"/>
      <c r="K14" s="2633"/>
      <c r="L14" s="2633"/>
      <c r="M14" s="2633"/>
      <c r="N14" s="2633"/>
      <c r="O14" s="2633"/>
      <c r="P14" s="2633"/>
      <c r="Q14" s="2633"/>
      <c r="R14" s="2633"/>
      <c r="S14" s="2633"/>
      <c r="T14" s="2633"/>
      <c r="U14" s="2633"/>
      <c r="V14" s="2633"/>
      <c r="W14" s="2633"/>
      <c r="X14" s="2633"/>
      <c r="Y14" s="2633"/>
      <c r="Z14" s="2633"/>
      <c r="AA14" s="2633"/>
      <c r="AB14" s="2633"/>
      <c r="AC14" s="2633"/>
      <c r="AD14" s="2633"/>
      <c r="AE14" s="2633"/>
      <c r="AF14" s="2633"/>
      <c r="AG14" s="2633"/>
      <c r="AH14" s="2633"/>
      <c r="AI14" s="2633"/>
      <c r="AJ14" s="2634"/>
      <c r="AK14" s="644"/>
      <c r="AL14" s="700"/>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row>
    <row r="15" spans="1:66" ht="23.25" customHeight="1" thickBot="1" x14ac:dyDescent="0.2">
      <c r="A15" s="654"/>
      <c r="B15" s="654"/>
      <c r="C15" s="2619"/>
      <c r="D15" s="2620"/>
      <c r="E15" s="647" t="s">
        <v>708</v>
      </c>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6"/>
      <c r="AK15" s="644"/>
      <c r="AL15" s="700"/>
    </row>
    <row r="16" spans="1:66" ht="23.25" customHeight="1" thickBot="1" x14ac:dyDescent="0.2">
      <c r="A16" s="654"/>
      <c r="B16" s="654"/>
      <c r="C16" s="2619"/>
      <c r="D16" s="2620"/>
      <c r="E16" s="647" t="s">
        <v>707</v>
      </c>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6"/>
      <c r="AK16" s="644"/>
      <c r="AL16" s="700"/>
    </row>
    <row r="17" spans="1:64" ht="23.25" customHeight="1" thickBot="1" x14ac:dyDescent="0.2">
      <c r="A17" s="654"/>
      <c r="B17" s="654"/>
      <c r="C17" s="2619"/>
      <c r="D17" s="2620"/>
      <c r="E17" s="647" t="s">
        <v>706</v>
      </c>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6"/>
      <c r="AK17" s="644"/>
      <c r="AL17" s="700"/>
    </row>
    <row r="18" spans="1:64" ht="23.25" customHeight="1" thickBot="1" x14ac:dyDescent="0.2">
      <c r="A18" s="654"/>
      <c r="B18" s="654"/>
      <c r="C18" s="2619"/>
      <c r="D18" s="2620"/>
      <c r="E18" s="647" t="s">
        <v>705</v>
      </c>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6"/>
      <c r="AK18" s="644"/>
      <c r="AL18" s="700"/>
    </row>
    <row r="19" spans="1:64" ht="23.25" customHeight="1" thickBot="1" x14ac:dyDescent="0.2">
      <c r="A19" s="654"/>
      <c r="B19" s="654"/>
      <c r="C19" s="2619"/>
      <c r="D19" s="2620"/>
      <c r="E19" s="647" t="s">
        <v>704</v>
      </c>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6"/>
      <c r="AK19" s="644"/>
      <c r="AL19" s="700"/>
    </row>
    <row r="20" spans="1:64" ht="23.25" customHeight="1" x14ac:dyDescent="0.15">
      <c r="A20" s="656"/>
      <c r="B20" s="656"/>
      <c r="C20" s="656" t="s">
        <v>703</v>
      </c>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c r="AK20" s="644"/>
    </row>
    <row r="21" spans="1:64" ht="23.25" customHeight="1" x14ac:dyDescent="0.15">
      <c r="A21" s="685"/>
      <c r="B21" s="685"/>
      <c r="C21" s="698"/>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44"/>
      <c r="BL21" s="697"/>
    </row>
    <row r="22" spans="1:64" ht="23.25" customHeight="1" x14ac:dyDescent="0.15">
      <c r="A22" s="666"/>
      <c r="B22" s="666"/>
      <c r="C22" s="667" t="s">
        <v>702</v>
      </c>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44"/>
      <c r="BL22" s="697"/>
    </row>
    <row r="23" spans="1:64" ht="23.25" customHeight="1" thickBot="1" x14ac:dyDescent="0.2">
      <c r="A23" s="653"/>
      <c r="B23" s="653"/>
      <c r="C23" s="652" t="s">
        <v>701</v>
      </c>
      <c r="D23" s="687"/>
      <c r="E23" s="687"/>
      <c r="F23" s="687"/>
      <c r="G23" s="687"/>
      <c r="H23" s="687"/>
      <c r="I23" s="687"/>
      <c r="J23" s="687"/>
      <c r="K23" s="687"/>
      <c r="L23" s="687"/>
      <c r="M23" s="687"/>
      <c r="N23" s="696"/>
      <c r="O23" s="652" t="s">
        <v>700</v>
      </c>
      <c r="P23" s="687"/>
      <c r="Q23" s="687"/>
      <c r="R23" s="687"/>
      <c r="S23" s="687"/>
      <c r="T23" s="687"/>
      <c r="U23" s="687"/>
      <c r="V23" s="687"/>
      <c r="W23" s="687"/>
      <c r="X23" s="687"/>
      <c r="Y23" s="687"/>
      <c r="Z23" s="687"/>
      <c r="AA23" s="687"/>
      <c r="AB23" s="687"/>
      <c r="AC23" s="687"/>
      <c r="AD23" s="687"/>
      <c r="AE23" s="687"/>
      <c r="AF23" s="687"/>
      <c r="AG23" s="687"/>
      <c r="AH23" s="687"/>
      <c r="AI23" s="687"/>
      <c r="AJ23" s="651"/>
      <c r="AK23" s="644"/>
      <c r="AL23" s="650" t="s">
        <v>699</v>
      </c>
      <c r="AM23" s="663"/>
      <c r="AN23" s="663"/>
      <c r="AO23" s="663"/>
      <c r="AP23" s="663"/>
      <c r="AQ23" s="663"/>
      <c r="AR23" s="663"/>
      <c r="AS23" s="663"/>
      <c r="AT23" s="663"/>
      <c r="AU23" s="663"/>
      <c r="AV23" s="663"/>
      <c r="AW23" s="663"/>
      <c r="AX23" s="663"/>
      <c r="AY23" s="663"/>
      <c r="AZ23" s="663"/>
      <c r="BA23" s="663"/>
      <c r="BB23" s="663"/>
      <c r="BC23" s="663"/>
      <c r="BD23" s="663"/>
      <c r="BE23" s="663"/>
      <c r="BF23" s="663"/>
      <c r="BG23" s="663"/>
      <c r="BH23" s="663"/>
      <c r="BI23" s="663"/>
      <c r="BJ23" s="663"/>
      <c r="BK23" s="663"/>
      <c r="BL23" s="663"/>
    </row>
    <row r="24" spans="1:64" ht="23.25" customHeight="1" thickBot="1" x14ac:dyDescent="0.2">
      <c r="A24" s="654"/>
      <c r="B24" s="654"/>
      <c r="C24" s="2621" t="s">
        <v>698</v>
      </c>
      <c r="D24" s="2622"/>
      <c r="E24" s="2622"/>
      <c r="F24" s="2623"/>
      <c r="G24" s="2627" t="s">
        <v>697</v>
      </c>
      <c r="H24" s="2628"/>
      <c r="I24" s="2628"/>
      <c r="J24" s="2628"/>
      <c r="K24" s="2628"/>
      <c r="L24" s="2628"/>
      <c r="M24" s="2628"/>
      <c r="N24" s="2602"/>
      <c r="O24" s="2609" t="s">
        <v>1196</v>
      </c>
      <c r="P24" s="2609"/>
      <c r="Q24" s="2609"/>
      <c r="R24" s="2609"/>
      <c r="S24" s="2609"/>
      <c r="T24" s="2609"/>
      <c r="U24" s="2609"/>
      <c r="V24" s="2610"/>
      <c r="W24" s="2613" t="str">
        <f>IF(AL24&gt;Y25,"&gt;",IF(AL24&lt;Y25,"&lt;","-"))</f>
        <v>-</v>
      </c>
      <c r="X24" s="2606"/>
      <c r="Y24" s="2559" t="s">
        <v>686</v>
      </c>
      <c r="Z24" s="2560"/>
      <c r="AA24" s="2560"/>
      <c r="AB24" s="2560"/>
      <c r="AC24" s="2560"/>
      <c r="AD24" s="2560"/>
      <c r="AE24" s="2560"/>
      <c r="AF24" s="2560"/>
      <c r="AG24" s="2560"/>
      <c r="AH24" s="2560"/>
      <c r="AI24" s="2560"/>
      <c r="AJ24" s="2561"/>
      <c r="AK24" s="644"/>
      <c r="AL24" s="2588">
        <f>AL9+AL11+AL12+AL13</f>
        <v>0</v>
      </c>
    </row>
    <row r="25" spans="1:64" ht="16.5" customHeight="1" thickBot="1" x14ac:dyDescent="0.2">
      <c r="A25" s="654"/>
      <c r="B25" s="654"/>
      <c r="C25" s="2624"/>
      <c r="D25" s="2625"/>
      <c r="E25" s="2625"/>
      <c r="F25" s="2626"/>
      <c r="G25" s="2629"/>
      <c r="H25" s="2630"/>
      <c r="I25" s="2630"/>
      <c r="J25" s="2630"/>
      <c r="K25" s="2630"/>
      <c r="L25" s="2630"/>
      <c r="M25" s="2630"/>
      <c r="N25" s="2602"/>
      <c r="O25" s="2611"/>
      <c r="P25" s="2611"/>
      <c r="Q25" s="2611"/>
      <c r="R25" s="2611"/>
      <c r="S25" s="2611"/>
      <c r="T25" s="2611"/>
      <c r="U25" s="2611"/>
      <c r="V25" s="2612"/>
      <c r="W25" s="2607"/>
      <c r="X25" s="2608"/>
      <c r="Y25" s="2590"/>
      <c r="Z25" s="2591"/>
      <c r="AA25" s="2591"/>
      <c r="AB25" s="2591"/>
      <c r="AC25" s="2591"/>
      <c r="AD25" s="2591"/>
      <c r="AE25" s="2591"/>
      <c r="AF25" s="2591"/>
      <c r="AG25" s="2591"/>
      <c r="AH25" s="2591"/>
      <c r="AI25" s="2591"/>
      <c r="AJ25" s="2592"/>
      <c r="AK25" s="644"/>
      <c r="AL25" s="2589"/>
    </row>
    <row r="26" spans="1:64" ht="23.25" customHeight="1" thickBot="1" x14ac:dyDescent="0.2">
      <c r="A26" s="654"/>
      <c r="B26" s="654"/>
      <c r="C26" s="2559" t="s">
        <v>696</v>
      </c>
      <c r="D26" s="2593"/>
      <c r="E26" s="2593"/>
      <c r="F26" s="2593"/>
      <c r="G26" s="2593"/>
      <c r="H26" s="2593"/>
      <c r="I26" s="2593"/>
      <c r="J26" s="2593"/>
      <c r="K26" s="2593"/>
      <c r="L26" s="2593"/>
      <c r="M26" s="2593"/>
      <c r="N26" s="693"/>
      <c r="O26" s="647" t="s">
        <v>695</v>
      </c>
      <c r="P26" s="647"/>
      <c r="Q26" s="647"/>
      <c r="R26" s="647"/>
      <c r="S26" s="647"/>
      <c r="T26" s="647"/>
      <c r="U26" s="647"/>
      <c r="V26" s="647"/>
      <c r="W26" s="2597" t="str">
        <f>IF(AL26&gt;Y25,"&gt;",IF(AL26&lt;Y25,"&lt;","-"))</f>
        <v>-</v>
      </c>
      <c r="X26" s="2598"/>
      <c r="Y26" s="2599" t="s">
        <v>686</v>
      </c>
      <c r="Z26" s="2600"/>
      <c r="AA26" s="2600"/>
      <c r="AB26" s="2600"/>
      <c r="AC26" s="2600"/>
      <c r="AD26" s="2600"/>
      <c r="AE26" s="2600"/>
      <c r="AF26" s="2600"/>
      <c r="AG26" s="2600"/>
      <c r="AH26" s="2600"/>
      <c r="AI26" s="2600"/>
      <c r="AJ26" s="2601"/>
      <c r="AK26" s="644"/>
      <c r="AL26" s="695">
        <f>AL14+AL15+AL16+AL17+AL18+AL19</f>
        <v>0</v>
      </c>
    </row>
    <row r="27" spans="1:64" ht="23.45" customHeight="1" thickBot="1" x14ac:dyDescent="0.2">
      <c r="A27" s="654"/>
      <c r="B27" s="654"/>
      <c r="C27" s="2594"/>
      <c r="D27" s="2595"/>
      <c r="E27" s="2595"/>
      <c r="F27" s="2595"/>
      <c r="G27" s="2595"/>
      <c r="H27" s="2595"/>
      <c r="I27" s="2595"/>
      <c r="J27" s="2595"/>
      <c r="K27" s="2595"/>
      <c r="L27" s="2595"/>
      <c r="M27" s="2595"/>
      <c r="N27" s="2602"/>
      <c r="O27" s="2603" t="s">
        <v>694</v>
      </c>
      <c r="P27" s="2310"/>
      <c r="Q27" s="2310"/>
      <c r="R27" s="2310"/>
      <c r="S27" s="2310"/>
      <c r="T27" s="2310"/>
      <c r="U27" s="2310"/>
      <c r="V27" s="2604"/>
      <c r="W27" s="2605" t="str">
        <f>IF(AL27&gt;Y28,"&gt;",IF(AL27&lt;Y28,"&lt;","-"))</f>
        <v>-</v>
      </c>
      <c r="X27" s="2606"/>
      <c r="Y27" s="2559" t="s">
        <v>1014</v>
      </c>
      <c r="Z27" s="2560"/>
      <c r="AA27" s="2560"/>
      <c r="AB27" s="2560"/>
      <c r="AC27" s="2560"/>
      <c r="AD27" s="2560"/>
      <c r="AE27" s="2560"/>
      <c r="AF27" s="2560"/>
      <c r="AG27" s="2560"/>
      <c r="AH27" s="2560"/>
      <c r="AI27" s="2560"/>
      <c r="AJ27" s="2561"/>
      <c r="AK27" s="644"/>
      <c r="AL27" s="2614">
        <f>AL9+AL10+AL11+AL12+AL13+AL14+AL15</f>
        <v>0</v>
      </c>
    </row>
    <row r="28" spans="1:64" ht="16.149999999999999" customHeight="1" thickBot="1" x14ac:dyDescent="0.2">
      <c r="A28" s="654"/>
      <c r="B28" s="654"/>
      <c r="C28" s="2596"/>
      <c r="D28" s="2549"/>
      <c r="E28" s="2549"/>
      <c r="F28" s="2549"/>
      <c r="G28" s="2549"/>
      <c r="H28" s="2549"/>
      <c r="I28" s="2549"/>
      <c r="J28" s="2549"/>
      <c r="K28" s="2549"/>
      <c r="L28" s="2549"/>
      <c r="M28" s="2549"/>
      <c r="N28" s="2602"/>
      <c r="O28" s="2600"/>
      <c r="P28" s="2600"/>
      <c r="Q28" s="2600"/>
      <c r="R28" s="2600"/>
      <c r="S28" s="2600"/>
      <c r="T28" s="2600"/>
      <c r="U28" s="2600"/>
      <c r="V28" s="2601"/>
      <c r="W28" s="2607"/>
      <c r="X28" s="2608"/>
      <c r="Y28" s="2616"/>
      <c r="Z28" s="2617"/>
      <c r="AA28" s="2617"/>
      <c r="AB28" s="2617"/>
      <c r="AC28" s="2617"/>
      <c r="AD28" s="2617"/>
      <c r="AE28" s="2617"/>
      <c r="AF28" s="2617"/>
      <c r="AG28" s="2617"/>
      <c r="AH28" s="2617"/>
      <c r="AI28" s="2617"/>
      <c r="AJ28" s="2618"/>
      <c r="AK28" s="644"/>
      <c r="AL28" s="2615"/>
    </row>
    <row r="29" spans="1:64" ht="23.25" customHeight="1" x14ac:dyDescent="0.15">
      <c r="A29" s="654"/>
      <c r="B29" s="654"/>
      <c r="C29" s="656" t="s">
        <v>693</v>
      </c>
      <c r="D29" s="692"/>
      <c r="E29" s="692"/>
      <c r="F29" s="692"/>
      <c r="G29" s="692"/>
      <c r="H29" s="692"/>
      <c r="I29" s="692"/>
      <c r="J29" s="692"/>
      <c r="K29" s="692"/>
      <c r="L29" s="692"/>
      <c r="M29" s="692"/>
      <c r="N29" s="692"/>
      <c r="O29" s="661"/>
      <c r="P29" s="661"/>
      <c r="Q29" s="661"/>
      <c r="R29" s="661"/>
      <c r="S29" s="661"/>
      <c r="T29" s="661"/>
      <c r="U29" s="661"/>
      <c r="V29" s="661"/>
      <c r="W29" s="661"/>
      <c r="X29" s="661"/>
      <c r="Y29" s="661"/>
      <c r="Z29" s="676"/>
      <c r="AA29" s="661"/>
      <c r="AB29" s="661"/>
      <c r="AC29" s="661"/>
      <c r="AD29" s="661"/>
      <c r="AE29" s="661"/>
      <c r="AF29" s="661"/>
      <c r="AG29" s="661"/>
      <c r="AH29" s="676"/>
      <c r="AI29" s="676"/>
      <c r="AJ29" s="676"/>
      <c r="AK29" s="644"/>
    </row>
    <row r="30" spans="1:64" ht="23.25" customHeight="1" x14ac:dyDescent="0.15">
      <c r="A30" s="654"/>
      <c r="B30" s="654"/>
      <c r="C30" s="656" t="s">
        <v>1213</v>
      </c>
      <c r="D30" s="1100"/>
      <c r="E30" s="1100"/>
      <c r="F30" s="1100"/>
      <c r="G30" s="1100"/>
      <c r="H30" s="1100"/>
      <c r="I30" s="1100"/>
      <c r="J30" s="1100"/>
      <c r="K30" s="1100"/>
      <c r="L30" s="1100"/>
      <c r="M30" s="1100"/>
      <c r="N30" s="1100"/>
      <c r="O30" s="661"/>
      <c r="P30" s="661"/>
      <c r="Q30" s="661"/>
      <c r="R30" s="661"/>
      <c r="S30" s="661"/>
      <c r="T30" s="661"/>
      <c r="U30" s="661"/>
      <c r="V30" s="661"/>
      <c r="W30" s="661"/>
      <c r="X30" s="661"/>
      <c r="Y30" s="661"/>
      <c r="Z30" s="676"/>
      <c r="AA30" s="661"/>
      <c r="AB30" s="661"/>
      <c r="AC30" s="661"/>
      <c r="AD30" s="661"/>
      <c r="AE30" s="661"/>
      <c r="AF30" s="661"/>
      <c r="AG30" s="661"/>
      <c r="AH30" s="676"/>
      <c r="AI30" s="676"/>
      <c r="AJ30" s="676"/>
      <c r="AK30" s="644"/>
    </row>
    <row r="31" spans="1:64" ht="23.25" customHeight="1" x14ac:dyDescent="0.15">
      <c r="A31" s="654"/>
      <c r="B31" s="654"/>
      <c r="C31" s="656"/>
      <c r="D31" s="1100"/>
      <c r="E31" s="1100"/>
      <c r="F31" s="1100"/>
      <c r="G31" s="1100"/>
      <c r="H31" s="1100"/>
      <c r="I31" s="1100"/>
      <c r="J31" s="1100"/>
      <c r="K31" s="1100"/>
      <c r="L31" s="1100"/>
      <c r="M31" s="1100"/>
      <c r="N31" s="1100"/>
      <c r="O31" s="661"/>
      <c r="P31" s="661"/>
      <c r="Q31" s="661"/>
      <c r="R31" s="661"/>
      <c r="S31" s="661"/>
      <c r="T31" s="661"/>
      <c r="U31" s="661"/>
      <c r="V31" s="661"/>
      <c r="W31" s="661"/>
      <c r="X31" s="661"/>
      <c r="Y31" s="661"/>
      <c r="Z31" s="676"/>
      <c r="AA31" s="661"/>
      <c r="AB31" s="661"/>
      <c r="AC31" s="661"/>
      <c r="AD31" s="661"/>
      <c r="AE31" s="661"/>
      <c r="AF31" s="661"/>
      <c r="AG31" s="661"/>
      <c r="AH31" s="676"/>
      <c r="AI31" s="676"/>
      <c r="AJ31" s="676"/>
      <c r="AK31" s="644"/>
    </row>
    <row r="32" spans="1:64" ht="23.25" customHeight="1" x14ac:dyDescent="0.15">
      <c r="C32" s="656"/>
      <c r="AK32" s="644"/>
    </row>
    <row r="33" spans="1:38" ht="23.25" customHeight="1" x14ac:dyDescent="0.15">
      <c r="A33" s="654"/>
      <c r="B33" s="654" t="s">
        <v>692</v>
      </c>
      <c r="C33" s="691"/>
      <c r="D33" s="661"/>
      <c r="E33" s="661"/>
      <c r="F33" s="661"/>
      <c r="G33" s="661"/>
      <c r="H33" s="673"/>
      <c r="I33" s="673"/>
      <c r="J33" s="654"/>
      <c r="K33" s="654"/>
      <c r="L33" s="654"/>
      <c r="M33" s="654"/>
      <c r="N33" s="654"/>
      <c r="O33" s="654"/>
      <c r="P33" s="654"/>
      <c r="Q33" s="654"/>
      <c r="R33" s="654"/>
      <c r="S33" s="654"/>
      <c r="T33" s="654"/>
      <c r="U33" s="654"/>
      <c r="V33" s="654"/>
      <c r="W33" s="654"/>
      <c r="X33" s="654"/>
      <c r="Y33" s="670"/>
      <c r="Z33" s="670"/>
      <c r="AA33" s="670"/>
      <c r="AB33" s="670"/>
      <c r="AC33" s="670"/>
      <c r="AD33" s="670"/>
      <c r="AE33" s="670"/>
      <c r="AF33" s="670"/>
      <c r="AG33" s="670"/>
      <c r="AH33" s="670"/>
      <c r="AI33" s="670"/>
      <c r="AJ33" s="670"/>
      <c r="AK33" s="644"/>
    </row>
    <row r="34" spans="1:38" ht="23.25" customHeight="1" x14ac:dyDescent="0.15">
      <c r="A34" s="654"/>
      <c r="B34" s="654"/>
      <c r="C34" s="661" t="s">
        <v>691</v>
      </c>
      <c r="D34" s="661"/>
      <c r="E34" s="661"/>
      <c r="F34" s="661"/>
      <c r="G34" s="661"/>
      <c r="H34" s="673"/>
      <c r="I34" s="673"/>
      <c r="J34" s="654"/>
      <c r="K34" s="654"/>
      <c r="L34" s="654"/>
      <c r="M34" s="654"/>
      <c r="N34" s="654"/>
      <c r="O34" s="654"/>
      <c r="P34" s="654"/>
      <c r="Q34" s="654"/>
      <c r="R34" s="654"/>
      <c r="S34" s="654"/>
      <c r="T34" s="654"/>
      <c r="U34" s="654"/>
      <c r="V34" s="654"/>
      <c r="W34" s="654"/>
      <c r="X34" s="654"/>
      <c r="Y34" s="670"/>
      <c r="Z34" s="670"/>
      <c r="AA34" s="670" t="s">
        <v>690</v>
      </c>
      <c r="AB34" s="670"/>
      <c r="AC34" s="670"/>
      <c r="AD34" s="670"/>
      <c r="AE34" s="670"/>
      <c r="AF34" s="690"/>
      <c r="AG34" s="690"/>
      <c r="AH34" s="670"/>
      <c r="AI34" s="670"/>
      <c r="AJ34" s="670"/>
      <c r="AK34" s="644"/>
    </row>
    <row r="35" spans="1:38" ht="23.25" customHeight="1" x14ac:dyDescent="0.15">
      <c r="A35" s="685"/>
      <c r="B35" s="685"/>
      <c r="C35" s="689"/>
      <c r="D35" s="652" t="s">
        <v>634</v>
      </c>
      <c r="E35" s="687"/>
      <c r="F35" s="687"/>
      <c r="G35" s="687"/>
      <c r="H35" s="687"/>
      <c r="I35" s="687"/>
      <c r="J35" s="687"/>
      <c r="K35" s="687"/>
      <c r="L35" s="687"/>
      <c r="M35" s="687"/>
      <c r="N35" s="687"/>
      <c r="O35" s="687"/>
      <c r="P35" s="687"/>
      <c r="Q35" s="688"/>
      <c r="R35" s="652" t="s">
        <v>689</v>
      </c>
      <c r="S35" s="687"/>
      <c r="T35" s="687"/>
      <c r="U35" s="687"/>
      <c r="V35" s="687"/>
      <c r="W35" s="687"/>
      <c r="X35" s="687"/>
      <c r="Y35" s="651"/>
      <c r="Z35" s="685"/>
      <c r="AA35" s="652" t="s">
        <v>688</v>
      </c>
      <c r="AB35" s="687"/>
      <c r="AC35" s="687"/>
      <c r="AD35" s="687"/>
      <c r="AE35" s="687"/>
      <c r="AF35" s="687"/>
      <c r="AG35" s="687"/>
      <c r="AH35" s="651"/>
      <c r="AI35" s="686"/>
      <c r="AJ35" s="685"/>
      <c r="AK35" s="644"/>
    </row>
    <row r="36" spans="1:38" ht="23.25" customHeight="1" x14ac:dyDescent="0.15">
      <c r="C36" s="666"/>
      <c r="D36" s="2562" t="s">
        <v>687</v>
      </c>
      <c r="E36" s="2563"/>
      <c r="F36" s="2563"/>
      <c r="G36" s="2563"/>
      <c r="H36" s="2563"/>
      <c r="I36" s="2564"/>
      <c r="J36" s="2565" t="s">
        <v>686</v>
      </c>
      <c r="K36" s="2566"/>
      <c r="L36" s="2566"/>
      <c r="M36" s="2566"/>
      <c r="N36" s="2566"/>
      <c r="O36" s="2566"/>
      <c r="P36" s="2566"/>
      <c r="Q36" s="2567"/>
      <c r="R36" s="2571" t="str">
        <f>IF(COUNT(AA36:AG37)&gt;0,Y25,"")</f>
        <v/>
      </c>
      <c r="S36" s="2572"/>
      <c r="T36" s="2572"/>
      <c r="U36" s="2572"/>
      <c r="V36" s="2572"/>
      <c r="W36" s="684"/>
      <c r="X36" s="684"/>
      <c r="Y36" s="2575" t="s">
        <v>8</v>
      </c>
      <c r="Z36" s="681" t="s">
        <v>684</v>
      </c>
      <c r="AA36" s="2577" t="str">
        <f>IF(W24="&gt;",AL24,"")</f>
        <v/>
      </c>
      <c r="AB36" s="2578"/>
      <c r="AC36" s="2578"/>
      <c r="AD36" s="2578"/>
      <c r="AE36" s="2578"/>
      <c r="AF36" s="2578"/>
      <c r="AG36" s="2578"/>
      <c r="AH36" s="680" t="s">
        <v>8</v>
      </c>
      <c r="AI36" s="679"/>
      <c r="AK36" s="644"/>
    </row>
    <row r="37" spans="1:38" ht="23.25" customHeight="1" x14ac:dyDescent="0.15">
      <c r="C37" s="666"/>
      <c r="D37" s="2579" t="s">
        <v>685</v>
      </c>
      <c r="E37" s="2580"/>
      <c r="F37" s="2580"/>
      <c r="G37" s="2580"/>
      <c r="H37" s="2580"/>
      <c r="I37" s="2581"/>
      <c r="J37" s="2568"/>
      <c r="K37" s="2569"/>
      <c r="L37" s="2569"/>
      <c r="M37" s="2569"/>
      <c r="N37" s="2569"/>
      <c r="O37" s="2569"/>
      <c r="P37" s="2569"/>
      <c r="Q37" s="2570"/>
      <c r="R37" s="2573" t="str">
        <f>IF(AA37="","",Y27)</f>
        <v/>
      </c>
      <c r="S37" s="2574"/>
      <c r="T37" s="2574"/>
      <c r="U37" s="2574"/>
      <c r="V37" s="2574"/>
      <c r="W37" s="683"/>
      <c r="X37" s="683"/>
      <c r="Y37" s="2576"/>
      <c r="Z37" s="681" t="s">
        <v>684</v>
      </c>
      <c r="AA37" s="2577" t="str">
        <f>IF(W26="&gt;",AL26,"")</f>
        <v/>
      </c>
      <c r="AB37" s="2578"/>
      <c r="AC37" s="2578"/>
      <c r="AD37" s="2578"/>
      <c r="AE37" s="2578"/>
      <c r="AF37" s="2578"/>
      <c r="AG37" s="2578"/>
      <c r="AH37" s="680" t="s">
        <v>8</v>
      </c>
      <c r="AI37" s="679"/>
      <c r="AK37" s="644"/>
    </row>
    <row r="38" spans="1:38" ht="34.5" customHeight="1" x14ac:dyDescent="0.15">
      <c r="C38" s="666"/>
      <c r="D38" s="2582"/>
      <c r="E38" s="2583"/>
      <c r="F38" s="2583"/>
      <c r="G38" s="2583"/>
      <c r="H38" s="2583"/>
      <c r="I38" s="2584"/>
      <c r="J38" s="2585" t="s">
        <v>1013</v>
      </c>
      <c r="K38" s="2586"/>
      <c r="L38" s="2586"/>
      <c r="M38" s="2586"/>
      <c r="N38" s="2586"/>
      <c r="O38" s="2586"/>
      <c r="P38" s="2586"/>
      <c r="Q38" s="2587"/>
      <c r="R38" s="2577" t="str">
        <f>IF(AA38="","",Y28)</f>
        <v/>
      </c>
      <c r="S38" s="2578"/>
      <c r="T38" s="2578"/>
      <c r="U38" s="2578"/>
      <c r="V38" s="2578"/>
      <c r="W38" s="682"/>
      <c r="X38" s="682"/>
      <c r="Y38" s="680" t="s">
        <v>8</v>
      </c>
      <c r="Z38" s="681" t="s">
        <v>683</v>
      </c>
      <c r="AA38" s="2577" t="str">
        <f>IF(W27="&gt;",AL27,"")</f>
        <v/>
      </c>
      <c r="AB38" s="2578"/>
      <c r="AC38" s="2578"/>
      <c r="AD38" s="2578"/>
      <c r="AE38" s="2578"/>
      <c r="AF38" s="2578"/>
      <c r="AG38" s="2578"/>
      <c r="AH38" s="680" t="s">
        <v>8</v>
      </c>
      <c r="AI38" s="679"/>
      <c r="AK38" s="644"/>
      <c r="AL38" s="644" t="str">
        <f>IF(AU38="","",AS28)</f>
        <v/>
      </c>
    </row>
    <row r="39" spans="1:38" ht="23.25" customHeight="1" x14ac:dyDescent="0.15">
      <c r="A39" s="656"/>
      <c r="B39" s="656"/>
      <c r="C39" s="656"/>
      <c r="D39" s="656" t="s">
        <v>682</v>
      </c>
      <c r="E39" s="658"/>
      <c r="F39" s="658"/>
      <c r="G39" s="658"/>
      <c r="H39" s="658"/>
      <c r="I39" s="658"/>
      <c r="J39" s="658"/>
      <c r="K39" s="678"/>
      <c r="L39" s="678"/>
      <c r="M39" s="678"/>
      <c r="N39" s="678"/>
      <c r="O39" s="678"/>
      <c r="P39" s="678"/>
      <c r="Q39" s="678"/>
      <c r="R39" s="678"/>
      <c r="S39" s="678"/>
      <c r="T39" s="678"/>
      <c r="U39" s="678"/>
      <c r="V39" s="678"/>
      <c r="W39" s="678"/>
      <c r="X39" s="678"/>
      <c r="Y39" s="656"/>
      <c r="Z39" s="677"/>
      <c r="AA39" s="677"/>
      <c r="AB39" s="677"/>
      <c r="AC39" s="677"/>
      <c r="AD39" s="677"/>
      <c r="AE39" s="677"/>
      <c r="AF39" s="677"/>
      <c r="AG39" s="677"/>
      <c r="AH39" s="677"/>
      <c r="AI39" s="677"/>
      <c r="AJ39" s="677"/>
      <c r="AK39" s="676"/>
    </row>
    <row r="40" spans="1:38" ht="23.25" customHeight="1" x14ac:dyDescent="0.15">
      <c r="A40" s="654"/>
      <c r="B40" s="654"/>
      <c r="C40" s="654" t="s">
        <v>681</v>
      </c>
      <c r="D40" s="661"/>
      <c r="E40" s="661"/>
      <c r="F40" s="661"/>
      <c r="G40" s="661"/>
      <c r="H40" s="661"/>
      <c r="I40" s="661"/>
      <c r="J40" s="675"/>
      <c r="K40" s="675"/>
      <c r="L40" s="675"/>
      <c r="M40" s="675"/>
      <c r="N40" s="675"/>
      <c r="O40" s="675"/>
      <c r="P40" s="675"/>
      <c r="Q40" s="675"/>
      <c r="R40" s="675"/>
      <c r="S40" s="675"/>
      <c r="T40" s="675"/>
      <c r="U40" s="675"/>
      <c r="V40" s="675"/>
      <c r="W40" s="675"/>
      <c r="X40" s="675"/>
      <c r="Y40" s="675"/>
      <c r="Z40" s="675"/>
      <c r="AA40" s="675"/>
      <c r="AB40" s="675"/>
      <c r="AC40" s="675"/>
      <c r="AD40" s="674" t="s">
        <v>676</v>
      </c>
      <c r="AE40" s="2558" t="s">
        <v>680</v>
      </c>
      <c r="AF40" s="2558"/>
      <c r="AG40" s="2558"/>
      <c r="AH40" s="2558"/>
      <c r="AI40" s="2558"/>
      <c r="AJ40" s="674" t="s">
        <v>674</v>
      </c>
      <c r="AK40" s="644"/>
    </row>
    <row r="41" spans="1:38" ht="23.25" customHeight="1" x14ac:dyDescent="0.15">
      <c r="A41" s="654"/>
      <c r="B41" s="654"/>
      <c r="C41" s="654"/>
      <c r="D41" s="661"/>
      <c r="E41" s="661"/>
      <c r="F41" s="661"/>
      <c r="G41" s="661"/>
      <c r="H41" s="661"/>
      <c r="I41" s="661"/>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4"/>
      <c r="AK41" s="644"/>
    </row>
    <row r="44" spans="1:38" ht="23.25" customHeight="1" x14ac:dyDescent="0.15">
      <c r="A44" s="644"/>
      <c r="B44" s="644"/>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row>
  </sheetData>
  <mergeCells count="46">
    <mergeCell ref="C16:D16"/>
    <mergeCell ref="C17:D17"/>
    <mergeCell ref="C4:D4"/>
    <mergeCell ref="C5:D5"/>
    <mergeCell ref="AN5:BN12"/>
    <mergeCell ref="C6:D6"/>
    <mergeCell ref="C7:D7"/>
    <mergeCell ref="C8:D8"/>
    <mergeCell ref="C9:D9"/>
    <mergeCell ref="C10:D10"/>
    <mergeCell ref="C11:D11"/>
    <mergeCell ref="C12:D12"/>
    <mergeCell ref="C13:D13"/>
    <mergeCell ref="C14:D14"/>
    <mergeCell ref="E14:AJ14"/>
    <mergeCell ref="C15:D15"/>
    <mergeCell ref="C18:D18"/>
    <mergeCell ref="C19:D19"/>
    <mergeCell ref="C24:F25"/>
    <mergeCell ref="G24:M25"/>
    <mergeCell ref="N24:N25"/>
    <mergeCell ref="Y24:AJ24"/>
    <mergeCell ref="AL24:AL25"/>
    <mergeCell ref="Y25:AJ25"/>
    <mergeCell ref="C26:M28"/>
    <mergeCell ref="W26:X26"/>
    <mergeCell ref="Y26:AJ26"/>
    <mergeCell ref="N27:N28"/>
    <mergeCell ref="O27:V28"/>
    <mergeCell ref="W27:X28"/>
    <mergeCell ref="O24:V25"/>
    <mergeCell ref="W24:X25"/>
    <mergeCell ref="AL27:AL28"/>
    <mergeCell ref="Y28:AJ28"/>
    <mergeCell ref="AE40:AI40"/>
    <mergeCell ref="Y27:AJ27"/>
    <mergeCell ref="D36:I36"/>
    <mergeCell ref="J36:Q37"/>
    <mergeCell ref="R36:V37"/>
    <mergeCell ref="Y36:Y37"/>
    <mergeCell ref="AA36:AG36"/>
    <mergeCell ref="D37:I38"/>
    <mergeCell ref="AA37:AG37"/>
    <mergeCell ref="J38:Q38"/>
    <mergeCell ref="R38:V38"/>
    <mergeCell ref="AA38:AG38"/>
  </mergeCells>
  <phoneticPr fontId="2"/>
  <dataValidations count="5">
    <dataValidation type="list" allowBlank="1" showInputMessage="1" showErrorMessage="1" sqref="AE40:AI40">
      <formula1>"い　る　・　いない,い な い,い　　る,－"</formula1>
    </dataValidation>
    <dataValidation type="list" allowBlank="1" showInputMessage="1" showErrorMessage="1" sqref="N24:N28">
      <formula1>"○"</formula1>
    </dataValidation>
    <dataValidation allowBlank="1" showInputMessage="1" showErrorMessage="1" sqref="AL2:BL2 AL29:BL65536 BM13:BM41 AN5 BM42:CK65536 BM2:BM4 AM16:BL20 AL20"/>
    <dataValidation type="list" allowBlank="1" showInputMessage="1" showErrorMessage="1" sqref="P22:R22 P2:R2">
      <formula1>"有　・　無,有,無"</formula1>
    </dataValidation>
    <dataValidation type="list" allowBlank="1" showInputMessage="1" showErrorMessage="1" sqref="C4:D19">
      <formula1>"○,－"</formula1>
    </dataValidation>
  </dataValidations>
  <printOptions horizontalCentered="1" verticalCentered="1"/>
  <pageMargins left="0.74803149606299213" right="0.74803149606299213" top="0.98425196850393704" bottom="0.98425196850393704" header="0.51181102362204722" footer="0.51181102362204722"/>
  <pageSetup paperSize="9" scale="80" orientation="portrait" blackAndWhite="1" cellComments="asDisplayed" r:id="rId1"/>
  <headerFooter alignWithMargins="0">
    <oddFooter xml:space="preserve">&amp;C2/4
</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sheetPr>
  <dimension ref="A1:EA44"/>
  <sheetViews>
    <sheetView view="pageBreakPreview" topLeftCell="A16" zoomScaleNormal="100" zoomScaleSheetLayoutView="100" workbookViewId="0">
      <selection activeCell="A25" sqref="A25:XFD25"/>
    </sheetView>
  </sheetViews>
  <sheetFormatPr defaultColWidth="0" defaultRowHeight="23.25" customHeight="1" x14ac:dyDescent="0.15"/>
  <cols>
    <col min="1" max="19" width="2.625" style="645" customWidth="1"/>
    <col min="20" max="20" width="2.5" style="645" customWidth="1"/>
    <col min="21" max="36" width="2.625" style="645" customWidth="1"/>
    <col min="37" max="37" width="1.375" style="645" customWidth="1"/>
    <col min="38" max="38" width="12.125" style="644" customWidth="1"/>
    <col min="39" max="65" width="2.625" style="644" customWidth="1"/>
    <col min="66" max="131" width="2.625" style="644" hidden="1" customWidth="1"/>
    <col min="132" max="16384" width="2.625" style="643" hidden="1"/>
  </cols>
  <sheetData>
    <row r="1" spans="1:66" ht="23.25" customHeight="1" x14ac:dyDescent="0.15">
      <c r="C1" s="714" t="s">
        <v>736</v>
      </c>
      <c r="Z1" s="679"/>
      <c r="AA1" s="679"/>
    </row>
    <row r="2" spans="1:66" s="644" customFormat="1" ht="23.25" customHeight="1" x14ac:dyDescent="0.15">
      <c r="A2" s="666"/>
      <c r="B2" s="666"/>
      <c r="C2" s="667" t="s">
        <v>723</v>
      </c>
      <c r="D2" s="666"/>
      <c r="E2" s="666"/>
      <c r="F2" s="666"/>
      <c r="G2" s="666"/>
      <c r="H2" s="666"/>
      <c r="I2" s="666"/>
      <c r="J2" s="666"/>
      <c r="K2" s="666"/>
      <c r="L2" s="666"/>
      <c r="M2" s="666"/>
      <c r="N2" s="666"/>
      <c r="O2" s="666"/>
      <c r="P2" s="666"/>
      <c r="Q2" s="666"/>
      <c r="R2" s="666"/>
      <c r="S2" s="666"/>
      <c r="T2" s="666"/>
      <c r="U2" s="666"/>
      <c r="V2" s="666"/>
      <c r="W2" s="666"/>
      <c r="X2" s="666"/>
      <c r="Y2" s="666"/>
      <c r="Z2" s="713"/>
      <c r="AA2" s="683"/>
      <c r="AB2" s="683"/>
      <c r="AC2" s="683"/>
      <c r="AD2" s="666"/>
      <c r="AE2" s="666"/>
      <c r="AF2" s="666"/>
      <c r="AG2" s="666"/>
      <c r="AH2" s="666"/>
      <c r="AI2" s="666"/>
      <c r="AJ2" s="666"/>
      <c r="AK2" s="669"/>
    </row>
    <row r="3" spans="1:66" s="644" customFormat="1" ht="23.25" customHeight="1" thickBot="1" x14ac:dyDescent="0.2">
      <c r="A3" s="653"/>
      <c r="B3" s="653"/>
      <c r="C3" s="706" t="s">
        <v>721</v>
      </c>
      <c r="D3" s="705"/>
      <c r="E3" s="652" t="s">
        <v>720</v>
      </c>
      <c r="F3" s="687"/>
      <c r="G3" s="687"/>
      <c r="H3" s="687"/>
      <c r="I3" s="687"/>
      <c r="J3" s="687"/>
      <c r="K3" s="687"/>
      <c r="L3" s="687"/>
      <c r="M3" s="687"/>
      <c r="N3" s="687"/>
      <c r="O3" s="687"/>
      <c r="P3" s="687"/>
      <c r="Q3" s="687"/>
      <c r="R3" s="687"/>
      <c r="S3" s="687"/>
      <c r="T3" s="687"/>
      <c r="U3" s="687"/>
      <c r="V3" s="687"/>
      <c r="W3" s="687"/>
      <c r="X3" s="687"/>
      <c r="Y3" s="687"/>
      <c r="Z3" s="712"/>
      <c r="AA3" s="712"/>
      <c r="AB3" s="687"/>
      <c r="AC3" s="687"/>
      <c r="AD3" s="687"/>
      <c r="AE3" s="687"/>
      <c r="AF3" s="687"/>
      <c r="AG3" s="687"/>
      <c r="AH3" s="687"/>
      <c r="AI3" s="687"/>
      <c r="AJ3" s="651"/>
      <c r="AL3" s="704" t="s">
        <v>699</v>
      </c>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row>
    <row r="4" spans="1:66" s="644" customFormat="1" ht="23.25" customHeight="1" thickBot="1" x14ac:dyDescent="0.2">
      <c r="A4" s="654"/>
      <c r="B4" s="654"/>
      <c r="C4" s="2619"/>
      <c r="D4" s="2620"/>
      <c r="E4" s="647" t="s">
        <v>735</v>
      </c>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6"/>
      <c r="AL4" s="703"/>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43"/>
      <c r="BK4" s="643"/>
      <c r="BL4" s="643"/>
    </row>
    <row r="5" spans="1:66" s="644" customFormat="1" ht="23.25" customHeight="1" thickBot="1" x14ac:dyDescent="0.2">
      <c r="A5" s="654"/>
      <c r="B5" s="654"/>
      <c r="C5" s="2619"/>
      <c r="D5" s="2620"/>
      <c r="E5" s="647" t="s">
        <v>718</v>
      </c>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6"/>
      <c r="AL5" s="700"/>
      <c r="AM5" s="643"/>
      <c r="AN5" s="2540" t="s">
        <v>1015</v>
      </c>
      <c r="AO5" s="2540"/>
      <c r="AP5" s="2540"/>
      <c r="AQ5" s="2540"/>
      <c r="AR5" s="2540"/>
      <c r="AS5" s="2540"/>
      <c r="AT5" s="2540"/>
      <c r="AU5" s="2540"/>
      <c r="AV5" s="2540"/>
      <c r="AW5" s="2540"/>
      <c r="AX5" s="2540"/>
      <c r="AY5" s="2540"/>
      <c r="AZ5" s="2540"/>
      <c r="BA5" s="2540"/>
      <c r="BB5" s="2540"/>
      <c r="BC5" s="2540"/>
      <c r="BD5" s="2540"/>
      <c r="BE5" s="2540"/>
      <c r="BF5" s="2540"/>
      <c r="BG5" s="2540"/>
      <c r="BH5" s="2540"/>
      <c r="BI5" s="2540"/>
      <c r="BJ5" s="2540"/>
      <c r="BK5" s="2540"/>
      <c r="BL5" s="2540"/>
      <c r="BM5" s="2540"/>
      <c r="BN5" s="2540"/>
    </row>
    <row r="6" spans="1:66" s="644" customFormat="1" ht="23.25" customHeight="1" thickBot="1" x14ac:dyDescent="0.2">
      <c r="A6" s="654"/>
      <c r="B6" s="654"/>
      <c r="C6" s="2619" t="s">
        <v>727</v>
      </c>
      <c r="D6" s="2620"/>
      <c r="E6" s="647" t="s">
        <v>734</v>
      </c>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702"/>
      <c r="AJ6" s="701"/>
      <c r="AL6" s="711">
        <v>3500000</v>
      </c>
      <c r="AM6" s="643"/>
      <c r="AN6" s="2543"/>
      <c r="AO6" s="2543"/>
      <c r="AP6" s="2543"/>
      <c r="AQ6" s="2543"/>
      <c r="AR6" s="2543"/>
      <c r="AS6" s="2543"/>
      <c r="AT6" s="2543"/>
      <c r="AU6" s="2543"/>
      <c r="AV6" s="2543"/>
      <c r="AW6" s="2543"/>
      <c r="AX6" s="2543"/>
      <c r="AY6" s="2543"/>
      <c r="AZ6" s="2543"/>
      <c r="BA6" s="2543"/>
      <c r="BB6" s="2543"/>
      <c r="BC6" s="2543"/>
      <c r="BD6" s="2543"/>
      <c r="BE6" s="2543"/>
      <c r="BF6" s="2543"/>
      <c r="BG6" s="2543"/>
      <c r="BH6" s="2543"/>
      <c r="BI6" s="2543"/>
      <c r="BJ6" s="2543"/>
      <c r="BK6" s="2543"/>
      <c r="BL6" s="2543"/>
      <c r="BM6" s="2543"/>
      <c r="BN6" s="2543"/>
    </row>
    <row r="7" spans="1:66" s="644" customFormat="1" ht="23.25" customHeight="1" thickBot="1" x14ac:dyDescent="0.2">
      <c r="A7" s="654"/>
      <c r="B7" s="654"/>
      <c r="C7" s="2619"/>
      <c r="D7" s="2620"/>
      <c r="E7" s="647" t="s">
        <v>733</v>
      </c>
      <c r="F7" s="702"/>
      <c r="G7" s="702"/>
      <c r="H7" s="702"/>
      <c r="I7" s="702"/>
      <c r="J7" s="702"/>
      <c r="K7" s="702"/>
      <c r="L7" s="702"/>
      <c r="M7" s="702"/>
      <c r="N7" s="702"/>
      <c r="O7" s="702"/>
      <c r="P7" s="702"/>
      <c r="Q7" s="702"/>
      <c r="R7" s="702"/>
      <c r="S7" s="702"/>
      <c r="T7" s="702"/>
      <c r="U7" s="702"/>
      <c r="V7" s="702"/>
      <c r="W7" s="702"/>
      <c r="X7" s="702"/>
      <c r="Y7" s="702"/>
      <c r="Z7" s="702"/>
      <c r="AA7" s="702"/>
      <c r="AB7" s="702"/>
      <c r="AC7" s="702"/>
      <c r="AD7" s="702"/>
      <c r="AE7" s="702"/>
      <c r="AF7" s="702"/>
      <c r="AG7" s="702"/>
      <c r="AH7" s="702"/>
      <c r="AI7" s="702"/>
      <c r="AJ7" s="701"/>
      <c r="AL7" s="711"/>
      <c r="AM7" s="643"/>
      <c r="AN7" s="2543"/>
      <c r="AO7" s="2543"/>
      <c r="AP7" s="2543"/>
      <c r="AQ7" s="2543"/>
      <c r="AR7" s="2543"/>
      <c r="AS7" s="2543"/>
      <c r="AT7" s="2543"/>
      <c r="AU7" s="2543"/>
      <c r="AV7" s="2543"/>
      <c r="AW7" s="2543"/>
      <c r="AX7" s="2543"/>
      <c r="AY7" s="2543"/>
      <c r="AZ7" s="2543"/>
      <c r="BA7" s="2543"/>
      <c r="BB7" s="2543"/>
      <c r="BC7" s="2543"/>
      <c r="BD7" s="2543"/>
      <c r="BE7" s="2543"/>
      <c r="BF7" s="2543"/>
      <c r="BG7" s="2543"/>
      <c r="BH7" s="2543"/>
      <c r="BI7" s="2543"/>
      <c r="BJ7" s="2543"/>
      <c r="BK7" s="2543"/>
      <c r="BL7" s="2543"/>
      <c r="BM7" s="2543"/>
      <c r="BN7" s="2543"/>
    </row>
    <row r="8" spans="1:66" s="644" customFormat="1" ht="23.25" customHeight="1" thickBot="1" x14ac:dyDescent="0.2">
      <c r="A8" s="654"/>
      <c r="B8" s="654"/>
      <c r="C8" s="2619" t="s">
        <v>727</v>
      </c>
      <c r="D8" s="2620"/>
      <c r="E8" s="647" t="s">
        <v>732</v>
      </c>
      <c r="F8" s="702"/>
      <c r="G8" s="702"/>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702"/>
      <c r="AJ8" s="701"/>
      <c r="AL8" s="711">
        <v>5000000</v>
      </c>
      <c r="AN8" s="2543"/>
      <c r="AO8" s="2543"/>
      <c r="AP8" s="2543"/>
      <c r="AQ8" s="2543"/>
      <c r="AR8" s="2543"/>
      <c r="AS8" s="2543"/>
      <c r="AT8" s="2543"/>
      <c r="AU8" s="2543"/>
      <c r="AV8" s="2543"/>
      <c r="AW8" s="2543"/>
      <c r="AX8" s="2543"/>
      <c r="AY8" s="2543"/>
      <c r="AZ8" s="2543"/>
      <c r="BA8" s="2543"/>
      <c r="BB8" s="2543"/>
      <c r="BC8" s="2543"/>
      <c r="BD8" s="2543"/>
      <c r="BE8" s="2543"/>
      <c r="BF8" s="2543"/>
      <c r="BG8" s="2543"/>
      <c r="BH8" s="2543"/>
      <c r="BI8" s="2543"/>
      <c r="BJ8" s="2543"/>
      <c r="BK8" s="2543"/>
      <c r="BL8" s="2543"/>
      <c r="BM8" s="2543"/>
      <c r="BN8" s="2543"/>
    </row>
    <row r="9" spans="1:66" s="644" customFormat="1" ht="23.25" customHeight="1" thickBot="1" x14ac:dyDescent="0.2">
      <c r="A9" s="654"/>
      <c r="B9" s="654"/>
      <c r="C9" s="2619"/>
      <c r="D9" s="2620"/>
      <c r="E9" s="647" t="s">
        <v>713</v>
      </c>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6"/>
      <c r="AL9" s="711"/>
      <c r="AN9" s="2543"/>
      <c r="AO9" s="2543"/>
      <c r="AP9" s="2543"/>
      <c r="AQ9" s="2543"/>
      <c r="AR9" s="2543"/>
      <c r="AS9" s="2543"/>
      <c r="AT9" s="2543"/>
      <c r="AU9" s="2543"/>
      <c r="AV9" s="2543"/>
      <c r="AW9" s="2543"/>
      <c r="AX9" s="2543"/>
      <c r="AY9" s="2543"/>
      <c r="AZ9" s="2543"/>
      <c r="BA9" s="2543"/>
      <c r="BB9" s="2543"/>
      <c r="BC9" s="2543"/>
      <c r="BD9" s="2543"/>
      <c r="BE9" s="2543"/>
      <c r="BF9" s="2543"/>
      <c r="BG9" s="2543"/>
      <c r="BH9" s="2543"/>
      <c r="BI9" s="2543"/>
      <c r="BJ9" s="2543"/>
      <c r="BK9" s="2543"/>
      <c r="BL9" s="2543"/>
      <c r="BM9" s="2543"/>
      <c r="BN9" s="2543"/>
    </row>
    <row r="10" spans="1:66" s="644" customFormat="1" ht="23.25" customHeight="1" thickBot="1" x14ac:dyDescent="0.2">
      <c r="A10" s="654"/>
      <c r="B10" s="654"/>
      <c r="C10" s="2619"/>
      <c r="D10" s="2620"/>
      <c r="E10" s="647" t="s">
        <v>731</v>
      </c>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6"/>
      <c r="AL10" s="711"/>
      <c r="AM10" s="643"/>
      <c r="AN10" s="2543"/>
      <c r="AO10" s="2543"/>
      <c r="AP10" s="2543"/>
      <c r="AQ10" s="2543"/>
      <c r="AR10" s="2543"/>
      <c r="AS10" s="2543"/>
      <c r="AT10" s="2543"/>
      <c r="AU10" s="2543"/>
      <c r="AV10" s="2543"/>
      <c r="AW10" s="2543"/>
      <c r="AX10" s="2543"/>
      <c r="AY10" s="2543"/>
      <c r="AZ10" s="2543"/>
      <c r="BA10" s="2543"/>
      <c r="BB10" s="2543"/>
      <c r="BC10" s="2543"/>
      <c r="BD10" s="2543"/>
      <c r="BE10" s="2543"/>
      <c r="BF10" s="2543"/>
      <c r="BG10" s="2543"/>
      <c r="BH10" s="2543"/>
      <c r="BI10" s="2543"/>
      <c r="BJ10" s="2543"/>
      <c r="BK10" s="2543"/>
      <c r="BL10" s="2543"/>
      <c r="BM10" s="2543"/>
      <c r="BN10" s="2543"/>
    </row>
    <row r="11" spans="1:66" s="644" customFormat="1" ht="23.25" customHeight="1" thickBot="1" x14ac:dyDescent="0.2">
      <c r="A11" s="654"/>
      <c r="B11" s="654"/>
      <c r="C11" s="2619" t="s">
        <v>727</v>
      </c>
      <c r="D11" s="2620"/>
      <c r="E11" s="647" t="s">
        <v>711</v>
      </c>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6"/>
      <c r="AL11" s="711">
        <v>500000</v>
      </c>
      <c r="AM11" s="643"/>
      <c r="AN11" s="2543"/>
      <c r="AO11" s="2543"/>
      <c r="AP11" s="2543"/>
      <c r="AQ11" s="2543"/>
      <c r="AR11" s="2543"/>
      <c r="AS11" s="2543"/>
      <c r="AT11" s="2543"/>
      <c r="AU11" s="2543"/>
      <c r="AV11" s="2543"/>
      <c r="AW11" s="2543"/>
      <c r="AX11" s="2543"/>
      <c r="AY11" s="2543"/>
      <c r="AZ11" s="2543"/>
      <c r="BA11" s="2543"/>
      <c r="BB11" s="2543"/>
      <c r="BC11" s="2543"/>
      <c r="BD11" s="2543"/>
      <c r="BE11" s="2543"/>
      <c r="BF11" s="2543"/>
      <c r="BG11" s="2543"/>
      <c r="BH11" s="2543"/>
      <c r="BI11" s="2543"/>
      <c r="BJ11" s="2543"/>
      <c r="BK11" s="2543"/>
      <c r="BL11" s="2543"/>
      <c r="BM11" s="2543"/>
      <c r="BN11" s="2543"/>
    </row>
    <row r="12" spans="1:66" s="644" customFormat="1" ht="23.25" customHeight="1" thickBot="1" x14ac:dyDescent="0.2">
      <c r="A12" s="654"/>
      <c r="B12" s="654"/>
      <c r="C12" s="2619"/>
      <c r="D12" s="2620"/>
      <c r="E12" s="1102" t="s">
        <v>1212</v>
      </c>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6"/>
      <c r="AL12" s="711"/>
      <c r="AM12" s="643"/>
      <c r="AN12" s="2543"/>
      <c r="AO12" s="2543"/>
      <c r="AP12" s="2543"/>
      <c r="AQ12" s="2543"/>
      <c r="AR12" s="2543"/>
      <c r="AS12" s="2543"/>
      <c r="AT12" s="2543"/>
      <c r="AU12" s="2543"/>
      <c r="AV12" s="2543"/>
      <c r="AW12" s="2543"/>
      <c r="AX12" s="2543"/>
      <c r="AY12" s="2543"/>
      <c r="AZ12" s="2543"/>
      <c r="BA12" s="2543"/>
      <c r="BB12" s="2543"/>
      <c r="BC12" s="2543"/>
      <c r="BD12" s="2543"/>
      <c r="BE12" s="2543"/>
      <c r="BF12" s="2543"/>
      <c r="BG12" s="2543"/>
      <c r="BH12" s="2543"/>
      <c r="BI12" s="2543"/>
      <c r="BJ12" s="2543"/>
      <c r="BK12" s="2543"/>
      <c r="BL12" s="2543"/>
      <c r="BM12" s="2543"/>
      <c r="BN12" s="2543"/>
    </row>
    <row r="13" spans="1:66" s="644" customFormat="1" ht="23.25" customHeight="1" thickBot="1" x14ac:dyDescent="0.2">
      <c r="A13" s="654"/>
      <c r="B13" s="654"/>
      <c r="C13" s="2619"/>
      <c r="D13" s="2620"/>
      <c r="E13" s="647" t="s">
        <v>710</v>
      </c>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6"/>
      <c r="AL13" s="711"/>
      <c r="AM13" s="643"/>
      <c r="AN13" s="643"/>
      <c r="AO13" s="643"/>
      <c r="AP13" s="643"/>
      <c r="AQ13" s="643"/>
      <c r="AR13" s="643"/>
      <c r="AS13" s="643"/>
      <c r="AT13" s="643"/>
      <c r="AU13" s="643"/>
      <c r="AV13" s="643"/>
      <c r="AW13" s="643"/>
      <c r="AX13" s="643"/>
      <c r="AY13" s="643"/>
      <c r="AZ13" s="643"/>
      <c r="BA13" s="643"/>
      <c r="BB13" s="643"/>
      <c r="BC13" s="643"/>
      <c r="BD13" s="643"/>
      <c r="BE13" s="643"/>
      <c r="BF13" s="643"/>
      <c r="BG13" s="643"/>
      <c r="BH13" s="643"/>
      <c r="BI13" s="643"/>
      <c r="BJ13" s="643"/>
      <c r="BK13" s="643"/>
      <c r="BL13" s="643"/>
    </row>
    <row r="14" spans="1:66" s="644" customFormat="1" ht="23.25" customHeight="1" thickBot="1" x14ac:dyDescent="0.2">
      <c r="A14" s="654"/>
      <c r="B14" s="654"/>
      <c r="C14" s="2619" t="s">
        <v>727</v>
      </c>
      <c r="D14" s="2620"/>
      <c r="E14" s="2633" t="s">
        <v>709</v>
      </c>
      <c r="F14" s="2633"/>
      <c r="G14" s="2633"/>
      <c r="H14" s="2633"/>
      <c r="I14" s="2633"/>
      <c r="J14" s="2633"/>
      <c r="K14" s="2633"/>
      <c r="L14" s="2633"/>
      <c r="M14" s="2633"/>
      <c r="N14" s="2633"/>
      <c r="O14" s="2633"/>
      <c r="P14" s="2633"/>
      <c r="Q14" s="2633"/>
      <c r="R14" s="2633"/>
      <c r="S14" s="2633"/>
      <c r="T14" s="2633"/>
      <c r="U14" s="2633"/>
      <c r="V14" s="2633"/>
      <c r="W14" s="2633"/>
      <c r="X14" s="2633"/>
      <c r="Y14" s="2633"/>
      <c r="Z14" s="2633"/>
      <c r="AA14" s="2633"/>
      <c r="AB14" s="2633"/>
      <c r="AC14" s="2633"/>
      <c r="AD14" s="2633"/>
      <c r="AE14" s="2633"/>
      <c r="AF14" s="2633"/>
      <c r="AG14" s="2633"/>
      <c r="AH14" s="2633"/>
      <c r="AI14" s="2633"/>
      <c r="AJ14" s="2634"/>
      <c r="AL14" s="711">
        <v>10000000</v>
      </c>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row>
    <row r="15" spans="1:66" s="644" customFormat="1" ht="23.25" customHeight="1" thickBot="1" x14ac:dyDescent="0.2">
      <c r="A15" s="654"/>
      <c r="B15" s="654"/>
      <c r="C15" s="2619"/>
      <c r="D15" s="2620"/>
      <c r="E15" s="647" t="s">
        <v>708</v>
      </c>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6"/>
      <c r="AL15" s="711"/>
    </row>
    <row r="16" spans="1:66" s="644" customFormat="1" ht="23.25" customHeight="1" thickBot="1" x14ac:dyDescent="0.2">
      <c r="A16" s="654"/>
      <c r="B16" s="654"/>
      <c r="C16" s="2619" t="s">
        <v>727</v>
      </c>
      <c r="D16" s="2620"/>
      <c r="E16" s="647" t="s">
        <v>730</v>
      </c>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6"/>
      <c r="AL16" s="711">
        <v>5000000</v>
      </c>
    </row>
    <row r="17" spans="1:64" s="644" customFormat="1" ht="23.25" customHeight="1" thickBot="1" x14ac:dyDescent="0.2">
      <c r="A17" s="654"/>
      <c r="B17" s="654"/>
      <c r="C17" s="2619"/>
      <c r="D17" s="2620"/>
      <c r="E17" s="647" t="s">
        <v>729</v>
      </c>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6"/>
      <c r="AL17" s="710"/>
    </row>
    <row r="18" spans="1:64" s="644" customFormat="1" ht="23.25" customHeight="1" thickBot="1" x14ac:dyDescent="0.2">
      <c r="A18" s="654"/>
      <c r="B18" s="654"/>
      <c r="C18" s="2619"/>
      <c r="D18" s="2620"/>
      <c r="E18" s="647" t="s">
        <v>705</v>
      </c>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6"/>
      <c r="AL18" s="710"/>
    </row>
    <row r="19" spans="1:64" s="644" customFormat="1" ht="23.25" customHeight="1" thickBot="1" x14ac:dyDescent="0.2">
      <c r="A19" s="654"/>
      <c r="B19" s="654"/>
      <c r="C19" s="2619"/>
      <c r="D19" s="2620"/>
      <c r="E19" s="647" t="s">
        <v>704</v>
      </c>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6"/>
      <c r="AL19" s="710"/>
    </row>
    <row r="20" spans="1:64" s="644" customFormat="1" ht="23.25" customHeight="1" x14ac:dyDescent="0.15">
      <c r="A20" s="656"/>
      <c r="B20" s="656"/>
      <c r="C20" s="656" t="s">
        <v>703</v>
      </c>
      <c r="D20" s="699"/>
      <c r="E20" s="699"/>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699"/>
      <c r="AJ20" s="699"/>
    </row>
    <row r="21" spans="1:64" s="644" customFormat="1" ht="23.25" customHeight="1" x14ac:dyDescent="0.15">
      <c r="A21" s="685"/>
      <c r="B21" s="685"/>
      <c r="C21" s="698"/>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BL21" s="697"/>
    </row>
    <row r="22" spans="1:64" s="644" customFormat="1" ht="23.25" customHeight="1" x14ac:dyDescent="0.15">
      <c r="A22" s="666"/>
      <c r="B22" s="666"/>
      <c r="C22" s="667" t="s">
        <v>702</v>
      </c>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BL22" s="697"/>
    </row>
    <row r="23" spans="1:64" s="644" customFormat="1" ht="23.25" customHeight="1" thickBot="1" x14ac:dyDescent="0.2">
      <c r="A23" s="653"/>
      <c r="B23" s="653"/>
      <c r="C23" s="652" t="s">
        <v>701</v>
      </c>
      <c r="D23" s="687"/>
      <c r="E23" s="687"/>
      <c r="F23" s="687"/>
      <c r="G23" s="687"/>
      <c r="H23" s="687"/>
      <c r="I23" s="687"/>
      <c r="J23" s="687"/>
      <c r="K23" s="687"/>
      <c r="L23" s="687"/>
      <c r="M23" s="687"/>
      <c r="N23" s="696"/>
      <c r="O23" s="652" t="s">
        <v>700</v>
      </c>
      <c r="P23" s="687"/>
      <c r="Q23" s="687"/>
      <c r="R23" s="687"/>
      <c r="S23" s="687"/>
      <c r="T23" s="687"/>
      <c r="U23" s="687"/>
      <c r="V23" s="687"/>
      <c r="W23" s="687"/>
      <c r="X23" s="687"/>
      <c r="Y23" s="687"/>
      <c r="Z23" s="687"/>
      <c r="AA23" s="687"/>
      <c r="AB23" s="687"/>
      <c r="AC23" s="687"/>
      <c r="AD23" s="687"/>
      <c r="AE23" s="687"/>
      <c r="AF23" s="687"/>
      <c r="AG23" s="687"/>
      <c r="AH23" s="687"/>
      <c r="AI23" s="687"/>
      <c r="AJ23" s="651"/>
      <c r="AL23" s="650" t="s">
        <v>699</v>
      </c>
      <c r="AM23" s="663"/>
      <c r="AN23" s="663"/>
      <c r="AO23" s="663"/>
      <c r="AP23" s="663"/>
      <c r="AQ23" s="663"/>
      <c r="AR23" s="663"/>
      <c r="AS23" s="663"/>
      <c r="AT23" s="663"/>
      <c r="AU23" s="663"/>
      <c r="AV23" s="663"/>
      <c r="AW23" s="663"/>
      <c r="AX23" s="663"/>
      <c r="AY23" s="663"/>
      <c r="AZ23" s="663"/>
      <c r="BA23" s="663"/>
      <c r="BB23" s="663"/>
      <c r="BC23" s="663"/>
      <c r="BD23" s="663"/>
      <c r="BE23" s="663"/>
      <c r="BF23" s="663"/>
      <c r="BG23" s="663"/>
      <c r="BH23" s="663"/>
      <c r="BI23" s="663"/>
      <c r="BJ23" s="663"/>
      <c r="BK23" s="663"/>
      <c r="BL23" s="663"/>
    </row>
    <row r="24" spans="1:64" s="644" customFormat="1" ht="23.25" customHeight="1" thickBot="1" x14ac:dyDescent="0.2">
      <c r="A24" s="654"/>
      <c r="B24" s="654"/>
      <c r="C24" s="2621" t="s">
        <v>698</v>
      </c>
      <c r="D24" s="2622"/>
      <c r="E24" s="2622"/>
      <c r="F24" s="2623"/>
      <c r="G24" s="2627" t="s">
        <v>697</v>
      </c>
      <c r="H24" s="2628"/>
      <c r="I24" s="2628"/>
      <c r="J24" s="2628"/>
      <c r="K24" s="2628"/>
      <c r="L24" s="2628"/>
      <c r="M24" s="2628"/>
      <c r="N24" s="2602" t="s">
        <v>727</v>
      </c>
      <c r="O24" s="2609" t="s">
        <v>1197</v>
      </c>
      <c r="P24" s="2609"/>
      <c r="Q24" s="2609"/>
      <c r="R24" s="2609"/>
      <c r="S24" s="2609"/>
      <c r="T24" s="2609"/>
      <c r="U24" s="2609"/>
      <c r="V24" s="2610"/>
      <c r="W24" s="2613" t="str">
        <f>IF(AL24&gt;Y25,"&gt;",IF(AL24&lt;Y25,"&lt;","-"))</f>
        <v>&lt;</v>
      </c>
      <c r="X24" s="2606"/>
      <c r="Y24" s="2559" t="s">
        <v>686</v>
      </c>
      <c r="Z24" s="2560"/>
      <c r="AA24" s="2560"/>
      <c r="AB24" s="2560"/>
      <c r="AC24" s="2560"/>
      <c r="AD24" s="2560"/>
      <c r="AE24" s="2560"/>
      <c r="AF24" s="2560"/>
      <c r="AG24" s="2560"/>
      <c r="AH24" s="2560"/>
      <c r="AI24" s="2560"/>
      <c r="AJ24" s="2561"/>
      <c r="AL24" s="2588">
        <f>AL9+AL11+AL12+AL13</f>
        <v>500000</v>
      </c>
    </row>
    <row r="25" spans="1:64" s="644" customFormat="1" ht="23.25" customHeight="1" thickBot="1" x14ac:dyDescent="0.2">
      <c r="A25" s="654"/>
      <c r="B25" s="654"/>
      <c r="C25" s="2624"/>
      <c r="D25" s="2625"/>
      <c r="E25" s="2625"/>
      <c r="F25" s="2626"/>
      <c r="G25" s="2629"/>
      <c r="H25" s="2630"/>
      <c r="I25" s="2630"/>
      <c r="J25" s="2630"/>
      <c r="K25" s="2630"/>
      <c r="L25" s="2630"/>
      <c r="M25" s="2630"/>
      <c r="N25" s="2602"/>
      <c r="O25" s="2611"/>
      <c r="P25" s="2611"/>
      <c r="Q25" s="2611"/>
      <c r="R25" s="2611"/>
      <c r="S25" s="2611"/>
      <c r="T25" s="2611"/>
      <c r="U25" s="2611"/>
      <c r="V25" s="2612"/>
      <c r="W25" s="2607"/>
      <c r="X25" s="2608"/>
      <c r="Y25" s="2590">
        <v>7500000</v>
      </c>
      <c r="Z25" s="2591"/>
      <c r="AA25" s="2591"/>
      <c r="AB25" s="2591"/>
      <c r="AC25" s="2591"/>
      <c r="AD25" s="2591"/>
      <c r="AE25" s="2591"/>
      <c r="AF25" s="2591"/>
      <c r="AG25" s="2591"/>
      <c r="AH25" s="2591"/>
      <c r="AI25" s="2591"/>
      <c r="AJ25" s="2592"/>
      <c r="AL25" s="2589"/>
    </row>
    <row r="26" spans="1:64" s="644" customFormat="1" ht="23.25" customHeight="1" thickBot="1" x14ac:dyDescent="0.2">
      <c r="A26" s="654"/>
      <c r="B26" s="654"/>
      <c r="C26" s="2559" t="s">
        <v>696</v>
      </c>
      <c r="D26" s="2593"/>
      <c r="E26" s="2593"/>
      <c r="F26" s="2593"/>
      <c r="G26" s="2593"/>
      <c r="H26" s="2593"/>
      <c r="I26" s="2593"/>
      <c r="J26" s="2593"/>
      <c r="K26" s="2593"/>
      <c r="L26" s="2593"/>
      <c r="M26" s="2593"/>
      <c r="N26" s="693" t="s">
        <v>727</v>
      </c>
      <c r="O26" s="647" t="s">
        <v>728</v>
      </c>
      <c r="P26" s="647"/>
      <c r="Q26" s="647"/>
      <c r="R26" s="647"/>
      <c r="S26" s="647"/>
      <c r="T26" s="647"/>
      <c r="U26" s="647"/>
      <c r="V26" s="647"/>
      <c r="W26" s="2597" t="str">
        <f>IF(AL26&gt;Y25,"&gt;",IF(AL26&lt;Y25,"&lt;","-"))</f>
        <v>&gt;</v>
      </c>
      <c r="X26" s="2598"/>
      <c r="Y26" s="2599" t="s">
        <v>686</v>
      </c>
      <c r="Z26" s="2600"/>
      <c r="AA26" s="2600"/>
      <c r="AB26" s="2600"/>
      <c r="AC26" s="2600"/>
      <c r="AD26" s="2600"/>
      <c r="AE26" s="2600"/>
      <c r="AF26" s="2600"/>
      <c r="AG26" s="2600"/>
      <c r="AH26" s="2600"/>
      <c r="AI26" s="2600"/>
      <c r="AJ26" s="2601"/>
      <c r="AL26" s="695">
        <f>AL14+AL15+AL16+AL17+AL18+AL19</f>
        <v>15000000</v>
      </c>
    </row>
    <row r="27" spans="1:64" s="644" customFormat="1" ht="23.45" customHeight="1" thickBot="1" x14ac:dyDescent="0.2">
      <c r="A27" s="654"/>
      <c r="B27" s="654"/>
      <c r="C27" s="2594"/>
      <c r="D27" s="2595"/>
      <c r="E27" s="2595"/>
      <c r="F27" s="2595"/>
      <c r="G27" s="2595"/>
      <c r="H27" s="2595"/>
      <c r="I27" s="2595"/>
      <c r="J27" s="2595"/>
      <c r="K27" s="2595"/>
      <c r="L27" s="2595"/>
      <c r="M27" s="2595"/>
      <c r="N27" s="2602" t="s">
        <v>727</v>
      </c>
      <c r="O27" s="2603" t="s">
        <v>726</v>
      </c>
      <c r="P27" s="2310"/>
      <c r="Q27" s="2310"/>
      <c r="R27" s="2310"/>
      <c r="S27" s="2310"/>
      <c r="T27" s="2310"/>
      <c r="U27" s="2310"/>
      <c r="V27" s="2604"/>
      <c r="W27" s="2605" t="str">
        <f>IF(AL27&gt;Y28,"&gt;",IF(AL27&lt;Y28,"&lt;","-"))</f>
        <v>&lt;</v>
      </c>
      <c r="X27" s="2606"/>
      <c r="Y27" s="2559" t="s">
        <v>1014</v>
      </c>
      <c r="Z27" s="2560"/>
      <c r="AA27" s="2560"/>
      <c r="AB27" s="2560"/>
      <c r="AC27" s="2560"/>
      <c r="AD27" s="2560"/>
      <c r="AE27" s="2560"/>
      <c r="AF27" s="2560"/>
      <c r="AG27" s="2560"/>
      <c r="AH27" s="2560"/>
      <c r="AI27" s="2560"/>
      <c r="AJ27" s="2561"/>
      <c r="AL27" s="2614">
        <f>AL9+AL10+AL11+AL12+AL13+AL14+AL15</f>
        <v>10500000</v>
      </c>
    </row>
    <row r="28" spans="1:64" s="644" customFormat="1" ht="22.5" customHeight="1" thickBot="1" x14ac:dyDescent="0.2">
      <c r="A28" s="654"/>
      <c r="B28" s="654"/>
      <c r="C28" s="2596"/>
      <c r="D28" s="2549"/>
      <c r="E28" s="2549"/>
      <c r="F28" s="2549"/>
      <c r="G28" s="2549"/>
      <c r="H28" s="2549"/>
      <c r="I28" s="2549"/>
      <c r="J28" s="2549"/>
      <c r="K28" s="2549"/>
      <c r="L28" s="2549"/>
      <c r="M28" s="2549"/>
      <c r="N28" s="2635"/>
      <c r="O28" s="2600"/>
      <c r="P28" s="2600"/>
      <c r="Q28" s="2600"/>
      <c r="R28" s="2600"/>
      <c r="S28" s="2600"/>
      <c r="T28" s="2600"/>
      <c r="U28" s="2600"/>
      <c r="V28" s="2601"/>
      <c r="W28" s="2607"/>
      <c r="X28" s="2608"/>
      <c r="Y28" s="2616">
        <v>15000000</v>
      </c>
      <c r="Z28" s="2617"/>
      <c r="AA28" s="2617"/>
      <c r="AB28" s="2617"/>
      <c r="AC28" s="2617"/>
      <c r="AD28" s="2617"/>
      <c r="AE28" s="2617"/>
      <c r="AF28" s="2617"/>
      <c r="AG28" s="2617"/>
      <c r="AH28" s="2617"/>
      <c r="AI28" s="2617"/>
      <c r="AJ28" s="2618"/>
      <c r="AL28" s="2615"/>
    </row>
    <row r="29" spans="1:64" s="644" customFormat="1" ht="23.25" customHeight="1" x14ac:dyDescent="0.15">
      <c r="A29" s="654"/>
      <c r="B29" s="654"/>
      <c r="C29" s="656" t="s">
        <v>693</v>
      </c>
      <c r="D29" s="692"/>
      <c r="E29" s="692"/>
      <c r="F29" s="692"/>
      <c r="G29" s="692"/>
      <c r="H29" s="692"/>
      <c r="I29" s="692"/>
      <c r="J29" s="692"/>
      <c r="K29" s="692"/>
      <c r="L29" s="692"/>
      <c r="M29" s="692"/>
      <c r="N29" s="692"/>
      <c r="O29" s="661"/>
      <c r="P29" s="661"/>
      <c r="Q29" s="661"/>
      <c r="R29" s="661"/>
      <c r="S29" s="661"/>
      <c r="T29" s="661"/>
      <c r="U29" s="661"/>
      <c r="V29" s="661"/>
      <c r="W29" s="661"/>
      <c r="X29" s="661"/>
      <c r="Y29" s="661"/>
      <c r="Z29" s="676"/>
      <c r="AA29" s="661"/>
      <c r="AB29" s="661"/>
      <c r="AC29" s="661"/>
      <c r="AD29" s="661"/>
      <c r="AE29" s="661"/>
      <c r="AF29" s="661"/>
      <c r="AG29" s="661"/>
      <c r="AH29" s="676"/>
      <c r="AI29" s="676"/>
      <c r="AJ29" s="676"/>
    </row>
    <row r="30" spans="1:64" s="644" customFormat="1" ht="23.25" customHeight="1" x14ac:dyDescent="0.15">
      <c r="A30" s="654"/>
      <c r="B30" s="654"/>
      <c r="C30" s="656" t="s">
        <v>1213</v>
      </c>
      <c r="D30" s="1100"/>
      <c r="E30" s="1100"/>
      <c r="F30" s="1100"/>
      <c r="G30" s="1100"/>
      <c r="H30" s="1100"/>
      <c r="I30" s="1100"/>
      <c r="J30" s="1100"/>
      <c r="K30" s="1100"/>
      <c r="L30" s="1100"/>
      <c r="M30" s="1100"/>
      <c r="N30" s="1100"/>
      <c r="O30" s="661"/>
      <c r="P30" s="661"/>
      <c r="Q30" s="661"/>
      <c r="R30" s="661"/>
      <c r="S30" s="661"/>
      <c r="T30" s="661"/>
      <c r="U30" s="661"/>
      <c r="V30" s="661"/>
      <c r="W30" s="661"/>
      <c r="X30" s="661"/>
      <c r="Y30" s="661"/>
      <c r="Z30" s="676"/>
      <c r="AA30" s="661"/>
      <c r="AB30" s="661"/>
      <c r="AC30" s="661"/>
      <c r="AD30" s="661"/>
      <c r="AE30" s="661"/>
      <c r="AF30" s="661"/>
      <c r="AG30" s="661"/>
      <c r="AH30" s="676"/>
      <c r="AI30" s="676"/>
      <c r="AJ30" s="676"/>
    </row>
    <row r="31" spans="1:64" s="644" customFormat="1" ht="23.25" customHeight="1" x14ac:dyDescent="0.15">
      <c r="A31" s="654"/>
      <c r="B31" s="654"/>
      <c r="C31" s="656"/>
      <c r="D31" s="1100"/>
      <c r="E31" s="1100"/>
      <c r="F31" s="1100"/>
      <c r="G31" s="1100"/>
      <c r="H31" s="1100"/>
      <c r="I31" s="1100"/>
      <c r="J31" s="1100"/>
      <c r="K31" s="1100"/>
      <c r="L31" s="1100"/>
      <c r="M31" s="1100"/>
      <c r="N31" s="1100"/>
      <c r="O31" s="661"/>
      <c r="P31" s="661"/>
      <c r="Q31" s="661"/>
      <c r="R31" s="661"/>
      <c r="S31" s="661"/>
      <c r="T31" s="661"/>
      <c r="U31" s="661"/>
      <c r="V31" s="661"/>
      <c r="W31" s="661"/>
      <c r="X31" s="661"/>
      <c r="Y31" s="661"/>
      <c r="Z31" s="676"/>
      <c r="AA31" s="661"/>
      <c r="AB31" s="661"/>
      <c r="AC31" s="661"/>
      <c r="AD31" s="661"/>
      <c r="AE31" s="661"/>
      <c r="AF31" s="661"/>
      <c r="AG31" s="661"/>
      <c r="AH31" s="676"/>
      <c r="AI31" s="676"/>
      <c r="AJ31" s="676"/>
    </row>
    <row r="32" spans="1:64" s="644" customFormat="1" ht="23.25" customHeight="1" x14ac:dyDescent="0.15">
      <c r="A32" s="645"/>
      <c r="B32" s="645"/>
      <c r="C32" s="656"/>
      <c r="D32" s="645"/>
      <c r="E32" s="645"/>
      <c r="F32" s="645"/>
      <c r="G32" s="645"/>
      <c r="H32" s="645"/>
      <c r="I32" s="645"/>
      <c r="J32" s="645"/>
      <c r="K32" s="645"/>
      <c r="L32" s="645"/>
      <c r="M32" s="645"/>
      <c r="N32" s="645"/>
      <c r="O32" s="645"/>
      <c r="P32" s="645"/>
      <c r="Q32" s="645"/>
      <c r="R32" s="645"/>
      <c r="S32" s="645"/>
      <c r="T32" s="645"/>
      <c r="U32" s="645"/>
      <c r="V32" s="645"/>
      <c r="W32" s="645"/>
      <c r="X32" s="645"/>
      <c r="Y32" s="645"/>
      <c r="Z32" s="645"/>
      <c r="AA32" s="645"/>
      <c r="AB32" s="645"/>
      <c r="AC32" s="645"/>
      <c r="AD32" s="645"/>
      <c r="AE32" s="645"/>
      <c r="AF32" s="645"/>
      <c r="AG32" s="645"/>
      <c r="AH32" s="645"/>
      <c r="AI32" s="645"/>
      <c r="AJ32" s="645"/>
    </row>
    <row r="33" spans="1:38" s="644" customFormat="1" ht="23.25" customHeight="1" x14ac:dyDescent="0.15">
      <c r="A33" s="654"/>
      <c r="B33" s="654" t="s">
        <v>692</v>
      </c>
      <c r="C33" s="691"/>
      <c r="D33" s="661"/>
      <c r="E33" s="661"/>
      <c r="F33" s="661"/>
      <c r="G33" s="661"/>
      <c r="H33" s="673"/>
      <c r="I33" s="673"/>
      <c r="J33" s="654"/>
      <c r="K33" s="654"/>
      <c r="L33" s="654"/>
      <c r="M33" s="654"/>
      <c r="N33" s="654"/>
      <c r="O33" s="654"/>
      <c r="P33" s="654"/>
      <c r="Q33" s="654"/>
      <c r="R33" s="654"/>
      <c r="S33" s="654"/>
      <c r="T33" s="654"/>
      <c r="U33" s="654"/>
      <c r="V33" s="654"/>
      <c r="W33" s="654"/>
      <c r="X33" s="654"/>
      <c r="Y33" s="670"/>
      <c r="Z33" s="670"/>
      <c r="AA33" s="670"/>
      <c r="AB33" s="670"/>
      <c r="AC33" s="670"/>
      <c r="AD33" s="670"/>
      <c r="AE33" s="670"/>
      <c r="AF33" s="670"/>
      <c r="AG33" s="670"/>
      <c r="AH33" s="670"/>
      <c r="AI33" s="670"/>
      <c r="AJ33" s="670"/>
    </row>
    <row r="34" spans="1:38" s="644" customFormat="1" ht="23.25" customHeight="1" x14ac:dyDescent="0.15">
      <c r="A34" s="654"/>
      <c r="B34" s="654"/>
      <c r="C34" s="661" t="s">
        <v>691</v>
      </c>
      <c r="D34" s="661"/>
      <c r="E34" s="661"/>
      <c r="F34" s="661"/>
      <c r="G34" s="661"/>
      <c r="H34" s="673"/>
      <c r="I34" s="673"/>
      <c r="J34" s="654"/>
      <c r="K34" s="654"/>
      <c r="L34" s="654"/>
      <c r="M34" s="654"/>
      <c r="N34" s="654"/>
      <c r="O34" s="654"/>
      <c r="P34" s="654"/>
      <c r="Q34" s="654"/>
      <c r="R34" s="654"/>
      <c r="S34" s="654"/>
      <c r="T34" s="654"/>
      <c r="U34" s="654"/>
      <c r="V34" s="654"/>
      <c r="W34" s="654"/>
      <c r="X34" s="654"/>
      <c r="Y34" s="670"/>
      <c r="Z34" s="670"/>
      <c r="AA34" s="670" t="s">
        <v>690</v>
      </c>
      <c r="AB34" s="670"/>
      <c r="AC34" s="670"/>
      <c r="AD34" s="670"/>
      <c r="AE34" s="670"/>
      <c r="AF34" s="690"/>
      <c r="AG34" s="690"/>
      <c r="AH34" s="670"/>
      <c r="AI34" s="670"/>
      <c r="AJ34" s="670"/>
    </row>
    <row r="35" spans="1:38" s="644" customFormat="1" ht="23.25" customHeight="1" x14ac:dyDescent="0.15">
      <c r="A35" s="685"/>
      <c r="B35" s="685"/>
      <c r="C35" s="689"/>
      <c r="D35" s="652" t="s">
        <v>634</v>
      </c>
      <c r="E35" s="687"/>
      <c r="F35" s="687"/>
      <c r="G35" s="687"/>
      <c r="H35" s="687"/>
      <c r="I35" s="687"/>
      <c r="J35" s="687"/>
      <c r="K35" s="687"/>
      <c r="L35" s="687"/>
      <c r="M35" s="687"/>
      <c r="N35" s="687"/>
      <c r="O35" s="687"/>
      <c r="P35" s="687"/>
      <c r="Q35" s="688"/>
      <c r="R35" s="652" t="s">
        <v>689</v>
      </c>
      <c r="S35" s="687"/>
      <c r="T35" s="687"/>
      <c r="U35" s="687"/>
      <c r="V35" s="687"/>
      <c r="W35" s="687"/>
      <c r="X35" s="687"/>
      <c r="Y35" s="651"/>
      <c r="Z35" s="685"/>
      <c r="AA35" s="652" t="s">
        <v>688</v>
      </c>
      <c r="AB35" s="687"/>
      <c r="AC35" s="687"/>
      <c r="AD35" s="687"/>
      <c r="AE35" s="687"/>
      <c r="AF35" s="687"/>
      <c r="AG35" s="687"/>
      <c r="AH35" s="651"/>
      <c r="AI35" s="686"/>
      <c r="AJ35" s="685"/>
    </row>
    <row r="36" spans="1:38" s="644" customFormat="1" ht="23.25" customHeight="1" x14ac:dyDescent="0.15">
      <c r="A36" s="645"/>
      <c r="B36" s="645"/>
      <c r="C36" s="666"/>
      <c r="D36" s="2562" t="s">
        <v>687</v>
      </c>
      <c r="E36" s="2563"/>
      <c r="F36" s="2563"/>
      <c r="G36" s="2563"/>
      <c r="H36" s="2563"/>
      <c r="I36" s="2564"/>
      <c r="J36" s="2565" t="s">
        <v>686</v>
      </c>
      <c r="K36" s="2566"/>
      <c r="L36" s="2566"/>
      <c r="M36" s="2566"/>
      <c r="N36" s="2566"/>
      <c r="O36" s="2566"/>
      <c r="P36" s="2566"/>
      <c r="Q36" s="2567"/>
      <c r="R36" s="2571">
        <f>IF(COUNT(AA36:AG37)&gt;0,Y25,"")</f>
        <v>7500000</v>
      </c>
      <c r="S36" s="2572"/>
      <c r="T36" s="2572"/>
      <c r="U36" s="2572"/>
      <c r="V36" s="2572"/>
      <c r="W36" s="684"/>
      <c r="X36" s="684"/>
      <c r="Y36" s="2575" t="s">
        <v>8</v>
      </c>
      <c r="Z36" s="681" t="s">
        <v>684</v>
      </c>
      <c r="AA36" s="2577" t="str">
        <f>IF(W24="&gt;",AL24,"")</f>
        <v/>
      </c>
      <c r="AB36" s="2578"/>
      <c r="AC36" s="2578"/>
      <c r="AD36" s="2578"/>
      <c r="AE36" s="2578"/>
      <c r="AF36" s="2578"/>
      <c r="AG36" s="2578"/>
      <c r="AH36" s="680" t="s">
        <v>8</v>
      </c>
      <c r="AI36" s="679"/>
      <c r="AJ36" s="645"/>
    </row>
    <row r="37" spans="1:38" s="644" customFormat="1" ht="23.25" customHeight="1" x14ac:dyDescent="0.15">
      <c r="A37" s="645"/>
      <c r="B37" s="645"/>
      <c r="C37" s="666"/>
      <c r="D37" s="2579" t="s">
        <v>685</v>
      </c>
      <c r="E37" s="2580"/>
      <c r="F37" s="2580"/>
      <c r="G37" s="2580"/>
      <c r="H37" s="2580"/>
      <c r="I37" s="2581"/>
      <c r="J37" s="2568"/>
      <c r="K37" s="2569"/>
      <c r="L37" s="2569"/>
      <c r="M37" s="2569"/>
      <c r="N37" s="2569"/>
      <c r="O37" s="2569"/>
      <c r="P37" s="2569"/>
      <c r="Q37" s="2570"/>
      <c r="R37" s="2573" t="str">
        <f>IF(AA37="","",Y27)</f>
        <v>委託費の３ヶ月分（基礎改善分を含み、処遇改善等加算の賃金改善要件分を除く）の額</v>
      </c>
      <c r="S37" s="2574"/>
      <c r="T37" s="2574"/>
      <c r="U37" s="2574"/>
      <c r="V37" s="2574"/>
      <c r="W37" s="683"/>
      <c r="X37" s="683"/>
      <c r="Y37" s="2576"/>
      <c r="Z37" s="681" t="s">
        <v>684</v>
      </c>
      <c r="AA37" s="2577">
        <f>IF(W26="&gt;",AL26,"")</f>
        <v>15000000</v>
      </c>
      <c r="AB37" s="2578"/>
      <c r="AC37" s="2578"/>
      <c r="AD37" s="2578"/>
      <c r="AE37" s="2578"/>
      <c r="AF37" s="2578"/>
      <c r="AG37" s="2578"/>
      <c r="AH37" s="680" t="s">
        <v>8</v>
      </c>
      <c r="AI37" s="679"/>
      <c r="AJ37" s="645"/>
    </row>
    <row r="38" spans="1:38" s="644" customFormat="1" ht="34.5" customHeight="1" x14ac:dyDescent="0.15">
      <c r="A38" s="645"/>
      <c r="B38" s="645"/>
      <c r="C38" s="666"/>
      <c r="D38" s="2582"/>
      <c r="E38" s="2583"/>
      <c r="F38" s="2583"/>
      <c r="G38" s="2583"/>
      <c r="H38" s="2583"/>
      <c r="I38" s="2584"/>
      <c r="J38" s="2585" t="s">
        <v>1013</v>
      </c>
      <c r="K38" s="2586"/>
      <c r="L38" s="2586"/>
      <c r="M38" s="2586"/>
      <c r="N38" s="2586"/>
      <c r="O38" s="2586"/>
      <c r="P38" s="2586"/>
      <c r="Q38" s="2587"/>
      <c r="R38" s="2577" t="str">
        <f>IF(AA38="","",Y28)</f>
        <v/>
      </c>
      <c r="S38" s="2578"/>
      <c r="T38" s="2578"/>
      <c r="U38" s="2578"/>
      <c r="V38" s="2578"/>
      <c r="W38" s="682"/>
      <c r="X38" s="682"/>
      <c r="Y38" s="680" t="s">
        <v>8</v>
      </c>
      <c r="Z38" s="681" t="s">
        <v>684</v>
      </c>
      <c r="AA38" s="2577" t="str">
        <f>IF(W27="&gt;",AL27,"")</f>
        <v/>
      </c>
      <c r="AB38" s="2578"/>
      <c r="AC38" s="2578"/>
      <c r="AD38" s="2578"/>
      <c r="AE38" s="2578"/>
      <c r="AF38" s="2578"/>
      <c r="AG38" s="2578"/>
      <c r="AH38" s="680" t="s">
        <v>8</v>
      </c>
      <c r="AI38" s="679"/>
      <c r="AJ38" s="645"/>
      <c r="AL38" s="644" t="str">
        <f>IF(AU38="","",AS28)</f>
        <v/>
      </c>
    </row>
    <row r="39" spans="1:38" s="644" customFormat="1" ht="23.25" customHeight="1" x14ac:dyDescent="0.15">
      <c r="A39" s="656"/>
      <c r="B39" s="656"/>
      <c r="C39" s="656"/>
      <c r="D39" s="656" t="s">
        <v>682</v>
      </c>
      <c r="E39" s="658"/>
      <c r="F39" s="658"/>
      <c r="G39" s="658"/>
      <c r="H39" s="658"/>
      <c r="I39" s="658"/>
      <c r="J39" s="658"/>
      <c r="K39" s="678"/>
      <c r="L39" s="678"/>
      <c r="M39" s="678"/>
      <c r="N39" s="678"/>
      <c r="O39" s="678"/>
      <c r="P39" s="678"/>
      <c r="Q39" s="678"/>
      <c r="R39" s="678"/>
      <c r="S39" s="678"/>
      <c r="T39" s="678"/>
      <c r="U39" s="678"/>
      <c r="V39" s="678"/>
      <c r="W39" s="678"/>
      <c r="X39" s="678"/>
      <c r="Y39" s="656"/>
      <c r="Z39" s="677"/>
      <c r="AA39" s="677"/>
      <c r="AB39" s="677"/>
      <c r="AC39" s="677"/>
      <c r="AD39" s="677"/>
      <c r="AE39" s="677"/>
      <c r="AF39" s="677"/>
      <c r="AG39" s="677"/>
      <c r="AH39" s="677"/>
      <c r="AI39" s="677"/>
      <c r="AJ39" s="677"/>
      <c r="AK39" s="676"/>
    </row>
    <row r="40" spans="1:38" s="644" customFormat="1" ht="23.25" customHeight="1" x14ac:dyDescent="0.15">
      <c r="A40" s="654"/>
      <c r="B40" s="654"/>
      <c r="C40" s="654" t="s">
        <v>681</v>
      </c>
      <c r="D40" s="661"/>
      <c r="E40" s="661"/>
      <c r="F40" s="661"/>
      <c r="G40" s="661"/>
      <c r="H40" s="661"/>
      <c r="I40" s="661"/>
      <c r="J40" s="675"/>
      <c r="K40" s="675"/>
      <c r="L40" s="675"/>
      <c r="M40" s="675"/>
      <c r="N40" s="675"/>
      <c r="O40" s="675"/>
      <c r="P40" s="675"/>
      <c r="Q40" s="675"/>
      <c r="R40" s="675"/>
      <c r="S40" s="675"/>
      <c r="T40" s="675"/>
      <c r="U40" s="675"/>
      <c r="V40" s="675"/>
      <c r="W40" s="675"/>
      <c r="X40" s="675"/>
      <c r="Y40" s="675"/>
      <c r="Z40" s="675"/>
      <c r="AA40" s="675"/>
      <c r="AB40" s="675"/>
      <c r="AC40" s="675"/>
      <c r="AD40" s="674" t="s">
        <v>676</v>
      </c>
      <c r="AE40" s="2558" t="s">
        <v>725</v>
      </c>
      <c r="AF40" s="2558"/>
      <c r="AG40" s="2558"/>
      <c r="AH40" s="2558"/>
      <c r="AI40" s="2558"/>
      <c r="AJ40" s="674" t="s">
        <v>674</v>
      </c>
    </row>
    <row r="41" spans="1:38" s="644" customFormat="1" ht="23.25" customHeight="1" x14ac:dyDescent="0.15">
      <c r="A41" s="654"/>
      <c r="B41" s="654"/>
      <c r="C41" s="654"/>
      <c r="D41" s="661"/>
      <c r="E41" s="661"/>
      <c r="F41" s="661"/>
      <c r="G41" s="661"/>
      <c r="H41" s="661"/>
      <c r="I41" s="661"/>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4"/>
    </row>
    <row r="44" spans="1:38" s="644" customFormat="1" ht="23.25" customHeight="1" x14ac:dyDescent="0.15">
      <c r="AB44" s="645"/>
      <c r="AC44" s="645"/>
      <c r="AD44" s="645"/>
      <c r="AE44" s="645"/>
      <c r="AF44" s="645"/>
      <c r="AG44" s="645"/>
      <c r="AH44" s="645"/>
      <c r="AI44" s="645"/>
      <c r="AJ44" s="645"/>
      <c r="AK44" s="645"/>
    </row>
  </sheetData>
  <mergeCells count="46">
    <mergeCell ref="C16:D16"/>
    <mergeCell ref="C17:D17"/>
    <mergeCell ref="C4:D4"/>
    <mergeCell ref="C5:D5"/>
    <mergeCell ref="AN5:BN12"/>
    <mergeCell ref="C6:D6"/>
    <mergeCell ref="C7:D7"/>
    <mergeCell ref="C8:D8"/>
    <mergeCell ref="C9:D9"/>
    <mergeCell ref="C10:D10"/>
    <mergeCell ref="C11:D11"/>
    <mergeCell ref="C12:D12"/>
    <mergeCell ref="C13:D13"/>
    <mergeCell ref="C14:D14"/>
    <mergeCell ref="E14:AJ14"/>
    <mergeCell ref="C15:D15"/>
    <mergeCell ref="C18:D18"/>
    <mergeCell ref="C19:D19"/>
    <mergeCell ref="C24:F25"/>
    <mergeCell ref="G24:M25"/>
    <mergeCell ref="N24:N25"/>
    <mergeCell ref="Y24:AJ24"/>
    <mergeCell ref="AL24:AL25"/>
    <mergeCell ref="Y25:AJ25"/>
    <mergeCell ref="C26:M28"/>
    <mergeCell ref="W26:X26"/>
    <mergeCell ref="Y26:AJ26"/>
    <mergeCell ref="N27:N28"/>
    <mergeCell ref="O27:V28"/>
    <mergeCell ref="W27:X28"/>
    <mergeCell ref="O24:V25"/>
    <mergeCell ref="W24:X25"/>
    <mergeCell ref="AL27:AL28"/>
    <mergeCell ref="Y28:AJ28"/>
    <mergeCell ref="AE40:AI40"/>
    <mergeCell ref="Y27:AJ27"/>
    <mergeCell ref="D36:I36"/>
    <mergeCell ref="J36:Q37"/>
    <mergeCell ref="R36:V37"/>
    <mergeCell ref="Y36:Y37"/>
    <mergeCell ref="AA36:AG36"/>
    <mergeCell ref="D37:I38"/>
    <mergeCell ref="AA37:AG37"/>
    <mergeCell ref="J38:Q38"/>
    <mergeCell ref="R38:V38"/>
    <mergeCell ref="AA38:AG38"/>
  </mergeCells>
  <phoneticPr fontId="2"/>
  <dataValidations count="5">
    <dataValidation type="list" allowBlank="1" showInputMessage="1" showErrorMessage="1" sqref="C4:D19">
      <formula1>"○,－"</formula1>
    </dataValidation>
    <dataValidation type="list" allowBlank="1" showInputMessage="1" showErrorMessage="1" sqref="P22:R22 P2:R2">
      <formula1>"有　・　無,有,無"</formula1>
    </dataValidation>
    <dataValidation allowBlank="1" showInputMessage="1" showErrorMessage="1" sqref="AL2:BL2 AL29:BL65536 BM13:BM41 AN5 BM42:CK65536 BM2:BM4 AM16:BL20 AL6:AL20"/>
    <dataValidation type="list" allowBlank="1" showInputMessage="1" showErrorMessage="1" sqref="N24:N27">
      <formula1>"○"</formula1>
    </dataValidation>
    <dataValidation type="list" allowBlank="1" showInputMessage="1" showErrorMessage="1" sqref="AE40:AI40">
      <formula1>"い　る　・　いない,い な い,い　　る,－"</formula1>
    </dataValidation>
  </dataValidations>
  <printOptions horizontalCentered="1" verticalCentered="1"/>
  <pageMargins left="0.74803149606299213" right="0.74803149606299213" top="0.98425196850393704" bottom="0.98425196850393704" header="0.51181102362204722" footer="0.51181102362204722"/>
  <pageSetup paperSize="9" scale="80" orientation="portrait" blackAndWhite="1" cellComments="asDisplayed" r:id="rId1"/>
  <headerFooter alignWithMargins="0">
    <oddFooter xml:space="preserve">&amp;C2/4
</oddFooter>
  </headerFooter>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4"/>
    <pageSetUpPr fitToPage="1"/>
  </sheetPr>
  <dimension ref="A1:EA44"/>
  <sheetViews>
    <sheetView view="pageBreakPreview" topLeftCell="A13" zoomScaleNormal="100" zoomScaleSheetLayoutView="100" workbookViewId="0">
      <selection activeCell="AL24" sqref="AL24:AL25"/>
    </sheetView>
  </sheetViews>
  <sheetFormatPr defaultColWidth="0" defaultRowHeight="23.25" customHeight="1" x14ac:dyDescent="0.15"/>
  <cols>
    <col min="1" max="19" width="2.625" style="645" customWidth="1"/>
    <col min="20" max="20" width="2.5" style="645" customWidth="1"/>
    <col min="21" max="36" width="2.625" style="645" customWidth="1"/>
    <col min="37" max="37" width="1.375" style="645" customWidth="1"/>
    <col min="38" max="38" width="12.125" style="644" customWidth="1"/>
    <col min="39" max="39" width="13" style="644" customWidth="1"/>
    <col min="40" max="65" width="2.625" style="644" customWidth="1"/>
    <col min="66" max="131" width="2.625" style="644" hidden="1" customWidth="1"/>
    <col min="132" max="16384" width="2.625" style="643" hidden="1"/>
  </cols>
  <sheetData>
    <row r="1" spans="1:66" ht="23.25" customHeight="1" x14ac:dyDescent="0.15">
      <c r="B1" s="719" t="s">
        <v>740</v>
      </c>
    </row>
    <row r="2" spans="1:66" ht="16.5" customHeight="1" x14ac:dyDescent="0.15">
      <c r="A2" s="666"/>
      <c r="B2" s="666"/>
      <c r="C2" s="667" t="s">
        <v>723</v>
      </c>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9"/>
    </row>
    <row r="3" spans="1:66" ht="23.25" customHeight="1" thickBot="1" x14ac:dyDescent="0.2">
      <c r="A3" s="653"/>
      <c r="B3" s="653"/>
      <c r="C3" s="706" t="s">
        <v>721</v>
      </c>
      <c r="D3" s="705"/>
      <c r="E3" s="652" t="s">
        <v>720</v>
      </c>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51"/>
      <c r="AK3" s="644"/>
      <c r="AL3" s="652" t="s">
        <v>699</v>
      </c>
      <c r="AM3" s="643"/>
      <c r="AN3" s="643"/>
      <c r="AO3" s="643"/>
      <c r="AP3" s="643"/>
      <c r="AQ3" s="643"/>
      <c r="AR3" s="643"/>
      <c r="AS3" s="643"/>
      <c r="AT3" s="643"/>
      <c r="AU3" s="643"/>
      <c r="AV3" s="643"/>
      <c r="AW3" s="643"/>
      <c r="AX3" s="643"/>
      <c r="AY3" s="643"/>
      <c r="AZ3" s="643"/>
      <c r="BA3" s="643"/>
      <c r="BB3" s="643"/>
      <c r="BC3" s="643"/>
      <c r="BD3" s="643"/>
      <c r="BE3" s="643"/>
      <c r="BF3" s="643"/>
      <c r="BG3" s="643"/>
      <c r="BH3" s="643"/>
      <c r="BI3" s="643"/>
      <c r="BJ3" s="643"/>
      <c r="BK3" s="643"/>
      <c r="BL3" s="643"/>
    </row>
    <row r="4" spans="1:66" ht="23.25" customHeight="1" thickBot="1" x14ac:dyDescent="0.2">
      <c r="A4" s="654"/>
      <c r="B4" s="654"/>
      <c r="C4" s="2619"/>
      <c r="D4" s="2620"/>
      <c r="E4" s="647" t="s">
        <v>735</v>
      </c>
      <c r="F4" s="647"/>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6"/>
      <c r="AK4" s="644"/>
      <c r="AL4" s="718"/>
      <c r="AM4" s="643"/>
      <c r="AN4" s="643"/>
      <c r="AO4" s="643"/>
      <c r="AP4" s="643"/>
      <c r="AQ4" s="643"/>
      <c r="AR4" s="643"/>
      <c r="AS4" s="643"/>
      <c r="AT4" s="643"/>
      <c r="AU4" s="643"/>
      <c r="AV4" s="643"/>
      <c r="AW4" s="643"/>
      <c r="AX4" s="643"/>
      <c r="AY4" s="643"/>
      <c r="AZ4" s="643"/>
      <c r="BA4" s="643"/>
      <c r="BB4" s="643"/>
      <c r="BC4" s="643"/>
      <c r="BD4" s="643"/>
      <c r="BE4" s="643"/>
      <c r="BF4" s="643"/>
      <c r="BG4" s="643"/>
      <c r="BH4" s="643"/>
      <c r="BI4" s="643"/>
      <c r="BJ4" s="643"/>
      <c r="BK4" s="643"/>
      <c r="BL4" s="643"/>
    </row>
    <row r="5" spans="1:66" ht="23.25" customHeight="1" thickBot="1" x14ac:dyDescent="0.2">
      <c r="A5" s="654"/>
      <c r="B5" s="654"/>
      <c r="C5" s="2619"/>
      <c r="D5" s="2620"/>
      <c r="E5" s="647" t="s">
        <v>718</v>
      </c>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6"/>
      <c r="AK5" s="644"/>
      <c r="AL5" s="700"/>
      <c r="AM5" s="643"/>
      <c r="AN5" s="2640"/>
      <c r="AO5" s="2640"/>
      <c r="AP5" s="2640"/>
      <c r="AQ5" s="2640"/>
      <c r="AR5" s="2640"/>
      <c r="AS5" s="2640"/>
      <c r="AT5" s="2640"/>
      <c r="AU5" s="2640"/>
      <c r="AV5" s="2640"/>
      <c r="AW5" s="2640"/>
      <c r="AX5" s="2640"/>
      <c r="AY5" s="2640"/>
      <c r="AZ5" s="2640"/>
      <c r="BA5" s="2640"/>
      <c r="BB5" s="2640"/>
      <c r="BC5" s="2640"/>
      <c r="BD5" s="2640"/>
      <c r="BE5" s="2640"/>
      <c r="BF5" s="2640"/>
      <c r="BG5" s="2640"/>
      <c r="BH5" s="2640"/>
      <c r="BI5" s="2640"/>
      <c r="BJ5" s="2640"/>
      <c r="BK5" s="2640"/>
      <c r="BL5" s="2640"/>
      <c r="BM5" s="2640"/>
      <c r="BN5" s="2640"/>
    </row>
    <row r="6" spans="1:66" ht="23.25" customHeight="1" thickBot="1" x14ac:dyDescent="0.2">
      <c r="A6" s="654"/>
      <c r="B6" s="654"/>
      <c r="C6" s="2619"/>
      <c r="D6" s="2620"/>
      <c r="E6" s="647" t="s">
        <v>734</v>
      </c>
      <c r="F6" s="717"/>
      <c r="G6" s="717"/>
      <c r="H6" s="717"/>
      <c r="I6" s="717"/>
      <c r="J6" s="717"/>
      <c r="K6" s="717"/>
      <c r="L6" s="717"/>
      <c r="M6" s="717"/>
      <c r="N6" s="717"/>
      <c r="O6" s="717"/>
      <c r="P6" s="717"/>
      <c r="Q6" s="717"/>
      <c r="R6" s="717"/>
      <c r="S6" s="717"/>
      <c r="T6" s="717"/>
      <c r="U6" s="717"/>
      <c r="V6" s="717"/>
      <c r="W6" s="717"/>
      <c r="X6" s="717"/>
      <c r="Y6" s="717"/>
      <c r="Z6" s="717"/>
      <c r="AA6" s="717"/>
      <c r="AB6" s="717"/>
      <c r="AC6" s="717"/>
      <c r="AD6" s="717"/>
      <c r="AE6" s="717"/>
      <c r="AF6" s="717"/>
      <c r="AG6" s="717"/>
      <c r="AH6" s="717"/>
      <c r="AI6" s="717"/>
      <c r="AJ6" s="716"/>
      <c r="AK6" s="644"/>
      <c r="AL6" s="700"/>
      <c r="AM6" s="643"/>
      <c r="AN6" s="2640"/>
      <c r="AO6" s="2640"/>
      <c r="AP6" s="2640"/>
      <c r="AQ6" s="2640"/>
      <c r="AR6" s="2640"/>
      <c r="AS6" s="2640"/>
      <c r="AT6" s="2640"/>
      <c r="AU6" s="2640"/>
      <c r="AV6" s="2640"/>
      <c r="AW6" s="2640"/>
      <c r="AX6" s="2640"/>
      <c r="AY6" s="2640"/>
      <c r="AZ6" s="2640"/>
      <c r="BA6" s="2640"/>
      <c r="BB6" s="2640"/>
      <c r="BC6" s="2640"/>
      <c r="BD6" s="2640"/>
      <c r="BE6" s="2640"/>
      <c r="BF6" s="2640"/>
      <c r="BG6" s="2640"/>
      <c r="BH6" s="2640"/>
      <c r="BI6" s="2640"/>
      <c r="BJ6" s="2640"/>
      <c r="BK6" s="2640"/>
      <c r="BL6" s="2640"/>
      <c r="BM6" s="2640"/>
      <c r="BN6" s="2640"/>
    </row>
    <row r="7" spans="1:66" ht="23.25" customHeight="1" thickBot="1" x14ac:dyDescent="0.2">
      <c r="A7" s="654"/>
      <c r="B7" s="654"/>
      <c r="C7" s="2619"/>
      <c r="D7" s="2620"/>
      <c r="E7" s="647" t="s">
        <v>733</v>
      </c>
      <c r="F7" s="717"/>
      <c r="G7" s="717"/>
      <c r="H7" s="717"/>
      <c r="I7" s="717"/>
      <c r="J7" s="717"/>
      <c r="K7" s="717"/>
      <c r="L7" s="717"/>
      <c r="M7" s="717"/>
      <c r="N7" s="717"/>
      <c r="O7" s="717"/>
      <c r="P7" s="717"/>
      <c r="Q7" s="717"/>
      <c r="R7" s="717"/>
      <c r="S7" s="717"/>
      <c r="T7" s="717"/>
      <c r="U7" s="717"/>
      <c r="V7" s="717"/>
      <c r="W7" s="717"/>
      <c r="X7" s="717"/>
      <c r="Y7" s="717"/>
      <c r="Z7" s="717"/>
      <c r="AA7" s="717"/>
      <c r="AB7" s="717"/>
      <c r="AC7" s="717"/>
      <c r="AD7" s="717"/>
      <c r="AE7" s="717"/>
      <c r="AF7" s="717"/>
      <c r="AG7" s="717"/>
      <c r="AH7" s="717"/>
      <c r="AI7" s="717"/>
      <c r="AJ7" s="716"/>
      <c r="AK7" s="644"/>
      <c r="AL7" s="700"/>
      <c r="AM7" s="643"/>
      <c r="AN7" s="2640"/>
      <c r="AO7" s="2640"/>
      <c r="AP7" s="2640"/>
      <c r="AQ7" s="2640"/>
      <c r="AR7" s="2640"/>
      <c r="AS7" s="2640"/>
      <c r="AT7" s="2640"/>
      <c r="AU7" s="2640"/>
      <c r="AV7" s="2640"/>
      <c r="AW7" s="2640"/>
      <c r="AX7" s="2640"/>
      <c r="AY7" s="2640"/>
      <c r="AZ7" s="2640"/>
      <c r="BA7" s="2640"/>
      <c r="BB7" s="2640"/>
      <c r="BC7" s="2640"/>
      <c r="BD7" s="2640"/>
      <c r="BE7" s="2640"/>
      <c r="BF7" s="2640"/>
      <c r="BG7" s="2640"/>
      <c r="BH7" s="2640"/>
      <c r="BI7" s="2640"/>
      <c r="BJ7" s="2640"/>
      <c r="BK7" s="2640"/>
      <c r="BL7" s="2640"/>
      <c r="BM7" s="2640"/>
      <c r="BN7" s="2640"/>
    </row>
    <row r="8" spans="1:66" ht="23.25" customHeight="1" thickBot="1" x14ac:dyDescent="0.2">
      <c r="A8" s="654"/>
      <c r="B8" s="654"/>
      <c r="C8" s="2619"/>
      <c r="D8" s="2620"/>
      <c r="E8" s="647" t="s">
        <v>732</v>
      </c>
      <c r="F8" s="717"/>
      <c r="G8" s="717"/>
      <c r="H8" s="717"/>
      <c r="I8" s="717"/>
      <c r="J8" s="717"/>
      <c r="K8" s="717"/>
      <c r="L8" s="717"/>
      <c r="M8" s="717"/>
      <c r="N8" s="717"/>
      <c r="O8" s="717"/>
      <c r="P8" s="717"/>
      <c r="Q8" s="717"/>
      <c r="R8" s="717"/>
      <c r="S8" s="717"/>
      <c r="T8" s="717"/>
      <c r="U8" s="717"/>
      <c r="V8" s="717"/>
      <c r="W8" s="717"/>
      <c r="X8" s="717"/>
      <c r="Y8" s="717"/>
      <c r="Z8" s="717"/>
      <c r="AA8" s="717"/>
      <c r="AB8" s="717"/>
      <c r="AC8" s="717"/>
      <c r="AD8" s="717"/>
      <c r="AE8" s="717"/>
      <c r="AF8" s="717"/>
      <c r="AG8" s="717"/>
      <c r="AH8" s="717"/>
      <c r="AI8" s="717"/>
      <c r="AJ8" s="716"/>
      <c r="AK8" s="644"/>
      <c r="AL8" s="710"/>
      <c r="AN8" s="2640"/>
      <c r="AO8" s="2640"/>
      <c r="AP8" s="2640"/>
      <c r="AQ8" s="2640"/>
      <c r="AR8" s="2640"/>
      <c r="AS8" s="2640"/>
      <c r="AT8" s="2640"/>
      <c r="AU8" s="2640"/>
      <c r="AV8" s="2640"/>
      <c r="AW8" s="2640"/>
      <c r="AX8" s="2640"/>
      <c r="AY8" s="2640"/>
      <c r="AZ8" s="2640"/>
      <c r="BA8" s="2640"/>
      <c r="BB8" s="2640"/>
      <c r="BC8" s="2640"/>
      <c r="BD8" s="2640"/>
      <c r="BE8" s="2640"/>
      <c r="BF8" s="2640"/>
      <c r="BG8" s="2640"/>
      <c r="BH8" s="2640"/>
      <c r="BI8" s="2640"/>
      <c r="BJ8" s="2640"/>
      <c r="BK8" s="2640"/>
      <c r="BL8" s="2640"/>
      <c r="BM8" s="2640"/>
      <c r="BN8" s="2640"/>
    </row>
    <row r="9" spans="1:66" ht="23.25" customHeight="1" thickBot="1" x14ac:dyDescent="0.2">
      <c r="A9" s="654"/>
      <c r="B9" s="654"/>
      <c r="C9" s="2619"/>
      <c r="D9" s="2620"/>
      <c r="E9" s="647" t="s">
        <v>713</v>
      </c>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6"/>
      <c r="AK9" s="644"/>
      <c r="AL9" s="710"/>
      <c r="AN9" s="2640"/>
      <c r="AO9" s="2640"/>
      <c r="AP9" s="2640"/>
      <c r="AQ9" s="2640"/>
      <c r="AR9" s="2640"/>
      <c r="AS9" s="2640"/>
      <c r="AT9" s="2640"/>
      <c r="AU9" s="2640"/>
      <c r="AV9" s="2640"/>
      <c r="AW9" s="2640"/>
      <c r="AX9" s="2640"/>
      <c r="AY9" s="2640"/>
      <c r="AZ9" s="2640"/>
      <c r="BA9" s="2640"/>
      <c r="BB9" s="2640"/>
      <c r="BC9" s="2640"/>
      <c r="BD9" s="2640"/>
      <c r="BE9" s="2640"/>
      <c r="BF9" s="2640"/>
      <c r="BG9" s="2640"/>
      <c r="BH9" s="2640"/>
      <c r="BI9" s="2640"/>
      <c r="BJ9" s="2640"/>
      <c r="BK9" s="2640"/>
      <c r="BL9" s="2640"/>
      <c r="BM9" s="2640"/>
      <c r="BN9" s="2640"/>
    </row>
    <row r="10" spans="1:66" ht="23.25" customHeight="1" thickBot="1" x14ac:dyDescent="0.2">
      <c r="A10" s="654"/>
      <c r="B10" s="654"/>
      <c r="C10" s="2619"/>
      <c r="D10" s="2620"/>
      <c r="E10" s="647" t="s">
        <v>731</v>
      </c>
      <c r="F10" s="647"/>
      <c r="G10" s="647"/>
      <c r="H10" s="647"/>
      <c r="I10" s="647"/>
      <c r="J10" s="647"/>
      <c r="K10" s="647"/>
      <c r="L10" s="647"/>
      <c r="M10" s="647"/>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6"/>
      <c r="AK10" s="644"/>
      <c r="AL10" s="700"/>
      <c r="AM10" s="643"/>
      <c r="AN10" s="2640"/>
      <c r="AO10" s="2640"/>
      <c r="AP10" s="2640"/>
      <c r="AQ10" s="2640"/>
      <c r="AR10" s="2640"/>
      <c r="AS10" s="2640"/>
      <c r="AT10" s="2640"/>
      <c r="AU10" s="2640"/>
      <c r="AV10" s="2640"/>
      <c r="AW10" s="2640"/>
      <c r="AX10" s="2640"/>
      <c r="AY10" s="2640"/>
      <c r="AZ10" s="2640"/>
      <c r="BA10" s="2640"/>
      <c r="BB10" s="2640"/>
      <c r="BC10" s="2640"/>
      <c r="BD10" s="2640"/>
      <c r="BE10" s="2640"/>
      <c r="BF10" s="2640"/>
      <c r="BG10" s="2640"/>
      <c r="BH10" s="2640"/>
      <c r="BI10" s="2640"/>
      <c r="BJ10" s="2640"/>
      <c r="BK10" s="2640"/>
      <c r="BL10" s="2640"/>
      <c r="BM10" s="2640"/>
      <c r="BN10" s="2640"/>
    </row>
    <row r="11" spans="1:66" ht="23.25" customHeight="1" thickBot="1" x14ac:dyDescent="0.2">
      <c r="A11" s="654"/>
      <c r="B11" s="654"/>
      <c r="C11" s="2619"/>
      <c r="D11" s="2620"/>
      <c r="E11" s="647" t="s">
        <v>711</v>
      </c>
      <c r="F11" s="647"/>
      <c r="G11" s="647"/>
      <c r="H11" s="647"/>
      <c r="I11" s="647"/>
      <c r="J11" s="647"/>
      <c r="K11" s="647"/>
      <c r="L11" s="647"/>
      <c r="M11" s="647"/>
      <c r="N11" s="647"/>
      <c r="O11" s="647"/>
      <c r="P11" s="647"/>
      <c r="Q11" s="647"/>
      <c r="R11" s="647"/>
      <c r="S11" s="647"/>
      <c r="T11" s="647"/>
      <c r="U11" s="647"/>
      <c r="V11" s="647"/>
      <c r="W11" s="647"/>
      <c r="X11" s="647"/>
      <c r="Y11" s="647"/>
      <c r="Z11" s="647"/>
      <c r="AA11" s="647"/>
      <c r="AB11" s="647"/>
      <c r="AC11" s="647"/>
      <c r="AD11" s="647"/>
      <c r="AE11" s="647"/>
      <c r="AF11" s="647"/>
      <c r="AG11" s="647"/>
      <c r="AH11" s="647"/>
      <c r="AI11" s="647"/>
      <c r="AJ11" s="646"/>
      <c r="AK11" s="644"/>
      <c r="AL11" s="700"/>
      <c r="AM11" s="643"/>
      <c r="AN11" s="2640"/>
      <c r="AO11" s="2640"/>
      <c r="AP11" s="2640"/>
      <c r="AQ11" s="2640"/>
      <c r="AR11" s="2640"/>
      <c r="AS11" s="2640"/>
      <c r="AT11" s="2640"/>
      <c r="AU11" s="2640"/>
      <c r="AV11" s="2640"/>
      <c r="AW11" s="2640"/>
      <c r="AX11" s="2640"/>
      <c r="AY11" s="2640"/>
      <c r="AZ11" s="2640"/>
      <c r="BA11" s="2640"/>
      <c r="BB11" s="2640"/>
      <c r="BC11" s="2640"/>
      <c r="BD11" s="2640"/>
      <c r="BE11" s="2640"/>
      <c r="BF11" s="2640"/>
      <c r="BG11" s="2640"/>
      <c r="BH11" s="2640"/>
      <c r="BI11" s="2640"/>
      <c r="BJ11" s="2640"/>
      <c r="BK11" s="2640"/>
      <c r="BL11" s="2640"/>
      <c r="BM11" s="2640"/>
      <c r="BN11" s="2640"/>
    </row>
    <row r="12" spans="1:66" ht="23.25" customHeight="1" thickBot="1" x14ac:dyDescent="0.2">
      <c r="A12" s="654"/>
      <c r="B12" s="654"/>
      <c r="C12" s="2619"/>
      <c r="D12" s="2620"/>
      <c r="E12" s="1102" t="s">
        <v>1212</v>
      </c>
      <c r="F12" s="647"/>
      <c r="G12" s="647"/>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6"/>
      <c r="AK12" s="644"/>
      <c r="AL12" s="700"/>
      <c r="AM12" s="643"/>
      <c r="AN12" s="2640"/>
      <c r="AO12" s="2640"/>
      <c r="AP12" s="2640"/>
      <c r="AQ12" s="2640"/>
      <c r="AR12" s="2640"/>
      <c r="AS12" s="2640"/>
      <c r="AT12" s="2640"/>
      <c r="AU12" s="2640"/>
      <c r="AV12" s="2640"/>
      <c r="AW12" s="2640"/>
      <c r="AX12" s="2640"/>
      <c r="AY12" s="2640"/>
      <c r="AZ12" s="2640"/>
      <c r="BA12" s="2640"/>
      <c r="BB12" s="2640"/>
      <c r="BC12" s="2640"/>
      <c r="BD12" s="2640"/>
      <c r="BE12" s="2640"/>
      <c r="BF12" s="2640"/>
      <c r="BG12" s="2640"/>
      <c r="BH12" s="2640"/>
      <c r="BI12" s="2640"/>
      <c r="BJ12" s="2640"/>
      <c r="BK12" s="2640"/>
      <c r="BL12" s="2640"/>
      <c r="BM12" s="2640"/>
      <c r="BN12" s="2640"/>
    </row>
    <row r="13" spans="1:66" ht="23.25" customHeight="1" thickBot="1" x14ac:dyDescent="0.2">
      <c r="A13" s="654"/>
      <c r="B13" s="654"/>
      <c r="C13" s="2619"/>
      <c r="D13" s="2620"/>
      <c r="E13" s="647" t="s">
        <v>710</v>
      </c>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6"/>
      <c r="AK13" s="644"/>
      <c r="AL13" s="700"/>
      <c r="AM13" s="643"/>
      <c r="AN13" s="643"/>
      <c r="AO13" s="643"/>
      <c r="AP13" s="643"/>
      <c r="AQ13" s="643"/>
      <c r="AR13" s="643"/>
      <c r="AS13" s="643"/>
      <c r="AT13" s="643"/>
      <c r="AU13" s="643"/>
      <c r="AV13" s="643"/>
      <c r="AW13" s="643"/>
      <c r="AX13" s="643"/>
      <c r="AY13" s="643"/>
      <c r="AZ13" s="643"/>
      <c r="BA13" s="643"/>
      <c r="BB13" s="643"/>
      <c r="BC13" s="643"/>
      <c r="BD13" s="643"/>
      <c r="BE13" s="643"/>
      <c r="BF13" s="643"/>
      <c r="BG13" s="643"/>
      <c r="BH13" s="643"/>
      <c r="BI13" s="643"/>
      <c r="BJ13" s="643"/>
      <c r="BK13" s="643"/>
      <c r="BL13" s="643"/>
    </row>
    <row r="14" spans="1:66" ht="23.25" customHeight="1" thickBot="1" x14ac:dyDescent="0.2">
      <c r="A14" s="654"/>
      <c r="B14" s="654"/>
      <c r="C14" s="2619"/>
      <c r="D14" s="2620"/>
      <c r="E14" s="2633" t="s">
        <v>1075</v>
      </c>
      <c r="F14" s="2633"/>
      <c r="G14" s="2633"/>
      <c r="H14" s="2633"/>
      <c r="I14" s="2633"/>
      <c r="J14" s="2633"/>
      <c r="K14" s="2633"/>
      <c r="L14" s="2633"/>
      <c r="M14" s="2633"/>
      <c r="N14" s="2633"/>
      <c r="O14" s="2633"/>
      <c r="P14" s="2633"/>
      <c r="Q14" s="2633"/>
      <c r="R14" s="2633"/>
      <c r="S14" s="2633"/>
      <c r="T14" s="2633"/>
      <c r="U14" s="2633"/>
      <c r="V14" s="2633"/>
      <c r="W14" s="2633"/>
      <c r="X14" s="2633"/>
      <c r="Y14" s="2633"/>
      <c r="Z14" s="2633"/>
      <c r="AA14" s="2633"/>
      <c r="AB14" s="2633"/>
      <c r="AC14" s="2633"/>
      <c r="AD14" s="2633"/>
      <c r="AE14" s="2633"/>
      <c r="AF14" s="2633"/>
      <c r="AG14" s="2633"/>
      <c r="AH14" s="2633"/>
      <c r="AI14" s="2633"/>
      <c r="AJ14" s="2634"/>
      <c r="AK14" s="644"/>
      <c r="AL14" s="700"/>
      <c r="AM14" s="643"/>
      <c r="AN14" s="643"/>
      <c r="AO14" s="643"/>
      <c r="AP14" s="643"/>
      <c r="AQ14" s="643"/>
      <c r="AR14" s="643"/>
      <c r="AS14" s="643"/>
      <c r="AT14" s="643"/>
      <c r="AU14" s="643"/>
      <c r="AV14" s="643"/>
      <c r="AW14" s="643"/>
      <c r="AX14" s="643"/>
      <c r="AY14" s="643"/>
      <c r="AZ14" s="643"/>
      <c r="BA14" s="643"/>
      <c r="BB14" s="643"/>
      <c r="BC14" s="643"/>
      <c r="BD14" s="643"/>
      <c r="BE14" s="643"/>
      <c r="BF14" s="643"/>
      <c r="BG14" s="643"/>
      <c r="BH14" s="643"/>
      <c r="BI14" s="643"/>
      <c r="BJ14" s="643"/>
      <c r="BK14" s="643"/>
      <c r="BL14" s="643"/>
    </row>
    <row r="15" spans="1:66" ht="23.25" customHeight="1" thickBot="1" x14ac:dyDescent="0.2">
      <c r="A15" s="654"/>
      <c r="B15" s="654"/>
      <c r="C15" s="2619"/>
      <c r="D15" s="2620"/>
      <c r="E15" s="647" t="s">
        <v>708</v>
      </c>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6"/>
      <c r="AK15" s="644"/>
      <c r="AL15" s="710"/>
    </row>
    <row r="16" spans="1:66" ht="23.25" customHeight="1" thickBot="1" x14ac:dyDescent="0.2">
      <c r="A16" s="654"/>
      <c r="B16" s="654"/>
      <c r="C16" s="2619"/>
      <c r="D16" s="2620"/>
      <c r="E16" s="647" t="s">
        <v>730</v>
      </c>
      <c r="F16" s="647"/>
      <c r="G16" s="647"/>
      <c r="H16" s="647"/>
      <c r="I16" s="647"/>
      <c r="J16" s="647"/>
      <c r="K16" s="647"/>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6"/>
      <c r="AK16" s="644"/>
      <c r="AL16" s="710"/>
    </row>
    <row r="17" spans="1:64" ht="23.25" customHeight="1" thickBot="1" x14ac:dyDescent="0.2">
      <c r="A17" s="654"/>
      <c r="B17" s="654"/>
      <c r="C17" s="2619"/>
      <c r="D17" s="2620"/>
      <c r="E17" s="647" t="s">
        <v>729</v>
      </c>
      <c r="F17" s="647"/>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6"/>
      <c r="AK17" s="644"/>
      <c r="AL17" s="710"/>
    </row>
    <row r="18" spans="1:64" ht="23.25" customHeight="1" thickBot="1" x14ac:dyDescent="0.2">
      <c r="A18" s="654"/>
      <c r="B18" s="654"/>
      <c r="C18" s="2619"/>
      <c r="D18" s="2620"/>
      <c r="E18" s="647" t="s">
        <v>705</v>
      </c>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7"/>
      <c r="AJ18" s="646"/>
      <c r="AK18" s="644"/>
      <c r="AL18" s="710"/>
    </row>
    <row r="19" spans="1:64" ht="23.25" customHeight="1" thickBot="1" x14ac:dyDescent="0.2">
      <c r="A19" s="654"/>
      <c r="B19" s="654"/>
      <c r="C19" s="2619"/>
      <c r="D19" s="2620"/>
      <c r="E19" s="647" t="s">
        <v>704</v>
      </c>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6"/>
      <c r="AK19" s="644"/>
      <c r="AL19" s="710"/>
    </row>
    <row r="20" spans="1:64" ht="23.25" customHeight="1" x14ac:dyDescent="0.15">
      <c r="A20" s="656"/>
      <c r="B20" s="656"/>
      <c r="C20" s="656" t="s">
        <v>703</v>
      </c>
      <c r="D20" s="715"/>
      <c r="E20" s="715"/>
      <c r="F20" s="715"/>
      <c r="G20" s="715"/>
      <c r="H20" s="715"/>
      <c r="I20" s="715"/>
      <c r="J20" s="715"/>
      <c r="K20" s="715"/>
      <c r="L20" s="715"/>
      <c r="M20" s="715"/>
      <c r="N20" s="715"/>
      <c r="O20" s="715"/>
      <c r="P20" s="715"/>
      <c r="Q20" s="715"/>
      <c r="R20" s="715"/>
      <c r="S20" s="715"/>
      <c r="T20" s="715"/>
      <c r="U20" s="715"/>
      <c r="V20" s="715"/>
      <c r="W20" s="715"/>
      <c r="X20" s="715"/>
      <c r="Y20" s="715"/>
      <c r="Z20" s="715"/>
      <c r="AA20" s="715"/>
      <c r="AB20" s="715"/>
      <c r="AC20" s="715"/>
      <c r="AD20" s="715"/>
      <c r="AE20" s="715"/>
      <c r="AF20" s="715"/>
      <c r="AG20" s="715"/>
      <c r="AH20" s="715"/>
      <c r="AI20" s="715"/>
      <c r="AJ20" s="715"/>
      <c r="AK20" s="644"/>
    </row>
    <row r="21" spans="1:64" ht="17.25" customHeight="1" x14ac:dyDescent="0.15">
      <c r="A21" s="685"/>
      <c r="B21" s="685"/>
      <c r="C21" s="698"/>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44"/>
      <c r="BL21" s="697"/>
    </row>
    <row r="22" spans="1:64" ht="23.25" customHeight="1" x14ac:dyDescent="0.15">
      <c r="A22" s="666"/>
      <c r="B22" s="666"/>
      <c r="C22" s="667" t="s">
        <v>702</v>
      </c>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44"/>
      <c r="BL22" s="697"/>
    </row>
    <row r="23" spans="1:64" ht="23.25" customHeight="1" thickBot="1" x14ac:dyDescent="0.2">
      <c r="A23" s="653"/>
      <c r="B23" s="653"/>
      <c r="C23" s="652" t="s">
        <v>701</v>
      </c>
      <c r="D23" s="687"/>
      <c r="E23" s="687"/>
      <c r="F23" s="687"/>
      <c r="G23" s="687"/>
      <c r="H23" s="687"/>
      <c r="I23" s="687"/>
      <c r="J23" s="687"/>
      <c r="K23" s="687"/>
      <c r="L23" s="687"/>
      <c r="M23" s="687"/>
      <c r="N23" s="696"/>
      <c r="O23" s="652" t="s">
        <v>700</v>
      </c>
      <c r="P23" s="687"/>
      <c r="Q23" s="687"/>
      <c r="R23" s="687"/>
      <c r="S23" s="687"/>
      <c r="T23" s="687"/>
      <c r="U23" s="687"/>
      <c r="V23" s="687"/>
      <c r="W23" s="687"/>
      <c r="X23" s="687"/>
      <c r="Y23" s="687"/>
      <c r="Z23" s="687"/>
      <c r="AA23" s="687"/>
      <c r="AB23" s="687"/>
      <c r="AC23" s="687"/>
      <c r="AD23" s="687"/>
      <c r="AE23" s="687"/>
      <c r="AF23" s="687"/>
      <c r="AG23" s="687"/>
      <c r="AH23" s="687"/>
      <c r="AI23" s="687"/>
      <c r="AJ23" s="651"/>
      <c r="AK23" s="644"/>
      <c r="AL23" s="650" t="s">
        <v>699</v>
      </c>
      <c r="AM23" s="721"/>
      <c r="AN23" s="721"/>
      <c r="AO23" s="721"/>
      <c r="AP23" s="721"/>
      <c r="AQ23" s="721"/>
      <c r="AR23" s="721"/>
      <c r="AS23" s="721"/>
      <c r="AT23" s="721"/>
      <c r="AU23" s="721"/>
      <c r="AV23" s="721"/>
      <c r="AW23" s="721"/>
      <c r="AX23" s="721"/>
      <c r="AY23" s="721"/>
      <c r="AZ23" s="721"/>
      <c r="BA23" s="721"/>
      <c r="BB23" s="721"/>
      <c r="BC23" s="721"/>
      <c r="BD23" s="721"/>
      <c r="BE23" s="721"/>
      <c r="BF23" s="721"/>
      <c r="BG23" s="721"/>
      <c r="BH23" s="721"/>
      <c r="BI23" s="721"/>
      <c r="BJ23" s="721"/>
      <c r="BK23" s="721"/>
      <c r="BL23" s="721"/>
    </row>
    <row r="24" spans="1:64" ht="23.25" customHeight="1" thickBot="1" x14ac:dyDescent="0.2">
      <c r="A24" s="654"/>
      <c r="B24" s="654"/>
      <c r="C24" s="2621" t="s">
        <v>698</v>
      </c>
      <c r="D24" s="2622"/>
      <c r="E24" s="2622"/>
      <c r="F24" s="2623"/>
      <c r="G24" s="2627" t="s">
        <v>697</v>
      </c>
      <c r="H24" s="2628"/>
      <c r="I24" s="2628"/>
      <c r="J24" s="2628"/>
      <c r="K24" s="2628"/>
      <c r="L24" s="2628"/>
      <c r="M24" s="2628"/>
      <c r="N24" s="2602"/>
      <c r="O24" s="2609" t="s">
        <v>1196</v>
      </c>
      <c r="P24" s="2609"/>
      <c r="Q24" s="2609"/>
      <c r="R24" s="2609"/>
      <c r="S24" s="2609"/>
      <c r="T24" s="2609"/>
      <c r="U24" s="2609"/>
      <c r="V24" s="2610"/>
      <c r="W24" s="2613" t="str">
        <f>IF(AL24&gt;Y25,"&gt;",IF(AL24&lt;Y25,"&lt;","-"))</f>
        <v>-</v>
      </c>
      <c r="X24" s="2606"/>
      <c r="Y24" s="2559" t="s">
        <v>686</v>
      </c>
      <c r="Z24" s="2560"/>
      <c r="AA24" s="2560"/>
      <c r="AB24" s="2560"/>
      <c r="AC24" s="2560"/>
      <c r="AD24" s="2560"/>
      <c r="AE24" s="2560"/>
      <c r="AF24" s="2560"/>
      <c r="AG24" s="2560"/>
      <c r="AH24" s="2560"/>
      <c r="AI24" s="2560"/>
      <c r="AJ24" s="2561"/>
      <c r="AK24" s="644"/>
      <c r="AL24" s="2588">
        <f>AL9+AL11+AL12+AL13</f>
        <v>0</v>
      </c>
    </row>
    <row r="25" spans="1:64" ht="16.5" customHeight="1" thickBot="1" x14ac:dyDescent="0.2">
      <c r="A25" s="654"/>
      <c r="B25" s="654"/>
      <c r="C25" s="2624"/>
      <c r="D25" s="2625"/>
      <c r="E25" s="2625"/>
      <c r="F25" s="2626"/>
      <c r="G25" s="2629"/>
      <c r="H25" s="2630"/>
      <c r="I25" s="2630"/>
      <c r="J25" s="2630"/>
      <c r="K25" s="2630"/>
      <c r="L25" s="2630"/>
      <c r="M25" s="2630"/>
      <c r="N25" s="2602"/>
      <c r="O25" s="2611"/>
      <c r="P25" s="2611"/>
      <c r="Q25" s="2611"/>
      <c r="R25" s="2611"/>
      <c r="S25" s="2611"/>
      <c r="T25" s="2611"/>
      <c r="U25" s="2611"/>
      <c r="V25" s="2612"/>
      <c r="W25" s="2607"/>
      <c r="X25" s="2608"/>
      <c r="Y25" s="2590"/>
      <c r="Z25" s="2591"/>
      <c r="AA25" s="2591"/>
      <c r="AB25" s="2591"/>
      <c r="AC25" s="2591"/>
      <c r="AD25" s="2591"/>
      <c r="AE25" s="2591"/>
      <c r="AF25" s="2591"/>
      <c r="AG25" s="2591"/>
      <c r="AH25" s="2591"/>
      <c r="AI25" s="2591"/>
      <c r="AJ25" s="2592"/>
      <c r="AK25" s="644"/>
      <c r="AL25" s="2589"/>
    </row>
    <row r="26" spans="1:64" ht="23.25" customHeight="1" thickBot="1" x14ac:dyDescent="0.2">
      <c r="A26" s="654"/>
      <c r="B26" s="654"/>
      <c r="C26" s="2559" t="s">
        <v>696</v>
      </c>
      <c r="D26" s="2593"/>
      <c r="E26" s="2593"/>
      <c r="F26" s="2593"/>
      <c r="G26" s="2593"/>
      <c r="H26" s="2593"/>
      <c r="I26" s="2593"/>
      <c r="J26" s="2593"/>
      <c r="K26" s="2593"/>
      <c r="L26" s="2593"/>
      <c r="M26" s="2593"/>
      <c r="N26" s="693"/>
      <c r="O26" s="647" t="s">
        <v>728</v>
      </c>
      <c r="P26" s="647"/>
      <c r="Q26" s="647"/>
      <c r="R26" s="647"/>
      <c r="S26" s="647"/>
      <c r="T26" s="647"/>
      <c r="U26" s="647"/>
      <c r="V26" s="647"/>
      <c r="W26" s="2597" t="str">
        <f>IF(AL26&gt;Y25,"&gt;",IF(AL26&lt;Y25,"&lt;","-"))</f>
        <v>-</v>
      </c>
      <c r="X26" s="2598"/>
      <c r="Y26" s="2599" t="s">
        <v>686</v>
      </c>
      <c r="Z26" s="2600"/>
      <c r="AA26" s="2600"/>
      <c r="AB26" s="2600"/>
      <c r="AC26" s="2600"/>
      <c r="AD26" s="2600"/>
      <c r="AE26" s="2600"/>
      <c r="AF26" s="2600"/>
      <c r="AG26" s="2600"/>
      <c r="AH26" s="2600"/>
      <c r="AI26" s="2600"/>
      <c r="AJ26" s="2601"/>
      <c r="AK26" s="644"/>
      <c r="AL26" s="695">
        <f>AL14+AL15+AL16+AL17+AL18+AL19</f>
        <v>0</v>
      </c>
    </row>
    <row r="27" spans="1:64" ht="23.45" customHeight="1" thickBot="1" x14ac:dyDescent="0.2">
      <c r="A27" s="654"/>
      <c r="B27" s="654"/>
      <c r="C27" s="2594"/>
      <c r="D27" s="2595"/>
      <c r="E27" s="2595"/>
      <c r="F27" s="2595"/>
      <c r="G27" s="2595"/>
      <c r="H27" s="2595"/>
      <c r="I27" s="2595"/>
      <c r="J27" s="2595"/>
      <c r="K27" s="2595"/>
      <c r="L27" s="2595"/>
      <c r="M27" s="2595"/>
      <c r="N27" s="2602"/>
      <c r="O27" s="2603" t="s">
        <v>726</v>
      </c>
      <c r="P27" s="2310"/>
      <c r="Q27" s="2310"/>
      <c r="R27" s="2310"/>
      <c r="S27" s="2310"/>
      <c r="T27" s="2310"/>
      <c r="U27" s="2310"/>
      <c r="V27" s="2604"/>
      <c r="W27" s="2605" t="str">
        <f>IF(AL27&gt;Y28,"&gt;",IF(AL27&lt;Y28,"&lt;","-"))</f>
        <v>-</v>
      </c>
      <c r="X27" s="2606"/>
      <c r="Y27" s="2559" t="s">
        <v>1014</v>
      </c>
      <c r="Z27" s="2560"/>
      <c r="AA27" s="2560"/>
      <c r="AB27" s="2560"/>
      <c r="AC27" s="2560"/>
      <c r="AD27" s="2560"/>
      <c r="AE27" s="2560"/>
      <c r="AF27" s="2560"/>
      <c r="AG27" s="2560"/>
      <c r="AH27" s="2560"/>
      <c r="AI27" s="2560"/>
      <c r="AJ27" s="2561"/>
      <c r="AK27" s="644"/>
      <c r="AL27" s="2614">
        <f>AL9+AL10+AL11+AL12+AL13+AL14+AL15</f>
        <v>0</v>
      </c>
    </row>
    <row r="28" spans="1:64" ht="16.149999999999999" customHeight="1" thickBot="1" x14ac:dyDescent="0.2">
      <c r="A28" s="654"/>
      <c r="B28" s="654"/>
      <c r="C28" s="2596"/>
      <c r="D28" s="2549"/>
      <c r="E28" s="2549"/>
      <c r="F28" s="2549"/>
      <c r="G28" s="2549"/>
      <c r="H28" s="2549"/>
      <c r="I28" s="2549"/>
      <c r="J28" s="2549"/>
      <c r="K28" s="2549"/>
      <c r="L28" s="2549"/>
      <c r="M28" s="2549"/>
      <c r="N28" s="2602"/>
      <c r="O28" s="2600"/>
      <c r="P28" s="2600"/>
      <c r="Q28" s="2600"/>
      <c r="R28" s="2600"/>
      <c r="S28" s="2600"/>
      <c r="T28" s="2600"/>
      <c r="U28" s="2600"/>
      <c r="V28" s="2601"/>
      <c r="W28" s="2607"/>
      <c r="X28" s="2608"/>
      <c r="Y28" s="2616"/>
      <c r="Z28" s="2617"/>
      <c r="AA28" s="2617"/>
      <c r="AB28" s="2617"/>
      <c r="AC28" s="2617"/>
      <c r="AD28" s="2617"/>
      <c r="AE28" s="2617"/>
      <c r="AF28" s="2617"/>
      <c r="AG28" s="2617"/>
      <c r="AH28" s="2617"/>
      <c r="AI28" s="2617"/>
      <c r="AJ28" s="2618"/>
      <c r="AK28" s="644"/>
      <c r="AL28" s="2615"/>
    </row>
    <row r="29" spans="1:64" ht="23.25" customHeight="1" x14ac:dyDescent="0.15">
      <c r="A29" s="654"/>
      <c r="B29" s="654"/>
      <c r="C29" s="656" t="s">
        <v>693</v>
      </c>
      <c r="D29" s="692"/>
      <c r="E29" s="692"/>
      <c r="F29" s="692"/>
      <c r="G29" s="692"/>
      <c r="H29" s="692"/>
      <c r="I29" s="692"/>
      <c r="J29" s="692"/>
      <c r="K29" s="692"/>
      <c r="L29" s="692"/>
      <c r="M29" s="692"/>
      <c r="N29" s="692"/>
      <c r="O29" s="661"/>
      <c r="P29" s="661"/>
      <c r="Q29" s="661"/>
      <c r="R29" s="661"/>
      <c r="S29" s="661"/>
      <c r="T29" s="661"/>
      <c r="U29" s="661"/>
      <c r="V29" s="661"/>
      <c r="W29" s="661"/>
      <c r="X29" s="661"/>
      <c r="Y29" s="661"/>
      <c r="Z29" s="676"/>
      <c r="AA29" s="661"/>
      <c r="AB29" s="661"/>
      <c r="AC29" s="661"/>
      <c r="AD29" s="661"/>
      <c r="AE29" s="661"/>
      <c r="AF29" s="661"/>
      <c r="AG29" s="661"/>
      <c r="AH29" s="676"/>
      <c r="AI29" s="676"/>
      <c r="AJ29" s="676"/>
      <c r="AK29" s="644"/>
    </row>
    <row r="30" spans="1:64" ht="23.25" customHeight="1" x14ac:dyDescent="0.15">
      <c r="A30" s="654"/>
      <c r="B30" s="654"/>
      <c r="C30" s="656" t="s">
        <v>1213</v>
      </c>
      <c r="D30" s="1100"/>
      <c r="E30" s="692"/>
      <c r="F30" s="692"/>
      <c r="G30" s="692"/>
      <c r="H30" s="692"/>
      <c r="I30" s="692"/>
      <c r="J30" s="692"/>
      <c r="K30" s="692"/>
      <c r="L30" s="692"/>
      <c r="M30" s="692"/>
      <c r="N30" s="692"/>
      <c r="O30" s="661"/>
      <c r="P30" s="661"/>
      <c r="Q30" s="661"/>
      <c r="R30" s="661"/>
      <c r="S30" s="661"/>
      <c r="T30" s="661"/>
      <c r="U30" s="661"/>
      <c r="V30" s="661"/>
      <c r="W30" s="661"/>
      <c r="X30" s="661"/>
      <c r="Y30" s="661"/>
      <c r="Z30" s="676"/>
      <c r="AA30" s="661"/>
      <c r="AB30" s="661"/>
      <c r="AC30" s="661"/>
      <c r="AD30" s="661"/>
      <c r="AE30" s="661"/>
      <c r="AF30" s="661"/>
      <c r="AG30" s="661"/>
      <c r="AH30" s="676"/>
      <c r="AI30" s="676"/>
      <c r="AJ30" s="676"/>
      <c r="AK30" s="644"/>
    </row>
    <row r="31" spans="1:64" ht="23.25" customHeight="1" x14ac:dyDescent="0.15">
      <c r="A31" s="654"/>
      <c r="B31" s="654"/>
      <c r="C31" s="656"/>
      <c r="D31" s="1100"/>
      <c r="E31" s="692"/>
      <c r="F31" s="692"/>
      <c r="G31" s="692"/>
      <c r="H31" s="692"/>
      <c r="I31" s="692"/>
      <c r="J31" s="692"/>
      <c r="K31" s="692"/>
      <c r="L31" s="692"/>
      <c r="M31" s="692"/>
      <c r="N31" s="692"/>
      <c r="O31" s="661"/>
      <c r="P31" s="661"/>
      <c r="Q31" s="661"/>
      <c r="R31" s="661"/>
      <c r="S31" s="661"/>
      <c r="T31" s="661"/>
      <c r="U31" s="661"/>
      <c r="V31" s="661"/>
      <c r="W31" s="661"/>
      <c r="X31" s="661"/>
      <c r="Y31" s="661"/>
      <c r="Z31" s="676"/>
      <c r="AA31" s="661"/>
      <c r="AB31" s="661"/>
      <c r="AC31" s="661"/>
      <c r="AD31" s="661"/>
      <c r="AE31" s="661"/>
      <c r="AF31" s="661"/>
      <c r="AG31" s="661"/>
      <c r="AH31" s="676"/>
      <c r="AI31" s="676"/>
      <c r="AJ31" s="676"/>
      <c r="AK31" s="644"/>
    </row>
    <row r="32" spans="1:64" ht="10.5" customHeight="1" x14ac:dyDescent="0.15">
      <c r="A32" s="654"/>
      <c r="B32" s="654"/>
      <c r="C32" s="656"/>
      <c r="D32" s="692"/>
      <c r="E32" s="692"/>
      <c r="F32" s="692"/>
      <c r="G32" s="692"/>
      <c r="H32" s="692"/>
      <c r="I32" s="692"/>
      <c r="J32" s="692"/>
      <c r="K32" s="692"/>
      <c r="L32" s="692"/>
      <c r="M32" s="692"/>
      <c r="N32" s="692"/>
      <c r="O32" s="661"/>
      <c r="P32" s="661"/>
      <c r="Q32" s="661"/>
      <c r="R32" s="661"/>
      <c r="S32" s="661"/>
      <c r="T32" s="661"/>
      <c r="U32" s="661"/>
      <c r="V32" s="661"/>
      <c r="W32" s="661"/>
      <c r="X32" s="661"/>
      <c r="Y32" s="661"/>
      <c r="Z32" s="676"/>
      <c r="AA32" s="661"/>
      <c r="AB32" s="661"/>
      <c r="AC32" s="661"/>
      <c r="AD32" s="661"/>
      <c r="AE32" s="661"/>
      <c r="AF32" s="661"/>
      <c r="AG32" s="661"/>
      <c r="AH32" s="676"/>
      <c r="AI32" s="676"/>
      <c r="AJ32" s="676"/>
      <c r="AK32" s="644"/>
    </row>
    <row r="33" spans="1:41" ht="23.25" customHeight="1" x14ac:dyDescent="0.15">
      <c r="A33" s="654"/>
      <c r="B33" s="654" t="s">
        <v>692</v>
      </c>
      <c r="C33" s="691"/>
      <c r="D33" s="661"/>
      <c r="E33" s="661"/>
      <c r="F33" s="661"/>
      <c r="G33" s="661"/>
      <c r="H33" s="673"/>
      <c r="I33" s="673"/>
      <c r="J33" s="654"/>
      <c r="K33" s="654"/>
      <c r="L33" s="654"/>
      <c r="M33" s="654"/>
      <c r="N33" s="654"/>
      <c r="O33" s="654"/>
      <c r="P33" s="654"/>
      <c r="Q33" s="654"/>
      <c r="R33" s="654"/>
      <c r="S33" s="654"/>
      <c r="T33" s="654"/>
      <c r="U33" s="654"/>
      <c r="V33" s="654"/>
      <c r="W33" s="654"/>
      <c r="X33" s="654"/>
      <c r="Y33" s="670"/>
      <c r="Z33" s="670"/>
      <c r="AA33" s="670"/>
      <c r="AB33" s="670"/>
      <c r="AC33" s="670"/>
      <c r="AD33" s="670"/>
      <c r="AE33" s="670"/>
      <c r="AF33" s="670"/>
      <c r="AG33" s="670"/>
      <c r="AH33" s="670"/>
      <c r="AI33" s="670"/>
      <c r="AJ33" s="670"/>
      <c r="AK33" s="644"/>
    </row>
    <row r="34" spans="1:41" ht="23.25" customHeight="1" x14ac:dyDescent="0.15">
      <c r="A34" s="654"/>
      <c r="B34" s="654"/>
      <c r="C34" s="661" t="s">
        <v>691</v>
      </c>
      <c r="D34" s="661"/>
      <c r="E34" s="661"/>
      <c r="F34" s="661"/>
      <c r="G34" s="661"/>
      <c r="H34" s="673"/>
      <c r="I34" s="673"/>
      <c r="J34" s="654"/>
      <c r="K34" s="654"/>
      <c r="L34" s="654"/>
      <c r="M34" s="654"/>
      <c r="N34" s="654"/>
      <c r="O34" s="654"/>
      <c r="P34" s="654"/>
      <c r="Q34" s="654"/>
      <c r="R34" s="654"/>
      <c r="S34" s="654"/>
      <c r="T34" s="654"/>
      <c r="U34" s="654"/>
      <c r="V34" s="654"/>
      <c r="W34" s="654"/>
      <c r="X34" s="654"/>
      <c r="Y34" s="670"/>
      <c r="Z34" s="670"/>
      <c r="AA34" s="670"/>
      <c r="AB34" s="670"/>
      <c r="AC34" s="670"/>
      <c r="AD34" s="670"/>
      <c r="AE34" s="670"/>
      <c r="AF34" s="690"/>
      <c r="AG34" s="690"/>
      <c r="AH34" s="670"/>
      <c r="AI34" s="670"/>
      <c r="AJ34" s="670"/>
      <c r="AK34" s="644"/>
    </row>
    <row r="35" spans="1:41" ht="23.25" customHeight="1" x14ac:dyDescent="0.15">
      <c r="A35" s="685"/>
      <c r="B35" s="685"/>
      <c r="C35" s="689"/>
      <c r="D35" s="652" t="s">
        <v>634</v>
      </c>
      <c r="E35" s="687"/>
      <c r="F35" s="687"/>
      <c r="G35" s="687"/>
      <c r="H35" s="687"/>
      <c r="I35" s="687"/>
      <c r="J35" s="687"/>
      <c r="K35" s="687"/>
      <c r="L35" s="687"/>
      <c r="M35" s="687"/>
      <c r="N35" s="687"/>
      <c r="O35" s="687"/>
      <c r="P35" s="687"/>
      <c r="Q35" s="688"/>
      <c r="R35" s="652" t="s">
        <v>689</v>
      </c>
      <c r="S35" s="687"/>
      <c r="T35" s="687"/>
      <c r="U35" s="687"/>
      <c r="V35" s="687"/>
      <c r="W35" s="687"/>
      <c r="X35" s="687"/>
      <c r="Y35" s="651"/>
      <c r="Z35" s="685"/>
      <c r="AA35" s="652" t="s">
        <v>688</v>
      </c>
      <c r="AB35" s="687"/>
      <c r="AC35" s="687"/>
      <c r="AD35" s="687"/>
      <c r="AE35" s="687"/>
      <c r="AF35" s="687"/>
      <c r="AG35" s="687"/>
      <c r="AH35" s="651"/>
      <c r="AI35" s="686"/>
      <c r="AJ35" s="685"/>
      <c r="AK35" s="644"/>
    </row>
    <row r="36" spans="1:41" ht="23.25" customHeight="1" x14ac:dyDescent="0.15">
      <c r="C36" s="666"/>
      <c r="D36" s="2562" t="s">
        <v>687</v>
      </c>
      <c r="E36" s="2563"/>
      <c r="F36" s="2563"/>
      <c r="G36" s="2563"/>
      <c r="H36" s="2563"/>
      <c r="I36" s="2564"/>
      <c r="J36" s="2565" t="s">
        <v>686</v>
      </c>
      <c r="K36" s="2566"/>
      <c r="L36" s="2566"/>
      <c r="M36" s="2566"/>
      <c r="N36" s="2566"/>
      <c r="O36" s="2566"/>
      <c r="P36" s="2566"/>
      <c r="Q36" s="2567"/>
      <c r="R36" s="2636"/>
      <c r="S36" s="2637"/>
      <c r="T36" s="2637"/>
      <c r="U36" s="2637"/>
      <c r="V36" s="2637"/>
      <c r="W36" s="2637"/>
      <c r="X36" s="2637"/>
      <c r="Y36" s="2575" t="s">
        <v>8</v>
      </c>
      <c r="Z36" s="681" t="s">
        <v>684</v>
      </c>
      <c r="AA36" s="2577"/>
      <c r="AB36" s="2578"/>
      <c r="AC36" s="2578"/>
      <c r="AD36" s="2578"/>
      <c r="AE36" s="2578"/>
      <c r="AF36" s="2578"/>
      <c r="AG36" s="2578"/>
      <c r="AH36" s="680" t="s">
        <v>8</v>
      </c>
      <c r="AI36" s="679"/>
      <c r="AK36" s="644"/>
    </row>
    <row r="37" spans="1:41" ht="23.25" customHeight="1" x14ac:dyDescent="0.15">
      <c r="C37" s="666"/>
      <c r="D37" s="2579" t="s">
        <v>685</v>
      </c>
      <c r="E37" s="2580"/>
      <c r="F37" s="2580"/>
      <c r="G37" s="2580"/>
      <c r="H37" s="2580"/>
      <c r="I37" s="2581"/>
      <c r="J37" s="2568"/>
      <c r="K37" s="2569"/>
      <c r="L37" s="2569"/>
      <c r="M37" s="2569"/>
      <c r="N37" s="2569"/>
      <c r="O37" s="2569"/>
      <c r="P37" s="2569"/>
      <c r="Q37" s="2570"/>
      <c r="R37" s="2638"/>
      <c r="S37" s="2639"/>
      <c r="T37" s="2639"/>
      <c r="U37" s="2639"/>
      <c r="V37" s="2639"/>
      <c r="W37" s="2639"/>
      <c r="X37" s="2639"/>
      <c r="Y37" s="2576"/>
      <c r="Z37" s="681" t="s">
        <v>684</v>
      </c>
      <c r="AA37" s="2577"/>
      <c r="AB37" s="2578"/>
      <c r="AC37" s="2578"/>
      <c r="AD37" s="2578"/>
      <c r="AE37" s="2578"/>
      <c r="AF37" s="2578"/>
      <c r="AG37" s="2578"/>
      <c r="AH37" s="680" t="s">
        <v>8</v>
      </c>
      <c r="AI37" s="679"/>
      <c r="AK37" s="644"/>
    </row>
    <row r="38" spans="1:41" ht="34.5" customHeight="1" x14ac:dyDescent="0.15">
      <c r="C38" s="666"/>
      <c r="D38" s="2582"/>
      <c r="E38" s="2583"/>
      <c r="F38" s="2583"/>
      <c r="G38" s="2583"/>
      <c r="H38" s="2583"/>
      <c r="I38" s="2584"/>
      <c r="J38" s="2585" t="s">
        <v>1013</v>
      </c>
      <c r="K38" s="2586"/>
      <c r="L38" s="2586"/>
      <c r="M38" s="2586"/>
      <c r="N38" s="2586"/>
      <c r="O38" s="2586"/>
      <c r="P38" s="2586"/>
      <c r="Q38" s="2587"/>
      <c r="R38" s="2577"/>
      <c r="S38" s="2578"/>
      <c r="T38" s="2578"/>
      <c r="U38" s="2578"/>
      <c r="V38" s="2578"/>
      <c r="W38" s="2578"/>
      <c r="X38" s="2578"/>
      <c r="Y38" s="680" t="s">
        <v>8</v>
      </c>
      <c r="Z38" s="681" t="s">
        <v>684</v>
      </c>
      <c r="AA38" s="2577"/>
      <c r="AB38" s="2578"/>
      <c r="AC38" s="2578"/>
      <c r="AD38" s="2578"/>
      <c r="AE38" s="2578"/>
      <c r="AF38" s="2578"/>
      <c r="AG38" s="2578"/>
      <c r="AH38" s="680" t="s">
        <v>8</v>
      </c>
      <c r="AI38" s="679"/>
      <c r="AK38" s="644"/>
      <c r="AO38" s="644" t="s">
        <v>297</v>
      </c>
    </row>
    <row r="39" spans="1:41" ht="23.25" customHeight="1" x14ac:dyDescent="0.15">
      <c r="A39" s="656"/>
      <c r="B39" s="656"/>
      <c r="C39" s="656"/>
      <c r="D39" s="656" t="s">
        <v>682</v>
      </c>
      <c r="E39" s="658"/>
      <c r="F39" s="658"/>
      <c r="G39" s="658"/>
      <c r="H39" s="658"/>
      <c r="I39" s="658"/>
      <c r="J39" s="658"/>
      <c r="K39" s="678"/>
      <c r="L39" s="678"/>
      <c r="M39" s="678"/>
      <c r="N39" s="678"/>
      <c r="O39" s="678"/>
      <c r="P39" s="678"/>
      <c r="Q39" s="678"/>
      <c r="R39" s="678"/>
      <c r="S39" s="678"/>
      <c r="T39" s="678"/>
      <c r="U39" s="678"/>
      <c r="V39" s="678"/>
      <c r="W39" s="678"/>
      <c r="X39" s="678"/>
      <c r="Y39" s="656"/>
      <c r="Z39" s="677"/>
      <c r="AA39" s="677"/>
      <c r="AB39" s="677"/>
      <c r="AC39" s="677"/>
      <c r="AD39" s="677"/>
      <c r="AE39" s="677"/>
      <c r="AF39" s="677"/>
      <c r="AG39" s="677"/>
      <c r="AH39" s="677"/>
      <c r="AI39" s="677"/>
      <c r="AJ39" s="677"/>
      <c r="AK39" s="676"/>
      <c r="AO39" s="644" t="s">
        <v>54</v>
      </c>
    </row>
    <row r="40" spans="1:41" ht="23.25" customHeight="1" x14ac:dyDescent="0.15">
      <c r="A40" s="654"/>
      <c r="B40" s="654"/>
      <c r="C40" s="654" t="s">
        <v>681</v>
      </c>
      <c r="D40" s="661"/>
      <c r="E40" s="661"/>
      <c r="F40" s="661"/>
      <c r="G40" s="661"/>
      <c r="H40" s="661"/>
      <c r="I40" s="661"/>
      <c r="J40" s="675"/>
      <c r="K40" s="675"/>
      <c r="L40" s="675"/>
      <c r="M40" s="675"/>
      <c r="N40" s="675"/>
      <c r="O40" s="675"/>
      <c r="P40" s="675"/>
      <c r="Q40" s="675"/>
      <c r="R40" s="675"/>
      <c r="S40" s="675"/>
      <c r="T40" s="675"/>
      <c r="U40" s="675"/>
      <c r="V40" s="675"/>
      <c r="W40" s="675"/>
      <c r="X40" s="675"/>
      <c r="Y40" s="675"/>
      <c r="Z40" s="675"/>
      <c r="AA40" s="675"/>
      <c r="AB40" s="675"/>
      <c r="AC40" s="675"/>
      <c r="AD40" s="674" t="s">
        <v>739</v>
      </c>
      <c r="AE40" s="2558" t="s">
        <v>680</v>
      </c>
      <c r="AF40" s="2558"/>
      <c r="AG40" s="2558"/>
      <c r="AH40" s="2558"/>
      <c r="AI40" s="2558"/>
      <c r="AJ40" s="674" t="s">
        <v>738</v>
      </c>
      <c r="AK40" s="644"/>
      <c r="AO40" s="644" t="s">
        <v>737</v>
      </c>
    </row>
    <row r="41" spans="1:41" ht="23.25" customHeight="1" x14ac:dyDescent="0.15">
      <c r="A41" s="654"/>
      <c r="B41" s="654"/>
      <c r="C41" s="654"/>
      <c r="D41" s="661"/>
      <c r="E41" s="661"/>
      <c r="F41" s="661"/>
      <c r="G41" s="661"/>
      <c r="H41" s="661"/>
      <c r="I41" s="661"/>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4"/>
      <c r="AK41" s="644"/>
      <c r="AO41" s="644" t="s">
        <v>55</v>
      </c>
    </row>
    <row r="44" spans="1:41" ht="23.25" customHeight="1" x14ac:dyDescent="0.15">
      <c r="A44" s="644"/>
      <c r="B44" s="644"/>
      <c r="C44" s="644"/>
      <c r="D44" s="644"/>
      <c r="E44" s="644"/>
      <c r="F44" s="644"/>
      <c r="G44" s="644"/>
      <c r="H44" s="644"/>
      <c r="I44" s="644"/>
      <c r="J44" s="644"/>
      <c r="K44" s="644"/>
      <c r="L44" s="644"/>
      <c r="M44" s="644"/>
      <c r="N44" s="644"/>
      <c r="O44" s="644"/>
      <c r="P44" s="644"/>
      <c r="Q44" s="644"/>
      <c r="R44" s="644"/>
      <c r="S44" s="644"/>
      <c r="T44" s="644"/>
      <c r="U44" s="644"/>
      <c r="V44" s="644"/>
      <c r="W44" s="644"/>
      <c r="X44" s="644"/>
      <c r="Y44" s="644"/>
      <c r="Z44" s="644"/>
      <c r="AA44" s="644"/>
    </row>
  </sheetData>
  <mergeCells count="46">
    <mergeCell ref="C16:D16"/>
    <mergeCell ref="C17:D17"/>
    <mergeCell ref="C4:D4"/>
    <mergeCell ref="C5:D5"/>
    <mergeCell ref="AN5:BN12"/>
    <mergeCell ref="C6:D6"/>
    <mergeCell ref="C7:D7"/>
    <mergeCell ref="C8:D8"/>
    <mergeCell ref="C9:D9"/>
    <mergeCell ref="C10:D10"/>
    <mergeCell ref="C11:D11"/>
    <mergeCell ref="C12:D12"/>
    <mergeCell ref="C13:D13"/>
    <mergeCell ref="C14:D14"/>
    <mergeCell ref="E14:AJ14"/>
    <mergeCell ref="C15:D15"/>
    <mergeCell ref="C18:D18"/>
    <mergeCell ref="C19:D19"/>
    <mergeCell ref="C24:F25"/>
    <mergeCell ref="G24:M25"/>
    <mergeCell ref="N24:N25"/>
    <mergeCell ref="Y24:AJ24"/>
    <mergeCell ref="AL24:AL25"/>
    <mergeCell ref="Y25:AJ25"/>
    <mergeCell ref="C26:M28"/>
    <mergeCell ref="W26:X26"/>
    <mergeCell ref="Y26:AJ26"/>
    <mergeCell ref="N27:N28"/>
    <mergeCell ref="O27:V28"/>
    <mergeCell ref="W27:X28"/>
    <mergeCell ref="O24:V25"/>
    <mergeCell ref="W24:X25"/>
    <mergeCell ref="AL27:AL28"/>
    <mergeCell ref="Y28:AJ28"/>
    <mergeCell ref="AE40:AI40"/>
    <mergeCell ref="Y27:AJ27"/>
    <mergeCell ref="D36:I36"/>
    <mergeCell ref="J36:Q37"/>
    <mergeCell ref="R36:X37"/>
    <mergeCell ref="Y36:Y37"/>
    <mergeCell ref="AA36:AG36"/>
    <mergeCell ref="D37:I38"/>
    <mergeCell ref="AA37:AG37"/>
    <mergeCell ref="J38:Q38"/>
    <mergeCell ref="R38:X38"/>
    <mergeCell ref="AA38:AG38"/>
  </mergeCells>
  <phoneticPr fontId="2"/>
  <dataValidations count="6">
    <dataValidation type="list" allowBlank="1" showInputMessage="1" showErrorMessage="1" sqref="C4:D19">
      <formula1>"○,－"</formula1>
    </dataValidation>
    <dataValidation type="list" allowBlank="1" showInputMessage="1" showErrorMessage="1" sqref="P2:R2 P22:R22">
      <formula1>"有　・　無,有,無"</formula1>
    </dataValidation>
    <dataValidation imeMode="hiragana" allowBlank="1" showInputMessage="1" showErrorMessage="1" sqref="AL2:BL2 AL16:BL20 AN5 BM2:BM4 AO42:AP42 AO44:CK65536 BM13:BM21 AR42:AS42 AU37:BM43 AT37:AT42 AO37:AS41 AO43:AT43 AL33:AN65536"/>
    <dataValidation type="list" allowBlank="1" showInputMessage="1" showErrorMessage="1" sqref="N24:N28">
      <formula1>"○"</formula1>
    </dataValidation>
    <dataValidation type="list" allowBlank="1" showInputMessage="1" showErrorMessage="1" sqref="AE40:AI40">
      <formula1>"い　る　・　いない,い な い,い　　る,－"</formula1>
    </dataValidation>
    <dataValidation allowBlank="1" showInputMessage="1" showErrorMessage="1" sqref="AL29:BL32 BM22:BM32"/>
  </dataValidations>
  <printOptions horizontalCentered="1" verticalCentered="1"/>
  <pageMargins left="0" right="0" top="0" bottom="0" header="0" footer="0.51181102362204722"/>
  <pageSetup paperSize="9" scale="68" orientation="landscape" cellComments="asDisplayed" r:id="rId1"/>
  <headerFooter alignWithMargins="0">
    <oddFooter xml:space="preserve">&amp;C2/4
</oddFooter>
  </headerFooter>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EA19"/>
  <sheetViews>
    <sheetView zoomScaleNormal="100" zoomScaleSheetLayoutView="100" workbookViewId="0"/>
  </sheetViews>
  <sheetFormatPr defaultColWidth="0" defaultRowHeight="12" x14ac:dyDescent="0.15"/>
  <cols>
    <col min="1" max="19" width="2.625" style="645" customWidth="1"/>
    <col min="20" max="20" width="2.5" style="645" customWidth="1"/>
    <col min="21" max="37" width="2.625" style="645" customWidth="1"/>
    <col min="38" max="65" width="2.625" style="644" customWidth="1"/>
    <col min="66" max="131" width="2.625" style="644" hidden="1" customWidth="1"/>
    <col min="132" max="16384" width="2.625" style="643" hidden="1"/>
  </cols>
  <sheetData>
    <row r="1" spans="1:64" ht="20.100000000000001" customHeight="1" x14ac:dyDescent="0.15">
      <c r="B1" s="666" t="s">
        <v>759</v>
      </c>
      <c r="C1" s="691"/>
      <c r="D1" s="661"/>
      <c r="E1" s="661"/>
      <c r="F1" s="661"/>
      <c r="G1" s="661"/>
      <c r="H1" s="673"/>
      <c r="I1" s="673"/>
      <c r="Y1" s="679"/>
      <c r="Z1" s="679"/>
      <c r="AA1" s="679"/>
      <c r="AB1" s="679"/>
      <c r="AC1" s="679"/>
      <c r="AD1" s="679"/>
      <c r="AE1" s="679"/>
      <c r="AF1" s="679"/>
      <c r="AG1" s="679"/>
      <c r="AH1" s="679"/>
      <c r="AI1" s="679"/>
      <c r="AJ1" s="679"/>
      <c r="AK1" s="644"/>
      <c r="AL1" s="2539" t="s">
        <v>758</v>
      </c>
      <c r="AM1" s="2540"/>
      <c r="AN1" s="2540"/>
      <c r="AO1" s="2540"/>
      <c r="AP1" s="2540"/>
      <c r="AQ1" s="2540"/>
      <c r="AR1" s="2540"/>
      <c r="AS1" s="2540"/>
      <c r="AT1" s="2540"/>
      <c r="AU1" s="2540"/>
      <c r="AV1" s="2540"/>
      <c r="AW1" s="2540"/>
      <c r="AX1" s="2540"/>
      <c r="AY1" s="2540"/>
      <c r="AZ1" s="2540"/>
      <c r="BA1" s="2540"/>
      <c r="BB1" s="2540"/>
      <c r="BC1" s="2540"/>
      <c r="BD1" s="2540"/>
      <c r="BE1" s="2540"/>
      <c r="BF1" s="2540"/>
      <c r="BG1" s="2540"/>
      <c r="BH1" s="2540"/>
      <c r="BI1" s="2540"/>
      <c r="BJ1" s="2540"/>
      <c r="BK1" s="2540"/>
      <c r="BL1" s="2541"/>
    </row>
    <row r="2" spans="1:64" ht="20.100000000000001" customHeight="1" x14ac:dyDescent="0.15">
      <c r="A2" s="653"/>
      <c r="B2" s="2650" t="s">
        <v>757</v>
      </c>
      <c r="C2" s="2650"/>
      <c r="D2" s="2650"/>
      <c r="E2" s="2650"/>
      <c r="F2" s="2650"/>
      <c r="G2" s="2650"/>
      <c r="H2" s="2650"/>
      <c r="I2" s="2651" t="s">
        <v>756</v>
      </c>
      <c r="J2" s="2652"/>
      <c r="K2" s="2652"/>
      <c r="L2" s="2652"/>
      <c r="M2" s="2653"/>
      <c r="N2" s="652" t="s">
        <v>755</v>
      </c>
      <c r="O2" s="687"/>
      <c r="P2" s="687"/>
      <c r="Q2" s="687"/>
      <c r="R2" s="687"/>
      <c r="S2" s="687"/>
      <c r="T2" s="687"/>
      <c r="U2" s="687"/>
      <c r="V2" s="687"/>
      <c r="W2" s="687"/>
      <c r="X2" s="687"/>
      <c r="Y2" s="687"/>
      <c r="Z2" s="651"/>
      <c r="AA2" s="2651" t="s">
        <v>754</v>
      </c>
      <c r="AB2" s="2652"/>
      <c r="AC2" s="2652"/>
      <c r="AD2" s="2652"/>
      <c r="AE2" s="2653"/>
      <c r="AF2" s="2651" t="s">
        <v>753</v>
      </c>
      <c r="AG2" s="2652"/>
      <c r="AH2" s="2652"/>
      <c r="AI2" s="2652"/>
      <c r="AJ2" s="2653"/>
      <c r="AK2" s="644"/>
      <c r="AL2" s="2542"/>
      <c r="AM2" s="2543"/>
      <c r="AN2" s="2543"/>
      <c r="AO2" s="2543"/>
      <c r="AP2" s="2543"/>
      <c r="AQ2" s="2543"/>
      <c r="AR2" s="2543"/>
      <c r="AS2" s="2543"/>
      <c r="AT2" s="2543"/>
      <c r="AU2" s="2543"/>
      <c r="AV2" s="2543"/>
      <c r="AW2" s="2543"/>
      <c r="AX2" s="2543"/>
      <c r="AY2" s="2543"/>
      <c r="AZ2" s="2543"/>
      <c r="BA2" s="2543"/>
      <c r="BB2" s="2543"/>
      <c r="BC2" s="2543"/>
      <c r="BD2" s="2543"/>
      <c r="BE2" s="2543"/>
      <c r="BF2" s="2543"/>
      <c r="BG2" s="2543"/>
      <c r="BH2" s="2543"/>
      <c r="BI2" s="2543"/>
      <c r="BJ2" s="2543"/>
      <c r="BK2" s="2543"/>
      <c r="BL2" s="2544"/>
    </row>
    <row r="3" spans="1:64" ht="24" customHeight="1" x14ac:dyDescent="0.15">
      <c r="A3" s="725"/>
      <c r="B3" s="2650"/>
      <c r="C3" s="2650"/>
      <c r="D3" s="2650"/>
      <c r="E3" s="2650"/>
      <c r="F3" s="2650"/>
      <c r="G3" s="2650"/>
      <c r="H3" s="2650"/>
      <c r="I3" s="2654"/>
      <c r="J3" s="2655"/>
      <c r="K3" s="2655"/>
      <c r="L3" s="2655"/>
      <c r="M3" s="2656"/>
      <c r="N3" s="652" t="s">
        <v>752</v>
      </c>
      <c r="O3" s="687"/>
      <c r="P3" s="687"/>
      <c r="Q3" s="687"/>
      <c r="R3" s="651"/>
      <c r="S3" s="2657" t="s">
        <v>751</v>
      </c>
      <c r="T3" s="2658"/>
      <c r="U3" s="2658"/>
      <c r="V3" s="2658"/>
      <c r="W3" s="2659"/>
      <c r="X3" s="2660" t="s">
        <v>750</v>
      </c>
      <c r="Y3" s="2660"/>
      <c r="Z3" s="2660"/>
      <c r="AA3" s="2654"/>
      <c r="AB3" s="2655"/>
      <c r="AC3" s="2655"/>
      <c r="AD3" s="2655"/>
      <c r="AE3" s="2656"/>
      <c r="AF3" s="2654"/>
      <c r="AG3" s="2655"/>
      <c r="AH3" s="2655"/>
      <c r="AI3" s="2655"/>
      <c r="AJ3" s="2656"/>
      <c r="AK3" s="644"/>
      <c r="AL3" s="2542"/>
      <c r="AM3" s="2543"/>
      <c r="AN3" s="2543"/>
      <c r="AO3" s="2543"/>
      <c r="AP3" s="2543"/>
      <c r="AQ3" s="2543"/>
      <c r="AR3" s="2543"/>
      <c r="AS3" s="2543"/>
      <c r="AT3" s="2543"/>
      <c r="AU3" s="2543"/>
      <c r="AV3" s="2543"/>
      <c r="AW3" s="2543"/>
      <c r="AX3" s="2543"/>
      <c r="AY3" s="2543"/>
      <c r="AZ3" s="2543"/>
      <c r="BA3" s="2543"/>
      <c r="BB3" s="2543"/>
      <c r="BC3" s="2543"/>
      <c r="BD3" s="2543"/>
      <c r="BE3" s="2543"/>
      <c r="BF3" s="2543"/>
      <c r="BG3" s="2543"/>
      <c r="BH3" s="2543"/>
      <c r="BI3" s="2543"/>
      <c r="BJ3" s="2543"/>
      <c r="BK3" s="2543"/>
      <c r="BL3" s="2544"/>
    </row>
    <row r="4" spans="1:64" ht="20.100000000000001" customHeight="1" x14ac:dyDescent="0.15">
      <c r="B4" s="2645" t="s">
        <v>746</v>
      </c>
      <c r="C4" s="2645"/>
      <c r="D4" s="2645"/>
      <c r="E4" s="2645"/>
      <c r="F4" s="2645"/>
      <c r="G4" s="2645"/>
      <c r="H4" s="2645"/>
      <c r="I4" s="2524" t="s">
        <v>749</v>
      </c>
      <c r="J4" s="2524"/>
      <c r="K4" s="2524"/>
      <c r="L4" s="2524"/>
      <c r="M4" s="2524"/>
      <c r="N4" s="2524" t="s">
        <v>749</v>
      </c>
      <c r="O4" s="2524"/>
      <c r="P4" s="2524"/>
      <c r="Q4" s="2524"/>
      <c r="R4" s="2524"/>
      <c r="S4" s="2524" t="s">
        <v>749</v>
      </c>
      <c r="T4" s="2524"/>
      <c r="U4" s="2524"/>
      <c r="V4" s="2524"/>
      <c r="W4" s="2524"/>
      <c r="X4" s="2642" t="s">
        <v>749</v>
      </c>
      <c r="Y4" s="2643"/>
      <c r="Z4" s="2644"/>
      <c r="AA4" s="2524" t="s">
        <v>749</v>
      </c>
      <c r="AB4" s="2524"/>
      <c r="AC4" s="2524"/>
      <c r="AD4" s="2524"/>
      <c r="AE4" s="2524"/>
      <c r="AF4" s="2524" t="s">
        <v>749</v>
      </c>
      <c r="AG4" s="2524"/>
      <c r="AH4" s="2524"/>
      <c r="AI4" s="2524"/>
      <c r="AJ4" s="2524"/>
      <c r="AK4" s="644"/>
      <c r="AL4" s="2542"/>
      <c r="AM4" s="2543"/>
      <c r="AN4" s="2543"/>
      <c r="AO4" s="2543"/>
      <c r="AP4" s="2543"/>
      <c r="AQ4" s="2543"/>
      <c r="AR4" s="2543"/>
      <c r="AS4" s="2543"/>
      <c r="AT4" s="2543"/>
      <c r="AU4" s="2543"/>
      <c r="AV4" s="2543"/>
      <c r="AW4" s="2543"/>
      <c r="AX4" s="2543"/>
      <c r="AY4" s="2543"/>
      <c r="AZ4" s="2543"/>
      <c r="BA4" s="2543"/>
      <c r="BB4" s="2543"/>
      <c r="BC4" s="2543"/>
      <c r="BD4" s="2543"/>
      <c r="BE4" s="2543"/>
      <c r="BF4" s="2543"/>
      <c r="BG4" s="2543"/>
      <c r="BH4" s="2543"/>
      <c r="BI4" s="2543"/>
      <c r="BJ4" s="2543"/>
      <c r="BK4" s="2543"/>
      <c r="BL4" s="2544"/>
    </row>
    <row r="5" spans="1:64" ht="20.100000000000001" customHeight="1" x14ac:dyDescent="0.15">
      <c r="B5" s="2645" t="s">
        <v>745</v>
      </c>
      <c r="C5" s="2645"/>
      <c r="D5" s="2645"/>
      <c r="E5" s="2645"/>
      <c r="F5" s="2645"/>
      <c r="G5" s="2645"/>
      <c r="H5" s="2645"/>
      <c r="I5" s="2524" t="s">
        <v>749</v>
      </c>
      <c r="J5" s="2524"/>
      <c r="K5" s="2524"/>
      <c r="L5" s="2524"/>
      <c r="M5" s="2524"/>
      <c r="N5" s="2524" t="s">
        <v>749</v>
      </c>
      <c r="O5" s="2524"/>
      <c r="P5" s="2524"/>
      <c r="Q5" s="2524"/>
      <c r="R5" s="2524"/>
      <c r="S5" s="2524" t="s">
        <v>749</v>
      </c>
      <c r="T5" s="2524"/>
      <c r="U5" s="2524"/>
      <c r="V5" s="2524"/>
      <c r="W5" s="2524"/>
      <c r="X5" s="2642" t="s">
        <v>749</v>
      </c>
      <c r="Y5" s="2643"/>
      <c r="Z5" s="2644"/>
      <c r="AA5" s="2524" t="s">
        <v>749</v>
      </c>
      <c r="AB5" s="2524"/>
      <c r="AC5" s="2524"/>
      <c r="AD5" s="2524"/>
      <c r="AE5" s="2524"/>
      <c r="AF5" s="2524" t="s">
        <v>749</v>
      </c>
      <c r="AG5" s="2524"/>
      <c r="AH5" s="2524"/>
      <c r="AI5" s="2524"/>
      <c r="AJ5" s="2524"/>
      <c r="AK5" s="644"/>
      <c r="AL5" s="2542"/>
      <c r="AM5" s="2543"/>
      <c r="AN5" s="2543"/>
      <c r="AO5" s="2543"/>
      <c r="AP5" s="2543"/>
      <c r="AQ5" s="2543"/>
      <c r="AR5" s="2543"/>
      <c r="AS5" s="2543"/>
      <c r="AT5" s="2543"/>
      <c r="AU5" s="2543"/>
      <c r="AV5" s="2543"/>
      <c r="AW5" s="2543"/>
      <c r="AX5" s="2543"/>
      <c r="AY5" s="2543"/>
      <c r="AZ5" s="2543"/>
      <c r="BA5" s="2543"/>
      <c r="BB5" s="2543"/>
      <c r="BC5" s="2543"/>
      <c r="BD5" s="2543"/>
      <c r="BE5" s="2543"/>
      <c r="BF5" s="2543"/>
      <c r="BG5" s="2543"/>
      <c r="BH5" s="2543"/>
      <c r="BI5" s="2543"/>
      <c r="BJ5" s="2543"/>
      <c r="BK5" s="2543"/>
      <c r="BL5" s="2544"/>
    </row>
    <row r="6" spans="1:64" ht="20.100000000000001" customHeight="1" x14ac:dyDescent="0.15">
      <c r="B6" s="2645" t="s">
        <v>744</v>
      </c>
      <c r="C6" s="2645"/>
      <c r="D6" s="2645"/>
      <c r="E6" s="2645"/>
      <c r="F6" s="2645"/>
      <c r="G6" s="2645"/>
      <c r="H6" s="2645"/>
      <c r="I6" s="2524" t="s">
        <v>749</v>
      </c>
      <c r="J6" s="2524"/>
      <c r="K6" s="2524"/>
      <c r="L6" s="2524"/>
      <c r="M6" s="2524"/>
      <c r="N6" s="2524" t="s">
        <v>749</v>
      </c>
      <c r="O6" s="2524"/>
      <c r="P6" s="2524"/>
      <c r="Q6" s="2524"/>
      <c r="R6" s="2524"/>
      <c r="S6" s="2524" t="s">
        <v>749</v>
      </c>
      <c r="T6" s="2524"/>
      <c r="U6" s="2524"/>
      <c r="V6" s="2524"/>
      <c r="W6" s="2524"/>
      <c r="X6" s="2642" t="s">
        <v>749</v>
      </c>
      <c r="Y6" s="2643"/>
      <c r="Z6" s="2644"/>
      <c r="AA6" s="2524" t="s">
        <v>749</v>
      </c>
      <c r="AB6" s="2524"/>
      <c r="AC6" s="2524"/>
      <c r="AD6" s="2524"/>
      <c r="AE6" s="2524"/>
      <c r="AF6" s="2524" t="s">
        <v>749</v>
      </c>
      <c r="AG6" s="2524"/>
      <c r="AH6" s="2524"/>
      <c r="AI6" s="2524"/>
      <c r="AJ6" s="2524"/>
      <c r="AK6" s="644"/>
      <c r="AL6" s="2542"/>
      <c r="AM6" s="2543"/>
      <c r="AN6" s="2543"/>
      <c r="AO6" s="2543"/>
      <c r="AP6" s="2543"/>
      <c r="AQ6" s="2543"/>
      <c r="AR6" s="2543"/>
      <c r="AS6" s="2543"/>
      <c r="AT6" s="2543"/>
      <c r="AU6" s="2543"/>
      <c r="AV6" s="2543"/>
      <c r="AW6" s="2543"/>
      <c r="AX6" s="2543"/>
      <c r="AY6" s="2543"/>
      <c r="AZ6" s="2543"/>
      <c r="BA6" s="2543"/>
      <c r="BB6" s="2543"/>
      <c r="BC6" s="2543"/>
      <c r="BD6" s="2543"/>
      <c r="BE6" s="2543"/>
      <c r="BF6" s="2543"/>
      <c r="BG6" s="2543"/>
      <c r="BH6" s="2543"/>
      <c r="BI6" s="2543"/>
      <c r="BJ6" s="2543"/>
      <c r="BK6" s="2543"/>
      <c r="BL6" s="2544"/>
    </row>
    <row r="7" spans="1:64" ht="20.100000000000001" customHeight="1" x14ac:dyDescent="0.15">
      <c r="B7" s="2645" t="s">
        <v>743</v>
      </c>
      <c r="C7" s="2645"/>
      <c r="D7" s="2645"/>
      <c r="E7" s="2645"/>
      <c r="F7" s="2645"/>
      <c r="G7" s="2645"/>
      <c r="H7" s="2645"/>
      <c r="I7" s="2524" t="s">
        <v>749</v>
      </c>
      <c r="J7" s="2524"/>
      <c r="K7" s="2524"/>
      <c r="L7" s="2524"/>
      <c r="M7" s="2524"/>
      <c r="N7" s="2524" t="s">
        <v>749</v>
      </c>
      <c r="O7" s="2524"/>
      <c r="P7" s="2524"/>
      <c r="Q7" s="2524"/>
      <c r="R7" s="2524"/>
      <c r="S7" s="2524" t="s">
        <v>749</v>
      </c>
      <c r="T7" s="2524"/>
      <c r="U7" s="2524"/>
      <c r="V7" s="2524"/>
      <c r="W7" s="2524"/>
      <c r="X7" s="2642" t="s">
        <v>749</v>
      </c>
      <c r="Y7" s="2643"/>
      <c r="Z7" s="2644"/>
      <c r="AA7" s="2524" t="s">
        <v>749</v>
      </c>
      <c r="AB7" s="2524"/>
      <c r="AC7" s="2524"/>
      <c r="AD7" s="2524"/>
      <c r="AE7" s="2524"/>
      <c r="AF7" s="2524" t="s">
        <v>749</v>
      </c>
      <c r="AG7" s="2524"/>
      <c r="AH7" s="2524"/>
      <c r="AI7" s="2524"/>
      <c r="AJ7" s="2524"/>
      <c r="AK7" s="644"/>
      <c r="AL7" s="2545"/>
      <c r="AM7" s="2546"/>
      <c r="AN7" s="2546"/>
      <c r="AO7" s="2546"/>
      <c r="AP7" s="2546"/>
      <c r="AQ7" s="2546"/>
      <c r="AR7" s="2546"/>
      <c r="AS7" s="2546"/>
      <c r="AT7" s="2546"/>
      <c r="AU7" s="2546"/>
      <c r="AV7" s="2546"/>
      <c r="AW7" s="2546"/>
      <c r="AX7" s="2546"/>
      <c r="AY7" s="2546"/>
      <c r="AZ7" s="2546"/>
      <c r="BA7" s="2546"/>
      <c r="BB7" s="2546"/>
      <c r="BC7" s="2546"/>
      <c r="BD7" s="2546"/>
      <c r="BE7" s="2546"/>
      <c r="BF7" s="2546"/>
      <c r="BG7" s="2546"/>
      <c r="BH7" s="2546"/>
      <c r="BI7" s="2546"/>
      <c r="BJ7" s="2546"/>
      <c r="BK7" s="2546"/>
      <c r="BL7" s="2547"/>
    </row>
    <row r="8" spans="1:64" ht="20.100000000000001" customHeight="1" x14ac:dyDescent="0.15">
      <c r="B8" s="733"/>
      <c r="C8" s="733"/>
      <c r="D8" s="733"/>
      <c r="E8" s="733"/>
      <c r="F8" s="733"/>
      <c r="G8" s="733"/>
      <c r="H8" s="733"/>
      <c r="I8" s="731"/>
      <c r="J8" s="731"/>
      <c r="K8" s="731"/>
      <c r="L8" s="731"/>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644"/>
      <c r="AL8" s="721"/>
      <c r="AM8" s="721"/>
      <c r="AN8" s="721"/>
      <c r="AO8" s="721"/>
      <c r="AP8" s="721"/>
      <c r="AQ8" s="721"/>
      <c r="AR8" s="721"/>
      <c r="AS8" s="721"/>
      <c r="AT8" s="721"/>
      <c r="AU8" s="721"/>
      <c r="AV8" s="721"/>
      <c r="AW8" s="721"/>
      <c r="AX8" s="721"/>
      <c r="AY8" s="721"/>
      <c r="AZ8" s="721"/>
      <c r="BA8" s="721"/>
      <c r="BB8" s="721"/>
      <c r="BC8" s="721"/>
      <c r="BD8" s="721"/>
      <c r="BE8" s="721"/>
      <c r="BF8" s="721"/>
      <c r="BG8" s="721"/>
      <c r="BH8" s="721"/>
      <c r="BI8" s="721"/>
      <c r="BJ8" s="721"/>
      <c r="BK8" s="721"/>
      <c r="BL8" s="721"/>
    </row>
    <row r="9" spans="1:64" ht="20.100000000000001" customHeight="1" x14ac:dyDescent="0.15">
      <c r="B9" s="654" t="s">
        <v>692</v>
      </c>
      <c r="C9" s="733"/>
      <c r="D9" s="733"/>
      <c r="E9" s="733"/>
      <c r="F9" s="733"/>
      <c r="G9" s="733"/>
      <c r="H9" s="733"/>
      <c r="I9" s="731"/>
      <c r="J9" s="731"/>
      <c r="K9" s="731"/>
      <c r="L9" s="731"/>
      <c r="M9" s="731"/>
      <c r="N9" s="731"/>
      <c r="O9" s="731"/>
      <c r="P9" s="731"/>
      <c r="Q9" s="731"/>
      <c r="R9" s="731"/>
      <c r="S9" s="731"/>
      <c r="T9" s="731"/>
      <c r="U9" s="731"/>
      <c r="V9" s="732"/>
      <c r="W9" s="732"/>
      <c r="X9" s="732"/>
      <c r="Y9" s="666"/>
      <c r="Z9" s="666"/>
      <c r="AA9" s="731"/>
      <c r="AB9" s="731"/>
      <c r="AC9" s="731"/>
      <c r="AD9" s="731"/>
      <c r="AE9" s="731"/>
      <c r="AF9" s="731"/>
      <c r="AG9" s="731"/>
      <c r="AH9" s="731"/>
      <c r="AI9" s="731"/>
      <c r="AJ9" s="731"/>
      <c r="AK9" s="644"/>
      <c r="AL9" s="721"/>
      <c r="AM9" s="721"/>
      <c r="AN9" s="721"/>
      <c r="AO9" s="721"/>
      <c r="AP9" s="721"/>
      <c r="AQ9" s="721"/>
      <c r="AR9" s="721"/>
      <c r="AS9" s="721"/>
      <c r="AT9" s="721"/>
      <c r="AU9" s="721"/>
      <c r="AV9" s="721"/>
      <c r="AW9" s="721"/>
      <c r="AX9" s="721"/>
      <c r="AY9" s="721"/>
      <c r="AZ9" s="721"/>
      <c r="BA9" s="721"/>
      <c r="BB9" s="721"/>
      <c r="BC9" s="721"/>
      <c r="BD9" s="721"/>
      <c r="BE9" s="721"/>
      <c r="BF9" s="721"/>
      <c r="BG9" s="721"/>
      <c r="BH9" s="721"/>
      <c r="BI9" s="721"/>
      <c r="BJ9" s="721"/>
      <c r="BK9" s="721"/>
      <c r="BL9" s="721"/>
    </row>
    <row r="10" spans="1:64" s="726" customFormat="1" ht="20.100000000000001" customHeight="1" x14ac:dyDescent="0.15">
      <c r="A10" s="728"/>
      <c r="B10" s="728"/>
      <c r="C10" s="656" t="s">
        <v>748</v>
      </c>
      <c r="D10" s="730"/>
      <c r="E10" s="730"/>
      <c r="F10" s="730"/>
      <c r="G10" s="730"/>
      <c r="H10" s="729"/>
      <c r="I10" s="729"/>
      <c r="J10" s="728"/>
      <c r="K10" s="728"/>
      <c r="L10" s="728"/>
      <c r="M10" s="728"/>
      <c r="N10" s="728"/>
      <c r="O10" s="728"/>
      <c r="P10" s="728"/>
      <c r="Q10" s="728"/>
      <c r="R10" s="728"/>
      <c r="S10" s="728"/>
      <c r="T10" s="728"/>
      <c r="U10" s="728"/>
      <c r="V10" s="728"/>
      <c r="W10" s="728"/>
      <c r="X10" s="728"/>
      <c r="Y10" s="727"/>
      <c r="Z10" s="727"/>
      <c r="AA10" s="727"/>
      <c r="AB10" s="727"/>
      <c r="AC10" s="727"/>
      <c r="AD10" s="727"/>
      <c r="AE10" s="727"/>
      <c r="AF10" s="727"/>
      <c r="AG10" s="727"/>
      <c r="AH10" s="727"/>
      <c r="AI10" s="727"/>
      <c r="AJ10" s="727"/>
      <c r="AL10" s="644"/>
      <c r="AM10" s="644"/>
      <c r="AN10" s="644"/>
      <c r="AO10" s="644"/>
      <c r="AP10" s="644"/>
      <c r="AQ10" s="644"/>
      <c r="AR10" s="644"/>
      <c r="AS10" s="644"/>
      <c r="AT10" s="644"/>
      <c r="AU10" s="644"/>
      <c r="AV10" s="644"/>
      <c r="AW10" s="644"/>
      <c r="AX10" s="644"/>
      <c r="AY10" s="644"/>
      <c r="AZ10" s="644"/>
      <c r="BA10" s="644"/>
      <c r="BB10" s="644"/>
      <c r="BC10" s="644"/>
      <c r="BD10" s="644"/>
      <c r="BE10" s="644"/>
      <c r="BF10" s="644"/>
      <c r="BG10" s="644"/>
      <c r="BH10" s="644"/>
      <c r="BI10" s="644"/>
      <c r="BJ10" s="644"/>
      <c r="BK10" s="644"/>
      <c r="BL10" s="644"/>
    </row>
    <row r="11" spans="1:64" ht="20.100000000000001" customHeight="1" x14ac:dyDescent="0.15">
      <c r="A11" s="725"/>
      <c r="B11" s="725"/>
      <c r="C11" s="650" t="s">
        <v>634</v>
      </c>
      <c r="D11" s="650"/>
      <c r="E11" s="650"/>
      <c r="F11" s="650"/>
      <c r="G11" s="650"/>
      <c r="H11" s="650"/>
      <c r="I11" s="650"/>
      <c r="J11" s="652"/>
      <c r="K11" s="651"/>
      <c r="L11" s="651" t="s">
        <v>747</v>
      </c>
      <c r="M11" s="687"/>
      <c r="N11" s="687"/>
      <c r="O11" s="687"/>
      <c r="P11" s="687"/>
      <c r="Q11" s="687"/>
      <c r="R11" s="687"/>
      <c r="S11" s="687"/>
      <c r="T11" s="687"/>
      <c r="U11" s="687"/>
      <c r="V11" s="687"/>
      <c r="W11" s="687"/>
      <c r="X11" s="687"/>
      <c r="Y11" s="687"/>
      <c r="Z11" s="687"/>
      <c r="AA11" s="687"/>
      <c r="AB11" s="687"/>
      <c r="AC11" s="687"/>
      <c r="AD11" s="687"/>
      <c r="AE11" s="687"/>
      <c r="AF11" s="724"/>
      <c r="AG11" s="724"/>
      <c r="AH11" s="724"/>
      <c r="AI11" s="724"/>
      <c r="AJ11" s="723"/>
      <c r="AK11" s="644"/>
    </row>
    <row r="12" spans="1:64" ht="30" customHeight="1" x14ac:dyDescent="0.15">
      <c r="C12" s="648" t="s">
        <v>746</v>
      </c>
      <c r="D12" s="647"/>
      <c r="E12" s="647"/>
      <c r="F12" s="647"/>
      <c r="G12" s="647"/>
      <c r="H12" s="647"/>
      <c r="I12" s="647"/>
      <c r="J12" s="647"/>
      <c r="K12" s="722"/>
      <c r="L12" s="2647"/>
      <c r="M12" s="2648"/>
      <c r="N12" s="2648"/>
      <c r="O12" s="2648"/>
      <c r="P12" s="2648"/>
      <c r="Q12" s="2648"/>
      <c r="R12" s="2648"/>
      <c r="S12" s="2648"/>
      <c r="T12" s="2648"/>
      <c r="U12" s="2648"/>
      <c r="V12" s="2648"/>
      <c r="W12" s="2648"/>
      <c r="X12" s="2648"/>
      <c r="Y12" s="2648"/>
      <c r="Z12" s="2648"/>
      <c r="AA12" s="2648"/>
      <c r="AB12" s="2648"/>
      <c r="AC12" s="2648"/>
      <c r="AD12" s="2648"/>
      <c r="AE12" s="2648"/>
      <c r="AF12" s="2648"/>
      <c r="AG12" s="2648"/>
      <c r="AH12" s="2648"/>
      <c r="AI12" s="2648"/>
      <c r="AJ12" s="2649"/>
      <c r="AK12" s="644"/>
    </row>
    <row r="13" spans="1:64" ht="30" customHeight="1" x14ac:dyDescent="0.15">
      <c r="C13" s="648" t="s">
        <v>745</v>
      </c>
      <c r="D13" s="647"/>
      <c r="E13" s="647"/>
      <c r="F13" s="647"/>
      <c r="G13" s="647"/>
      <c r="H13" s="647"/>
      <c r="I13" s="647"/>
      <c r="J13" s="647"/>
      <c r="K13" s="722"/>
      <c r="L13" s="2647"/>
      <c r="M13" s="2648"/>
      <c r="N13" s="2648"/>
      <c r="O13" s="2648"/>
      <c r="P13" s="2648"/>
      <c r="Q13" s="2648"/>
      <c r="R13" s="2648"/>
      <c r="S13" s="2648"/>
      <c r="T13" s="2648"/>
      <c r="U13" s="2648"/>
      <c r="V13" s="2648"/>
      <c r="W13" s="2648"/>
      <c r="X13" s="2648"/>
      <c r="Y13" s="2648"/>
      <c r="Z13" s="2648"/>
      <c r="AA13" s="2648"/>
      <c r="AB13" s="2648"/>
      <c r="AC13" s="2648"/>
      <c r="AD13" s="2648"/>
      <c r="AE13" s="2648"/>
      <c r="AF13" s="2648"/>
      <c r="AG13" s="2648"/>
      <c r="AH13" s="2648"/>
      <c r="AI13" s="2648"/>
      <c r="AJ13" s="2649"/>
      <c r="AK13" s="644"/>
    </row>
    <row r="14" spans="1:64" ht="30" customHeight="1" x14ac:dyDescent="0.15">
      <c r="C14" s="648" t="s">
        <v>744</v>
      </c>
      <c r="D14" s="647"/>
      <c r="E14" s="647"/>
      <c r="F14" s="647"/>
      <c r="G14" s="647"/>
      <c r="H14" s="647"/>
      <c r="I14" s="647"/>
      <c r="J14" s="647"/>
      <c r="K14" s="722"/>
      <c r="L14" s="2647"/>
      <c r="M14" s="2648"/>
      <c r="N14" s="2648"/>
      <c r="O14" s="2648"/>
      <c r="P14" s="2648"/>
      <c r="Q14" s="2648"/>
      <c r="R14" s="2648"/>
      <c r="S14" s="2648"/>
      <c r="T14" s="2648"/>
      <c r="U14" s="2648"/>
      <c r="V14" s="2648"/>
      <c r="W14" s="2648"/>
      <c r="X14" s="2648"/>
      <c r="Y14" s="2648"/>
      <c r="Z14" s="2648"/>
      <c r="AA14" s="2648"/>
      <c r="AB14" s="2648"/>
      <c r="AC14" s="2648"/>
      <c r="AD14" s="2648"/>
      <c r="AE14" s="2648"/>
      <c r="AF14" s="2648"/>
      <c r="AG14" s="2648"/>
      <c r="AH14" s="2648"/>
      <c r="AI14" s="2648"/>
      <c r="AJ14" s="2649"/>
      <c r="AK14" s="644"/>
    </row>
    <row r="15" spans="1:64" ht="30" customHeight="1" x14ac:dyDescent="0.15">
      <c r="C15" s="648" t="s">
        <v>743</v>
      </c>
      <c r="D15" s="647"/>
      <c r="E15" s="647"/>
      <c r="F15" s="647"/>
      <c r="G15" s="647"/>
      <c r="H15" s="647"/>
      <c r="I15" s="647"/>
      <c r="J15" s="647"/>
      <c r="K15" s="722"/>
      <c r="L15" s="2647"/>
      <c r="M15" s="2648"/>
      <c r="N15" s="2648"/>
      <c r="O15" s="2648"/>
      <c r="P15" s="2648"/>
      <c r="Q15" s="2648"/>
      <c r="R15" s="2648"/>
      <c r="S15" s="2648"/>
      <c r="T15" s="2648"/>
      <c r="U15" s="2648"/>
      <c r="V15" s="2648"/>
      <c r="W15" s="2648"/>
      <c r="X15" s="2648"/>
      <c r="Y15" s="2648"/>
      <c r="Z15" s="2648"/>
      <c r="AA15" s="2648"/>
      <c r="AB15" s="2648"/>
      <c r="AC15" s="2648"/>
      <c r="AD15" s="2648"/>
      <c r="AE15" s="2648"/>
      <c r="AF15" s="2648"/>
      <c r="AG15" s="2648"/>
      <c r="AH15" s="2648"/>
      <c r="AI15" s="2648"/>
      <c r="AJ15" s="2649"/>
      <c r="AK15" s="644"/>
    </row>
    <row r="16" spans="1:64" ht="30" customHeight="1" x14ac:dyDescent="0.15">
      <c r="B16" s="661"/>
      <c r="C16" s="2593" t="s">
        <v>742</v>
      </c>
      <c r="D16" s="2593"/>
      <c r="E16" s="2593"/>
      <c r="F16" s="2593"/>
      <c r="G16" s="2593"/>
      <c r="H16" s="2593"/>
      <c r="I16" s="2593"/>
      <c r="J16" s="2593"/>
      <c r="K16" s="2595"/>
      <c r="L16" s="2595"/>
      <c r="M16" s="2595"/>
      <c r="N16" s="2595"/>
      <c r="O16" s="2595"/>
      <c r="P16" s="2595"/>
      <c r="Q16" s="2595"/>
      <c r="R16" s="2595"/>
      <c r="S16" s="2595"/>
      <c r="T16" s="2595"/>
      <c r="U16" s="2595"/>
      <c r="V16" s="2595"/>
      <c r="W16" s="2595"/>
      <c r="X16" s="2595"/>
      <c r="Y16" s="2595"/>
      <c r="Z16" s="2595"/>
      <c r="AA16" s="2595"/>
      <c r="AB16" s="2595"/>
      <c r="AC16" s="2595"/>
      <c r="AD16" s="674" t="s">
        <v>676</v>
      </c>
      <c r="AE16" s="2558" t="s">
        <v>680</v>
      </c>
      <c r="AF16" s="2558"/>
      <c r="AG16" s="2558"/>
      <c r="AH16" s="2558"/>
      <c r="AI16" s="2558"/>
      <c r="AJ16" s="674" t="s">
        <v>674</v>
      </c>
      <c r="AK16" s="644"/>
    </row>
    <row r="17" spans="1:64" ht="20.100000000000001" customHeight="1" x14ac:dyDescent="0.15">
      <c r="A17" s="654"/>
      <c r="B17" s="654"/>
      <c r="C17" s="2641" t="s">
        <v>741</v>
      </c>
      <c r="D17" s="1894"/>
      <c r="E17" s="1894"/>
      <c r="F17" s="1894"/>
      <c r="G17" s="1894"/>
      <c r="H17" s="1894"/>
      <c r="I17" s="1894"/>
      <c r="J17" s="1894"/>
      <c r="K17" s="1894"/>
      <c r="L17" s="1894"/>
      <c r="M17" s="1894"/>
      <c r="N17" s="1894"/>
      <c r="O17" s="1894"/>
      <c r="P17" s="1894"/>
      <c r="Q17" s="1894"/>
      <c r="R17" s="1894"/>
      <c r="S17" s="1894"/>
      <c r="T17" s="1894"/>
      <c r="U17" s="1894"/>
      <c r="V17" s="1894"/>
      <c r="W17" s="1894"/>
      <c r="X17" s="1894"/>
      <c r="Y17" s="1894"/>
      <c r="Z17" s="1894"/>
      <c r="AA17" s="1894"/>
      <c r="AB17" s="1894"/>
      <c r="AC17" s="675"/>
      <c r="AD17" s="674" t="s">
        <v>676</v>
      </c>
      <c r="AE17" s="2558" t="s">
        <v>680</v>
      </c>
      <c r="AF17" s="2558"/>
      <c r="AG17" s="2558"/>
      <c r="AH17" s="2558"/>
      <c r="AI17" s="2558"/>
      <c r="AJ17" s="674" t="s">
        <v>674</v>
      </c>
      <c r="AK17" s="644"/>
    </row>
    <row r="18" spans="1:64" ht="20.100000000000001" customHeight="1" x14ac:dyDescent="0.15">
      <c r="A18" s="670"/>
      <c r="B18" s="670"/>
      <c r="C18" s="1894"/>
      <c r="D18" s="1894"/>
      <c r="E18" s="1894"/>
      <c r="F18" s="1894"/>
      <c r="G18" s="1894"/>
      <c r="H18" s="1894"/>
      <c r="I18" s="1894"/>
      <c r="J18" s="1894"/>
      <c r="K18" s="1894"/>
      <c r="L18" s="1894"/>
      <c r="M18" s="1894"/>
      <c r="N18" s="1894"/>
      <c r="O18" s="1894"/>
      <c r="P18" s="1894"/>
      <c r="Q18" s="1894"/>
      <c r="R18" s="1894"/>
      <c r="S18" s="1894"/>
      <c r="T18" s="1894"/>
      <c r="U18" s="1894"/>
      <c r="V18" s="1894"/>
      <c r="W18" s="1894"/>
      <c r="X18" s="1894"/>
      <c r="Y18" s="1894"/>
      <c r="Z18" s="1894"/>
      <c r="AA18" s="1894"/>
      <c r="AB18" s="1894"/>
      <c r="AC18" s="654"/>
      <c r="AD18" s="654"/>
      <c r="AE18" s="654"/>
      <c r="AF18" s="654"/>
      <c r="AG18" s="654"/>
      <c r="AH18" s="654"/>
      <c r="AI18" s="654"/>
      <c r="AJ18" s="654"/>
      <c r="AK18" s="644"/>
    </row>
    <row r="19" spans="1:64" s="720" customFormat="1" ht="20.100000000000001" customHeight="1" x14ac:dyDescent="0.15">
      <c r="A19" s="685"/>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L19" s="2646"/>
      <c r="AM19" s="2646"/>
      <c r="AN19" s="2646"/>
      <c r="AO19" s="2646"/>
      <c r="AP19" s="2646"/>
      <c r="AQ19" s="2646"/>
      <c r="AR19" s="2646"/>
      <c r="AS19" s="2646"/>
      <c r="AT19" s="2646"/>
      <c r="AU19" s="2646"/>
      <c r="AV19" s="2646"/>
      <c r="AW19" s="2646"/>
      <c r="AX19" s="2646"/>
      <c r="AY19" s="2646"/>
      <c r="AZ19" s="2646"/>
      <c r="BA19" s="2646"/>
      <c r="BB19" s="2646"/>
      <c r="BC19" s="2646"/>
      <c r="BD19" s="2646"/>
      <c r="BE19" s="2646"/>
      <c r="BF19" s="2646"/>
      <c r="BG19" s="2646"/>
      <c r="BH19" s="2646"/>
      <c r="BI19" s="2646"/>
      <c r="BJ19" s="2646"/>
      <c r="BK19" s="2646"/>
      <c r="BL19" s="2646"/>
    </row>
  </sheetData>
  <mergeCells count="44">
    <mergeCell ref="S5:W5"/>
    <mergeCell ref="AF5:AJ5"/>
    <mergeCell ref="AF2:AJ3"/>
    <mergeCell ref="S3:W3"/>
    <mergeCell ref="X3:Z3"/>
    <mergeCell ref="AA4:AE4"/>
    <mergeCell ref="AF4:AJ4"/>
    <mergeCell ref="B4:H4"/>
    <mergeCell ref="I4:M4"/>
    <mergeCell ref="N4:R4"/>
    <mergeCell ref="S4:W4"/>
    <mergeCell ref="X4:Z4"/>
    <mergeCell ref="AL19:BL19"/>
    <mergeCell ref="AF7:AJ7"/>
    <mergeCell ref="L12:AJ12"/>
    <mergeCell ref="L13:AJ13"/>
    <mergeCell ref="L14:AJ14"/>
    <mergeCell ref="L15:AJ15"/>
    <mergeCell ref="C16:AC16"/>
    <mergeCell ref="AE16:AI16"/>
    <mergeCell ref="B7:H7"/>
    <mergeCell ref="I7:M7"/>
    <mergeCell ref="AL1:BL7"/>
    <mergeCell ref="B2:H3"/>
    <mergeCell ref="I2:M3"/>
    <mergeCell ref="AA2:AE3"/>
    <mergeCell ref="X7:Z7"/>
    <mergeCell ref="AA7:AE7"/>
    <mergeCell ref="C17:AB18"/>
    <mergeCell ref="X5:Z5"/>
    <mergeCell ref="AA5:AE5"/>
    <mergeCell ref="AE17:AI17"/>
    <mergeCell ref="B6:H6"/>
    <mergeCell ref="I6:M6"/>
    <mergeCell ref="N6:R6"/>
    <mergeCell ref="S6:W6"/>
    <mergeCell ref="X6:Z6"/>
    <mergeCell ref="N7:R7"/>
    <mergeCell ref="S7:W7"/>
    <mergeCell ref="AA6:AE6"/>
    <mergeCell ref="AF6:AJ6"/>
    <mergeCell ref="I5:M5"/>
    <mergeCell ref="B5:H5"/>
    <mergeCell ref="N5:R5"/>
  </mergeCells>
  <phoneticPr fontId="2"/>
  <dataValidations count="5">
    <dataValidation type="list" allowBlank="1" showInputMessage="1" showErrorMessage="1" sqref="X4:Z7">
      <formula1>"有・無,有,無,－"</formula1>
    </dataValidation>
    <dataValidation type="list" allowBlank="1" showInputMessage="1" showErrorMessage="1" sqref="AE16:AI16">
      <formula1>"い　る　・　いない,い な い,い　　る"</formula1>
    </dataValidation>
    <dataValidation type="list" allowBlank="1" showInputMessage="1" showErrorMessage="1" sqref="AE17:AI17">
      <formula1>"い　る　・　いない,い な い,い　　る,－"</formula1>
    </dataValidation>
    <dataValidation type="list" allowBlank="1" showInputMessage="1" showErrorMessage="1" sqref="S4:T7 N4:O7 I4:J7 AF4:AH7 AA4:AB7">
      <formula1>"有・無,有,無"</formula1>
    </dataValidation>
    <dataValidation imeMode="hiragana" allowBlank="1" showInputMessage="1" showErrorMessage="1" sqref="BM1:BM6 AL15:AL18 AM16:BL18 L12:AJ15 AL1 AL20:CK65536 BM16:BM19 AL10:BL10 BM10:BM13"/>
  </dataValidations>
  <pageMargins left="0.74803149606299213" right="0.74803149606299213" top="0.98425196850393704" bottom="0.98425196850393704" header="0.51181102362204722" footer="0.51181102362204722"/>
  <pageSetup paperSize="9" scale="89" fitToHeight="0" orientation="portrait" cellComments="asDisplayed" r:id="rId1"/>
  <headerFooter alignWithMargins="0">
    <oddFooter>&amp;C3/4</oddFooter>
  </headerFooter>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EA30"/>
  <sheetViews>
    <sheetView view="pageBreakPreview" zoomScale="90" zoomScaleNormal="100" zoomScaleSheetLayoutView="90" workbookViewId="0"/>
  </sheetViews>
  <sheetFormatPr defaultColWidth="0" defaultRowHeight="12" x14ac:dyDescent="0.15"/>
  <cols>
    <col min="1" max="19" width="2.625" style="645" customWidth="1"/>
    <col min="20" max="20" width="2.5" style="645" customWidth="1"/>
    <col min="21" max="37" width="2.625" style="645" customWidth="1"/>
    <col min="38" max="65" width="2.625" style="644" customWidth="1"/>
    <col min="66" max="131" width="2.625" style="644" hidden="1" customWidth="1"/>
    <col min="132" max="16384" width="2.625" style="643" hidden="1"/>
  </cols>
  <sheetData>
    <row r="2" spans="1:64" ht="20.100000000000001" customHeight="1" x14ac:dyDescent="0.15">
      <c r="B2" s="666" t="s">
        <v>788</v>
      </c>
      <c r="C2" s="691"/>
      <c r="D2" s="661"/>
      <c r="E2" s="661"/>
      <c r="F2" s="661"/>
      <c r="G2" s="661"/>
      <c r="H2" s="673"/>
      <c r="I2" s="673"/>
      <c r="Y2" s="679"/>
      <c r="Z2" s="679"/>
      <c r="AA2" s="679"/>
      <c r="AB2" s="679"/>
      <c r="AC2" s="679"/>
      <c r="AD2" s="679"/>
      <c r="AE2" s="679"/>
      <c r="AF2" s="679"/>
      <c r="AG2" s="679"/>
      <c r="AH2" s="679"/>
      <c r="AI2" s="679"/>
      <c r="AJ2" s="679"/>
      <c r="AK2" s="644"/>
    </row>
    <row r="3" spans="1:64" ht="20.100000000000001" customHeight="1" x14ac:dyDescent="0.15">
      <c r="A3" s="685"/>
      <c r="B3" s="652" t="s">
        <v>634</v>
      </c>
      <c r="C3" s="687"/>
      <c r="D3" s="687"/>
      <c r="E3" s="651"/>
      <c r="F3" s="652" t="s">
        <v>787</v>
      </c>
      <c r="G3" s="651"/>
      <c r="H3" s="652" t="s">
        <v>786</v>
      </c>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51"/>
      <c r="AK3" s="644"/>
      <c r="AL3" s="2539" t="s">
        <v>785</v>
      </c>
      <c r="AM3" s="2540"/>
      <c r="AN3" s="2540"/>
      <c r="AO3" s="2540"/>
      <c r="AP3" s="2540"/>
      <c r="AQ3" s="2540"/>
      <c r="AR3" s="2540"/>
      <c r="AS3" s="2540"/>
      <c r="AT3" s="2540"/>
      <c r="AU3" s="2540"/>
      <c r="AV3" s="2540"/>
      <c r="AW3" s="2540"/>
      <c r="AX3" s="2540"/>
      <c r="AY3" s="2540"/>
      <c r="AZ3" s="2540"/>
      <c r="BA3" s="2540"/>
      <c r="BB3" s="2540"/>
      <c r="BC3" s="2540"/>
      <c r="BD3" s="2540"/>
      <c r="BE3" s="2540"/>
      <c r="BF3" s="2540"/>
      <c r="BG3" s="2540"/>
      <c r="BH3" s="2540"/>
      <c r="BI3" s="2540"/>
      <c r="BJ3" s="2540"/>
      <c r="BK3" s="2540"/>
      <c r="BL3" s="2541"/>
    </row>
    <row r="4" spans="1:64" ht="19.5" customHeight="1" x14ac:dyDescent="0.15">
      <c r="B4" s="2559" t="s">
        <v>784</v>
      </c>
      <c r="C4" s="2593"/>
      <c r="D4" s="2593"/>
      <c r="E4" s="2683"/>
      <c r="F4" s="2531" t="s">
        <v>749</v>
      </c>
      <c r="G4" s="2532"/>
      <c r="H4" s="649"/>
      <c r="I4" s="648" t="s">
        <v>783</v>
      </c>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6"/>
      <c r="AK4" s="644"/>
      <c r="AL4" s="2542"/>
      <c r="AM4" s="2543"/>
      <c r="AN4" s="2543"/>
      <c r="AO4" s="2543"/>
      <c r="AP4" s="2543"/>
      <c r="AQ4" s="2543"/>
      <c r="AR4" s="2543"/>
      <c r="AS4" s="2543"/>
      <c r="AT4" s="2543"/>
      <c r="AU4" s="2543"/>
      <c r="AV4" s="2543"/>
      <c r="AW4" s="2543"/>
      <c r="AX4" s="2543"/>
      <c r="AY4" s="2543"/>
      <c r="AZ4" s="2543"/>
      <c r="BA4" s="2543"/>
      <c r="BB4" s="2543"/>
      <c r="BC4" s="2543"/>
      <c r="BD4" s="2543"/>
      <c r="BE4" s="2543"/>
      <c r="BF4" s="2543"/>
      <c r="BG4" s="2543"/>
      <c r="BH4" s="2543"/>
      <c r="BI4" s="2543"/>
      <c r="BJ4" s="2543"/>
      <c r="BK4" s="2543"/>
      <c r="BL4" s="2544"/>
    </row>
    <row r="5" spans="1:64" ht="20.100000000000001" customHeight="1" x14ac:dyDescent="0.15">
      <c r="B5" s="2594"/>
      <c r="C5" s="2595"/>
      <c r="D5" s="2595"/>
      <c r="E5" s="2684"/>
      <c r="F5" s="2533"/>
      <c r="G5" s="2534"/>
      <c r="H5" s="649"/>
      <c r="I5" s="648" t="s">
        <v>782</v>
      </c>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6"/>
      <c r="AK5" s="644"/>
      <c r="AL5" s="2542"/>
      <c r="AM5" s="2543"/>
      <c r="AN5" s="2543"/>
      <c r="AO5" s="2543"/>
      <c r="AP5" s="2543"/>
      <c r="AQ5" s="2543"/>
      <c r="AR5" s="2543"/>
      <c r="AS5" s="2543"/>
      <c r="AT5" s="2543"/>
      <c r="AU5" s="2543"/>
      <c r="AV5" s="2543"/>
      <c r="AW5" s="2543"/>
      <c r="AX5" s="2543"/>
      <c r="AY5" s="2543"/>
      <c r="AZ5" s="2543"/>
      <c r="BA5" s="2543"/>
      <c r="BB5" s="2543"/>
      <c r="BC5" s="2543"/>
      <c r="BD5" s="2543"/>
      <c r="BE5" s="2543"/>
      <c r="BF5" s="2543"/>
      <c r="BG5" s="2543"/>
      <c r="BH5" s="2543"/>
      <c r="BI5" s="2543"/>
      <c r="BJ5" s="2543"/>
      <c r="BK5" s="2543"/>
      <c r="BL5" s="2544"/>
    </row>
    <row r="6" spans="1:64" ht="20.100000000000001" customHeight="1" x14ac:dyDescent="0.15">
      <c r="B6" s="2594"/>
      <c r="C6" s="2595"/>
      <c r="D6" s="2595"/>
      <c r="E6" s="2684"/>
      <c r="F6" s="2533"/>
      <c r="G6" s="2534"/>
      <c r="H6" s="649"/>
      <c r="I6" s="648" t="s">
        <v>781</v>
      </c>
      <c r="J6" s="647"/>
      <c r="K6" s="647"/>
      <c r="L6" s="647"/>
      <c r="M6" s="647"/>
      <c r="N6" s="647"/>
      <c r="O6" s="647"/>
      <c r="P6" s="647"/>
      <c r="Q6" s="647"/>
      <c r="R6" s="647"/>
      <c r="S6" s="647"/>
      <c r="T6" s="647"/>
      <c r="U6" s="647"/>
      <c r="V6" s="647"/>
      <c r="W6" s="647"/>
      <c r="X6" s="647"/>
      <c r="Y6" s="647"/>
      <c r="Z6" s="647"/>
      <c r="AA6" s="647"/>
      <c r="AB6" s="647"/>
      <c r="AC6" s="647"/>
      <c r="AD6" s="646"/>
      <c r="AE6" s="748" t="s">
        <v>780</v>
      </c>
      <c r="AF6" s="747"/>
      <c r="AG6" s="746"/>
      <c r="AH6" s="2643" t="s">
        <v>749</v>
      </c>
      <c r="AI6" s="2643"/>
      <c r="AJ6" s="2644"/>
      <c r="AK6" s="644"/>
      <c r="AL6" s="2542"/>
      <c r="AM6" s="2543"/>
      <c r="AN6" s="2543"/>
      <c r="AO6" s="2543"/>
      <c r="AP6" s="2543"/>
      <c r="AQ6" s="2543"/>
      <c r="AR6" s="2543"/>
      <c r="AS6" s="2543"/>
      <c r="AT6" s="2543"/>
      <c r="AU6" s="2543"/>
      <c r="AV6" s="2543"/>
      <c r="AW6" s="2543"/>
      <c r="AX6" s="2543"/>
      <c r="AY6" s="2543"/>
      <c r="AZ6" s="2543"/>
      <c r="BA6" s="2543"/>
      <c r="BB6" s="2543"/>
      <c r="BC6" s="2543"/>
      <c r="BD6" s="2543"/>
      <c r="BE6" s="2543"/>
      <c r="BF6" s="2543"/>
      <c r="BG6" s="2543"/>
      <c r="BH6" s="2543"/>
      <c r="BI6" s="2543"/>
      <c r="BJ6" s="2543"/>
      <c r="BK6" s="2543"/>
      <c r="BL6" s="2544"/>
    </row>
    <row r="7" spans="1:64" ht="20.100000000000001" customHeight="1" x14ac:dyDescent="0.15">
      <c r="B7" s="2559" t="s">
        <v>779</v>
      </c>
      <c r="C7" s="2593"/>
      <c r="D7" s="2593"/>
      <c r="E7" s="2683"/>
      <c r="F7" s="2531" t="s">
        <v>749</v>
      </c>
      <c r="G7" s="2532"/>
      <c r="H7" s="649"/>
      <c r="I7" s="648" t="s">
        <v>778</v>
      </c>
      <c r="J7" s="647"/>
      <c r="K7" s="647"/>
      <c r="L7" s="647"/>
      <c r="M7" s="647"/>
      <c r="N7" s="647"/>
      <c r="O7" s="647"/>
      <c r="P7" s="647"/>
      <c r="Q7" s="647"/>
      <c r="R7" s="647"/>
      <c r="S7" s="647"/>
      <c r="T7" s="647"/>
      <c r="U7" s="647"/>
      <c r="V7" s="647"/>
      <c r="W7" s="647"/>
      <c r="X7" s="647"/>
      <c r="Y7" s="647"/>
      <c r="Z7" s="647"/>
      <c r="AA7" s="647"/>
      <c r="AB7" s="647"/>
      <c r="AC7" s="647"/>
      <c r="AD7" s="647"/>
      <c r="AE7" s="2671" t="s">
        <v>777</v>
      </c>
      <c r="AF7" s="2672"/>
      <c r="AG7" s="2673"/>
      <c r="AH7" s="2680" t="s">
        <v>749</v>
      </c>
      <c r="AI7" s="2680"/>
      <c r="AJ7" s="2532"/>
      <c r="AK7" s="644"/>
      <c r="AL7" s="2542"/>
      <c r="AM7" s="2543"/>
      <c r="AN7" s="2543"/>
      <c r="AO7" s="2543"/>
      <c r="AP7" s="2543"/>
      <c r="AQ7" s="2543"/>
      <c r="AR7" s="2543"/>
      <c r="AS7" s="2543"/>
      <c r="AT7" s="2543"/>
      <c r="AU7" s="2543"/>
      <c r="AV7" s="2543"/>
      <c r="AW7" s="2543"/>
      <c r="AX7" s="2543"/>
      <c r="AY7" s="2543"/>
      <c r="AZ7" s="2543"/>
      <c r="BA7" s="2543"/>
      <c r="BB7" s="2543"/>
      <c r="BC7" s="2543"/>
      <c r="BD7" s="2543"/>
      <c r="BE7" s="2543"/>
      <c r="BF7" s="2543"/>
      <c r="BG7" s="2543"/>
      <c r="BH7" s="2543"/>
      <c r="BI7" s="2543"/>
      <c r="BJ7" s="2543"/>
      <c r="BK7" s="2543"/>
      <c r="BL7" s="2544"/>
    </row>
    <row r="8" spans="1:64" ht="27.95" customHeight="1" x14ac:dyDescent="0.15">
      <c r="B8" s="2594"/>
      <c r="C8" s="2595"/>
      <c r="D8" s="2595"/>
      <c r="E8" s="2684"/>
      <c r="F8" s="2533"/>
      <c r="G8" s="2534"/>
      <c r="H8" s="649"/>
      <c r="I8" s="2548" t="s">
        <v>776</v>
      </c>
      <c r="J8" s="2548"/>
      <c r="K8" s="2548"/>
      <c r="L8" s="2548"/>
      <c r="M8" s="2548"/>
      <c r="N8" s="2548"/>
      <c r="O8" s="2548"/>
      <c r="P8" s="2548"/>
      <c r="Q8" s="2548"/>
      <c r="R8" s="2548"/>
      <c r="S8" s="2548"/>
      <c r="T8" s="2548"/>
      <c r="U8" s="2548"/>
      <c r="V8" s="2548"/>
      <c r="W8" s="2548"/>
      <c r="X8" s="2548"/>
      <c r="Y8" s="2548"/>
      <c r="Z8" s="2548"/>
      <c r="AA8" s="2548"/>
      <c r="AB8" s="2548"/>
      <c r="AC8" s="2548"/>
      <c r="AD8" s="2538"/>
      <c r="AE8" s="2674"/>
      <c r="AF8" s="2675"/>
      <c r="AG8" s="2676"/>
      <c r="AH8" s="2681"/>
      <c r="AI8" s="2681"/>
      <c r="AJ8" s="2534"/>
      <c r="AK8" s="644"/>
      <c r="AL8" s="2542"/>
      <c r="AM8" s="2543"/>
      <c r="AN8" s="2543"/>
      <c r="AO8" s="2543"/>
      <c r="AP8" s="2543"/>
      <c r="AQ8" s="2543"/>
      <c r="AR8" s="2543"/>
      <c r="AS8" s="2543"/>
      <c r="AT8" s="2543"/>
      <c r="AU8" s="2543"/>
      <c r="AV8" s="2543"/>
      <c r="AW8" s="2543"/>
      <c r="AX8" s="2543"/>
      <c r="AY8" s="2543"/>
      <c r="AZ8" s="2543"/>
      <c r="BA8" s="2543"/>
      <c r="BB8" s="2543"/>
      <c r="BC8" s="2543"/>
      <c r="BD8" s="2543"/>
      <c r="BE8" s="2543"/>
      <c r="BF8" s="2543"/>
      <c r="BG8" s="2543"/>
      <c r="BH8" s="2543"/>
      <c r="BI8" s="2543"/>
      <c r="BJ8" s="2543"/>
      <c r="BK8" s="2543"/>
      <c r="BL8" s="2544"/>
    </row>
    <row r="9" spans="1:64" ht="15" customHeight="1" x14ac:dyDescent="0.15">
      <c r="B9" s="2594"/>
      <c r="C9" s="2595"/>
      <c r="D9" s="2595"/>
      <c r="E9" s="2684"/>
      <c r="F9" s="2533"/>
      <c r="G9" s="2534"/>
      <c r="H9" s="2686"/>
      <c r="I9" s="2559" t="s">
        <v>1016</v>
      </c>
      <c r="J9" s="2593"/>
      <c r="K9" s="2593"/>
      <c r="L9" s="2593"/>
      <c r="M9" s="2593"/>
      <c r="N9" s="2593"/>
      <c r="O9" s="2593"/>
      <c r="P9" s="2593"/>
      <c r="Q9" s="2593"/>
      <c r="R9" s="2593"/>
      <c r="S9" s="2593"/>
      <c r="T9" s="2593"/>
      <c r="U9" s="2593"/>
      <c r="V9" s="2689"/>
      <c r="W9" s="2689"/>
      <c r="X9" s="2689"/>
      <c r="Y9" s="2689"/>
      <c r="Z9" s="2689"/>
      <c r="AA9" s="2689"/>
      <c r="AB9" s="2689"/>
      <c r="AC9" s="2689"/>
      <c r="AD9" s="2690"/>
      <c r="AE9" s="2674"/>
      <c r="AF9" s="2675"/>
      <c r="AG9" s="2676"/>
      <c r="AH9" s="2681"/>
      <c r="AI9" s="2681"/>
      <c r="AJ9" s="2534"/>
      <c r="AK9" s="644"/>
      <c r="AL9" s="2542"/>
      <c r="AM9" s="2543"/>
      <c r="AN9" s="2543"/>
      <c r="AO9" s="2543"/>
      <c r="AP9" s="2543"/>
      <c r="AQ9" s="2543"/>
      <c r="AR9" s="2543"/>
      <c r="AS9" s="2543"/>
      <c r="AT9" s="2543"/>
      <c r="AU9" s="2543"/>
      <c r="AV9" s="2543"/>
      <c r="AW9" s="2543"/>
      <c r="AX9" s="2543"/>
      <c r="AY9" s="2543"/>
      <c r="AZ9" s="2543"/>
      <c r="BA9" s="2543"/>
      <c r="BB9" s="2543"/>
      <c r="BC9" s="2543"/>
      <c r="BD9" s="2543"/>
      <c r="BE9" s="2543"/>
      <c r="BF9" s="2543"/>
      <c r="BG9" s="2543"/>
      <c r="BH9" s="2543"/>
      <c r="BI9" s="2543"/>
      <c r="BJ9" s="2543"/>
      <c r="BK9" s="2543"/>
      <c r="BL9" s="2544"/>
    </row>
    <row r="10" spans="1:64" ht="15" customHeight="1" x14ac:dyDescent="0.15">
      <c r="B10" s="2594"/>
      <c r="C10" s="2595"/>
      <c r="D10" s="2595"/>
      <c r="E10" s="2684"/>
      <c r="F10" s="2533"/>
      <c r="G10" s="2534"/>
      <c r="H10" s="2687"/>
      <c r="I10" s="2594"/>
      <c r="J10" s="2595"/>
      <c r="K10" s="2595"/>
      <c r="L10" s="2595"/>
      <c r="M10" s="2595"/>
      <c r="N10" s="2595"/>
      <c r="O10" s="2595"/>
      <c r="P10" s="2595"/>
      <c r="Q10" s="2595"/>
      <c r="R10" s="2595"/>
      <c r="S10" s="2595"/>
      <c r="T10" s="2595"/>
      <c r="U10" s="2595"/>
      <c r="V10" s="1894"/>
      <c r="W10" s="1894"/>
      <c r="X10" s="1894"/>
      <c r="Y10" s="1894"/>
      <c r="Z10" s="1894"/>
      <c r="AA10" s="1894"/>
      <c r="AB10" s="1894"/>
      <c r="AC10" s="1894"/>
      <c r="AD10" s="2691"/>
      <c r="AE10" s="2674"/>
      <c r="AF10" s="2675"/>
      <c r="AG10" s="2676"/>
      <c r="AH10" s="2681"/>
      <c r="AI10" s="2681"/>
      <c r="AJ10" s="2534"/>
      <c r="AK10" s="644"/>
      <c r="AL10" s="2542"/>
      <c r="AM10" s="2543"/>
      <c r="AN10" s="2543"/>
      <c r="AO10" s="2543"/>
      <c r="AP10" s="2543"/>
      <c r="AQ10" s="2543"/>
      <c r="AR10" s="2543"/>
      <c r="AS10" s="2543"/>
      <c r="AT10" s="2543"/>
      <c r="AU10" s="2543"/>
      <c r="AV10" s="2543"/>
      <c r="AW10" s="2543"/>
      <c r="AX10" s="2543"/>
      <c r="AY10" s="2543"/>
      <c r="AZ10" s="2543"/>
      <c r="BA10" s="2543"/>
      <c r="BB10" s="2543"/>
      <c r="BC10" s="2543"/>
      <c r="BD10" s="2543"/>
      <c r="BE10" s="2543"/>
      <c r="BF10" s="2543"/>
      <c r="BG10" s="2543"/>
      <c r="BH10" s="2543"/>
      <c r="BI10" s="2543"/>
      <c r="BJ10" s="2543"/>
      <c r="BK10" s="2543"/>
      <c r="BL10" s="2544"/>
    </row>
    <row r="11" spans="1:64" ht="5.25" customHeight="1" x14ac:dyDescent="0.15">
      <c r="B11" s="2594"/>
      <c r="C11" s="2595"/>
      <c r="D11" s="2595"/>
      <c r="E11" s="2684"/>
      <c r="F11" s="2533"/>
      <c r="G11" s="2534"/>
      <c r="H11" s="2687"/>
      <c r="I11" s="2594"/>
      <c r="J11" s="2595"/>
      <c r="K11" s="2595"/>
      <c r="L11" s="2595"/>
      <c r="M11" s="2595"/>
      <c r="N11" s="2595"/>
      <c r="O11" s="2595"/>
      <c r="P11" s="2595"/>
      <c r="Q11" s="2595"/>
      <c r="R11" s="2595"/>
      <c r="S11" s="2595"/>
      <c r="T11" s="2595"/>
      <c r="U11" s="2595"/>
      <c r="V11" s="1894"/>
      <c r="W11" s="1894"/>
      <c r="X11" s="1894"/>
      <c r="Y11" s="1894"/>
      <c r="Z11" s="1894"/>
      <c r="AA11" s="1894"/>
      <c r="AB11" s="1894"/>
      <c r="AC11" s="1894"/>
      <c r="AD11" s="2691"/>
      <c r="AE11" s="2674"/>
      <c r="AF11" s="2675"/>
      <c r="AG11" s="2676"/>
      <c r="AH11" s="2681"/>
      <c r="AI11" s="2681"/>
      <c r="AJ11" s="2534"/>
      <c r="AK11" s="644"/>
      <c r="AL11" s="2542"/>
      <c r="AM11" s="2543"/>
      <c r="AN11" s="2543"/>
      <c r="AO11" s="2543"/>
      <c r="AP11" s="2543"/>
      <c r="AQ11" s="2543"/>
      <c r="AR11" s="2543"/>
      <c r="AS11" s="2543"/>
      <c r="AT11" s="2543"/>
      <c r="AU11" s="2543"/>
      <c r="AV11" s="2543"/>
      <c r="AW11" s="2543"/>
      <c r="AX11" s="2543"/>
      <c r="AY11" s="2543"/>
      <c r="AZ11" s="2543"/>
      <c r="BA11" s="2543"/>
      <c r="BB11" s="2543"/>
      <c r="BC11" s="2543"/>
      <c r="BD11" s="2543"/>
      <c r="BE11" s="2543"/>
      <c r="BF11" s="2543"/>
      <c r="BG11" s="2543"/>
      <c r="BH11" s="2543"/>
      <c r="BI11" s="2543"/>
      <c r="BJ11" s="2543"/>
      <c r="BK11" s="2543"/>
      <c r="BL11" s="2544"/>
    </row>
    <row r="12" spans="1:64" ht="6" customHeight="1" x14ac:dyDescent="0.15">
      <c r="B12" s="2596"/>
      <c r="C12" s="2549"/>
      <c r="D12" s="2549"/>
      <c r="E12" s="2685"/>
      <c r="F12" s="2535"/>
      <c r="G12" s="2536"/>
      <c r="H12" s="2688"/>
      <c r="I12" s="2596"/>
      <c r="J12" s="2549"/>
      <c r="K12" s="2549"/>
      <c r="L12" s="2549"/>
      <c r="M12" s="2549"/>
      <c r="N12" s="2549"/>
      <c r="O12" s="2549"/>
      <c r="P12" s="2549"/>
      <c r="Q12" s="2549"/>
      <c r="R12" s="2549"/>
      <c r="S12" s="2549"/>
      <c r="T12" s="2549"/>
      <c r="U12" s="2549"/>
      <c r="V12" s="2692"/>
      <c r="W12" s="2692"/>
      <c r="X12" s="2692"/>
      <c r="Y12" s="2692"/>
      <c r="Z12" s="2692"/>
      <c r="AA12" s="2692"/>
      <c r="AB12" s="2692"/>
      <c r="AC12" s="2692"/>
      <c r="AD12" s="2693"/>
      <c r="AE12" s="2677"/>
      <c r="AF12" s="2678"/>
      <c r="AG12" s="2679"/>
      <c r="AH12" s="2682"/>
      <c r="AI12" s="2682"/>
      <c r="AJ12" s="2536"/>
      <c r="AK12" s="644"/>
      <c r="AL12" s="2542"/>
      <c r="AM12" s="2543"/>
      <c r="AN12" s="2543"/>
      <c r="AO12" s="2543"/>
      <c r="AP12" s="2543"/>
      <c r="AQ12" s="2543"/>
      <c r="AR12" s="2543"/>
      <c r="AS12" s="2543"/>
      <c r="AT12" s="2543"/>
      <c r="AU12" s="2543"/>
      <c r="AV12" s="2543"/>
      <c r="AW12" s="2543"/>
      <c r="AX12" s="2543"/>
      <c r="AY12" s="2543"/>
      <c r="AZ12" s="2543"/>
      <c r="BA12" s="2543"/>
      <c r="BB12" s="2543"/>
      <c r="BC12" s="2543"/>
      <c r="BD12" s="2543"/>
      <c r="BE12" s="2543"/>
      <c r="BF12" s="2543"/>
      <c r="BG12" s="2543"/>
      <c r="BH12" s="2543"/>
      <c r="BI12" s="2543"/>
      <c r="BJ12" s="2543"/>
      <c r="BK12" s="2543"/>
      <c r="BL12" s="2544"/>
    </row>
    <row r="13" spans="1:64" ht="20.100000000000001" customHeight="1" x14ac:dyDescent="0.15">
      <c r="B13" s="2559" t="s">
        <v>775</v>
      </c>
      <c r="C13" s="2593"/>
      <c r="D13" s="2593"/>
      <c r="E13" s="2683"/>
      <c r="F13" s="2531" t="s">
        <v>749</v>
      </c>
      <c r="G13" s="2532"/>
      <c r="H13" s="649"/>
      <c r="I13" s="648" t="s">
        <v>774</v>
      </c>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6"/>
      <c r="AK13" s="644"/>
      <c r="AL13" s="2542"/>
      <c r="AM13" s="2543"/>
      <c r="AN13" s="2543"/>
      <c r="AO13" s="2543"/>
      <c r="AP13" s="2543"/>
      <c r="AQ13" s="2543"/>
      <c r="AR13" s="2543"/>
      <c r="AS13" s="2543"/>
      <c r="AT13" s="2543"/>
      <c r="AU13" s="2543"/>
      <c r="AV13" s="2543"/>
      <c r="AW13" s="2543"/>
      <c r="AX13" s="2543"/>
      <c r="AY13" s="2543"/>
      <c r="AZ13" s="2543"/>
      <c r="BA13" s="2543"/>
      <c r="BB13" s="2543"/>
      <c r="BC13" s="2543"/>
      <c r="BD13" s="2543"/>
      <c r="BE13" s="2543"/>
      <c r="BF13" s="2543"/>
      <c r="BG13" s="2543"/>
      <c r="BH13" s="2543"/>
      <c r="BI13" s="2543"/>
      <c r="BJ13" s="2543"/>
      <c r="BK13" s="2543"/>
      <c r="BL13" s="2544"/>
    </row>
    <row r="14" spans="1:64" ht="20.100000000000001" customHeight="1" x14ac:dyDescent="0.15">
      <c r="B14" s="2596"/>
      <c r="C14" s="2549"/>
      <c r="D14" s="2549"/>
      <c r="E14" s="2685"/>
      <c r="F14" s="2535"/>
      <c r="G14" s="2536"/>
      <c r="H14" s="649"/>
      <c r="I14" s="648" t="s">
        <v>773</v>
      </c>
      <c r="J14" s="647"/>
      <c r="K14" s="647"/>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7"/>
      <c r="AI14" s="647"/>
      <c r="AJ14" s="646"/>
      <c r="AK14" s="644"/>
      <c r="AL14" s="2542"/>
      <c r="AM14" s="2543"/>
      <c r="AN14" s="2543"/>
      <c r="AO14" s="2543"/>
      <c r="AP14" s="2543"/>
      <c r="AQ14" s="2543"/>
      <c r="AR14" s="2543"/>
      <c r="AS14" s="2543"/>
      <c r="AT14" s="2543"/>
      <c r="AU14" s="2543"/>
      <c r="AV14" s="2543"/>
      <c r="AW14" s="2543"/>
      <c r="AX14" s="2543"/>
      <c r="AY14" s="2543"/>
      <c r="AZ14" s="2543"/>
      <c r="BA14" s="2543"/>
      <c r="BB14" s="2543"/>
      <c r="BC14" s="2543"/>
      <c r="BD14" s="2543"/>
      <c r="BE14" s="2543"/>
      <c r="BF14" s="2543"/>
      <c r="BG14" s="2543"/>
      <c r="BH14" s="2543"/>
      <c r="BI14" s="2543"/>
      <c r="BJ14" s="2543"/>
      <c r="BK14" s="2543"/>
      <c r="BL14" s="2544"/>
    </row>
    <row r="15" spans="1:64" x14ac:dyDescent="0.15">
      <c r="B15" s="656" t="s">
        <v>772</v>
      </c>
      <c r="AK15" s="644"/>
      <c r="AL15" s="2542"/>
      <c r="AM15" s="2543"/>
      <c r="AN15" s="2543"/>
      <c r="AO15" s="2543"/>
      <c r="AP15" s="2543"/>
      <c r="AQ15" s="2543"/>
      <c r="AR15" s="2543"/>
      <c r="AS15" s="2543"/>
      <c r="AT15" s="2543"/>
      <c r="AU15" s="2543"/>
      <c r="AV15" s="2543"/>
      <c r="AW15" s="2543"/>
      <c r="AX15" s="2543"/>
      <c r="AY15" s="2543"/>
      <c r="AZ15" s="2543"/>
      <c r="BA15" s="2543"/>
      <c r="BB15" s="2543"/>
      <c r="BC15" s="2543"/>
      <c r="BD15" s="2543"/>
      <c r="BE15" s="2543"/>
      <c r="BF15" s="2543"/>
      <c r="BG15" s="2543"/>
      <c r="BH15" s="2543"/>
      <c r="BI15" s="2543"/>
      <c r="BJ15" s="2543"/>
      <c r="BK15" s="2543"/>
      <c r="BL15" s="2544"/>
    </row>
    <row r="16" spans="1:64" ht="9.75" customHeight="1" x14ac:dyDescent="0.15">
      <c r="AL16" s="2542"/>
      <c r="AM16" s="2543"/>
      <c r="AN16" s="2543"/>
      <c r="AO16" s="2543"/>
      <c r="AP16" s="2543"/>
      <c r="AQ16" s="2543"/>
      <c r="AR16" s="2543"/>
      <c r="AS16" s="2543"/>
      <c r="AT16" s="2543"/>
      <c r="AU16" s="2543"/>
      <c r="AV16" s="2543"/>
      <c r="AW16" s="2543"/>
      <c r="AX16" s="2543"/>
      <c r="AY16" s="2543"/>
      <c r="AZ16" s="2543"/>
      <c r="BA16" s="2543"/>
      <c r="BB16" s="2543"/>
      <c r="BC16" s="2543"/>
      <c r="BD16" s="2543"/>
      <c r="BE16" s="2543"/>
      <c r="BF16" s="2543"/>
      <c r="BG16" s="2543"/>
      <c r="BH16" s="2543"/>
      <c r="BI16" s="2543"/>
      <c r="BJ16" s="2543"/>
      <c r="BK16" s="2543"/>
      <c r="BL16" s="2544"/>
    </row>
    <row r="17" spans="1:64" s="726" customFormat="1" ht="20.100000000000001" customHeight="1" x14ac:dyDescent="0.15">
      <c r="A17" s="728"/>
      <c r="B17" s="654" t="s">
        <v>692</v>
      </c>
      <c r="C17" s="691"/>
      <c r="D17" s="661"/>
      <c r="E17" s="661"/>
      <c r="F17" s="661"/>
      <c r="G17" s="661"/>
      <c r="H17" s="673"/>
      <c r="I17" s="673"/>
      <c r="J17" s="645"/>
      <c r="K17" s="645"/>
      <c r="L17" s="645"/>
      <c r="M17" s="645"/>
      <c r="N17" s="645"/>
      <c r="O17" s="645"/>
      <c r="P17" s="645"/>
      <c r="Q17" s="645"/>
      <c r="R17" s="645"/>
      <c r="S17" s="645"/>
      <c r="T17" s="645"/>
      <c r="U17" s="645"/>
      <c r="V17" s="645"/>
      <c r="W17" s="645"/>
      <c r="X17" s="645"/>
      <c r="Y17" s="679"/>
      <c r="Z17" s="679"/>
      <c r="AA17" s="679"/>
      <c r="AB17" s="679"/>
      <c r="AC17" s="679"/>
      <c r="AD17" s="679"/>
      <c r="AE17" s="679"/>
      <c r="AF17" s="679"/>
      <c r="AG17" s="679"/>
      <c r="AH17" s="679"/>
      <c r="AI17" s="679"/>
      <c r="AJ17" s="679"/>
      <c r="AL17" s="744"/>
      <c r="AM17" s="743"/>
      <c r="AN17" s="743"/>
      <c r="AO17" s="743"/>
      <c r="AP17" s="743"/>
      <c r="AQ17" s="743"/>
      <c r="AR17" s="743"/>
      <c r="AS17" s="743"/>
      <c r="AT17" s="743"/>
      <c r="AU17" s="743"/>
      <c r="AV17" s="743"/>
      <c r="AW17" s="743"/>
      <c r="AX17" s="743"/>
      <c r="AY17" s="743"/>
      <c r="AZ17" s="743"/>
      <c r="BA17" s="743"/>
      <c r="BB17" s="743"/>
      <c r="BC17" s="743"/>
      <c r="BD17" s="743"/>
      <c r="BE17" s="743"/>
      <c r="BF17" s="743"/>
      <c r="BG17" s="743"/>
      <c r="BH17" s="743"/>
      <c r="BI17" s="743"/>
      <c r="BJ17" s="743"/>
      <c r="BK17" s="743"/>
      <c r="BL17" s="742"/>
    </row>
    <row r="18" spans="1:64" s="726" customFormat="1" ht="20.100000000000001" customHeight="1" x14ac:dyDescent="0.15">
      <c r="A18" s="728"/>
      <c r="B18" s="654"/>
      <c r="C18" s="661" t="s">
        <v>771</v>
      </c>
      <c r="D18" s="661"/>
      <c r="E18" s="661"/>
      <c r="F18" s="661"/>
      <c r="G18" s="661"/>
      <c r="H18" s="673"/>
      <c r="I18" s="673"/>
      <c r="J18" s="645"/>
      <c r="K18" s="645"/>
      <c r="L18" s="645"/>
      <c r="M18" s="645"/>
      <c r="N18" s="645"/>
      <c r="O18" s="645"/>
      <c r="P18" s="645"/>
      <c r="Q18" s="645"/>
      <c r="R18" s="645"/>
      <c r="S18" s="645"/>
      <c r="T18" s="645"/>
      <c r="U18" s="645"/>
      <c r="V18" s="645"/>
      <c r="W18" s="645"/>
      <c r="X18" s="645"/>
      <c r="Y18" s="679"/>
      <c r="Z18" s="679"/>
      <c r="AA18" s="679"/>
      <c r="AB18" s="679"/>
      <c r="AC18" s="679"/>
      <c r="AD18" s="674" t="s">
        <v>676</v>
      </c>
      <c r="AE18" s="2558" t="s">
        <v>680</v>
      </c>
      <c r="AF18" s="2558"/>
      <c r="AG18" s="2558"/>
      <c r="AH18" s="2558"/>
      <c r="AI18" s="2558"/>
      <c r="AJ18" s="674" t="s">
        <v>674</v>
      </c>
      <c r="AL18" s="744"/>
      <c r="AM18" s="743"/>
      <c r="AN18" s="743"/>
      <c r="AO18" s="743"/>
      <c r="AP18" s="743"/>
      <c r="AQ18" s="743"/>
      <c r="AR18" s="743"/>
      <c r="AS18" s="743"/>
      <c r="AT18" s="743"/>
      <c r="AU18" s="743"/>
      <c r="AV18" s="743"/>
      <c r="AW18" s="743"/>
      <c r="AX18" s="743"/>
      <c r="AY18" s="743"/>
      <c r="AZ18" s="743"/>
      <c r="BA18" s="743"/>
      <c r="BB18" s="743"/>
      <c r="BC18" s="743"/>
      <c r="BD18" s="743"/>
      <c r="BE18" s="743"/>
      <c r="BF18" s="743"/>
      <c r="BG18" s="743"/>
      <c r="BH18" s="743"/>
      <c r="BI18" s="743"/>
      <c r="BJ18" s="743"/>
      <c r="BK18" s="743"/>
      <c r="BL18" s="742"/>
    </row>
    <row r="19" spans="1:64" ht="20.100000000000001" customHeight="1" x14ac:dyDescent="0.15">
      <c r="B19" s="661"/>
      <c r="C19" s="661" t="s">
        <v>770</v>
      </c>
      <c r="D19" s="661"/>
      <c r="E19" s="661"/>
      <c r="F19" s="661"/>
      <c r="G19" s="661"/>
      <c r="H19" s="661"/>
      <c r="I19" s="661"/>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644"/>
      <c r="AL19" s="744"/>
      <c r="AM19" s="743"/>
      <c r="AN19" s="743"/>
      <c r="AO19" s="743"/>
      <c r="AP19" s="743"/>
      <c r="AQ19" s="743"/>
      <c r="AR19" s="743"/>
      <c r="AS19" s="743"/>
      <c r="AT19" s="743"/>
      <c r="AU19" s="743"/>
      <c r="AV19" s="743"/>
      <c r="AW19" s="743"/>
      <c r="AX19" s="743"/>
      <c r="AY19" s="743"/>
      <c r="AZ19" s="743"/>
      <c r="BA19" s="743"/>
      <c r="BB19" s="743"/>
      <c r="BC19" s="743"/>
      <c r="BD19" s="743"/>
      <c r="BE19" s="743"/>
      <c r="BF19" s="743"/>
      <c r="BG19" s="743"/>
      <c r="BH19" s="743"/>
      <c r="BI19" s="743"/>
      <c r="BJ19" s="743"/>
      <c r="BK19" s="743"/>
      <c r="BL19" s="742"/>
    </row>
    <row r="20" spans="1:64" ht="20.100000000000001" customHeight="1" x14ac:dyDescent="0.15">
      <c r="A20" s="725"/>
      <c r="B20" s="725"/>
      <c r="C20" s="650" t="s">
        <v>634</v>
      </c>
      <c r="D20" s="650"/>
      <c r="E20" s="650"/>
      <c r="F20" s="650"/>
      <c r="G20" s="650"/>
      <c r="H20" s="650"/>
      <c r="I20" s="650"/>
      <c r="J20" s="652"/>
      <c r="K20" s="651"/>
      <c r="L20" s="651" t="s">
        <v>769</v>
      </c>
      <c r="M20" s="687"/>
      <c r="N20" s="687"/>
      <c r="O20" s="687"/>
      <c r="P20" s="687"/>
      <c r="Q20" s="687"/>
      <c r="R20" s="687"/>
      <c r="S20" s="687"/>
      <c r="T20" s="687"/>
      <c r="U20" s="687"/>
      <c r="V20" s="687"/>
      <c r="W20" s="687"/>
      <c r="X20" s="687"/>
      <c r="Y20" s="687"/>
      <c r="Z20" s="687"/>
      <c r="AA20" s="687"/>
      <c r="AB20" s="687"/>
      <c r="AC20" s="687"/>
      <c r="AD20" s="687"/>
      <c r="AE20" s="687"/>
      <c r="AF20" s="724"/>
      <c r="AG20" s="724"/>
      <c r="AH20" s="724"/>
      <c r="AI20" s="724"/>
      <c r="AJ20" s="723"/>
      <c r="AK20" s="644"/>
      <c r="AL20" s="741"/>
      <c r="AM20" s="740"/>
      <c r="AN20" s="740"/>
      <c r="AO20" s="740"/>
      <c r="AP20" s="740"/>
      <c r="AQ20" s="740"/>
      <c r="AR20" s="740"/>
      <c r="AS20" s="740"/>
      <c r="AT20" s="740"/>
      <c r="AU20" s="740"/>
      <c r="AV20" s="740"/>
      <c r="AW20" s="740"/>
      <c r="AX20" s="740"/>
      <c r="AY20" s="740"/>
      <c r="AZ20" s="740"/>
      <c r="BA20" s="740"/>
      <c r="BB20" s="740"/>
      <c r="BC20" s="740"/>
      <c r="BD20" s="740"/>
      <c r="BE20" s="740"/>
      <c r="BF20" s="740"/>
      <c r="BG20" s="740"/>
      <c r="BH20" s="740"/>
      <c r="BI20" s="740"/>
      <c r="BJ20" s="740"/>
      <c r="BK20" s="740"/>
      <c r="BL20" s="739"/>
    </row>
    <row r="21" spans="1:64" ht="34.5" customHeight="1" x14ac:dyDescent="0.15">
      <c r="C21" s="648" t="s">
        <v>768</v>
      </c>
      <c r="D21" s="647"/>
      <c r="E21" s="647"/>
      <c r="F21" s="647"/>
      <c r="G21" s="647"/>
      <c r="H21" s="647"/>
      <c r="I21" s="647"/>
      <c r="J21" s="647"/>
      <c r="K21" s="722"/>
      <c r="L21" s="2647"/>
      <c r="M21" s="2648"/>
      <c r="N21" s="2648"/>
      <c r="O21" s="2648"/>
      <c r="P21" s="2648"/>
      <c r="Q21" s="2648"/>
      <c r="R21" s="2648"/>
      <c r="S21" s="2648"/>
      <c r="T21" s="2648"/>
      <c r="U21" s="2648"/>
      <c r="V21" s="2648"/>
      <c r="W21" s="2648"/>
      <c r="X21" s="2648"/>
      <c r="Y21" s="2648"/>
      <c r="Z21" s="2648"/>
      <c r="AA21" s="2648"/>
      <c r="AB21" s="2648"/>
      <c r="AC21" s="2648"/>
      <c r="AD21" s="2648"/>
      <c r="AE21" s="2648"/>
      <c r="AF21" s="2648"/>
      <c r="AG21" s="2648"/>
      <c r="AH21" s="2648"/>
      <c r="AI21" s="2648"/>
      <c r="AJ21" s="2649"/>
      <c r="AK21" s="644"/>
    </row>
    <row r="22" spans="1:64" ht="34.5" customHeight="1" x14ac:dyDescent="0.15">
      <c r="C22" s="648" t="s">
        <v>767</v>
      </c>
      <c r="D22" s="647"/>
      <c r="E22" s="647"/>
      <c r="F22" s="647"/>
      <c r="G22" s="647"/>
      <c r="H22" s="647"/>
      <c r="I22" s="647"/>
      <c r="J22" s="647"/>
      <c r="K22" s="722"/>
      <c r="L22" s="2647"/>
      <c r="M22" s="2648"/>
      <c r="N22" s="2648"/>
      <c r="O22" s="2648"/>
      <c r="P22" s="2648"/>
      <c r="Q22" s="2648"/>
      <c r="R22" s="2648"/>
      <c r="S22" s="2648"/>
      <c r="T22" s="2648"/>
      <c r="U22" s="2648"/>
      <c r="V22" s="2648"/>
      <c r="W22" s="2648"/>
      <c r="X22" s="2648"/>
      <c r="Y22" s="2648"/>
      <c r="Z22" s="2648"/>
      <c r="AA22" s="2648"/>
      <c r="AB22" s="2648"/>
      <c r="AC22" s="2648"/>
      <c r="AD22" s="2648"/>
      <c r="AE22" s="2648"/>
      <c r="AF22" s="2648"/>
      <c r="AG22" s="2648"/>
      <c r="AH22" s="2648"/>
      <c r="AI22" s="2648"/>
      <c r="AJ22" s="2649"/>
      <c r="AK22" s="644"/>
      <c r="AL22" s="2539" t="s">
        <v>766</v>
      </c>
      <c r="AM22" s="2540"/>
      <c r="AN22" s="2540"/>
      <c r="AO22" s="2540"/>
      <c r="AP22" s="2540"/>
      <c r="AQ22" s="2540"/>
      <c r="AR22" s="2540"/>
      <c r="AS22" s="2540"/>
      <c r="AT22" s="2540"/>
      <c r="AU22" s="2540"/>
      <c r="AV22" s="2540"/>
      <c r="AW22" s="2540"/>
      <c r="AX22" s="2540"/>
      <c r="AY22" s="2540"/>
      <c r="AZ22" s="2540"/>
      <c r="BA22" s="2540"/>
      <c r="BB22" s="2540"/>
      <c r="BC22" s="2540"/>
      <c r="BD22" s="2540"/>
      <c r="BE22" s="2540"/>
      <c r="BF22" s="2540"/>
      <c r="BG22" s="2540"/>
      <c r="BH22" s="2540"/>
      <c r="BI22" s="2540"/>
      <c r="BJ22" s="2540"/>
      <c r="BK22" s="2540"/>
      <c r="BL22" s="2541"/>
    </row>
    <row r="23" spans="1:64" ht="20.100000000000001" customHeight="1" x14ac:dyDescent="0.15">
      <c r="B23" s="656"/>
      <c r="C23" s="691"/>
      <c r="D23" s="661"/>
      <c r="E23" s="661"/>
      <c r="F23" s="661"/>
      <c r="G23" s="661"/>
      <c r="H23" s="673"/>
      <c r="I23" s="673"/>
      <c r="Y23" s="679"/>
      <c r="Z23" s="679"/>
      <c r="AA23" s="679"/>
      <c r="AB23" s="679"/>
      <c r="AC23" s="679"/>
      <c r="AD23" s="679"/>
      <c r="AE23" s="679"/>
      <c r="AF23" s="679"/>
      <c r="AG23" s="679"/>
      <c r="AH23" s="679"/>
      <c r="AI23" s="679"/>
      <c r="AJ23" s="679"/>
      <c r="AK23" s="644"/>
      <c r="AL23" s="2542"/>
      <c r="AM23" s="2543"/>
      <c r="AN23" s="2543"/>
      <c r="AO23" s="2543"/>
      <c r="AP23" s="2543"/>
      <c r="AQ23" s="2543"/>
      <c r="AR23" s="2543"/>
      <c r="AS23" s="2543"/>
      <c r="AT23" s="2543"/>
      <c r="AU23" s="2543"/>
      <c r="AV23" s="2543"/>
      <c r="AW23" s="2543"/>
      <c r="AX23" s="2543"/>
      <c r="AY23" s="2543"/>
      <c r="AZ23" s="2543"/>
      <c r="BA23" s="2543"/>
      <c r="BB23" s="2543"/>
      <c r="BC23" s="2543"/>
      <c r="BD23" s="2543"/>
      <c r="BE23" s="2543"/>
      <c r="BF23" s="2543"/>
      <c r="BG23" s="2543"/>
      <c r="BH23" s="2543"/>
      <c r="BI23" s="2543"/>
      <c r="BJ23" s="2543"/>
      <c r="BK23" s="2543"/>
      <c r="BL23" s="2544"/>
    </row>
    <row r="24" spans="1:64" ht="20.100000000000001" customHeight="1" x14ac:dyDescent="0.15">
      <c r="B24" s="738" t="s">
        <v>765</v>
      </c>
      <c r="C24" s="691"/>
      <c r="D24" s="661"/>
      <c r="E24" s="661"/>
      <c r="F24" s="661"/>
      <c r="G24" s="661"/>
      <c r="H24" s="673"/>
      <c r="I24" s="673"/>
      <c r="Y24" s="679"/>
      <c r="Z24" s="679"/>
      <c r="AA24" s="679"/>
      <c r="AB24" s="679"/>
      <c r="AC24" s="679"/>
      <c r="AD24" s="679"/>
      <c r="AE24" s="679"/>
      <c r="AF24" s="679"/>
      <c r="AG24" s="679"/>
      <c r="AH24" s="679"/>
      <c r="AI24" s="679"/>
      <c r="AJ24" s="679"/>
      <c r="AK24" s="644"/>
      <c r="AL24" s="2542"/>
      <c r="AM24" s="2543"/>
      <c r="AN24" s="2543"/>
      <c r="AO24" s="2543"/>
      <c r="AP24" s="2543"/>
      <c r="AQ24" s="2543"/>
      <c r="AR24" s="2543"/>
      <c r="AS24" s="2543"/>
      <c r="AT24" s="2543"/>
      <c r="AU24" s="2543"/>
      <c r="AV24" s="2543"/>
      <c r="AW24" s="2543"/>
      <c r="AX24" s="2543"/>
      <c r="AY24" s="2543"/>
      <c r="AZ24" s="2543"/>
      <c r="BA24" s="2543"/>
      <c r="BB24" s="2543"/>
      <c r="BC24" s="2543"/>
      <c r="BD24" s="2543"/>
      <c r="BE24" s="2543"/>
      <c r="BF24" s="2543"/>
      <c r="BG24" s="2543"/>
      <c r="BH24" s="2543"/>
      <c r="BI24" s="2543"/>
      <c r="BJ24" s="2543"/>
      <c r="BK24" s="2543"/>
      <c r="BL24" s="2544"/>
    </row>
    <row r="25" spans="1:64" ht="20.100000000000001" customHeight="1" x14ac:dyDescent="0.15">
      <c r="A25" s="685"/>
      <c r="B25" s="650" t="s">
        <v>634</v>
      </c>
      <c r="C25" s="650"/>
      <c r="D25" s="650"/>
      <c r="E25" s="650"/>
      <c r="F25" s="650"/>
      <c r="G25" s="650"/>
      <c r="H25" s="652" t="s">
        <v>764</v>
      </c>
      <c r="I25" s="687"/>
      <c r="J25" s="687"/>
      <c r="K25" s="687"/>
      <c r="L25" s="687"/>
      <c r="M25" s="687"/>
      <c r="N25" s="687"/>
      <c r="O25" s="687"/>
      <c r="P25" s="687"/>
      <c r="Q25" s="687"/>
      <c r="R25" s="687"/>
      <c r="S25" s="687"/>
      <c r="T25" s="687"/>
      <c r="U25" s="687"/>
      <c r="V25" s="687"/>
      <c r="W25" s="687"/>
      <c r="X25" s="687"/>
      <c r="Y25" s="687"/>
      <c r="Z25" s="687"/>
      <c r="AA25" s="687"/>
      <c r="AB25" s="687"/>
      <c r="AC25" s="687"/>
      <c r="AD25" s="687"/>
      <c r="AE25" s="687"/>
      <c r="AF25" s="687"/>
      <c r="AG25" s="687"/>
      <c r="AH25" s="687"/>
      <c r="AI25" s="687"/>
      <c r="AJ25" s="651"/>
      <c r="AK25" s="644"/>
      <c r="AL25" s="2542"/>
      <c r="AM25" s="2543"/>
      <c r="AN25" s="2543"/>
      <c r="AO25" s="2543"/>
      <c r="AP25" s="2543"/>
      <c r="AQ25" s="2543"/>
      <c r="AR25" s="2543"/>
      <c r="AS25" s="2543"/>
      <c r="AT25" s="2543"/>
      <c r="AU25" s="2543"/>
      <c r="AV25" s="2543"/>
      <c r="AW25" s="2543"/>
      <c r="AX25" s="2543"/>
      <c r="AY25" s="2543"/>
      <c r="AZ25" s="2543"/>
      <c r="BA25" s="2543"/>
      <c r="BB25" s="2543"/>
      <c r="BC25" s="2543"/>
      <c r="BD25" s="2543"/>
      <c r="BE25" s="2543"/>
      <c r="BF25" s="2543"/>
      <c r="BG25" s="2543"/>
      <c r="BH25" s="2543"/>
      <c r="BI25" s="2543"/>
      <c r="BJ25" s="2543"/>
      <c r="BK25" s="2543"/>
      <c r="BL25" s="2544"/>
    </row>
    <row r="26" spans="1:64" ht="14.1" customHeight="1" x14ac:dyDescent="0.15">
      <c r="B26" s="2661" t="s">
        <v>763</v>
      </c>
      <c r="C26" s="2661"/>
      <c r="D26" s="2661"/>
      <c r="E26" s="2661"/>
      <c r="F26" s="2661"/>
      <c r="G26" s="2661"/>
      <c r="H26" s="736" t="s">
        <v>762</v>
      </c>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4"/>
      <c r="AF26" s="694"/>
      <c r="AG26" s="694"/>
      <c r="AH26" s="694"/>
      <c r="AI26" s="694"/>
      <c r="AJ26" s="737"/>
      <c r="AK26" s="644"/>
      <c r="AL26" s="2542"/>
      <c r="AM26" s="2543"/>
      <c r="AN26" s="2543"/>
      <c r="AO26" s="2543"/>
      <c r="AP26" s="2543"/>
      <c r="AQ26" s="2543"/>
      <c r="AR26" s="2543"/>
      <c r="AS26" s="2543"/>
      <c r="AT26" s="2543"/>
      <c r="AU26" s="2543"/>
      <c r="AV26" s="2543"/>
      <c r="AW26" s="2543"/>
      <c r="AX26" s="2543"/>
      <c r="AY26" s="2543"/>
      <c r="AZ26" s="2543"/>
      <c r="BA26" s="2543"/>
      <c r="BB26" s="2543"/>
      <c r="BC26" s="2543"/>
      <c r="BD26" s="2543"/>
      <c r="BE26" s="2543"/>
      <c r="BF26" s="2543"/>
      <c r="BG26" s="2543"/>
      <c r="BH26" s="2543"/>
      <c r="BI26" s="2543"/>
      <c r="BJ26" s="2543"/>
      <c r="BK26" s="2543"/>
      <c r="BL26" s="2544"/>
    </row>
    <row r="27" spans="1:64" ht="27" customHeight="1" x14ac:dyDescent="0.15">
      <c r="B27" s="2661"/>
      <c r="C27" s="2661"/>
      <c r="D27" s="2661"/>
      <c r="E27" s="2661"/>
      <c r="F27" s="2661"/>
      <c r="G27" s="2661"/>
      <c r="H27" s="2662"/>
      <c r="I27" s="2663"/>
      <c r="J27" s="2663"/>
      <c r="K27" s="2663"/>
      <c r="L27" s="2663"/>
      <c r="M27" s="2663"/>
      <c r="N27" s="2663"/>
      <c r="O27" s="2663"/>
      <c r="P27" s="2663"/>
      <c r="Q27" s="2663"/>
      <c r="R27" s="2663"/>
      <c r="S27" s="2663"/>
      <c r="T27" s="2663"/>
      <c r="U27" s="2663"/>
      <c r="V27" s="2663"/>
      <c r="W27" s="2663"/>
      <c r="X27" s="2663"/>
      <c r="Y27" s="2663"/>
      <c r="Z27" s="2663"/>
      <c r="AA27" s="2663"/>
      <c r="AB27" s="2663"/>
      <c r="AC27" s="2663"/>
      <c r="AD27" s="2663"/>
      <c r="AE27" s="2663"/>
      <c r="AF27" s="2663"/>
      <c r="AG27" s="2663"/>
      <c r="AH27" s="2663"/>
      <c r="AI27" s="2663"/>
      <c r="AJ27" s="2664"/>
      <c r="AK27" s="644"/>
      <c r="AL27" s="2542"/>
      <c r="AM27" s="2543"/>
      <c r="AN27" s="2543"/>
      <c r="AO27" s="2543"/>
      <c r="AP27" s="2543"/>
      <c r="AQ27" s="2543"/>
      <c r="AR27" s="2543"/>
      <c r="AS27" s="2543"/>
      <c r="AT27" s="2543"/>
      <c r="AU27" s="2543"/>
      <c r="AV27" s="2543"/>
      <c r="AW27" s="2543"/>
      <c r="AX27" s="2543"/>
      <c r="AY27" s="2543"/>
      <c r="AZ27" s="2543"/>
      <c r="BA27" s="2543"/>
      <c r="BB27" s="2543"/>
      <c r="BC27" s="2543"/>
      <c r="BD27" s="2543"/>
      <c r="BE27" s="2543"/>
      <c r="BF27" s="2543"/>
      <c r="BG27" s="2543"/>
      <c r="BH27" s="2543"/>
      <c r="BI27" s="2543"/>
      <c r="BJ27" s="2543"/>
      <c r="BK27" s="2543"/>
      <c r="BL27" s="2544"/>
    </row>
    <row r="28" spans="1:64" ht="14.1" customHeight="1" x14ac:dyDescent="0.15">
      <c r="B28" s="2661" t="s">
        <v>761</v>
      </c>
      <c r="C28" s="2661"/>
      <c r="D28" s="2661"/>
      <c r="E28" s="2661"/>
      <c r="F28" s="2661"/>
      <c r="G28" s="2661"/>
      <c r="H28" s="2531" t="s">
        <v>749</v>
      </c>
      <c r="I28" s="2532"/>
      <c r="J28" s="736" t="s">
        <v>760</v>
      </c>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4"/>
      <c r="AK28" s="644"/>
      <c r="AL28" s="2542"/>
      <c r="AM28" s="2543"/>
      <c r="AN28" s="2543"/>
      <c r="AO28" s="2543"/>
      <c r="AP28" s="2543"/>
      <c r="AQ28" s="2543"/>
      <c r="AR28" s="2543"/>
      <c r="AS28" s="2543"/>
      <c r="AT28" s="2543"/>
      <c r="AU28" s="2543"/>
      <c r="AV28" s="2543"/>
      <c r="AW28" s="2543"/>
      <c r="AX28" s="2543"/>
      <c r="AY28" s="2543"/>
      <c r="AZ28" s="2543"/>
      <c r="BA28" s="2543"/>
      <c r="BB28" s="2543"/>
      <c r="BC28" s="2543"/>
      <c r="BD28" s="2543"/>
      <c r="BE28" s="2543"/>
      <c r="BF28" s="2543"/>
      <c r="BG28" s="2543"/>
      <c r="BH28" s="2543"/>
      <c r="BI28" s="2543"/>
      <c r="BJ28" s="2543"/>
      <c r="BK28" s="2543"/>
      <c r="BL28" s="2544"/>
    </row>
    <row r="29" spans="1:64" ht="20.100000000000001" customHeight="1" x14ac:dyDescent="0.15">
      <c r="B29" s="2661"/>
      <c r="C29" s="2661"/>
      <c r="D29" s="2661"/>
      <c r="E29" s="2661"/>
      <c r="F29" s="2661"/>
      <c r="G29" s="2661"/>
      <c r="H29" s="2533"/>
      <c r="I29" s="2534"/>
      <c r="J29" s="2665"/>
      <c r="K29" s="2666"/>
      <c r="L29" s="2666"/>
      <c r="M29" s="2666"/>
      <c r="N29" s="2666"/>
      <c r="O29" s="2666"/>
      <c r="P29" s="2666"/>
      <c r="Q29" s="2666"/>
      <c r="R29" s="2666"/>
      <c r="S29" s="2666"/>
      <c r="T29" s="2666"/>
      <c r="U29" s="2666"/>
      <c r="V29" s="2666"/>
      <c r="W29" s="2666"/>
      <c r="X29" s="2666"/>
      <c r="Y29" s="2666"/>
      <c r="Z29" s="2666"/>
      <c r="AA29" s="2666"/>
      <c r="AB29" s="2666"/>
      <c r="AC29" s="2666"/>
      <c r="AD29" s="2666"/>
      <c r="AE29" s="2666"/>
      <c r="AF29" s="2666"/>
      <c r="AG29" s="2666"/>
      <c r="AH29" s="2666"/>
      <c r="AI29" s="2666"/>
      <c r="AJ29" s="2667"/>
      <c r="AK29" s="644"/>
      <c r="AL29" s="2545"/>
      <c r="AM29" s="2546"/>
      <c r="AN29" s="2546"/>
      <c r="AO29" s="2546"/>
      <c r="AP29" s="2546"/>
      <c r="AQ29" s="2546"/>
      <c r="AR29" s="2546"/>
      <c r="AS29" s="2546"/>
      <c r="AT29" s="2546"/>
      <c r="AU29" s="2546"/>
      <c r="AV29" s="2546"/>
      <c r="AW29" s="2546"/>
      <c r="AX29" s="2546"/>
      <c r="AY29" s="2546"/>
      <c r="AZ29" s="2546"/>
      <c r="BA29" s="2546"/>
      <c r="BB29" s="2546"/>
      <c r="BC29" s="2546"/>
      <c r="BD29" s="2546"/>
      <c r="BE29" s="2546"/>
      <c r="BF29" s="2546"/>
      <c r="BG29" s="2546"/>
      <c r="BH29" s="2546"/>
      <c r="BI29" s="2546"/>
      <c r="BJ29" s="2546"/>
      <c r="BK29" s="2546"/>
      <c r="BL29" s="2547"/>
    </row>
    <row r="30" spans="1:64" ht="13.5" customHeight="1" x14ac:dyDescent="0.15">
      <c r="B30" s="2661"/>
      <c r="C30" s="2661"/>
      <c r="D30" s="2661"/>
      <c r="E30" s="2661"/>
      <c r="F30" s="2661"/>
      <c r="G30" s="2661"/>
      <c r="H30" s="2535"/>
      <c r="I30" s="2536"/>
      <c r="J30" s="2668"/>
      <c r="K30" s="2669"/>
      <c r="L30" s="2669"/>
      <c r="M30" s="2669"/>
      <c r="N30" s="2669"/>
      <c r="O30" s="2669"/>
      <c r="P30" s="2669"/>
      <c r="Q30" s="2669"/>
      <c r="R30" s="2669"/>
      <c r="S30" s="2669"/>
      <c r="T30" s="2669"/>
      <c r="U30" s="2669"/>
      <c r="V30" s="2669"/>
      <c r="W30" s="2669"/>
      <c r="X30" s="2669"/>
      <c r="Y30" s="2669"/>
      <c r="Z30" s="2669"/>
      <c r="AA30" s="2669"/>
      <c r="AB30" s="2669"/>
      <c r="AC30" s="2669"/>
      <c r="AD30" s="2669"/>
      <c r="AE30" s="2669"/>
      <c r="AF30" s="2669"/>
      <c r="AG30" s="2669"/>
      <c r="AH30" s="2669"/>
      <c r="AI30" s="2669"/>
      <c r="AJ30" s="2670"/>
      <c r="AK30" s="644"/>
    </row>
  </sheetData>
  <mergeCells count="22">
    <mergeCell ref="AL3:BL16"/>
    <mergeCell ref="AE7:AG12"/>
    <mergeCell ref="AH7:AJ12"/>
    <mergeCell ref="AH6:AJ6"/>
    <mergeCell ref="B7:E12"/>
    <mergeCell ref="B4:E6"/>
    <mergeCell ref="F4:G6"/>
    <mergeCell ref="F7:G12"/>
    <mergeCell ref="I8:AD8"/>
    <mergeCell ref="H9:H12"/>
    <mergeCell ref="I9:AD12"/>
    <mergeCell ref="B13:E14"/>
    <mergeCell ref="F13:G14"/>
    <mergeCell ref="AE18:AI18"/>
    <mergeCell ref="L21:AJ21"/>
    <mergeCell ref="AL22:BL29"/>
    <mergeCell ref="B26:G27"/>
    <mergeCell ref="H27:AJ27"/>
    <mergeCell ref="B28:G30"/>
    <mergeCell ref="H28:I30"/>
    <mergeCell ref="J29:AJ30"/>
    <mergeCell ref="L22:AJ22"/>
  </mergeCells>
  <phoneticPr fontId="2"/>
  <dataValidations count="5">
    <dataValidation type="list" allowBlank="1" showInputMessage="1" showErrorMessage="1" sqref="AE18:AI18">
      <formula1>"い　る　・　いない,い な い,い　　る,－"</formula1>
    </dataValidation>
    <dataValidation type="list" allowBlank="1" showInputMessage="1" showErrorMessage="1" sqref="H28:I30 F4:G11 F13:G14">
      <formula1>"有・無,有,無"</formula1>
    </dataValidation>
    <dataValidation imeMode="hiragana" allowBlank="1" showInputMessage="1" showErrorMessage="1" sqref="AL31:CK65536 L21:AJ22 AL21:BL21 AL30 H27:AJ27 AL22 AL2:AL3 BM2:BM15 BM17:BM29"/>
    <dataValidation type="list" allowBlank="1" showInputMessage="1" showErrorMessage="1" sqref="H4:H11 H13:H14">
      <formula1>"○"</formula1>
    </dataValidation>
    <dataValidation type="list" allowBlank="1" showInputMessage="1" showErrorMessage="1" sqref="AH6:AH7">
      <formula1>"有・無,有:県,有:理事会,無"</formula1>
    </dataValidation>
  </dataValidations>
  <pageMargins left="0.74803149606299213" right="0.74803149606299213" top="0.98425196850393704" bottom="0.98425196850393704" header="0.51181102362204722" footer="0.51181102362204722"/>
  <pageSetup paperSize="9" scale="89" orientation="portrait" r:id="rId1"/>
  <headerFooter alignWithMargins="0">
    <oddFooter>&amp;C4/4</oddFooter>
  </headerFooter>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34"/>
  </sheetPr>
  <dimension ref="A1:O19"/>
  <sheetViews>
    <sheetView zoomScale="75" zoomScaleNormal="75" zoomScaleSheetLayoutView="100" workbookViewId="0"/>
  </sheetViews>
  <sheetFormatPr defaultRowHeight="13.5" x14ac:dyDescent="0.15"/>
  <cols>
    <col min="1" max="2" width="12" customWidth="1"/>
    <col min="4" max="4" width="8.5" customWidth="1"/>
    <col min="5" max="5" width="11.625" customWidth="1"/>
    <col min="6" max="6" width="6.75" customWidth="1"/>
    <col min="7" max="7" width="10.625" customWidth="1"/>
    <col min="8" max="8" width="6.375" customWidth="1"/>
    <col min="9" max="9" width="16.875" customWidth="1"/>
    <col min="10" max="10" width="5.375" customWidth="1"/>
    <col min="11" max="11" width="10.625" customWidth="1"/>
    <col min="12" max="12" width="4.25" customWidth="1"/>
    <col min="13" max="13" width="8.25" customWidth="1"/>
    <col min="14" max="14" width="3.25" customWidth="1"/>
    <col min="15" max="15" width="5.75" customWidth="1"/>
  </cols>
  <sheetData>
    <row r="1" spans="1:15" ht="17.25" customHeight="1" x14ac:dyDescent="0.15">
      <c r="A1" s="7" t="s">
        <v>406</v>
      </c>
    </row>
    <row r="2" spans="1:15" x14ac:dyDescent="0.15">
      <c r="J2" s="65" t="s">
        <v>478</v>
      </c>
      <c r="K2" s="1"/>
      <c r="L2" s="1"/>
      <c r="M2" s="1"/>
    </row>
    <row r="3" spans="1:15" ht="15.75" x14ac:dyDescent="0.15">
      <c r="B3" s="50" t="s">
        <v>13</v>
      </c>
    </row>
    <row r="4" spans="1:15" ht="33.75" customHeight="1" x14ac:dyDescent="0.15">
      <c r="G4" s="2716" t="s">
        <v>18</v>
      </c>
      <c r="H4" s="2717"/>
    </row>
    <row r="5" spans="1:15" ht="33.75" customHeight="1" x14ac:dyDescent="0.15">
      <c r="A5" s="66" t="s">
        <v>14</v>
      </c>
      <c r="B5" s="66" t="s">
        <v>15</v>
      </c>
      <c r="C5" s="2707" t="s">
        <v>23</v>
      </c>
      <c r="D5" s="2714" t="s">
        <v>16</v>
      </c>
      <c r="E5" s="2707" t="s">
        <v>51</v>
      </c>
      <c r="F5" s="2704" t="s">
        <v>17</v>
      </c>
      <c r="G5" s="2707" t="s">
        <v>24</v>
      </c>
      <c r="H5" s="2707" t="s">
        <v>25</v>
      </c>
      <c r="I5" s="2704" t="s">
        <v>423</v>
      </c>
      <c r="J5" s="2704" t="s">
        <v>14</v>
      </c>
      <c r="K5" s="2706" t="s">
        <v>26</v>
      </c>
      <c r="L5" s="2694" t="s">
        <v>19</v>
      </c>
      <c r="M5" s="2695"/>
    </row>
    <row r="6" spans="1:15" ht="24" customHeight="1" x14ac:dyDescent="0.15">
      <c r="A6" s="2709" t="s">
        <v>418</v>
      </c>
      <c r="B6" s="2710"/>
      <c r="C6" s="2699"/>
      <c r="D6" s="2708"/>
      <c r="E6" s="2708"/>
      <c r="F6" s="2705"/>
      <c r="G6" s="2708"/>
      <c r="H6" s="2708"/>
      <c r="I6" s="2705"/>
      <c r="J6" s="2705"/>
      <c r="K6" s="2698"/>
      <c r="L6" s="2698"/>
      <c r="M6" s="2699"/>
    </row>
    <row r="7" spans="1:15" ht="46.5" customHeight="1" x14ac:dyDescent="0.15">
      <c r="A7" s="2711"/>
      <c r="B7" s="1516"/>
      <c r="E7" t="s">
        <v>422</v>
      </c>
      <c r="I7" t="s">
        <v>422</v>
      </c>
      <c r="L7" t="s">
        <v>32</v>
      </c>
      <c r="M7" s="369" t="s">
        <v>20</v>
      </c>
    </row>
    <row r="8" spans="1:15" ht="27.75" customHeight="1" x14ac:dyDescent="0.15">
      <c r="A8" s="2711"/>
      <c r="B8" s="1516"/>
      <c r="D8" s="370"/>
      <c r="E8" s="2694" t="s">
        <v>428</v>
      </c>
      <c r="F8" s="2695"/>
      <c r="G8" s="2694" t="s">
        <v>428</v>
      </c>
      <c r="H8" s="2695"/>
      <c r="I8" s="2714" t="s">
        <v>428</v>
      </c>
      <c r="J8" s="2694" t="s">
        <v>420</v>
      </c>
      <c r="K8" s="2695"/>
      <c r="L8" s="2694" t="s">
        <v>419</v>
      </c>
      <c r="M8" s="2695"/>
      <c r="O8" s="2700" t="s">
        <v>50</v>
      </c>
    </row>
    <row r="9" spans="1:15" ht="39.75" customHeight="1" x14ac:dyDescent="0.15">
      <c r="A9" s="2711"/>
      <c r="B9" s="1516"/>
      <c r="C9" s="52" t="s">
        <v>22</v>
      </c>
      <c r="D9" s="372"/>
      <c r="E9" s="2696"/>
      <c r="F9" s="2697"/>
      <c r="G9" s="2696"/>
      <c r="H9" s="2697"/>
      <c r="I9" s="2715"/>
      <c r="J9" s="2696"/>
      <c r="K9" s="2697"/>
      <c r="L9" s="2696"/>
      <c r="M9" s="2697"/>
      <c r="O9" s="2701"/>
    </row>
    <row r="10" spans="1:15" ht="59.25" customHeight="1" x14ac:dyDescent="0.15">
      <c r="A10" s="2711"/>
      <c r="B10" s="1516"/>
      <c r="C10" s="58"/>
      <c r="D10" s="373" t="s">
        <v>21</v>
      </c>
      <c r="E10" s="2696"/>
      <c r="F10" s="2697"/>
      <c r="G10" s="2696"/>
      <c r="H10" s="2697"/>
      <c r="I10" s="2715"/>
      <c r="J10" s="2696"/>
      <c r="K10" s="2697"/>
      <c r="L10" s="2696"/>
      <c r="M10" s="2697"/>
      <c r="O10" s="2702"/>
    </row>
    <row r="11" spans="1:15" ht="51.75" customHeight="1" x14ac:dyDescent="0.15">
      <c r="A11" s="2711"/>
      <c r="B11" s="1516"/>
      <c r="D11" s="371" t="s">
        <v>32</v>
      </c>
      <c r="E11" s="2698"/>
      <c r="F11" s="2699"/>
      <c r="G11" s="2698"/>
      <c r="H11" s="2699"/>
      <c r="I11" s="2708"/>
      <c r="J11" s="2696"/>
      <c r="K11" s="2697"/>
      <c r="L11" s="2696"/>
      <c r="M11" s="2697"/>
    </row>
    <row r="12" spans="1:15" ht="41.25" customHeight="1" x14ac:dyDescent="0.15">
      <c r="A12" s="2711"/>
      <c r="B12" s="1516"/>
      <c r="D12" s="44"/>
      <c r="E12" s="46" t="s">
        <v>27</v>
      </c>
      <c r="F12" s="46"/>
      <c r="G12" s="46"/>
      <c r="H12" s="46"/>
      <c r="I12" s="46"/>
      <c r="J12" s="2698"/>
      <c r="K12" s="2699"/>
      <c r="L12" s="2698"/>
      <c r="M12" s="2699"/>
      <c r="N12" s="2"/>
      <c r="O12" s="2"/>
    </row>
    <row r="13" spans="1:15" ht="13.5" customHeight="1" x14ac:dyDescent="0.15">
      <c r="A13" s="2711"/>
      <c r="B13" s="1516"/>
      <c r="D13" s="53"/>
      <c r="E13" s="53"/>
      <c r="F13" s="53"/>
      <c r="G13" s="53"/>
      <c r="H13" s="53"/>
      <c r="I13" s="53"/>
      <c r="J13" s="44"/>
      <c r="K13" s="44"/>
      <c r="L13" s="44"/>
      <c r="M13" s="55"/>
      <c r="N13" s="2"/>
      <c r="O13" s="2"/>
    </row>
    <row r="14" spans="1:15" ht="28.5" customHeight="1" x14ac:dyDescent="0.15">
      <c r="A14" s="2712"/>
      <c r="B14" s="2713"/>
      <c r="C14" s="61"/>
      <c r="D14" s="56" t="s">
        <v>28</v>
      </c>
      <c r="E14" s="2703" t="s">
        <v>78</v>
      </c>
      <c r="F14" s="1895"/>
      <c r="G14" s="1895"/>
      <c r="H14" s="1895"/>
      <c r="I14" s="1895"/>
      <c r="J14" s="62"/>
      <c r="K14" s="53"/>
      <c r="L14" s="53"/>
      <c r="M14" s="54"/>
      <c r="N14" s="2"/>
      <c r="O14" s="2"/>
    </row>
    <row r="15" spans="1:15" x14ac:dyDescent="0.15">
      <c r="A15" s="47"/>
      <c r="B15" s="44"/>
      <c r="C15" s="61"/>
      <c r="D15" s="2">
        <v>2</v>
      </c>
      <c r="E15" s="49" t="s">
        <v>29</v>
      </c>
      <c r="F15" s="45"/>
      <c r="G15" s="45"/>
      <c r="H15" s="45"/>
      <c r="I15" s="45"/>
      <c r="J15" s="57"/>
      <c r="L15" s="2"/>
      <c r="M15" s="2"/>
      <c r="N15" s="2"/>
    </row>
    <row r="16" spans="1:15" x14ac:dyDescent="0.15">
      <c r="A16" s="47"/>
      <c r="B16" s="44"/>
      <c r="C16" s="61"/>
      <c r="D16" s="56">
        <v>3</v>
      </c>
      <c r="E16" s="63" t="s">
        <v>1017</v>
      </c>
      <c r="F16" s="57"/>
      <c r="G16" s="57"/>
      <c r="H16" s="57"/>
      <c r="I16" s="57"/>
      <c r="J16" s="57"/>
      <c r="K16" s="44"/>
      <c r="L16" s="44"/>
      <c r="M16" s="44"/>
      <c r="N16" s="2"/>
      <c r="O16" s="2" t="s">
        <v>160</v>
      </c>
    </row>
    <row r="17" spans="1:15" x14ac:dyDescent="0.15">
      <c r="A17" s="59"/>
      <c r="B17" s="60"/>
      <c r="C17" s="54"/>
      <c r="D17" s="2"/>
      <c r="E17" s="2"/>
      <c r="F17" s="2"/>
      <c r="G17" s="2"/>
      <c r="H17" s="2"/>
      <c r="I17" s="2"/>
      <c r="J17" s="2"/>
      <c r="O17" s="2"/>
    </row>
    <row r="18" spans="1:15" x14ac:dyDescent="0.15">
      <c r="A18" s="2"/>
      <c r="B18" s="2"/>
      <c r="C18" s="2"/>
      <c r="D18" s="2"/>
      <c r="E18" s="2" t="s">
        <v>30</v>
      </c>
      <c r="F18" s="2" t="s">
        <v>79</v>
      </c>
      <c r="G18" s="2"/>
      <c r="H18" s="2" t="s">
        <v>33</v>
      </c>
      <c r="I18" s="2"/>
      <c r="J18" s="2"/>
    </row>
    <row r="19" spans="1:15" x14ac:dyDescent="0.15">
      <c r="F19" t="s">
        <v>31</v>
      </c>
      <c r="H19" t="s">
        <v>32</v>
      </c>
    </row>
  </sheetData>
  <customSheetViews>
    <customSheetView guid="{9B4E31BC-71FB-41F0-8B8E-2BBB750341B5}" showPageBreaks="1" printArea="1" view="pageBreakPreview" topLeftCell="A7">
      <selection activeCell="O12" sqref="O12"/>
      <pageMargins left="0.59055118110236227" right="0.59055118110236227" top="0.98425196850393704" bottom="0.98425196850393704" header="0.31496062992125984" footer="0.31496062992125984"/>
      <printOptions horizontalCentered="1"/>
      <pageSetup paperSize="9" scale="95" firstPageNumber="25" orientation="landscape" useFirstPageNumber="1" r:id="rId1"/>
      <headerFooter alignWithMargins="0"/>
    </customSheetView>
  </customSheetViews>
  <mergeCells count="19">
    <mergeCell ref="G4:H4"/>
    <mergeCell ref="C5:C6"/>
    <mergeCell ref="D5:D6"/>
    <mergeCell ref="E5:E6"/>
    <mergeCell ref="F5:F6"/>
    <mergeCell ref="A6:B14"/>
    <mergeCell ref="E8:F11"/>
    <mergeCell ref="G8:H11"/>
    <mergeCell ref="I8:I11"/>
    <mergeCell ref="J8:K12"/>
    <mergeCell ref="L8:M12"/>
    <mergeCell ref="O8:O10"/>
    <mergeCell ref="E14:I14"/>
    <mergeCell ref="I5:I6"/>
    <mergeCell ref="J5:J6"/>
    <mergeCell ref="K5:K6"/>
    <mergeCell ref="L5:M6"/>
    <mergeCell ref="G5:G6"/>
    <mergeCell ref="H5:H6"/>
  </mergeCells>
  <phoneticPr fontId="2"/>
  <printOptions horizontalCentered="1"/>
  <pageMargins left="0.59055118110236227" right="0.59055118110236227" top="0.98425196850393704" bottom="0.98425196850393704" header="0.31496062992125984" footer="0.31496062992125984"/>
  <pageSetup paperSize="9" scale="95" firstPageNumber="25" orientation="landscape" useFirstPageNumber="1" r:id="rId2"/>
  <headerFooter alignWithMargins="0"/>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37"/>
  <sheetViews>
    <sheetView showZeros="0" view="pageBreakPreview" zoomScale="110" zoomScaleNormal="100" zoomScaleSheetLayoutView="110" workbookViewId="0">
      <selection activeCell="D1" sqref="D1"/>
    </sheetView>
  </sheetViews>
  <sheetFormatPr defaultRowHeight="13.5" x14ac:dyDescent="0.15"/>
  <cols>
    <col min="1" max="1" width="2.625" style="425" customWidth="1"/>
    <col min="2" max="3" width="3.125" style="425" customWidth="1"/>
    <col min="4" max="4" width="5.625" style="425" customWidth="1"/>
    <col min="5" max="5" width="12.125" style="425" customWidth="1"/>
    <col min="6" max="6" width="1.75" style="425" customWidth="1"/>
    <col min="7" max="11" width="7.5" style="425" customWidth="1"/>
    <col min="12" max="12" width="3.125" style="425" customWidth="1"/>
    <col min="13" max="13" width="4.375" style="425" customWidth="1"/>
    <col min="14" max="14" width="7.5" style="425" customWidth="1"/>
    <col min="15" max="16" width="9" style="425"/>
    <col min="17" max="17" width="9" style="425" customWidth="1"/>
    <col min="18" max="19" width="9" style="425"/>
    <col min="20" max="20" width="5.125" style="425" customWidth="1"/>
    <col min="21" max="16384" width="9" style="425"/>
  </cols>
  <sheetData>
    <row r="1" spans="1:19" ht="15.75" customHeight="1" x14ac:dyDescent="0.15">
      <c r="A1" s="424" t="s">
        <v>175</v>
      </c>
    </row>
    <row r="2" spans="1:19" s="83" customFormat="1" ht="16.5" customHeight="1" x14ac:dyDescent="0.15">
      <c r="A2" s="294" t="s">
        <v>379</v>
      </c>
    </row>
    <row r="3" spans="1:19" s="83" customFormat="1" ht="16.5" customHeight="1" x14ac:dyDescent="0.15">
      <c r="A3" s="83" t="s">
        <v>173</v>
      </c>
      <c r="B3" s="83" t="s">
        <v>380</v>
      </c>
      <c r="F3" s="223" t="s">
        <v>52</v>
      </c>
      <c r="G3" s="956" t="s">
        <v>675</v>
      </c>
      <c r="H3" s="948" t="s">
        <v>53</v>
      </c>
      <c r="I3" s="200"/>
    </row>
    <row r="4" spans="1:19" s="83" customFormat="1" ht="5.25" customHeight="1" x14ac:dyDescent="0.15">
      <c r="G4" s="80"/>
    </row>
    <row r="5" spans="1:19" s="83" customFormat="1" ht="16.5" customHeight="1" x14ac:dyDescent="0.15">
      <c r="B5" s="83" t="s">
        <v>487</v>
      </c>
    </row>
    <row r="6" spans="1:19" s="80" customFormat="1" ht="15.75" customHeight="1" x14ac:dyDescent="0.15">
      <c r="D6" s="80" t="s">
        <v>176</v>
      </c>
      <c r="M6" s="80" t="s">
        <v>177</v>
      </c>
    </row>
    <row r="7" spans="1:19" s="80" customFormat="1" ht="15.75" customHeight="1" x14ac:dyDescent="0.15">
      <c r="D7" s="80" t="s">
        <v>950</v>
      </c>
      <c r="M7" s="80" t="s">
        <v>178</v>
      </c>
    </row>
    <row r="8" spans="1:19" s="80" customFormat="1" ht="15.75" customHeight="1" x14ac:dyDescent="0.15">
      <c r="D8" s="80" t="s">
        <v>951</v>
      </c>
      <c r="M8" s="80" t="s">
        <v>952</v>
      </c>
    </row>
    <row r="9" spans="1:19" s="80" customFormat="1" ht="15.75" customHeight="1" x14ac:dyDescent="0.15">
      <c r="D9" s="80" t="s">
        <v>393</v>
      </c>
      <c r="M9" s="80" t="s">
        <v>180</v>
      </c>
    </row>
    <row r="10" spans="1:19" s="80" customFormat="1" ht="15.75" customHeight="1" x14ac:dyDescent="0.15">
      <c r="D10" s="80" t="s">
        <v>179</v>
      </c>
      <c r="M10" s="80" t="s">
        <v>181</v>
      </c>
    </row>
    <row r="11" spans="1:19" s="80" customFormat="1" ht="15.75" customHeight="1" x14ac:dyDescent="0.15">
      <c r="D11" s="80" t="s">
        <v>392</v>
      </c>
    </row>
    <row r="12" spans="1:19" s="201" customFormat="1" ht="17.25" customHeight="1" x14ac:dyDescent="0.15">
      <c r="B12" s="201" t="s">
        <v>381</v>
      </c>
      <c r="G12" s="202"/>
    </row>
    <row r="13" spans="1:19" s="83" customFormat="1" ht="15" customHeight="1" x14ac:dyDescent="0.15">
      <c r="D13" s="203" t="s">
        <v>1068</v>
      </c>
      <c r="G13" s="200"/>
      <c r="H13" s="188"/>
      <c r="I13" s="188"/>
      <c r="J13" s="188"/>
      <c r="K13" s="80"/>
      <c r="L13" s="203" t="s">
        <v>1069</v>
      </c>
      <c r="P13" s="188"/>
      <c r="Q13" s="188"/>
      <c r="R13" s="188"/>
    </row>
    <row r="14" spans="1:19" s="83" customFormat="1" ht="15" customHeight="1" x14ac:dyDescent="0.15">
      <c r="A14" s="890" t="s">
        <v>929</v>
      </c>
      <c r="B14" s="890"/>
      <c r="C14" s="890"/>
      <c r="D14" s="891"/>
      <c r="E14" s="890"/>
      <c r="F14" s="890"/>
      <c r="G14" s="388"/>
      <c r="H14" s="888"/>
      <c r="I14" s="888"/>
      <c r="J14" s="888"/>
      <c r="K14" s="368"/>
      <c r="L14" s="891"/>
      <c r="M14" s="890"/>
      <c r="N14" s="890"/>
      <c r="O14" s="890"/>
      <c r="P14" s="888"/>
      <c r="Q14" s="888"/>
      <c r="R14" s="888"/>
      <c r="S14" s="890"/>
    </row>
    <row r="15" spans="1:19" s="83" customFormat="1" ht="15" customHeight="1" x14ac:dyDescent="0.15">
      <c r="A15" s="890"/>
      <c r="B15" s="890" t="s">
        <v>930</v>
      </c>
      <c r="C15" s="890"/>
      <c r="D15" s="891"/>
      <c r="E15" s="890"/>
      <c r="F15" s="890"/>
      <c r="G15" s="388"/>
      <c r="H15" s="888"/>
      <c r="I15" s="888"/>
      <c r="J15" s="888"/>
      <c r="K15" s="237"/>
      <c r="L15" s="890" t="s">
        <v>933</v>
      </c>
      <c r="M15" s="890"/>
      <c r="N15" s="890"/>
      <c r="O15" s="890"/>
      <c r="P15" s="888"/>
      <c r="Q15" s="888"/>
      <c r="R15" s="888"/>
      <c r="S15" s="890"/>
    </row>
    <row r="16" spans="1:19" s="83" customFormat="1" ht="15" customHeight="1" thickBot="1" x14ac:dyDescent="0.2">
      <c r="A16" s="890"/>
      <c r="B16" s="890"/>
      <c r="C16" s="1273" t="s">
        <v>802</v>
      </c>
      <c r="D16" s="1274"/>
      <c r="E16" s="1256" t="s">
        <v>1067</v>
      </c>
      <c r="F16" s="1257"/>
      <c r="G16" s="1257"/>
      <c r="H16" s="1257"/>
      <c r="I16" s="1257"/>
      <c r="J16" s="1257"/>
      <c r="K16" s="1258"/>
      <c r="L16" s="891"/>
      <c r="M16" s="1271" t="s">
        <v>934</v>
      </c>
      <c r="N16" s="1266"/>
      <c r="O16" s="1267"/>
      <c r="P16" s="1265" t="s">
        <v>935</v>
      </c>
      <c r="Q16" s="1266"/>
      <c r="R16" s="1266"/>
      <c r="S16" s="1267"/>
    </row>
    <row r="17" spans="1:26" s="83" customFormat="1" ht="15" customHeight="1" thickTop="1" thickBot="1" x14ac:dyDescent="0.2">
      <c r="A17" s="890"/>
      <c r="B17" s="890"/>
      <c r="C17" s="1275" t="s">
        <v>330</v>
      </c>
      <c r="D17" s="1276"/>
      <c r="E17" s="1259" t="s">
        <v>1067</v>
      </c>
      <c r="F17" s="1260"/>
      <c r="G17" s="1260"/>
      <c r="H17" s="1260"/>
      <c r="I17" s="1260"/>
      <c r="J17" s="1260"/>
      <c r="K17" s="1261"/>
      <c r="L17" s="891"/>
      <c r="M17" s="1272"/>
      <c r="N17" s="1269"/>
      <c r="O17" s="1270"/>
      <c r="P17" s="1268"/>
      <c r="Q17" s="1269"/>
      <c r="R17" s="1269"/>
      <c r="S17" s="1270"/>
    </row>
    <row r="18" spans="1:26" s="83" customFormat="1" ht="15" customHeight="1" x14ac:dyDescent="0.15">
      <c r="A18" s="890"/>
      <c r="B18" s="890"/>
      <c r="C18" s="1254" t="s">
        <v>807</v>
      </c>
      <c r="D18" s="1255"/>
      <c r="E18" s="1262" t="s">
        <v>1067</v>
      </c>
      <c r="F18" s="1263"/>
      <c r="G18" s="1263"/>
      <c r="H18" s="1263"/>
      <c r="I18" s="1263"/>
      <c r="J18" s="1263"/>
      <c r="K18" s="1264"/>
      <c r="L18" s="891"/>
      <c r="M18" s="1226"/>
      <c r="N18" s="1227"/>
      <c r="O18" s="1228"/>
      <c r="P18" s="1226"/>
      <c r="Q18" s="1227"/>
      <c r="R18" s="1227"/>
      <c r="S18" s="1228"/>
    </row>
    <row r="19" spans="1:26" s="83" customFormat="1" ht="15" customHeight="1" x14ac:dyDescent="0.15">
      <c r="A19" s="890"/>
      <c r="B19" s="890" t="s">
        <v>928</v>
      </c>
      <c r="C19" s="890"/>
      <c r="D19" s="891"/>
      <c r="E19" s="890"/>
      <c r="F19" s="890"/>
      <c r="G19" s="388"/>
      <c r="H19" s="888"/>
      <c r="I19" s="888"/>
      <c r="J19" s="888"/>
      <c r="K19" s="237"/>
      <c r="L19" s="891"/>
      <c r="M19" s="892"/>
      <c r="N19" s="892"/>
      <c r="O19" s="892"/>
      <c r="P19" s="837"/>
      <c r="Q19" s="837"/>
      <c r="R19" s="837"/>
      <c r="S19" s="892"/>
    </row>
    <row r="20" spans="1:26" s="83" customFormat="1" ht="15" customHeight="1" x14ac:dyDescent="0.15">
      <c r="A20" s="890"/>
      <c r="B20" s="890"/>
      <c r="C20" s="1220" t="s">
        <v>931</v>
      </c>
      <c r="D20" s="1221"/>
      <c r="E20" s="1222"/>
      <c r="F20" s="1220" t="s">
        <v>932</v>
      </c>
      <c r="G20" s="1221"/>
      <c r="H20" s="1221"/>
      <c r="I20" s="1221"/>
      <c r="J20" s="1221"/>
      <c r="K20" s="1222"/>
      <c r="L20" s="893"/>
      <c r="M20" s="890"/>
      <c r="N20" s="890"/>
      <c r="O20" s="890"/>
      <c r="P20" s="888"/>
      <c r="Q20" s="888"/>
      <c r="R20" s="888"/>
      <c r="S20" s="890"/>
    </row>
    <row r="21" spans="1:26" s="83" customFormat="1" ht="15" customHeight="1" x14ac:dyDescent="0.15">
      <c r="A21" s="890"/>
      <c r="B21" s="890"/>
      <c r="C21" s="1223"/>
      <c r="D21" s="1224"/>
      <c r="E21" s="1225"/>
      <c r="F21" s="1223"/>
      <c r="G21" s="1224"/>
      <c r="H21" s="1224"/>
      <c r="I21" s="1224"/>
      <c r="J21" s="1224"/>
      <c r="K21" s="1225"/>
      <c r="L21" s="893"/>
      <c r="M21" s="890"/>
      <c r="N21" s="890"/>
      <c r="O21" s="890"/>
      <c r="P21" s="888"/>
      <c r="Q21" s="888"/>
      <c r="R21" s="888"/>
      <c r="S21" s="890"/>
    </row>
    <row r="22" spans="1:26" s="83" customFormat="1" ht="15" customHeight="1" x14ac:dyDescent="0.15">
      <c r="A22" s="890"/>
      <c r="B22" s="890"/>
      <c r="C22" s="1226"/>
      <c r="D22" s="1227"/>
      <c r="E22" s="1228"/>
      <c r="F22" s="1226"/>
      <c r="G22" s="1227"/>
      <c r="H22" s="1227"/>
      <c r="I22" s="1227"/>
      <c r="J22" s="1227"/>
      <c r="K22" s="1228"/>
      <c r="L22" s="893"/>
      <c r="M22" s="890"/>
      <c r="N22" s="890"/>
      <c r="O22" s="890"/>
      <c r="P22" s="888"/>
      <c r="Q22" s="888"/>
      <c r="R22" s="888"/>
      <c r="S22" s="890"/>
    </row>
    <row r="23" spans="1:26" s="83" customFormat="1" ht="18" customHeight="1" x14ac:dyDescent="0.15">
      <c r="A23" s="294" t="s">
        <v>1026</v>
      </c>
      <c r="E23" s="83" t="s">
        <v>1070</v>
      </c>
    </row>
    <row r="24" spans="1:26" s="80" customFormat="1" ht="16.5" customHeight="1" x14ac:dyDescent="0.15">
      <c r="A24" s="80" t="s">
        <v>173</v>
      </c>
      <c r="B24" s="204" t="s">
        <v>488</v>
      </c>
      <c r="F24" s="80" t="s">
        <v>182</v>
      </c>
      <c r="G24" s="80" t="str">
        <f>IF(表紙!I9=0,"",表紙!I9)</f>
        <v/>
      </c>
      <c r="H24" s="80" t="s">
        <v>183</v>
      </c>
    </row>
    <row r="25" spans="1:26" s="80" customFormat="1" ht="16.5" customHeight="1" x14ac:dyDescent="0.15">
      <c r="B25" s="204" t="s">
        <v>184</v>
      </c>
      <c r="M25" s="188" t="s">
        <v>52</v>
      </c>
      <c r="N25" s="332" t="s">
        <v>376</v>
      </c>
      <c r="O25" s="80" t="s">
        <v>377</v>
      </c>
    </row>
    <row r="26" spans="1:26" s="80" customFormat="1" ht="14.25" customHeight="1" x14ac:dyDescent="0.15">
      <c r="C26" s="1238"/>
      <c r="D26" s="1239"/>
      <c r="E26" s="1239"/>
      <c r="F26" s="1239"/>
      <c r="G26" s="1242" t="str">
        <f>+"現員数　　　（ "&amp;表紙!AE12&amp;" 現在）"</f>
        <v>現員数　　　（ 検査実施日の前々月１日 現在）</v>
      </c>
      <c r="H26" s="1243"/>
      <c r="I26" s="1243"/>
      <c r="J26" s="1243"/>
      <c r="K26" s="1243"/>
      <c r="L26" s="1243"/>
      <c r="M26" s="1243"/>
      <c r="N26" s="1243"/>
      <c r="O26" s="1201" t="s">
        <v>185</v>
      </c>
      <c r="P26" s="1024" t="s">
        <v>186</v>
      </c>
      <c r="Q26" s="1025" t="s">
        <v>186</v>
      </c>
    </row>
    <row r="27" spans="1:26" s="85" customFormat="1" ht="14.25" customHeight="1" x14ac:dyDescent="0.15">
      <c r="C27" s="1240"/>
      <c r="D27" s="1241"/>
      <c r="E27" s="1241"/>
      <c r="F27" s="1241"/>
      <c r="G27" s="1026" t="s">
        <v>1080</v>
      </c>
      <c r="H27" s="1026" t="s">
        <v>1081</v>
      </c>
      <c r="I27" s="1026" t="s">
        <v>1082</v>
      </c>
      <c r="J27" s="1026" t="s">
        <v>1083</v>
      </c>
      <c r="K27" s="1026" t="s">
        <v>1084</v>
      </c>
      <c r="L27" s="1203" t="s">
        <v>1085</v>
      </c>
      <c r="M27" s="1204"/>
      <c r="N27" s="1027" t="s">
        <v>187</v>
      </c>
      <c r="O27" s="1202"/>
      <c r="P27" s="1028" t="s">
        <v>188</v>
      </c>
      <c r="Q27" s="1029" t="s">
        <v>189</v>
      </c>
    </row>
    <row r="28" spans="1:26" s="80" customFormat="1" ht="18" customHeight="1" x14ac:dyDescent="0.15">
      <c r="C28" s="1205" t="s">
        <v>440</v>
      </c>
      <c r="D28" s="1206"/>
      <c r="E28" s="1211" t="s">
        <v>190</v>
      </c>
      <c r="F28" s="1212"/>
      <c r="G28" s="309"/>
      <c r="H28" s="310"/>
      <c r="I28" s="310"/>
      <c r="J28" s="77" t="s">
        <v>191</v>
      </c>
      <c r="K28" s="77" t="s">
        <v>191</v>
      </c>
      <c r="L28" s="1213" t="s">
        <v>191</v>
      </c>
      <c r="M28" s="1214"/>
      <c r="N28" s="327">
        <f>SUM(G28:I28)</f>
        <v>0</v>
      </c>
      <c r="O28" s="315"/>
      <c r="P28" s="205" t="str">
        <f>IF(ISERROR(N28/O28),"",N28/O28)</f>
        <v/>
      </c>
      <c r="Q28" s="1251" t="str">
        <f>IF(ISERROR(N31/G24),"",N31/G24)</f>
        <v/>
      </c>
    </row>
    <row r="29" spans="1:26" s="80" customFormat="1" ht="18" customHeight="1" x14ac:dyDescent="0.15">
      <c r="C29" s="1207"/>
      <c r="D29" s="1208"/>
      <c r="E29" s="1215" t="s">
        <v>192</v>
      </c>
      <c r="F29" s="1216"/>
      <c r="G29" s="78" t="s">
        <v>191</v>
      </c>
      <c r="H29" s="78" t="s">
        <v>191</v>
      </c>
      <c r="I29" s="78" t="s">
        <v>191</v>
      </c>
      <c r="J29" s="311"/>
      <c r="K29" s="311"/>
      <c r="L29" s="1217"/>
      <c r="M29" s="1218"/>
      <c r="N29" s="328">
        <f>SUM(J29:M29)</f>
        <v>0</v>
      </c>
      <c r="O29" s="316"/>
      <c r="P29" s="206" t="str">
        <f>IF(ISERROR(N29/O29),"",N29/O29)</f>
        <v/>
      </c>
      <c r="Q29" s="1252"/>
      <c r="U29" s="326" t="s">
        <v>953</v>
      </c>
    </row>
    <row r="30" spans="1:26" s="80" customFormat="1" ht="18" customHeight="1" x14ac:dyDescent="0.15">
      <c r="C30" s="1207"/>
      <c r="D30" s="1208"/>
      <c r="E30" s="1215" t="s">
        <v>489</v>
      </c>
      <c r="F30" s="1216"/>
      <c r="G30" s="79" t="s">
        <v>191</v>
      </c>
      <c r="H30" s="78" t="s">
        <v>191</v>
      </c>
      <c r="I30" s="78" t="s">
        <v>191</v>
      </c>
      <c r="J30" s="312"/>
      <c r="K30" s="312"/>
      <c r="L30" s="1217"/>
      <c r="M30" s="1218"/>
      <c r="N30" s="329">
        <f>SUM(J30:M30)</f>
        <v>0</v>
      </c>
      <c r="O30" s="317"/>
      <c r="P30" s="207" t="str">
        <f>IF(ISERROR(N30/O30),"",N30/O30)</f>
        <v/>
      </c>
      <c r="Q30" s="1252"/>
    </row>
    <row r="31" spans="1:26" s="80" customFormat="1" ht="18" customHeight="1" x14ac:dyDescent="0.15">
      <c r="C31" s="1209"/>
      <c r="D31" s="1210"/>
      <c r="E31" s="1210" t="s">
        <v>193</v>
      </c>
      <c r="F31" s="1219"/>
      <c r="G31" s="941">
        <f>COUNTIF(別表２!$S$6:$S$176,0)</f>
        <v>0</v>
      </c>
      <c r="H31" s="941">
        <f>COUNTIF(別表２!$S$6:$S$176,1)</f>
        <v>0</v>
      </c>
      <c r="I31" s="941">
        <f>COUNTIF(別表２!$S$6:$S$176,2)</f>
        <v>0</v>
      </c>
      <c r="J31" s="941">
        <f>COUNTIF(別表２!$S$6:$S$176,3)</f>
        <v>0</v>
      </c>
      <c r="K31" s="941">
        <f>COUNTIF(別表２!$S$6:$S$176,4)</f>
        <v>0</v>
      </c>
      <c r="L31" s="1229">
        <f>COUNTIF(別表２!$S$6:$S$176,"&gt;=5")</f>
        <v>0</v>
      </c>
      <c r="M31" s="1230"/>
      <c r="N31" s="1231">
        <f>SUM(G31:M31)</f>
        <v>0</v>
      </c>
      <c r="O31" s="330">
        <f>SUM(O28:O30)</f>
        <v>0</v>
      </c>
      <c r="P31" s="208" t="str">
        <f>IF(ISERROR(N31/O31),"",N31/O31)</f>
        <v/>
      </c>
      <c r="Q31" s="1252"/>
      <c r="Z31" s="326" t="s">
        <v>373</v>
      </c>
    </row>
    <row r="32" spans="1:26" s="80" customFormat="1" ht="20.25" customHeight="1" x14ac:dyDescent="0.15">
      <c r="C32" s="1233" t="str">
        <f>+表紙!AF6&amp;"3月31日現在の年齢別"</f>
        <v>3月31日現在の年齢別</v>
      </c>
      <c r="D32" s="1234"/>
      <c r="E32" s="1234"/>
      <c r="F32" s="1235"/>
      <c r="G32" s="941">
        <f>COUNTIF(別表２!$P$6:$P$176,0)</f>
        <v>0</v>
      </c>
      <c r="H32" s="941">
        <f>COUNTIF(別表２!$P$6:$P$176,1)</f>
        <v>0</v>
      </c>
      <c r="I32" s="941">
        <f>COUNTIF(別表２!$P$6:$P$176,2)</f>
        <v>0</v>
      </c>
      <c r="J32" s="941">
        <f>COUNTIF(別表２!$P$6:$P$176,3)</f>
        <v>0</v>
      </c>
      <c r="K32" s="941">
        <f>COUNTIF(別表２!$P$6:$P$176,4)</f>
        <v>0</v>
      </c>
      <c r="L32" s="1236">
        <f>COUNTIF(別表２!$P$6:$P$176,"&gt;=5")</f>
        <v>0</v>
      </c>
      <c r="M32" s="1237"/>
      <c r="N32" s="1232"/>
      <c r="O32" s="1244"/>
      <c r="P32" s="1245"/>
      <c r="Q32" s="1253"/>
      <c r="U32" s="80" t="s">
        <v>297</v>
      </c>
      <c r="Z32" s="209">
        <f>+K32+L32</f>
        <v>0</v>
      </c>
    </row>
    <row r="33" spans="3:14" s="80" customFormat="1" ht="6" customHeight="1" x14ac:dyDescent="0.15"/>
    <row r="34" spans="3:14" s="80" customFormat="1" ht="18" customHeight="1" x14ac:dyDescent="0.15">
      <c r="C34" s="1246" t="s">
        <v>194</v>
      </c>
      <c r="D34" s="1247"/>
      <c r="E34" s="1247"/>
      <c r="F34" s="1248"/>
      <c r="G34" s="313"/>
      <c r="H34" s="314"/>
      <c r="I34" s="314"/>
      <c r="J34" s="314"/>
      <c r="K34" s="314"/>
      <c r="L34" s="1249"/>
      <c r="M34" s="1250"/>
      <c r="N34" s="331">
        <f>SUM(G34:M34)</f>
        <v>0</v>
      </c>
    </row>
    <row r="35" spans="3:14" s="86" customFormat="1" x14ac:dyDescent="0.15">
      <c r="C35" s="85" t="s">
        <v>1165</v>
      </c>
      <c r="D35" s="85"/>
    </row>
    <row r="36" spans="3:14" s="86" customFormat="1" x14ac:dyDescent="0.15">
      <c r="C36" s="85" t="s">
        <v>954</v>
      </c>
      <c r="D36" s="85"/>
    </row>
    <row r="37" spans="3:14" s="86" customFormat="1" x14ac:dyDescent="0.15">
      <c r="C37" s="426" t="s">
        <v>1071</v>
      </c>
      <c r="D37" s="85"/>
    </row>
  </sheetData>
  <mergeCells count="34">
    <mergeCell ref="C18:D18"/>
    <mergeCell ref="E16:K16"/>
    <mergeCell ref="E17:K17"/>
    <mergeCell ref="E18:K18"/>
    <mergeCell ref="P16:S16"/>
    <mergeCell ref="P17:S18"/>
    <mergeCell ref="M16:O16"/>
    <mergeCell ref="M17:O18"/>
    <mergeCell ref="C16:D16"/>
    <mergeCell ref="C17:D17"/>
    <mergeCell ref="O32:P32"/>
    <mergeCell ref="C34:F34"/>
    <mergeCell ref="L34:M34"/>
    <mergeCell ref="Q28:Q32"/>
    <mergeCell ref="E29:F29"/>
    <mergeCell ref="L29:M29"/>
    <mergeCell ref="C20:E20"/>
    <mergeCell ref="C21:E22"/>
    <mergeCell ref="L31:M31"/>
    <mergeCell ref="N31:N32"/>
    <mergeCell ref="C32:F32"/>
    <mergeCell ref="L32:M32"/>
    <mergeCell ref="F20:K20"/>
    <mergeCell ref="F21:K22"/>
    <mergeCell ref="C26:F27"/>
    <mergeCell ref="G26:N26"/>
    <mergeCell ref="O26:O27"/>
    <mergeCell ref="L27:M27"/>
    <mergeCell ref="C28:D31"/>
    <mergeCell ref="E28:F28"/>
    <mergeCell ref="L28:M28"/>
    <mergeCell ref="E30:F30"/>
    <mergeCell ref="L30:M30"/>
    <mergeCell ref="E31:F31"/>
  </mergeCells>
  <phoneticPr fontId="2"/>
  <dataValidations count="1">
    <dataValidation type="list" allowBlank="1" showInputMessage="1" showErrorMessage="1" sqref="G3">
      <formula1>"有　・　無,有,無"</formula1>
    </dataValidation>
  </dataValidations>
  <pageMargins left="0.70866141732283472" right="0.70866141732283472" top="0.74803149606299213" bottom="0" header="0.31496062992125984" footer="0.11811023622047245"/>
  <pageSetup paperSize="9" orientation="landscape" r:id="rId1"/>
  <headerFooter>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2385" r:id="rId4" name="Check Box 1">
              <controlPr defaultSize="0" autoFill="0" autoLine="0" autoPict="0">
                <anchor moveWithCells="1">
                  <from>
                    <xdr:col>10</xdr:col>
                    <xdr:colOff>552450</xdr:colOff>
                    <xdr:row>4</xdr:row>
                    <xdr:rowOff>200025</xdr:rowOff>
                  </from>
                  <to>
                    <xdr:col>12</xdr:col>
                    <xdr:colOff>19050</xdr:colOff>
                    <xdr:row>6</xdr:row>
                    <xdr:rowOff>47625</xdr:rowOff>
                  </to>
                </anchor>
              </controlPr>
            </control>
          </mc:Choice>
        </mc:AlternateContent>
        <mc:AlternateContent xmlns:mc="http://schemas.openxmlformats.org/markup-compatibility/2006">
          <mc:Choice Requires="x14">
            <control shapeId="272386" r:id="rId5" name="Check Box 2">
              <controlPr defaultSize="0" autoFill="0" autoLine="0" autoPict="0">
                <anchor moveWithCells="1">
                  <from>
                    <xdr:col>1</xdr:col>
                    <xdr:colOff>209550</xdr:colOff>
                    <xdr:row>4</xdr:row>
                    <xdr:rowOff>200025</xdr:rowOff>
                  </from>
                  <to>
                    <xdr:col>3</xdr:col>
                    <xdr:colOff>9525</xdr:colOff>
                    <xdr:row>6</xdr:row>
                    <xdr:rowOff>47625</xdr:rowOff>
                  </to>
                </anchor>
              </controlPr>
            </control>
          </mc:Choice>
        </mc:AlternateContent>
        <mc:AlternateContent xmlns:mc="http://schemas.openxmlformats.org/markup-compatibility/2006">
          <mc:Choice Requires="x14">
            <control shapeId="272387" r:id="rId6" name="Check Box 3">
              <controlPr defaultSize="0" autoFill="0" autoLine="0" autoPict="0">
                <anchor moveWithCells="1">
                  <from>
                    <xdr:col>1</xdr:col>
                    <xdr:colOff>209550</xdr:colOff>
                    <xdr:row>6</xdr:row>
                    <xdr:rowOff>0</xdr:rowOff>
                  </from>
                  <to>
                    <xdr:col>3</xdr:col>
                    <xdr:colOff>9525</xdr:colOff>
                    <xdr:row>7</xdr:row>
                    <xdr:rowOff>47625</xdr:rowOff>
                  </to>
                </anchor>
              </controlPr>
            </control>
          </mc:Choice>
        </mc:AlternateContent>
        <mc:AlternateContent xmlns:mc="http://schemas.openxmlformats.org/markup-compatibility/2006">
          <mc:Choice Requires="x14">
            <control shapeId="272388" r:id="rId7" name="Check Box 4">
              <controlPr defaultSize="0" autoFill="0" autoLine="0" autoPict="0">
                <anchor moveWithCells="1">
                  <from>
                    <xdr:col>1</xdr:col>
                    <xdr:colOff>209550</xdr:colOff>
                    <xdr:row>7</xdr:row>
                    <xdr:rowOff>0</xdr:rowOff>
                  </from>
                  <to>
                    <xdr:col>3</xdr:col>
                    <xdr:colOff>9525</xdr:colOff>
                    <xdr:row>8</xdr:row>
                    <xdr:rowOff>47625</xdr:rowOff>
                  </to>
                </anchor>
              </controlPr>
            </control>
          </mc:Choice>
        </mc:AlternateContent>
        <mc:AlternateContent xmlns:mc="http://schemas.openxmlformats.org/markup-compatibility/2006">
          <mc:Choice Requires="x14">
            <control shapeId="272389" r:id="rId8" name="Check Box 5">
              <controlPr defaultSize="0" autoFill="0" autoLine="0" autoPict="0">
                <anchor moveWithCells="1">
                  <from>
                    <xdr:col>1</xdr:col>
                    <xdr:colOff>209550</xdr:colOff>
                    <xdr:row>8</xdr:row>
                    <xdr:rowOff>0</xdr:rowOff>
                  </from>
                  <to>
                    <xdr:col>3</xdr:col>
                    <xdr:colOff>9525</xdr:colOff>
                    <xdr:row>9</xdr:row>
                    <xdr:rowOff>47625</xdr:rowOff>
                  </to>
                </anchor>
              </controlPr>
            </control>
          </mc:Choice>
        </mc:AlternateContent>
        <mc:AlternateContent xmlns:mc="http://schemas.openxmlformats.org/markup-compatibility/2006">
          <mc:Choice Requires="x14">
            <control shapeId="272390" r:id="rId9" name="Check Box 6">
              <controlPr defaultSize="0" autoFill="0" autoLine="0" autoPict="0">
                <anchor moveWithCells="1">
                  <from>
                    <xdr:col>1</xdr:col>
                    <xdr:colOff>209550</xdr:colOff>
                    <xdr:row>9</xdr:row>
                    <xdr:rowOff>0</xdr:rowOff>
                  </from>
                  <to>
                    <xdr:col>3</xdr:col>
                    <xdr:colOff>9525</xdr:colOff>
                    <xdr:row>10</xdr:row>
                    <xdr:rowOff>47625</xdr:rowOff>
                  </to>
                </anchor>
              </controlPr>
            </control>
          </mc:Choice>
        </mc:AlternateContent>
        <mc:AlternateContent xmlns:mc="http://schemas.openxmlformats.org/markup-compatibility/2006">
          <mc:Choice Requires="x14">
            <control shapeId="272391" r:id="rId10" name="Check Box 7">
              <controlPr defaultSize="0" autoFill="0" autoLine="0" autoPict="0">
                <anchor moveWithCells="1">
                  <from>
                    <xdr:col>1</xdr:col>
                    <xdr:colOff>209550</xdr:colOff>
                    <xdr:row>10</xdr:row>
                    <xdr:rowOff>0</xdr:rowOff>
                  </from>
                  <to>
                    <xdr:col>3</xdr:col>
                    <xdr:colOff>9525</xdr:colOff>
                    <xdr:row>11</xdr:row>
                    <xdr:rowOff>47625</xdr:rowOff>
                  </to>
                </anchor>
              </controlPr>
            </control>
          </mc:Choice>
        </mc:AlternateContent>
        <mc:AlternateContent xmlns:mc="http://schemas.openxmlformats.org/markup-compatibility/2006">
          <mc:Choice Requires="x14">
            <control shapeId="272392" r:id="rId11" name="Check Box 8">
              <controlPr defaultSize="0" autoFill="0" autoLine="0" autoPict="0">
                <anchor moveWithCells="1">
                  <from>
                    <xdr:col>10</xdr:col>
                    <xdr:colOff>552450</xdr:colOff>
                    <xdr:row>6</xdr:row>
                    <xdr:rowOff>0</xdr:rowOff>
                  </from>
                  <to>
                    <xdr:col>12</xdr:col>
                    <xdr:colOff>19050</xdr:colOff>
                    <xdr:row>7</xdr:row>
                    <xdr:rowOff>47625</xdr:rowOff>
                  </to>
                </anchor>
              </controlPr>
            </control>
          </mc:Choice>
        </mc:AlternateContent>
        <mc:AlternateContent xmlns:mc="http://schemas.openxmlformats.org/markup-compatibility/2006">
          <mc:Choice Requires="x14">
            <control shapeId="272393" r:id="rId12" name="Check Box 9">
              <controlPr defaultSize="0" autoFill="0" autoLine="0" autoPict="0">
                <anchor moveWithCells="1">
                  <from>
                    <xdr:col>10</xdr:col>
                    <xdr:colOff>552450</xdr:colOff>
                    <xdr:row>7</xdr:row>
                    <xdr:rowOff>0</xdr:rowOff>
                  </from>
                  <to>
                    <xdr:col>12</xdr:col>
                    <xdr:colOff>19050</xdr:colOff>
                    <xdr:row>8</xdr:row>
                    <xdr:rowOff>47625</xdr:rowOff>
                  </to>
                </anchor>
              </controlPr>
            </control>
          </mc:Choice>
        </mc:AlternateContent>
        <mc:AlternateContent xmlns:mc="http://schemas.openxmlformats.org/markup-compatibility/2006">
          <mc:Choice Requires="x14">
            <control shapeId="272394" r:id="rId13" name="Check Box 10">
              <controlPr defaultSize="0" autoFill="0" autoLine="0" autoPict="0">
                <anchor moveWithCells="1">
                  <from>
                    <xdr:col>10</xdr:col>
                    <xdr:colOff>552450</xdr:colOff>
                    <xdr:row>8</xdr:row>
                    <xdr:rowOff>0</xdr:rowOff>
                  </from>
                  <to>
                    <xdr:col>12</xdr:col>
                    <xdr:colOff>19050</xdr:colOff>
                    <xdr:row>9</xdr:row>
                    <xdr:rowOff>47625</xdr:rowOff>
                  </to>
                </anchor>
              </controlPr>
            </control>
          </mc:Choice>
        </mc:AlternateContent>
        <mc:AlternateContent xmlns:mc="http://schemas.openxmlformats.org/markup-compatibility/2006">
          <mc:Choice Requires="x14">
            <control shapeId="272395" r:id="rId14" name="Check Box 11">
              <controlPr defaultSize="0" autoFill="0" autoLine="0" autoPict="0">
                <anchor moveWithCells="1">
                  <from>
                    <xdr:col>10</xdr:col>
                    <xdr:colOff>552450</xdr:colOff>
                    <xdr:row>9</xdr:row>
                    <xdr:rowOff>0</xdr:rowOff>
                  </from>
                  <to>
                    <xdr:col>12</xdr:col>
                    <xdr:colOff>19050</xdr:colOff>
                    <xdr:row>10</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AJ48"/>
  <sheetViews>
    <sheetView showZeros="0" view="pageBreakPreview" zoomScaleNormal="100" zoomScaleSheetLayoutView="100" workbookViewId="0">
      <selection activeCell="U2" sqref="U2"/>
    </sheetView>
  </sheetViews>
  <sheetFormatPr defaultRowHeight="13.5" x14ac:dyDescent="0.15"/>
  <cols>
    <col min="1" max="1" width="2.625" style="87" customWidth="1"/>
    <col min="2" max="2" width="2.375" style="87" customWidth="1"/>
    <col min="3" max="5" width="3.75" style="87" customWidth="1"/>
    <col min="6" max="6" width="2.625" style="87" customWidth="1"/>
    <col min="7" max="9" width="2.75" style="87" customWidth="1"/>
    <col min="10" max="12" width="3.75" style="87" customWidth="1"/>
    <col min="13" max="13" width="1.25" style="87" customWidth="1"/>
    <col min="14" max="14" width="3.75" style="87" customWidth="1"/>
    <col min="15" max="15" width="4.625" style="87" customWidth="1"/>
    <col min="16" max="16" width="3.75" style="87" customWidth="1"/>
    <col min="17" max="17" width="1.75" style="87" customWidth="1"/>
    <col min="18" max="18" width="2.625" style="87" customWidth="1"/>
    <col min="19" max="19" width="10.5" style="87" customWidth="1"/>
    <col min="20" max="20" width="5.5" style="87" customWidth="1"/>
    <col min="21" max="21" width="6.875" style="87" customWidth="1"/>
    <col min="22" max="22" width="2.875" style="211" customWidth="1"/>
    <col min="23" max="28" width="4.125" style="87" customWidth="1"/>
    <col min="29" max="29" width="2.625" style="87" customWidth="1"/>
    <col min="30" max="30" width="1.125" style="87" customWidth="1"/>
    <col min="31" max="31" width="4.125" style="87" customWidth="1"/>
    <col min="32" max="32" width="5.375" style="87" customWidth="1"/>
    <col min="33" max="33" width="6.375" style="87" customWidth="1"/>
    <col min="34" max="34" width="4.875" style="87" customWidth="1"/>
    <col min="35" max="35" width="6.5" style="87" customWidth="1"/>
    <col min="36" max="16384" width="9" style="87"/>
  </cols>
  <sheetData>
    <row r="1" spans="1:36" ht="18" customHeight="1" x14ac:dyDescent="0.15">
      <c r="A1" s="219" t="s">
        <v>1032</v>
      </c>
      <c r="B1" s="83"/>
      <c r="C1" s="83"/>
      <c r="D1" s="83"/>
      <c r="E1" s="83"/>
      <c r="F1" s="83"/>
      <c r="G1" s="83"/>
      <c r="H1" s="83"/>
      <c r="I1" s="83"/>
      <c r="J1" s="83"/>
      <c r="K1" s="83"/>
      <c r="L1" s="83"/>
      <c r="M1" s="83"/>
    </row>
    <row r="2" spans="1:36" ht="15" customHeight="1" x14ac:dyDescent="0.15">
      <c r="A2" s="83"/>
      <c r="B2" s="83" t="s">
        <v>196</v>
      </c>
      <c r="C2" s="83" t="s">
        <v>197</v>
      </c>
      <c r="D2" s="83"/>
      <c r="E2" s="83"/>
      <c r="F2" s="1323"/>
      <c r="G2" s="1323"/>
      <c r="H2" s="1323"/>
      <c r="I2" s="1323"/>
      <c r="J2" s="1323"/>
      <c r="K2" s="80" t="s">
        <v>198</v>
      </c>
      <c r="M2" s="86"/>
      <c r="N2" s="360"/>
      <c r="O2" s="86" t="s">
        <v>199</v>
      </c>
      <c r="R2" s="235" t="s">
        <v>364</v>
      </c>
      <c r="S2" s="235"/>
      <c r="T2" s="352"/>
      <c r="U2" s="210" t="str">
        <f>+"（水色のセルに数値を記入すること。）  ※現員数は、"&amp;表紙!AE12&amp;"現在"</f>
        <v>（水色のセルに数値を記入すること。）  ※現員数は、検査実施日の前々月１日現在</v>
      </c>
    </row>
    <row r="3" spans="1:36" ht="15" customHeight="1" x14ac:dyDescent="0.15">
      <c r="A3" s="83"/>
      <c r="B3" s="83"/>
      <c r="C3" s="83"/>
      <c r="D3" s="83"/>
      <c r="E3" s="83"/>
      <c r="F3" s="212"/>
      <c r="G3" s="212"/>
      <c r="H3" s="212"/>
      <c r="I3" s="212"/>
      <c r="J3" s="83"/>
      <c r="K3" s="84"/>
      <c r="L3" s="84"/>
      <c r="M3" s="84"/>
      <c r="S3" s="1030" t="s">
        <v>200</v>
      </c>
      <c r="T3" s="1031" t="s">
        <v>201</v>
      </c>
      <c r="U3" s="1233" t="s">
        <v>366</v>
      </c>
      <c r="V3" s="1235"/>
      <c r="W3" s="1233" t="s">
        <v>367</v>
      </c>
      <c r="X3" s="1234"/>
      <c r="Y3" s="1234"/>
      <c r="Z3" s="1234"/>
      <c r="AA3" s="1234"/>
      <c r="AB3" s="1234"/>
      <c r="AC3" s="1234"/>
      <c r="AD3" s="1234"/>
      <c r="AE3" s="1234"/>
      <c r="AF3" s="1234"/>
      <c r="AG3" s="1234"/>
      <c r="AH3" s="1235"/>
    </row>
    <row r="4" spans="1:36" ht="15" customHeight="1" x14ac:dyDescent="0.15">
      <c r="A4" s="83"/>
      <c r="B4" s="83"/>
      <c r="C4" s="84" t="s">
        <v>202</v>
      </c>
      <c r="D4" s="83"/>
      <c r="E4" s="83"/>
      <c r="F4" s="1284"/>
      <c r="G4" s="1284"/>
      <c r="H4" s="80" t="s">
        <v>955</v>
      </c>
      <c r="I4" s="80"/>
      <c r="J4" s="83"/>
      <c r="K4" s="83"/>
      <c r="L4" s="85"/>
      <c r="M4" s="85"/>
      <c r="N4" s="85"/>
      <c r="O4" s="359" t="s">
        <v>203</v>
      </c>
      <c r="P4" s="86"/>
      <c r="S4" s="1282" t="s">
        <v>204</v>
      </c>
      <c r="T4" s="1291"/>
      <c r="U4" s="1292"/>
      <c r="V4" s="1288" t="s">
        <v>205</v>
      </c>
      <c r="W4" s="153"/>
      <c r="X4" s="154"/>
      <c r="Y4" s="154"/>
      <c r="Z4" s="154"/>
      <c r="AA4" s="154"/>
      <c r="AB4" s="154"/>
      <c r="AC4" s="154"/>
      <c r="AD4" s="154"/>
      <c r="AE4" s="154"/>
      <c r="AF4" s="154"/>
      <c r="AG4" s="147"/>
      <c r="AH4" s="155"/>
    </row>
    <row r="5" spans="1:36" ht="15" customHeight="1" x14ac:dyDescent="0.15">
      <c r="A5" s="83"/>
      <c r="B5" s="83"/>
      <c r="C5" s="84"/>
      <c r="D5" s="83"/>
      <c r="E5" s="83"/>
      <c r="F5" s="83"/>
      <c r="G5" s="83"/>
      <c r="H5" s="83"/>
      <c r="I5" s="83"/>
      <c r="J5" s="83"/>
      <c r="K5" s="83"/>
      <c r="L5" s="83"/>
      <c r="M5" s="83"/>
      <c r="S5" s="1283"/>
      <c r="T5" s="1285"/>
      <c r="U5" s="1286"/>
      <c r="V5" s="1287"/>
      <c r="W5" s="1289" t="s">
        <v>389</v>
      </c>
      <c r="X5" s="1290"/>
      <c r="Y5" s="1290"/>
      <c r="Z5" s="1290"/>
      <c r="AA5" s="1290"/>
      <c r="AB5" s="1290"/>
      <c r="AC5" s="1290"/>
      <c r="AD5" s="154" t="s">
        <v>195</v>
      </c>
      <c r="AE5" s="334"/>
      <c r="AF5" s="154" t="s">
        <v>206</v>
      </c>
      <c r="AG5" s="337">
        <f>1.65*AE5</f>
        <v>0</v>
      </c>
      <c r="AH5" s="157" t="s">
        <v>205</v>
      </c>
    </row>
    <row r="6" spans="1:36" ht="15" customHeight="1" x14ac:dyDescent="0.15">
      <c r="A6" s="83"/>
      <c r="B6" s="83"/>
      <c r="C6" s="84"/>
      <c r="D6" s="83"/>
      <c r="E6" s="83"/>
      <c r="F6" s="83"/>
      <c r="G6" s="83"/>
      <c r="H6" s="83"/>
      <c r="I6" s="83"/>
      <c r="J6" s="83"/>
      <c r="K6" s="83"/>
      <c r="L6" s="83"/>
      <c r="M6" s="83"/>
      <c r="S6" s="1283" t="s">
        <v>207</v>
      </c>
      <c r="T6" s="1285"/>
      <c r="U6" s="1286"/>
      <c r="V6" s="1287" t="s">
        <v>205</v>
      </c>
      <c r="W6" s="1289" t="s">
        <v>390</v>
      </c>
      <c r="X6" s="1290"/>
      <c r="Y6" s="1290"/>
      <c r="Z6" s="1290"/>
      <c r="AA6" s="1290"/>
      <c r="AB6" s="1290"/>
      <c r="AC6" s="1290"/>
      <c r="AD6" s="154" t="s">
        <v>195</v>
      </c>
      <c r="AE6" s="335"/>
      <c r="AF6" s="154" t="s">
        <v>206</v>
      </c>
      <c r="AG6" s="338">
        <f>3.3*AE6</f>
        <v>0</v>
      </c>
      <c r="AH6" s="157" t="s">
        <v>205</v>
      </c>
    </row>
    <row r="7" spans="1:36" ht="15" customHeight="1" x14ac:dyDescent="0.15">
      <c r="A7" s="80"/>
      <c r="B7" s="83" t="s">
        <v>208</v>
      </c>
      <c r="C7" s="83" t="s">
        <v>209</v>
      </c>
      <c r="D7" s="83"/>
      <c r="E7" s="83"/>
      <c r="F7" s="80"/>
      <c r="G7" s="1277" t="s">
        <v>675</v>
      </c>
      <c r="H7" s="1277"/>
      <c r="I7" s="1277"/>
      <c r="J7" s="80"/>
      <c r="K7" s="80" t="s">
        <v>210</v>
      </c>
      <c r="L7" s="80"/>
      <c r="M7" s="80"/>
      <c r="S7" s="1283"/>
      <c r="T7" s="1285"/>
      <c r="U7" s="1286"/>
      <c r="V7" s="1287"/>
      <c r="W7" s="156"/>
      <c r="X7" s="154"/>
      <c r="Y7" s="154"/>
      <c r="Z7" s="154" t="s">
        <v>193</v>
      </c>
      <c r="AA7" s="154"/>
      <c r="AB7" s="154"/>
      <c r="AC7" s="154"/>
      <c r="AD7" s="154" t="s">
        <v>211</v>
      </c>
      <c r="AE7" s="336">
        <f>SUM(AE5:AE6)</f>
        <v>0</v>
      </c>
      <c r="AF7" s="154" t="s">
        <v>206</v>
      </c>
      <c r="AG7" s="338">
        <f>SUM(AG5:AG6)</f>
        <v>0</v>
      </c>
      <c r="AH7" s="157" t="s">
        <v>205</v>
      </c>
    </row>
    <row r="8" spans="1:36" ht="15" customHeight="1" x14ac:dyDescent="0.15">
      <c r="A8" s="80"/>
      <c r="B8" s="83"/>
      <c r="C8" s="83"/>
      <c r="D8" s="83"/>
      <c r="E8" s="83"/>
      <c r="F8" s="80"/>
      <c r="G8" s="200"/>
      <c r="H8" s="200"/>
      <c r="I8" s="200"/>
      <c r="J8" s="80"/>
      <c r="K8" s="80"/>
      <c r="L8" s="80"/>
      <c r="M8" s="80"/>
      <c r="S8" s="1283"/>
      <c r="T8" s="1285"/>
      <c r="U8" s="1286"/>
      <c r="V8" s="1287"/>
      <c r="W8" s="1293" t="s">
        <v>956</v>
      </c>
      <c r="X8" s="1294"/>
      <c r="Y8" s="1294"/>
      <c r="Z8" s="1294"/>
      <c r="AA8" s="1294"/>
      <c r="AB8" s="1294"/>
      <c r="AC8" s="1294"/>
      <c r="AD8" s="1294"/>
      <c r="AE8" s="1294"/>
      <c r="AF8" s="1294"/>
      <c r="AG8" s="1294"/>
      <c r="AH8" s="1295"/>
    </row>
    <row r="9" spans="1:36" ht="15" customHeight="1" x14ac:dyDescent="0.15">
      <c r="A9" s="80"/>
      <c r="B9" s="83" t="s">
        <v>212</v>
      </c>
      <c r="C9" s="1296" t="s">
        <v>213</v>
      </c>
      <c r="D9" s="1296"/>
      <c r="E9" s="1296"/>
      <c r="F9" s="214"/>
      <c r="G9" s="1277" t="s">
        <v>675</v>
      </c>
      <c r="H9" s="1277"/>
      <c r="I9" s="1277"/>
      <c r="J9" s="214"/>
      <c r="K9" s="1297" t="s">
        <v>210</v>
      </c>
      <c r="L9" s="1297"/>
      <c r="M9" s="1297"/>
      <c r="N9" s="1297"/>
      <c r="O9" s="1297"/>
      <c r="P9" s="1297"/>
      <c r="S9" s="1283" t="s">
        <v>214</v>
      </c>
      <c r="T9" s="1285"/>
      <c r="U9" s="1286"/>
      <c r="V9" s="1287" t="s">
        <v>215</v>
      </c>
      <c r="W9" s="1312" t="s">
        <v>391</v>
      </c>
      <c r="X9" s="1313"/>
      <c r="Y9" s="1313"/>
      <c r="Z9" s="1313"/>
      <c r="AA9" s="1313"/>
      <c r="AB9" s="1313"/>
      <c r="AC9" s="1313"/>
      <c r="AD9" s="215"/>
      <c r="AE9" s="215"/>
      <c r="AF9" s="215"/>
      <c r="AG9" s="215"/>
      <c r="AH9" s="216"/>
    </row>
    <row r="10" spans="1:36" ht="7.5" customHeight="1" x14ac:dyDescent="0.15">
      <c r="A10" s="80"/>
      <c r="B10" s="217"/>
      <c r="C10" s="217"/>
      <c r="D10" s="217"/>
      <c r="E10" s="217"/>
      <c r="F10" s="214"/>
      <c r="G10" s="214"/>
      <c r="H10" s="218"/>
      <c r="I10" s="214"/>
      <c r="J10" s="214"/>
      <c r="K10" s="214"/>
      <c r="L10" s="214"/>
      <c r="M10" s="214"/>
      <c r="N10" s="214"/>
      <c r="O10" s="214"/>
      <c r="P10" s="214"/>
      <c r="S10" s="1283"/>
      <c r="T10" s="1285"/>
      <c r="U10" s="1286"/>
      <c r="V10" s="1287"/>
      <c r="W10" s="1314"/>
      <c r="X10" s="1315"/>
      <c r="Y10" s="1315"/>
      <c r="Z10" s="1315"/>
      <c r="AA10" s="1315"/>
      <c r="AB10" s="1315"/>
      <c r="AC10" s="1315"/>
      <c r="AD10" s="1315" t="s">
        <v>182</v>
      </c>
      <c r="AE10" s="1318"/>
      <c r="AF10" s="1320" t="s">
        <v>206</v>
      </c>
      <c r="AG10" s="1298">
        <f>1.98*AE10</f>
        <v>0</v>
      </c>
      <c r="AH10" s="1300" t="s">
        <v>216</v>
      </c>
    </row>
    <row r="11" spans="1:36" ht="7.5" customHeight="1" x14ac:dyDescent="0.15">
      <c r="A11" s="80"/>
      <c r="B11" s="219"/>
      <c r="C11" s="219"/>
      <c r="D11" s="217"/>
      <c r="E11" s="217"/>
      <c r="F11" s="80"/>
      <c r="H11" s="214" t="s">
        <v>217</v>
      </c>
      <c r="J11" s="80"/>
      <c r="L11" s="214"/>
      <c r="M11" s="214"/>
      <c r="N11" s="214"/>
      <c r="O11" s="214"/>
      <c r="P11" s="214"/>
      <c r="S11" s="1283" t="s">
        <v>218</v>
      </c>
      <c r="T11" s="1285"/>
      <c r="U11" s="1286"/>
      <c r="V11" s="1287" t="s">
        <v>215</v>
      </c>
      <c r="W11" s="1314"/>
      <c r="X11" s="1315"/>
      <c r="Y11" s="1315"/>
      <c r="Z11" s="1315"/>
      <c r="AA11" s="1315"/>
      <c r="AB11" s="1315"/>
      <c r="AC11" s="1315"/>
      <c r="AD11" s="1315"/>
      <c r="AE11" s="1319"/>
      <c r="AF11" s="1320"/>
      <c r="AG11" s="1299"/>
      <c r="AH11" s="1300"/>
    </row>
    <row r="12" spans="1:36" ht="15" customHeight="1" x14ac:dyDescent="0.15">
      <c r="A12" s="80"/>
      <c r="B12" s="217" t="s">
        <v>219</v>
      </c>
      <c r="C12" s="83" t="s">
        <v>220</v>
      </c>
      <c r="D12" s="83"/>
      <c r="E12" s="83"/>
      <c r="F12" s="80"/>
      <c r="G12" s="1277" t="s">
        <v>675</v>
      </c>
      <c r="H12" s="1277"/>
      <c r="I12" s="1277"/>
      <c r="J12" s="80"/>
      <c r="K12" s="80" t="s">
        <v>210</v>
      </c>
      <c r="L12" s="80"/>
      <c r="M12" s="80"/>
      <c r="N12" s="80"/>
      <c r="O12" s="80"/>
      <c r="P12" s="80"/>
      <c r="S12" s="1283"/>
      <c r="T12" s="1285"/>
      <c r="U12" s="1286"/>
      <c r="V12" s="1287"/>
      <c r="W12" s="1316"/>
      <c r="X12" s="1317"/>
      <c r="Y12" s="1317"/>
      <c r="Z12" s="1317"/>
      <c r="AA12" s="1317"/>
      <c r="AB12" s="1317"/>
      <c r="AC12" s="1317"/>
      <c r="AD12" s="220"/>
      <c r="AE12" s="220"/>
      <c r="AF12" s="220"/>
      <c r="AG12" s="221"/>
      <c r="AH12" s="222"/>
    </row>
    <row r="13" spans="1:36" ht="14.25" customHeight="1" x14ac:dyDescent="0.15">
      <c r="A13" s="80"/>
      <c r="B13" s="219"/>
      <c r="C13" s="219"/>
      <c r="D13" s="83"/>
      <c r="E13" s="223"/>
      <c r="F13" s="80"/>
      <c r="G13" s="80"/>
      <c r="H13" s="80"/>
      <c r="I13" s="80"/>
      <c r="J13" s="80"/>
      <c r="K13" s="80"/>
      <c r="L13" s="80"/>
      <c r="M13" s="80"/>
      <c r="S13" s="1032" t="s">
        <v>221</v>
      </c>
      <c r="T13" s="318"/>
      <c r="U13" s="319"/>
      <c r="V13" s="302" t="s">
        <v>215</v>
      </c>
      <c r="W13" s="224"/>
      <c r="X13" s="225"/>
      <c r="Y13" s="225"/>
      <c r="Z13" s="225"/>
      <c r="AA13" s="225"/>
      <c r="AB13" s="225"/>
      <c r="AC13" s="225"/>
      <c r="AD13" s="225"/>
      <c r="AE13" s="225"/>
      <c r="AF13" s="225"/>
      <c r="AG13" s="88"/>
      <c r="AH13" s="226"/>
    </row>
    <row r="14" spans="1:36" ht="14.25" customHeight="1" x14ac:dyDescent="0.15">
      <c r="A14" s="80"/>
      <c r="B14" s="83" t="s">
        <v>222</v>
      </c>
      <c r="C14" s="83" t="s">
        <v>223</v>
      </c>
      <c r="D14" s="83"/>
      <c r="E14" s="223"/>
      <c r="F14" s="188"/>
      <c r="G14" s="1277" t="s">
        <v>675</v>
      </c>
      <c r="H14" s="1277"/>
      <c r="I14" s="1277"/>
      <c r="J14" s="80"/>
      <c r="K14" s="80"/>
      <c r="L14" s="80"/>
      <c r="M14" s="80"/>
      <c r="S14" s="1032" t="s">
        <v>225</v>
      </c>
      <c r="T14" s="318"/>
      <c r="U14" s="319"/>
      <c r="V14" s="302" t="s">
        <v>215</v>
      </c>
      <c r="W14" s="224"/>
      <c r="X14" s="225"/>
      <c r="Y14" s="225"/>
      <c r="Z14" s="225"/>
      <c r="AA14" s="225"/>
      <c r="AB14" s="225"/>
      <c r="AC14" s="225"/>
      <c r="AD14" s="225"/>
      <c r="AE14" s="225"/>
      <c r="AF14" s="225"/>
      <c r="AG14" s="88"/>
      <c r="AH14" s="226"/>
    </row>
    <row r="15" spans="1:36" ht="14.25" customHeight="1" x14ac:dyDescent="0.15">
      <c r="A15" s="80"/>
      <c r="B15" s="219"/>
      <c r="C15" s="219"/>
      <c r="D15" s="83"/>
      <c r="E15" s="223"/>
      <c r="F15" s="80"/>
      <c r="G15" s="188"/>
      <c r="H15" s="188"/>
      <c r="I15" s="80"/>
      <c r="J15" s="80"/>
      <c r="K15" s="80"/>
      <c r="L15" s="80"/>
      <c r="M15" s="80"/>
      <c r="S15" s="1032" t="s">
        <v>344</v>
      </c>
      <c r="T15" s="318"/>
      <c r="U15" s="319"/>
      <c r="V15" s="302" t="s">
        <v>215</v>
      </c>
      <c r="W15" s="224"/>
      <c r="X15" s="225"/>
      <c r="Y15" s="225"/>
      <c r="Z15" s="225"/>
      <c r="AA15" s="225"/>
      <c r="AB15" s="225"/>
      <c r="AC15" s="225"/>
      <c r="AD15" s="225"/>
      <c r="AE15" s="225"/>
      <c r="AF15" s="225"/>
      <c r="AG15" s="88"/>
      <c r="AH15" s="226"/>
    </row>
    <row r="16" spans="1:36" ht="14.25" customHeight="1" x14ac:dyDescent="0.15">
      <c r="A16" s="80"/>
      <c r="B16" s="83" t="s">
        <v>226</v>
      </c>
      <c r="C16" s="83" t="s">
        <v>227</v>
      </c>
      <c r="D16" s="83"/>
      <c r="E16" s="223"/>
      <c r="F16" s="188"/>
      <c r="G16" s="1277" t="s">
        <v>675</v>
      </c>
      <c r="H16" s="1277"/>
      <c r="I16" s="1277"/>
      <c r="J16" s="80"/>
      <c r="K16" s="80"/>
      <c r="L16" s="80"/>
      <c r="M16" s="80"/>
      <c r="S16" s="1032" t="s">
        <v>228</v>
      </c>
      <c r="T16" s="318"/>
      <c r="U16" s="319"/>
      <c r="V16" s="302" t="s">
        <v>229</v>
      </c>
      <c r="W16" s="224"/>
      <c r="X16" s="225"/>
      <c r="Y16" s="225"/>
      <c r="Z16" s="225"/>
      <c r="AA16" s="225"/>
      <c r="AB16" s="225"/>
      <c r="AC16" s="225"/>
      <c r="AD16" s="225"/>
      <c r="AE16" s="225"/>
      <c r="AF16" s="225"/>
      <c r="AG16" s="88"/>
      <c r="AH16" s="226"/>
      <c r="AJ16" s="87" t="s">
        <v>441</v>
      </c>
    </row>
    <row r="17" spans="1:34" ht="14.25" customHeight="1" x14ac:dyDescent="0.15">
      <c r="A17" s="80"/>
      <c r="B17" s="219"/>
      <c r="C17" s="219"/>
      <c r="D17" s="83"/>
      <c r="E17" s="223"/>
      <c r="F17" s="188"/>
      <c r="G17" s="188"/>
      <c r="H17" s="188"/>
      <c r="I17" s="80"/>
      <c r="J17" s="80"/>
      <c r="K17" s="80"/>
      <c r="L17" s="80"/>
      <c r="M17" s="80"/>
      <c r="S17" s="1032" t="s">
        <v>230</v>
      </c>
      <c r="T17" s="318"/>
      <c r="U17" s="319"/>
      <c r="V17" s="302" t="s">
        <v>229</v>
      </c>
      <c r="W17" s="227"/>
      <c r="X17" s="228"/>
      <c r="Y17" s="228"/>
      <c r="Z17" s="228"/>
      <c r="AA17" s="228"/>
      <c r="AB17" s="228"/>
      <c r="AC17" s="228"/>
      <c r="AD17" s="228"/>
      <c r="AE17" s="228"/>
      <c r="AF17" s="228"/>
      <c r="AG17" s="88"/>
      <c r="AH17" s="226"/>
    </row>
    <row r="18" spans="1:34" ht="14.25" customHeight="1" x14ac:dyDescent="0.15">
      <c r="A18" s="80"/>
      <c r="B18" s="83" t="s">
        <v>231</v>
      </c>
      <c r="C18" s="83" t="s">
        <v>232</v>
      </c>
      <c r="D18" s="83"/>
      <c r="E18" s="83"/>
      <c r="F18" s="188"/>
      <c r="G18" s="1277" t="s">
        <v>675</v>
      </c>
      <c r="H18" s="1277"/>
      <c r="I18" s="1277"/>
      <c r="J18" s="80"/>
      <c r="K18" s="80"/>
      <c r="L18" s="80"/>
      <c r="M18" s="80"/>
      <c r="S18" s="1301" t="s">
        <v>233</v>
      </c>
      <c r="T18" s="1302"/>
      <c r="U18" s="1303"/>
      <c r="V18" s="1300" t="s">
        <v>229</v>
      </c>
      <c r="W18" s="1304" t="s">
        <v>234</v>
      </c>
      <c r="X18" s="1305"/>
      <c r="Y18" s="1306"/>
      <c r="Z18" s="1310" t="s">
        <v>235</v>
      </c>
      <c r="AA18" s="228"/>
      <c r="AB18" s="228"/>
      <c r="AC18" s="228"/>
      <c r="AD18" s="228"/>
      <c r="AE18" s="228"/>
      <c r="AF18" s="228"/>
      <c r="AG18" s="88"/>
      <c r="AH18" s="226"/>
    </row>
    <row r="19" spans="1:34" ht="14.25" customHeight="1" x14ac:dyDescent="0.15">
      <c r="S19" s="1301"/>
      <c r="T19" s="1302"/>
      <c r="U19" s="1303"/>
      <c r="V19" s="1300"/>
      <c r="W19" s="1307"/>
      <c r="X19" s="1308"/>
      <c r="Y19" s="1309"/>
      <c r="Z19" s="1311"/>
      <c r="AA19" s="228"/>
      <c r="AB19" s="228"/>
      <c r="AC19" s="228"/>
      <c r="AD19" s="228"/>
      <c r="AE19" s="228"/>
      <c r="AF19" s="228"/>
      <c r="AG19" s="88"/>
      <c r="AH19" s="226"/>
    </row>
    <row r="20" spans="1:34" ht="14.25" customHeight="1" x14ac:dyDescent="0.15">
      <c r="S20" s="1301" t="s">
        <v>236</v>
      </c>
      <c r="T20" s="1302"/>
      <c r="U20" s="1303"/>
      <c r="V20" s="1300" t="s">
        <v>237</v>
      </c>
      <c r="W20" s="213" t="s">
        <v>238</v>
      </c>
      <c r="X20" s="1321"/>
      <c r="Y20" s="1322"/>
      <c r="Z20" s="229" t="s">
        <v>235</v>
      </c>
      <c r="AA20" s="228"/>
      <c r="AB20" s="228"/>
      <c r="AC20" s="228"/>
      <c r="AD20" s="228"/>
      <c r="AE20" s="228"/>
      <c r="AF20" s="228"/>
      <c r="AG20" s="88"/>
      <c r="AH20" s="226"/>
    </row>
    <row r="21" spans="1:34" ht="14.25" customHeight="1" x14ac:dyDescent="0.15">
      <c r="S21" s="1301"/>
      <c r="T21" s="1302"/>
      <c r="U21" s="1303"/>
      <c r="V21" s="1300"/>
      <c r="W21" s="213" t="s">
        <v>239</v>
      </c>
      <c r="X21" s="1321"/>
      <c r="Y21" s="1322"/>
      <c r="Z21" s="229" t="s">
        <v>235</v>
      </c>
      <c r="AA21" s="228"/>
      <c r="AB21" s="228"/>
      <c r="AC21" s="228"/>
      <c r="AD21" s="228"/>
      <c r="AE21" s="228"/>
      <c r="AF21" s="228"/>
      <c r="AG21" s="88"/>
      <c r="AH21" s="226"/>
    </row>
    <row r="22" spans="1:34" ht="14.25" customHeight="1" x14ac:dyDescent="0.15">
      <c r="S22" s="1032" t="s">
        <v>240</v>
      </c>
      <c r="T22" s="318"/>
      <c r="U22" s="319"/>
      <c r="V22" s="302" t="s">
        <v>237</v>
      </c>
      <c r="W22" s="227"/>
      <c r="X22" s="228"/>
      <c r="Y22" s="228"/>
      <c r="Z22" s="228"/>
      <c r="AA22" s="228"/>
      <c r="AB22" s="228"/>
      <c r="AC22" s="228"/>
      <c r="AD22" s="228"/>
      <c r="AE22" s="228"/>
      <c r="AF22" s="228"/>
      <c r="AG22" s="88"/>
      <c r="AH22" s="226"/>
    </row>
    <row r="23" spans="1:34" ht="14.25" customHeight="1" x14ac:dyDescent="0.15">
      <c r="S23" s="1032" t="s">
        <v>241</v>
      </c>
      <c r="T23" s="318"/>
      <c r="U23" s="319"/>
      <c r="V23" s="302" t="s">
        <v>237</v>
      </c>
      <c r="W23" s="227"/>
      <c r="X23" s="228"/>
      <c r="Y23" s="228"/>
      <c r="Z23" s="228"/>
      <c r="AA23" s="228"/>
      <c r="AB23" s="228"/>
      <c r="AC23" s="228"/>
      <c r="AD23" s="228"/>
      <c r="AE23" s="228"/>
      <c r="AF23" s="228"/>
      <c r="AG23" s="88"/>
      <c r="AH23" s="226"/>
    </row>
    <row r="24" spans="1:34" ht="14.25" customHeight="1" x14ac:dyDescent="0.15">
      <c r="S24" s="1032" t="s">
        <v>242</v>
      </c>
      <c r="T24" s="318"/>
      <c r="U24" s="319"/>
      <c r="V24" s="302" t="s">
        <v>237</v>
      </c>
      <c r="W24" s="227"/>
      <c r="X24" s="228"/>
      <c r="Y24" s="228"/>
      <c r="Z24" s="228"/>
      <c r="AA24" s="228"/>
      <c r="AB24" s="228"/>
      <c r="AC24" s="228"/>
      <c r="AD24" s="228"/>
      <c r="AE24" s="228"/>
      <c r="AF24" s="228"/>
      <c r="AG24" s="88"/>
      <c r="AH24" s="226"/>
    </row>
    <row r="25" spans="1:34" ht="14.25" customHeight="1" x14ac:dyDescent="0.15">
      <c r="S25" s="1032" t="s">
        <v>243</v>
      </c>
      <c r="T25" s="318"/>
      <c r="U25" s="319"/>
      <c r="V25" s="302" t="s">
        <v>237</v>
      </c>
      <c r="W25" s="230"/>
      <c r="X25" s="231"/>
      <c r="Y25" s="231"/>
      <c r="Z25" s="231"/>
      <c r="AA25" s="231"/>
      <c r="AB25" s="231"/>
      <c r="AC25" s="231"/>
      <c r="AD25" s="231"/>
      <c r="AE25" s="231"/>
      <c r="AF25" s="231"/>
      <c r="AG25" s="231"/>
      <c r="AH25" s="232"/>
    </row>
    <row r="26" spans="1:34" ht="18" customHeight="1" thickBot="1" x14ac:dyDescent="0.2">
      <c r="S26" s="1033" t="s">
        <v>193</v>
      </c>
      <c r="T26" s="320"/>
      <c r="U26" s="303">
        <f>SUM(U4:U25)</f>
        <v>0</v>
      </c>
      <c r="V26" s="304" t="s">
        <v>237</v>
      </c>
      <c r="W26" s="1325"/>
      <c r="X26" s="1326"/>
      <c r="Y26" s="1326"/>
      <c r="Z26" s="1326"/>
      <c r="AA26" s="1326"/>
      <c r="AB26" s="1326"/>
      <c r="AC26" s="1326"/>
      <c r="AD26" s="1326"/>
      <c r="AE26" s="1326"/>
      <c r="AF26" s="1326"/>
      <c r="AG26" s="1326"/>
      <c r="AH26" s="1327"/>
    </row>
    <row r="27" spans="1:34" ht="18" customHeight="1" thickTop="1" x14ac:dyDescent="0.15">
      <c r="S27" s="1034" t="s">
        <v>368</v>
      </c>
      <c r="T27" s="321"/>
      <c r="U27" s="323"/>
      <c r="V27" s="233" t="s">
        <v>205</v>
      </c>
      <c r="W27" s="305" t="s">
        <v>382</v>
      </c>
      <c r="X27" s="306"/>
      <c r="Y27" s="306"/>
      <c r="Z27" s="306"/>
      <c r="AA27" s="306"/>
      <c r="AB27" s="306"/>
      <c r="AC27" s="306"/>
      <c r="AD27" s="306" t="s">
        <v>224</v>
      </c>
      <c r="AE27" s="322"/>
      <c r="AF27" s="306" t="s">
        <v>206</v>
      </c>
      <c r="AG27" s="307">
        <f>3.3*AE27</f>
        <v>0</v>
      </c>
      <c r="AH27" s="308" t="s">
        <v>215</v>
      </c>
    </row>
    <row r="28" spans="1:34" ht="12.75" customHeight="1" x14ac:dyDescent="0.15">
      <c r="S28" s="1278" t="s">
        <v>1073</v>
      </c>
      <c r="T28" s="1279"/>
      <c r="U28" s="1279"/>
      <c r="V28" s="1279"/>
      <c r="W28" s="1279"/>
      <c r="X28" s="1279"/>
      <c r="Y28" s="1279"/>
      <c r="Z28" s="1279"/>
      <c r="AA28" s="1279"/>
      <c r="AB28" s="1279"/>
      <c r="AC28" s="1279"/>
      <c r="AD28" s="1279"/>
      <c r="AE28" s="1279"/>
      <c r="AF28" s="1279"/>
      <c r="AG28" s="1279"/>
      <c r="AH28" s="1279"/>
    </row>
    <row r="29" spans="1:34" ht="13.5" customHeight="1" x14ac:dyDescent="0.15">
      <c r="S29" s="1280" t="s">
        <v>1072</v>
      </c>
      <c r="T29" s="1281"/>
      <c r="U29" s="1281"/>
      <c r="V29" s="1281"/>
      <c r="W29" s="1281"/>
      <c r="X29" s="1281"/>
      <c r="Y29" s="1281"/>
      <c r="Z29" s="1281"/>
      <c r="AA29" s="1281"/>
      <c r="AB29" s="1281"/>
      <c r="AC29" s="1281"/>
      <c r="AD29" s="1281"/>
      <c r="AE29" s="1281"/>
      <c r="AF29" s="1281"/>
      <c r="AG29" s="1281"/>
      <c r="AH29" s="1281"/>
    </row>
    <row r="30" spans="1:34" ht="14.25" customHeight="1" x14ac:dyDescent="0.15">
      <c r="R30" s="235" t="s">
        <v>244</v>
      </c>
      <c r="S30" s="235" t="s">
        <v>245</v>
      </c>
    </row>
    <row r="31" spans="1:34" ht="15" customHeight="1" x14ac:dyDescent="0.15">
      <c r="S31" s="1031" t="s">
        <v>200</v>
      </c>
      <c r="T31" s="1328" t="s">
        <v>246</v>
      </c>
      <c r="U31" s="1328"/>
      <c r="V31" s="1328"/>
      <c r="W31" s="1328"/>
      <c r="X31" s="1328" t="s">
        <v>247</v>
      </c>
      <c r="Y31" s="1328"/>
      <c r="Z31" s="1328"/>
      <c r="AA31" s="1328"/>
      <c r="AB31" s="1328"/>
      <c r="AC31" s="1328"/>
      <c r="AD31" s="1328"/>
      <c r="AE31" s="1328"/>
      <c r="AF31" s="1328"/>
      <c r="AG31" s="1328"/>
      <c r="AH31" s="1328"/>
    </row>
    <row r="32" spans="1:34" ht="15" customHeight="1" x14ac:dyDescent="0.15">
      <c r="S32" s="1031" t="s">
        <v>204</v>
      </c>
      <c r="T32" s="1324"/>
      <c r="U32" s="1324"/>
      <c r="V32" s="1324"/>
      <c r="W32" s="1324"/>
      <c r="X32" s="1324"/>
      <c r="Y32" s="1324"/>
      <c r="Z32" s="1324"/>
      <c r="AA32" s="1324"/>
      <c r="AB32" s="1324"/>
      <c r="AC32" s="1324"/>
      <c r="AD32" s="1324"/>
      <c r="AE32" s="1324"/>
      <c r="AF32" s="1324"/>
      <c r="AG32" s="1324"/>
      <c r="AH32" s="1324"/>
    </row>
    <row r="33" spans="19:34" ht="15" customHeight="1" x14ac:dyDescent="0.15">
      <c r="S33" s="1031" t="s">
        <v>207</v>
      </c>
      <c r="T33" s="1324"/>
      <c r="U33" s="1324"/>
      <c r="V33" s="1324"/>
      <c r="W33" s="1324"/>
      <c r="X33" s="1324"/>
      <c r="Y33" s="1324"/>
      <c r="Z33" s="1324"/>
      <c r="AA33" s="1324"/>
      <c r="AB33" s="1324"/>
      <c r="AC33" s="1324"/>
      <c r="AD33" s="1324"/>
      <c r="AE33" s="1324"/>
      <c r="AF33" s="1324"/>
      <c r="AG33" s="1324"/>
      <c r="AH33" s="1324"/>
    </row>
    <row r="34" spans="19:34" ht="15" customHeight="1" x14ac:dyDescent="0.15">
      <c r="S34" s="1031" t="s">
        <v>214</v>
      </c>
      <c r="T34" s="1324"/>
      <c r="U34" s="1324"/>
      <c r="V34" s="1324"/>
      <c r="W34" s="1324"/>
      <c r="X34" s="1324"/>
      <c r="Y34" s="1324"/>
      <c r="Z34" s="1324"/>
      <c r="AA34" s="1324"/>
      <c r="AB34" s="1324"/>
      <c r="AC34" s="1324"/>
      <c r="AD34" s="1324"/>
      <c r="AE34" s="1324"/>
      <c r="AF34" s="1324"/>
      <c r="AG34" s="1324"/>
      <c r="AH34" s="1324"/>
    </row>
    <row r="35" spans="19:34" ht="15" customHeight="1" x14ac:dyDescent="0.15">
      <c r="S35" s="1031" t="s">
        <v>218</v>
      </c>
      <c r="T35" s="1324"/>
      <c r="U35" s="1324"/>
      <c r="V35" s="1324"/>
      <c r="W35" s="1324"/>
      <c r="X35" s="1324"/>
      <c r="Y35" s="1324"/>
      <c r="Z35" s="1324"/>
      <c r="AA35" s="1324"/>
      <c r="AB35" s="1324"/>
      <c r="AC35" s="1324"/>
      <c r="AD35" s="1324"/>
      <c r="AE35" s="1324"/>
      <c r="AF35" s="1324"/>
      <c r="AG35" s="1324"/>
      <c r="AH35" s="1324"/>
    </row>
    <row r="36" spans="19:34" ht="15" customHeight="1" x14ac:dyDescent="0.15">
      <c r="S36" s="1031" t="s">
        <v>248</v>
      </c>
      <c r="T36" s="1324"/>
      <c r="U36" s="1324"/>
      <c r="V36" s="1324"/>
      <c r="W36" s="1324"/>
      <c r="X36" s="1324"/>
      <c r="Y36" s="1324"/>
      <c r="Z36" s="1324"/>
      <c r="AA36" s="1324"/>
      <c r="AB36" s="1324"/>
      <c r="AC36" s="1324"/>
      <c r="AD36" s="1324"/>
      <c r="AE36" s="1324"/>
      <c r="AF36" s="1324"/>
      <c r="AG36" s="1324"/>
      <c r="AH36" s="1324"/>
    </row>
    <row r="37" spans="19:34" ht="15" customHeight="1" x14ac:dyDescent="0.15">
      <c r="S37" s="1031" t="s">
        <v>368</v>
      </c>
      <c r="T37" s="1324"/>
      <c r="U37" s="1324"/>
      <c r="V37" s="1324"/>
      <c r="W37" s="1324"/>
      <c r="X37" s="1324"/>
      <c r="Y37" s="1324"/>
      <c r="Z37" s="1324"/>
      <c r="AA37" s="1324"/>
      <c r="AB37" s="1324"/>
      <c r="AC37" s="1324"/>
      <c r="AD37" s="1324"/>
      <c r="AE37" s="1324"/>
      <c r="AF37" s="1324"/>
      <c r="AG37" s="1324"/>
      <c r="AH37" s="1324"/>
    </row>
    <row r="38" spans="19:34" ht="15" customHeight="1" x14ac:dyDescent="0.15"/>
    <row r="39" spans="19:34" ht="15" customHeight="1" x14ac:dyDescent="0.15"/>
    <row r="40" spans="19:34" ht="15" customHeight="1" x14ac:dyDescent="0.15"/>
    <row r="41" spans="19:34" ht="15" customHeight="1" x14ac:dyDescent="0.15"/>
    <row r="42" spans="19:34" ht="15" customHeight="1" x14ac:dyDescent="0.15"/>
    <row r="43" spans="19:34" ht="15" customHeight="1" x14ac:dyDescent="0.15"/>
    <row r="44" spans="19:34" ht="15" customHeight="1" x14ac:dyDescent="0.15"/>
    <row r="45" spans="19:34" ht="15" customHeight="1" x14ac:dyDescent="0.15"/>
    <row r="46" spans="19:34" ht="15" customHeight="1" x14ac:dyDescent="0.15"/>
    <row r="47" spans="19:34" ht="15" customHeight="1" x14ac:dyDescent="0.15"/>
    <row r="48" spans="19:34" ht="15" customHeight="1" x14ac:dyDescent="0.15"/>
  </sheetData>
  <customSheetViews>
    <customSheetView guid="{9B4E31BC-71FB-41F0-8B8E-2BBB750341B5}" showPageBreaks="1" zeroValues="0" printArea="1" view="pageBreakPreview">
      <selection activeCell="U3" sqref="U3:V3"/>
      <pageMargins left="0.70866141732283472" right="0.70866141732283472" top="0.74803149606299213" bottom="0.74803149606299213" header="0.31496062992125984" footer="0.31496062992125984"/>
      <pageSetup paperSize="9" orientation="landscape" r:id="rId1"/>
      <headerFooter>
        <oddFooter>&amp;C2</oddFooter>
      </headerFooter>
    </customSheetView>
  </customSheetViews>
  <mergeCells count="66">
    <mergeCell ref="F2:J2"/>
    <mergeCell ref="T37:W37"/>
    <mergeCell ref="X37:AH37"/>
    <mergeCell ref="T34:W34"/>
    <mergeCell ref="X34:AH34"/>
    <mergeCell ref="T35:W35"/>
    <mergeCell ref="X35:AH35"/>
    <mergeCell ref="T36:W36"/>
    <mergeCell ref="X36:AH36"/>
    <mergeCell ref="W26:AH26"/>
    <mergeCell ref="T31:W31"/>
    <mergeCell ref="X31:AH31"/>
    <mergeCell ref="T32:W32"/>
    <mergeCell ref="X32:AH32"/>
    <mergeCell ref="T33:W33"/>
    <mergeCell ref="X33:AH33"/>
    <mergeCell ref="S20:S21"/>
    <mergeCell ref="T20:T21"/>
    <mergeCell ref="U20:U21"/>
    <mergeCell ref="V20:V21"/>
    <mergeCell ref="X20:Y20"/>
    <mergeCell ref="X21:Y21"/>
    <mergeCell ref="AG10:AG11"/>
    <mergeCell ref="AH10:AH11"/>
    <mergeCell ref="S18:S19"/>
    <mergeCell ref="T18:T19"/>
    <mergeCell ref="U18:U19"/>
    <mergeCell ref="V18:V19"/>
    <mergeCell ref="W18:Y19"/>
    <mergeCell ref="Z18:Z19"/>
    <mergeCell ref="W9:AC12"/>
    <mergeCell ref="V9:V10"/>
    <mergeCell ref="AD10:AD11"/>
    <mergeCell ref="AE10:AE11"/>
    <mergeCell ref="AF10:AF11"/>
    <mergeCell ref="C9:E9"/>
    <mergeCell ref="K9:P9"/>
    <mergeCell ref="S9:S10"/>
    <mergeCell ref="T9:T10"/>
    <mergeCell ref="U9:U10"/>
    <mergeCell ref="W6:AC6"/>
    <mergeCell ref="W5:AC5"/>
    <mergeCell ref="T4:T5"/>
    <mergeCell ref="U4:U5"/>
    <mergeCell ref="W8:AH8"/>
    <mergeCell ref="G18:I18"/>
    <mergeCell ref="S28:AH28"/>
    <mergeCell ref="S29:AH29"/>
    <mergeCell ref="W3:AH3"/>
    <mergeCell ref="S4:S5"/>
    <mergeCell ref="F4:G4"/>
    <mergeCell ref="U3:V3"/>
    <mergeCell ref="S11:S12"/>
    <mergeCell ref="T11:T12"/>
    <mergeCell ref="U11:U12"/>
    <mergeCell ref="V11:V12"/>
    <mergeCell ref="V4:V5"/>
    <mergeCell ref="S6:S8"/>
    <mergeCell ref="T6:T8"/>
    <mergeCell ref="U6:U8"/>
    <mergeCell ref="V6:V8"/>
    <mergeCell ref="G7:I7"/>
    <mergeCell ref="G9:I9"/>
    <mergeCell ref="G12:I12"/>
    <mergeCell ref="G14:I14"/>
    <mergeCell ref="G16:I16"/>
  </mergeCells>
  <phoneticPr fontId="2"/>
  <dataValidations count="1">
    <dataValidation type="list" allowBlank="1" showInputMessage="1" showErrorMessage="1" sqref="G7 G9 G12 G14 G16 G18">
      <formula1>"有　・　無,有,無"</formula1>
    </dataValidation>
  </dataValidations>
  <pageMargins left="0.70866141732283472" right="0.70866141732283472" top="0.74803149606299213" bottom="0.74803149606299213" header="0.31496062992125984" footer="0.31496062992125984"/>
  <pageSetup paperSize="9" orientation="landscape" r:id="rId2"/>
  <headerFooter>
    <oddFooter>&amp;C2</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27"/>
  <sheetViews>
    <sheetView view="pageBreakPreview" zoomScaleNormal="100" zoomScaleSheetLayoutView="100" workbookViewId="0"/>
  </sheetViews>
  <sheetFormatPr defaultRowHeight="13.5" x14ac:dyDescent="0.15"/>
  <cols>
    <col min="1" max="1" width="2.75" style="427" customWidth="1"/>
    <col min="2" max="2" width="2.5" style="427" customWidth="1"/>
    <col min="3" max="3" width="3.625" style="427" customWidth="1"/>
    <col min="4" max="4" width="4" style="427" customWidth="1"/>
    <col min="5" max="5" width="10" style="427" customWidth="1"/>
    <col min="6" max="6" width="22.125" style="427" customWidth="1"/>
    <col min="7" max="7" width="8.125" style="427" customWidth="1"/>
    <col min="8" max="8" width="4.5" style="427" bestFit="1" customWidth="1"/>
    <col min="9" max="9" width="5.625" style="427" customWidth="1"/>
    <col min="10" max="10" width="3" style="427" bestFit="1" customWidth="1"/>
    <col min="11" max="11" width="5.375" style="427" customWidth="1"/>
    <col min="12" max="12" width="3" style="427" bestFit="1" customWidth="1"/>
    <col min="13" max="13" width="5" style="427" customWidth="1"/>
    <col min="14" max="14" width="3" style="427" bestFit="1" customWidth="1"/>
    <col min="15" max="15" width="38.5" style="427" customWidth="1"/>
    <col min="16" max="16" width="3" style="427" customWidth="1"/>
    <col min="17" max="17" width="12.875" style="427" customWidth="1"/>
    <col min="18" max="18" width="19.875" style="427" customWidth="1"/>
    <col min="19" max="19" width="16.5" style="427" customWidth="1"/>
    <col min="20" max="16384" width="9" style="427"/>
  </cols>
  <sheetData>
    <row r="1" spans="1:19" ht="15.75" customHeight="1" x14ac:dyDescent="0.15">
      <c r="A1" s="89" t="s">
        <v>1033</v>
      </c>
    </row>
    <row r="2" spans="1:19" ht="15" customHeight="1" x14ac:dyDescent="0.15">
      <c r="B2" s="428" t="s">
        <v>249</v>
      </c>
      <c r="C2" s="428" t="s">
        <v>250</v>
      </c>
      <c r="R2" s="429"/>
    </row>
    <row r="3" spans="1:19" ht="3.75" customHeight="1" x14ac:dyDescent="0.15"/>
    <row r="4" spans="1:19" ht="22.5" customHeight="1" x14ac:dyDescent="0.15">
      <c r="B4" s="428"/>
      <c r="C4" s="428"/>
      <c r="D4" s="428"/>
      <c r="E4" s="428"/>
      <c r="F4" s="850"/>
      <c r="G4" s="850"/>
      <c r="H4" s="850"/>
      <c r="I4" s="850"/>
      <c r="J4" s="850"/>
      <c r="K4" s="850"/>
      <c r="L4" s="850"/>
      <c r="M4" s="850"/>
      <c r="N4" s="850"/>
      <c r="O4" s="973" t="str">
        <f>+表紙!AE9</f>
        <v>＿＿年度</v>
      </c>
      <c r="P4" s="852"/>
      <c r="Q4" s="853"/>
      <c r="R4" s="851"/>
      <c r="S4" s="854"/>
    </row>
    <row r="5" spans="1:19" ht="22.5" customHeight="1" x14ac:dyDescent="0.15">
      <c r="B5" s="428"/>
      <c r="C5" s="1344" t="s">
        <v>1099</v>
      </c>
      <c r="D5" s="1345"/>
      <c r="E5" s="1345"/>
      <c r="F5" s="1346"/>
      <c r="G5" s="1335" t="s">
        <v>1100</v>
      </c>
      <c r="H5" s="1336"/>
      <c r="I5" s="1336"/>
      <c r="J5" s="1336"/>
      <c r="K5" s="1336"/>
      <c r="L5" s="1336"/>
      <c r="M5" s="1336"/>
      <c r="N5" s="1337"/>
      <c r="O5" s="975" t="s">
        <v>1123</v>
      </c>
      <c r="P5" s="91"/>
      <c r="Q5" s="92"/>
      <c r="R5" s="90"/>
    </row>
    <row r="6" spans="1:19" ht="22.5" customHeight="1" x14ac:dyDescent="0.15">
      <c r="B6" s="428"/>
      <c r="C6" s="1339" t="s">
        <v>1101</v>
      </c>
      <c r="D6" s="1341" t="s">
        <v>1102</v>
      </c>
      <c r="E6" s="1342"/>
      <c r="F6" s="1343"/>
      <c r="G6" s="974"/>
      <c r="H6" s="977"/>
      <c r="I6" s="977"/>
      <c r="J6" s="977"/>
      <c r="K6" s="977"/>
      <c r="L6" s="977"/>
      <c r="M6" s="977"/>
      <c r="N6" s="977"/>
      <c r="O6" s="994"/>
    </row>
    <row r="7" spans="1:19" ht="22.5" customHeight="1" x14ac:dyDescent="0.15">
      <c r="C7" s="1339"/>
      <c r="D7" s="958"/>
      <c r="E7" s="1331" t="s">
        <v>1103</v>
      </c>
      <c r="F7" s="1332"/>
      <c r="G7" s="832" t="s">
        <v>460</v>
      </c>
      <c r="H7" s="833"/>
      <c r="J7" s="833"/>
      <c r="K7" s="833" t="s">
        <v>461</v>
      </c>
      <c r="L7" s="833"/>
      <c r="M7" s="833"/>
      <c r="N7" s="834"/>
      <c r="O7" s="995"/>
    </row>
    <row r="8" spans="1:19" ht="22.5" customHeight="1" x14ac:dyDescent="0.15">
      <c r="C8" s="1339"/>
      <c r="D8" s="958"/>
      <c r="E8" s="1331" t="s">
        <v>1104</v>
      </c>
      <c r="F8" s="1332"/>
      <c r="G8" s="444" t="s">
        <v>493</v>
      </c>
      <c r="H8" s="828" t="s">
        <v>507</v>
      </c>
      <c r="I8" s="417"/>
      <c r="J8" s="417" t="s">
        <v>56</v>
      </c>
      <c r="K8" s="419"/>
      <c r="L8" s="417" t="s">
        <v>62</v>
      </c>
      <c r="M8" s="417"/>
      <c r="N8" s="417" t="s">
        <v>108</v>
      </c>
      <c r="O8" s="996"/>
    </row>
    <row r="9" spans="1:19" ht="22.5" customHeight="1" x14ac:dyDescent="0.15">
      <c r="C9" s="1339"/>
      <c r="D9" s="958"/>
      <c r="E9" s="1331" t="s">
        <v>1105</v>
      </c>
      <c r="F9" s="1332"/>
      <c r="G9" s="978"/>
      <c r="H9" s="959"/>
      <c r="I9" s="959"/>
      <c r="J9" s="959"/>
      <c r="K9" s="959"/>
      <c r="L9" s="959"/>
      <c r="M9" s="959"/>
      <c r="N9" s="959"/>
      <c r="O9" s="996"/>
    </row>
    <row r="10" spans="1:19" ht="21.75" customHeight="1" x14ac:dyDescent="0.15">
      <c r="C10" s="1339"/>
      <c r="D10" s="1347" t="s">
        <v>1106</v>
      </c>
      <c r="E10" s="1331"/>
      <c r="F10" s="1332"/>
      <c r="G10" s="980"/>
      <c r="H10" s="960"/>
      <c r="I10" s="960"/>
      <c r="J10" s="960"/>
      <c r="K10" s="960"/>
      <c r="L10" s="960"/>
      <c r="M10" s="960"/>
      <c r="N10" s="961"/>
      <c r="O10" s="997"/>
    </row>
    <row r="11" spans="1:19" ht="21.75" customHeight="1" x14ac:dyDescent="0.15">
      <c r="C11" s="1339"/>
      <c r="D11" s="958"/>
      <c r="E11" s="1331" t="s">
        <v>1107</v>
      </c>
      <c r="F11" s="1332"/>
      <c r="G11" s="444" t="s">
        <v>494</v>
      </c>
      <c r="H11" s="828" t="s">
        <v>507</v>
      </c>
      <c r="I11" s="417"/>
      <c r="J11" s="417" t="s">
        <v>56</v>
      </c>
      <c r="K11" s="419"/>
      <c r="L11" s="417" t="s">
        <v>62</v>
      </c>
      <c r="M11" s="417"/>
      <c r="N11" s="431" t="s">
        <v>108</v>
      </c>
      <c r="O11" s="998"/>
    </row>
    <row r="12" spans="1:19" ht="21.75" customHeight="1" x14ac:dyDescent="0.15">
      <c r="C12" s="1339"/>
      <c r="D12" s="958"/>
      <c r="E12" s="1331" t="s">
        <v>1108</v>
      </c>
      <c r="F12" s="1332"/>
      <c r="G12" s="981"/>
      <c r="H12" s="976"/>
      <c r="I12" s="976"/>
      <c r="J12" s="976"/>
      <c r="K12" s="976"/>
      <c r="L12" s="976"/>
      <c r="M12" s="976"/>
      <c r="N12" s="982"/>
      <c r="O12" s="999"/>
    </row>
    <row r="13" spans="1:19" ht="21.75" customHeight="1" x14ac:dyDescent="0.15">
      <c r="C13" s="1339"/>
      <c r="D13" s="1347" t="s">
        <v>1109</v>
      </c>
      <c r="E13" s="1331"/>
      <c r="F13" s="1332"/>
      <c r="G13" s="983"/>
      <c r="H13" s="984"/>
      <c r="I13" s="984"/>
      <c r="J13" s="984"/>
      <c r="K13" s="984"/>
      <c r="L13" s="984"/>
      <c r="M13" s="984"/>
      <c r="N13" s="985"/>
      <c r="O13" s="1000"/>
    </row>
    <row r="14" spans="1:19" ht="21.75" customHeight="1" x14ac:dyDescent="0.15">
      <c r="C14" s="1339"/>
      <c r="D14" s="958"/>
      <c r="E14" s="1331" t="s">
        <v>1110</v>
      </c>
      <c r="F14" s="1332"/>
      <c r="G14" s="986" t="s">
        <v>484</v>
      </c>
      <c r="H14" s="987" t="s">
        <v>507</v>
      </c>
      <c r="I14" s="988"/>
      <c r="J14" s="988" t="s">
        <v>56</v>
      </c>
      <c r="K14" s="989"/>
      <c r="L14" s="988" t="s">
        <v>62</v>
      </c>
      <c r="M14" s="988"/>
      <c r="N14" s="990" t="s">
        <v>108</v>
      </c>
      <c r="O14" s="1001"/>
    </row>
    <row r="15" spans="1:19" ht="21.75" customHeight="1" x14ac:dyDescent="0.15">
      <c r="C15" s="1339"/>
      <c r="D15" s="962"/>
      <c r="E15" s="1329" t="s">
        <v>1111</v>
      </c>
      <c r="F15" s="1330"/>
      <c r="G15" s="991"/>
      <c r="H15" s="992"/>
      <c r="I15" s="992"/>
      <c r="J15" s="992"/>
      <c r="K15" s="992"/>
      <c r="L15" s="992"/>
      <c r="M15" s="992"/>
      <c r="N15" s="993"/>
      <c r="O15" s="1002"/>
    </row>
    <row r="16" spans="1:19" ht="21.75" customHeight="1" x14ac:dyDescent="0.15">
      <c r="C16" s="1338" t="s">
        <v>1112</v>
      </c>
      <c r="D16" s="1341" t="s">
        <v>1113</v>
      </c>
      <c r="E16" s="1342"/>
      <c r="F16" s="1343"/>
      <c r="G16" s="979"/>
      <c r="H16" s="957"/>
      <c r="I16" s="957"/>
      <c r="J16" s="957"/>
      <c r="K16" s="957"/>
      <c r="L16" s="957"/>
      <c r="M16" s="957"/>
      <c r="N16" s="957"/>
      <c r="O16" s="1003"/>
    </row>
    <row r="17" spans="3:15" ht="21.75" customHeight="1" x14ac:dyDescent="0.15">
      <c r="C17" s="1338"/>
      <c r="D17" s="958"/>
      <c r="E17" s="1331" t="s">
        <v>1114</v>
      </c>
      <c r="F17" s="1332"/>
      <c r="G17" s="430" t="s">
        <v>479</v>
      </c>
      <c r="H17" s="828" t="s">
        <v>507</v>
      </c>
      <c r="I17" s="417"/>
      <c r="J17" s="417" t="s">
        <v>457</v>
      </c>
      <c r="K17" s="419"/>
      <c r="L17" s="417" t="s">
        <v>458</v>
      </c>
      <c r="M17" s="417"/>
      <c r="N17" s="431" t="s">
        <v>459</v>
      </c>
      <c r="O17" s="1001"/>
    </row>
    <row r="18" spans="3:15" ht="21.75" customHeight="1" x14ac:dyDescent="0.15">
      <c r="C18" s="1338"/>
      <c r="D18" s="958"/>
      <c r="E18" s="1331" t="s">
        <v>1115</v>
      </c>
      <c r="F18" s="1332"/>
      <c r="G18" s="952"/>
      <c r="H18" s="44"/>
      <c r="I18" s="44"/>
      <c r="J18" s="44"/>
      <c r="K18" s="44"/>
      <c r="L18" s="44"/>
      <c r="M18" s="44"/>
      <c r="N18" s="44"/>
      <c r="O18" s="1001"/>
    </row>
    <row r="19" spans="3:15" ht="21.75" customHeight="1" x14ac:dyDescent="0.15">
      <c r="C19" s="1339"/>
      <c r="D19" s="958"/>
      <c r="E19" s="1331" t="s">
        <v>1116</v>
      </c>
      <c r="F19" s="1332"/>
      <c r="G19" s="963"/>
      <c r="H19" s="963"/>
      <c r="I19" s="963"/>
      <c r="J19" s="963"/>
      <c r="K19" s="963"/>
      <c r="L19" s="963"/>
      <c r="M19" s="963"/>
      <c r="N19" s="963"/>
      <c r="O19" s="1004"/>
    </row>
    <row r="20" spans="3:15" ht="21.75" customHeight="1" x14ac:dyDescent="0.15">
      <c r="C20" s="1339"/>
      <c r="D20" s="1347" t="s">
        <v>1117</v>
      </c>
      <c r="E20" s="1331"/>
      <c r="F20" s="1332"/>
      <c r="G20" s="964"/>
      <c r="H20" s="964"/>
      <c r="I20" s="964"/>
      <c r="J20" s="964"/>
      <c r="K20" s="964"/>
      <c r="L20" s="964"/>
      <c r="M20" s="964"/>
      <c r="N20" s="964"/>
      <c r="O20" s="996"/>
    </row>
    <row r="21" spans="3:15" ht="21.75" customHeight="1" x14ac:dyDescent="0.15">
      <c r="C21" s="1340"/>
      <c r="D21" s="958"/>
      <c r="E21" s="1331" t="s">
        <v>1118</v>
      </c>
      <c r="F21" s="1332"/>
      <c r="G21" s="960"/>
      <c r="H21" s="960"/>
      <c r="I21" s="960"/>
      <c r="J21" s="960"/>
      <c r="K21" s="960"/>
      <c r="L21" s="960"/>
      <c r="M21" s="960"/>
      <c r="N21" s="960"/>
      <c r="O21" s="1005"/>
    </row>
    <row r="22" spans="3:15" ht="21.75" customHeight="1" x14ac:dyDescent="0.15">
      <c r="C22" s="1340"/>
      <c r="D22" s="962"/>
      <c r="E22" s="1329" t="s">
        <v>1119</v>
      </c>
      <c r="F22" s="1330"/>
      <c r="G22" s="965"/>
      <c r="H22" s="965"/>
      <c r="I22" s="965"/>
      <c r="J22" s="965"/>
      <c r="K22" s="965"/>
      <c r="L22" s="965"/>
      <c r="M22" s="965"/>
      <c r="N22" s="965"/>
      <c r="O22" s="1006"/>
    </row>
    <row r="23" spans="3:15" ht="21.75" customHeight="1" x14ac:dyDescent="0.15">
      <c r="C23" s="1333" t="s">
        <v>617</v>
      </c>
      <c r="D23" s="966"/>
      <c r="E23" s="967" t="s">
        <v>1120</v>
      </c>
      <c r="F23" s="969" t="s">
        <v>1121</v>
      </c>
      <c r="G23" s="968"/>
      <c r="H23" s="968"/>
      <c r="I23" s="968"/>
      <c r="J23" s="968"/>
      <c r="K23" s="968"/>
      <c r="L23" s="968"/>
      <c r="M23" s="968"/>
      <c r="N23" s="968"/>
      <c r="O23" s="1007"/>
    </row>
    <row r="24" spans="3:15" ht="21.75" customHeight="1" x14ac:dyDescent="0.15">
      <c r="C24" s="1334"/>
      <c r="D24" s="962"/>
      <c r="E24" s="970" t="s">
        <v>1122</v>
      </c>
      <c r="F24" s="971"/>
      <c r="G24" s="972"/>
      <c r="H24" s="972"/>
      <c r="I24" s="972"/>
      <c r="J24" s="972"/>
      <c r="K24" s="972"/>
      <c r="L24" s="972"/>
      <c r="M24" s="972"/>
      <c r="N24" s="972"/>
      <c r="O24" s="1008"/>
    </row>
    <row r="25" spans="3:15" ht="15" customHeight="1" x14ac:dyDescent="0.15"/>
    <row r="26" spans="3:15" ht="15" customHeight="1" x14ac:dyDescent="0.15"/>
    <row r="27" spans="3:15" ht="15" customHeight="1" x14ac:dyDescent="0.15"/>
  </sheetData>
  <mergeCells count="22">
    <mergeCell ref="D10:F10"/>
    <mergeCell ref="E19:F19"/>
    <mergeCell ref="D20:F20"/>
    <mergeCell ref="D13:F13"/>
    <mergeCell ref="E14:F14"/>
    <mergeCell ref="E15:F15"/>
    <mergeCell ref="E22:F22"/>
    <mergeCell ref="E11:F11"/>
    <mergeCell ref="E12:F12"/>
    <mergeCell ref="C23:C24"/>
    <mergeCell ref="G5:N5"/>
    <mergeCell ref="C16:C22"/>
    <mergeCell ref="D16:F16"/>
    <mergeCell ref="E17:F17"/>
    <mergeCell ref="E18:F18"/>
    <mergeCell ref="C5:F5"/>
    <mergeCell ref="C6:C15"/>
    <mergeCell ref="D6:F6"/>
    <mergeCell ref="E7:F7"/>
    <mergeCell ref="E8:F8"/>
    <mergeCell ref="E21:F21"/>
    <mergeCell ref="E9:F9"/>
  </mergeCells>
  <phoneticPr fontId="2"/>
  <dataValidations count="1">
    <dataValidation type="list" allowBlank="1" showInputMessage="1" showErrorMessage="1" sqref="D7:D9 D11:D12 D14:D15 D17:D19 D21:D24">
      <formula1>"○,　"</formula1>
    </dataValidation>
  </dataValidations>
  <pageMargins left="0.70866141732283472" right="0.70866141732283472" top="0.74803149606299213" bottom="0.74803149606299213" header="0.31496062992125984" footer="0.31496062992125984"/>
  <pageSetup paperSize="9" orientation="landscape" r:id="rId1"/>
  <headerFooter>
    <oddFooter>&amp;C3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N48"/>
  <sheetViews>
    <sheetView view="pageBreakPreview" zoomScale="110" zoomScaleNormal="100" zoomScaleSheetLayoutView="110" workbookViewId="0"/>
  </sheetViews>
  <sheetFormatPr defaultRowHeight="13.5" x14ac:dyDescent="0.15"/>
  <cols>
    <col min="1" max="1" width="2.5" style="234" customWidth="1"/>
    <col min="2" max="2" width="2.25" style="234" customWidth="1"/>
    <col min="3" max="3" width="3.5" style="234" customWidth="1"/>
    <col min="4" max="4" width="5.25" style="234" customWidth="1"/>
    <col min="5" max="6" width="4.5" style="234" customWidth="1"/>
    <col min="7" max="7" width="6.625" style="234" customWidth="1"/>
    <col min="8" max="8" width="2.5" style="234" customWidth="1"/>
    <col min="9" max="9" width="4.25" style="234" customWidth="1"/>
    <col min="10" max="10" width="2.875" style="234" customWidth="1"/>
    <col min="11" max="11" width="5.625" style="234" customWidth="1"/>
    <col min="12" max="12" width="2.75" style="234" customWidth="1"/>
    <col min="13" max="13" width="2.125" style="234" customWidth="1"/>
    <col min="14" max="14" width="2.5" style="234" customWidth="1"/>
    <col min="15" max="18" width="3.625" style="234" customWidth="1"/>
    <col min="19" max="19" width="4.875" style="234" customWidth="1"/>
    <col min="20" max="21" width="2.25" style="234" customWidth="1"/>
    <col min="22" max="22" width="2.625" style="234" customWidth="1"/>
    <col min="23" max="23" width="2.5" style="234" customWidth="1"/>
    <col min="24" max="24" width="1.875" style="234" customWidth="1"/>
    <col min="25" max="25" width="11.625" style="234" customWidth="1"/>
    <col min="26" max="26" width="5.75" style="234" customWidth="1"/>
    <col min="27" max="27" width="1.875" style="234" customWidth="1"/>
    <col min="28" max="28" width="5.625" style="234" customWidth="1"/>
    <col min="29" max="29" width="1.875" style="234" customWidth="1"/>
    <col min="30" max="30" width="6.125" style="234" customWidth="1"/>
    <col min="31" max="31" width="1.875" style="234" customWidth="1"/>
    <col min="32" max="32" width="5.625" style="234" customWidth="1"/>
    <col min="33" max="33" width="3.25" style="234" customWidth="1"/>
    <col min="34" max="34" width="5.625" style="234" customWidth="1"/>
    <col min="35" max="35" width="2.25" style="234" customWidth="1"/>
    <col min="36" max="36" width="7.625" style="234" customWidth="1"/>
    <col min="37" max="16384" width="9" style="234"/>
  </cols>
  <sheetData>
    <row r="1" spans="1:40" ht="18.75" customHeight="1" x14ac:dyDescent="0.15">
      <c r="A1" s="83" t="s">
        <v>1078</v>
      </c>
      <c r="E1" s="333"/>
      <c r="F1" s="928" t="str">
        <f>+"（"&amp;表紙!AE12&amp;"現在）"</f>
        <v>（検査実施日の前々月１日現在）</v>
      </c>
    </row>
    <row r="2" spans="1:40" s="235" customFormat="1" ht="12.6" customHeight="1" x14ac:dyDescent="0.15">
      <c r="B2" s="235" t="s">
        <v>358</v>
      </c>
      <c r="C2" s="236"/>
      <c r="D2" s="236"/>
      <c r="E2" s="236"/>
      <c r="F2" s="236"/>
      <c r="G2" s="1559" t="s">
        <v>1124</v>
      </c>
      <c r="H2" s="1559"/>
      <c r="I2" s="1559"/>
      <c r="J2" s="1545" t="s">
        <v>341</v>
      </c>
      <c r="K2" s="1545"/>
      <c r="L2" s="1545"/>
      <c r="M2" s="1545"/>
      <c r="N2" s="1545"/>
      <c r="O2" s="1545"/>
      <c r="P2" s="1546"/>
      <c r="Q2" s="1546"/>
      <c r="R2" s="1546"/>
      <c r="S2" s="1546"/>
      <c r="T2" s="1546"/>
      <c r="U2" s="1546"/>
      <c r="V2" s="368" t="s">
        <v>53</v>
      </c>
      <c r="W2" s="237"/>
      <c r="X2" s="175" t="s">
        <v>466</v>
      </c>
      <c r="Y2" s="234"/>
      <c r="AB2" s="857"/>
      <c r="AJ2" s="1547"/>
      <c r="AK2" s="1547"/>
      <c r="AL2" s="1547"/>
    </row>
    <row r="3" spans="1:40" s="238" customFormat="1" ht="12.6" customHeight="1" x14ac:dyDescent="0.15">
      <c r="C3" s="239"/>
      <c r="D3" s="239"/>
      <c r="E3" s="239"/>
      <c r="F3" s="239"/>
      <c r="G3" s="239"/>
      <c r="H3" s="239"/>
      <c r="I3" s="239"/>
      <c r="J3" s="239"/>
      <c r="K3" s="239"/>
      <c r="L3" s="239"/>
      <c r="M3" s="239"/>
      <c r="N3" s="239"/>
      <c r="O3" s="239"/>
      <c r="P3" s="239"/>
      <c r="Q3" s="239"/>
      <c r="R3" s="239"/>
      <c r="S3" s="239"/>
      <c r="T3" s="239"/>
      <c r="U3" s="239"/>
      <c r="V3" s="239"/>
      <c r="Y3" s="379"/>
      <c r="AE3" s="855"/>
      <c r="AF3" s="855"/>
      <c r="AG3" s="855"/>
      <c r="AH3" s="855"/>
      <c r="AI3" s="855"/>
    </row>
    <row r="4" spans="1:40" s="235" customFormat="1" ht="12.6" customHeight="1" x14ac:dyDescent="0.15">
      <c r="B4" s="235" t="s">
        <v>1040</v>
      </c>
      <c r="C4" s="1558" t="s">
        <v>1041</v>
      </c>
      <c r="D4" s="1133"/>
      <c r="E4" s="355" t="s">
        <v>52</v>
      </c>
      <c r="F4" s="356" t="s">
        <v>375</v>
      </c>
      <c r="G4" s="210" t="s">
        <v>957</v>
      </c>
      <c r="H4" s="210"/>
      <c r="I4" s="210"/>
      <c r="J4" s="210"/>
      <c r="K4" s="210"/>
      <c r="L4" s="210"/>
      <c r="M4" s="210"/>
      <c r="N4" s="210"/>
      <c r="O4" s="270"/>
      <c r="P4" s="368"/>
      <c r="Q4" s="368"/>
      <c r="R4" s="236"/>
      <c r="S4" s="236"/>
      <c r="T4" s="236"/>
      <c r="U4" s="236"/>
      <c r="V4" s="236"/>
      <c r="Y4" s="391" t="s">
        <v>464</v>
      </c>
      <c r="Z4" s="390"/>
      <c r="AA4" s="1548" t="s">
        <v>139</v>
      </c>
      <c r="AB4" s="1549"/>
      <c r="AC4" s="1549"/>
      <c r="AD4" s="1549"/>
      <c r="AE4" s="1550"/>
      <c r="AF4" s="1551"/>
      <c r="AG4" s="1551"/>
      <c r="AH4" s="1551"/>
      <c r="AI4" s="260"/>
    </row>
    <row r="5" spans="1:40" s="235" customFormat="1" ht="12.6" customHeight="1" x14ac:dyDescent="0.15">
      <c r="C5" s="237" t="s">
        <v>958</v>
      </c>
      <c r="D5" s="237"/>
      <c r="E5" s="368"/>
      <c r="F5" s="368"/>
      <c r="G5" s="368"/>
      <c r="H5" s="368"/>
      <c r="I5" s="368"/>
      <c r="J5" s="904" t="s">
        <v>1063</v>
      </c>
      <c r="K5" s="905"/>
      <c r="L5" s="368"/>
      <c r="M5" s="368"/>
      <c r="N5" s="368"/>
      <c r="O5" s="368"/>
      <c r="P5" s="368"/>
      <c r="Q5" s="368"/>
      <c r="R5" s="368"/>
      <c r="S5" s="368"/>
      <c r="T5" s="368"/>
      <c r="U5" s="368"/>
      <c r="V5" s="368"/>
      <c r="W5" s="237"/>
      <c r="X5" s="238"/>
    </row>
    <row r="6" spans="1:40" s="238" customFormat="1" ht="12.6" customHeight="1" x14ac:dyDescent="0.15">
      <c r="C6" s="1391" t="s">
        <v>97</v>
      </c>
      <c r="D6" s="1392"/>
      <c r="E6" s="1392"/>
      <c r="F6" s="1392"/>
      <c r="G6" s="1392"/>
      <c r="H6" s="1392"/>
      <c r="I6" s="1392"/>
      <c r="J6" s="1392"/>
      <c r="K6" s="1392"/>
      <c r="L6" s="1552"/>
      <c r="M6" s="1554" t="s">
        <v>1204</v>
      </c>
      <c r="N6" s="1392"/>
      <c r="O6" s="1392"/>
      <c r="P6" s="1392"/>
      <c r="Q6" s="1392"/>
      <c r="R6" s="1392"/>
      <c r="S6" s="1392"/>
      <c r="T6" s="1392"/>
      <c r="U6" s="1392"/>
      <c r="V6" s="1397"/>
      <c r="W6" s="175"/>
      <c r="Y6" s="391" t="s">
        <v>465</v>
      </c>
      <c r="Z6" s="390"/>
      <c r="AA6" s="1548" t="s">
        <v>139</v>
      </c>
      <c r="AB6" s="1549"/>
      <c r="AC6" s="1549"/>
      <c r="AD6" s="1549"/>
      <c r="AE6" s="1556"/>
      <c r="AF6" s="1557"/>
      <c r="AG6" s="1557"/>
      <c r="AH6" s="1557"/>
      <c r="AI6" s="260"/>
    </row>
    <row r="7" spans="1:40" s="238" customFormat="1" ht="12.6" customHeight="1" x14ac:dyDescent="0.15">
      <c r="C7" s="1395"/>
      <c r="D7" s="1396"/>
      <c r="E7" s="1396"/>
      <c r="F7" s="1396"/>
      <c r="G7" s="1396"/>
      <c r="H7" s="1396"/>
      <c r="I7" s="1396"/>
      <c r="J7" s="1396"/>
      <c r="K7" s="1396"/>
      <c r="L7" s="1553"/>
      <c r="M7" s="1555"/>
      <c r="N7" s="1396"/>
      <c r="O7" s="1396"/>
      <c r="P7" s="1396"/>
      <c r="Q7" s="1396"/>
      <c r="R7" s="1396"/>
      <c r="S7" s="1396"/>
      <c r="T7" s="1396"/>
      <c r="U7" s="1396"/>
      <c r="V7" s="1399"/>
      <c r="W7" s="175"/>
    </row>
    <row r="8" spans="1:40" s="238" customFormat="1" ht="12.6" customHeight="1" x14ac:dyDescent="0.15">
      <c r="B8" s="235"/>
      <c r="C8" s="1391" t="s">
        <v>98</v>
      </c>
      <c r="D8" s="1392"/>
      <c r="E8" s="1392"/>
      <c r="F8" s="1397"/>
      <c r="G8" s="1391" t="s">
        <v>340</v>
      </c>
      <c r="H8" s="1392"/>
      <c r="I8" s="1392"/>
      <c r="J8" s="1392"/>
      <c r="K8" s="1392"/>
      <c r="L8" s="1552"/>
      <c r="M8" s="1568" t="s">
        <v>503</v>
      </c>
      <c r="N8" s="1569"/>
      <c r="O8" s="1391" t="s">
        <v>384</v>
      </c>
      <c r="P8" s="1392"/>
      <c r="Q8" s="1392"/>
      <c r="R8" s="1392"/>
      <c r="S8" s="1392"/>
      <c r="T8" s="1392"/>
      <c r="U8" s="1392"/>
      <c r="V8" s="1397"/>
      <c r="W8" s="175"/>
      <c r="X8" s="238" t="s">
        <v>347</v>
      </c>
      <c r="Y8" s="234"/>
    </row>
    <row r="9" spans="1:40" s="238" customFormat="1" ht="12.6" customHeight="1" x14ac:dyDescent="0.15">
      <c r="C9" s="1395"/>
      <c r="D9" s="1396"/>
      <c r="E9" s="1396"/>
      <c r="F9" s="1399"/>
      <c r="G9" s="1395"/>
      <c r="H9" s="1396"/>
      <c r="I9" s="1396"/>
      <c r="J9" s="1396"/>
      <c r="K9" s="1396"/>
      <c r="L9" s="1553"/>
      <c r="M9" s="1570"/>
      <c r="N9" s="1571"/>
      <c r="O9" s="1395"/>
      <c r="P9" s="1396"/>
      <c r="Q9" s="1396"/>
      <c r="R9" s="1396"/>
      <c r="S9" s="1396"/>
      <c r="T9" s="1396"/>
      <c r="U9" s="1396"/>
      <c r="V9" s="1399"/>
      <c r="W9" s="175"/>
      <c r="Y9" s="1572" t="s">
        <v>66</v>
      </c>
      <c r="Z9" s="1564" t="s">
        <v>61</v>
      </c>
      <c r="AA9" s="1565"/>
      <c r="AB9" s="1560" t="s">
        <v>257</v>
      </c>
      <c r="AC9" s="1561"/>
      <c r="AD9" s="1564" t="s">
        <v>111</v>
      </c>
      <c r="AE9" s="1565"/>
      <c r="AF9" s="1560" t="s">
        <v>259</v>
      </c>
      <c r="AG9" s="1561"/>
      <c r="AH9" s="1560" t="s">
        <v>258</v>
      </c>
      <c r="AI9" s="1561"/>
    </row>
    <row r="10" spans="1:40" s="238" customFormat="1" ht="12.6" customHeight="1" x14ac:dyDescent="0.15">
      <c r="C10" s="1498" t="s">
        <v>99</v>
      </c>
      <c r="D10" s="1499"/>
      <c r="E10" s="1520">
        <f>'１Ｐ '!G31</f>
        <v>0</v>
      </c>
      <c r="F10" s="1419" t="s">
        <v>63</v>
      </c>
      <c r="G10" s="1504" t="s">
        <v>100</v>
      </c>
      <c r="H10" s="1505"/>
      <c r="I10" s="252"/>
      <c r="J10" s="252"/>
      <c r="K10" s="1508">
        <f>ROUNDDOWN(E10/3,1)</f>
        <v>0</v>
      </c>
      <c r="L10" s="1510" t="s">
        <v>63</v>
      </c>
      <c r="M10" s="1522" t="s">
        <v>504</v>
      </c>
      <c r="N10" s="1574"/>
      <c r="O10" s="1579" t="s">
        <v>385</v>
      </c>
      <c r="P10" s="1580"/>
      <c r="Q10" s="1580"/>
      <c r="R10" s="1580"/>
      <c r="S10" s="1580"/>
      <c r="T10" s="1436"/>
      <c r="U10" s="1585"/>
      <c r="V10" s="863"/>
      <c r="W10" s="175"/>
      <c r="Y10" s="1573"/>
      <c r="Z10" s="1566"/>
      <c r="AA10" s="1567"/>
      <c r="AB10" s="1562"/>
      <c r="AC10" s="1563"/>
      <c r="AD10" s="1566"/>
      <c r="AE10" s="1567"/>
      <c r="AF10" s="1562"/>
      <c r="AG10" s="1563"/>
      <c r="AH10" s="1562"/>
      <c r="AI10" s="1563"/>
    </row>
    <row r="11" spans="1:40" s="238" customFormat="1" ht="12.6" customHeight="1" x14ac:dyDescent="0.15">
      <c r="C11" s="1500"/>
      <c r="D11" s="1501"/>
      <c r="E11" s="1521"/>
      <c r="F11" s="1503"/>
      <c r="G11" s="1506"/>
      <c r="H11" s="1507"/>
      <c r="I11" s="253"/>
      <c r="J11" s="253"/>
      <c r="K11" s="1509"/>
      <c r="L11" s="1511"/>
      <c r="M11" s="1575"/>
      <c r="N11" s="1576"/>
      <c r="O11" s="1581"/>
      <c r="P11" s="1582"/>
      <c r="Q11" s="1582"/>
      <c r="R11" s="1582"/>
      <c r="S11" s="1582"/>
      <c r="T11" s="1494"/>
      <c r="U11" s="1494"/>
      <c r="V11" s="866" t="s">
        <v>63</v>
      </c>
      <c r="W11" s="175"/>
      <c r="Y11" s="1377"/>
      <c r="Z11" s="1421"/>
      <c r="AA11" s="1381" t="s">
        <v>160</v>
      </c>
      <c r="AB11" s="353"/>
      <c r="AC11" s="240" t="s">
        <v>161</v>
      </c>
      <c r="AD11" s="939" t="str">
        <f>+IF(COUNTIFS(別表２!$C$6:$C$176,'４Ｐ '!Y11,別表２!$S$6:$S$176,'４Ｐ '!AB11)=0,"",COUNTIFS(別表２!$C$6:$C$176,'４Ｐ '!Y11,別表２!$S$6:$S$176,'４Ｐ '!AB11))</f>
        <v/>
      </c>
      <c r="AE11" s="241" t="s">
        <v>63</v>
      </c>
      <c r="AF11" s="1383"/>
      <c r="AG11" s="1381" t="s">
        <v>63</v>
      </c>
      <c r="AH11" s="1383"/>
      <c r="AI11" s="1381" t="s">
        <v>63</v>
      </c>
    </row>
    <row r="12" spans="1:40" s="238" customFormat="1" ht="12.6" customHeight="1" x14ac:dyDescent="0.15">
      <c r="C12" s="1498" t="s">
        <v>162</v>
      </c>
      <c r="D12" s="1499"/>
      <c r="E12" s="1520">
        <f>'１Ｐ '!H31</f>
        <v>0</v>
      </c>
      <c r="F12" s="1419" t="s">
        <v>63</v>
      </c>
      <c r="G12" s="1537" t="s">
        <v>164</v>
      </c>
      <c r="H12" s="1538"/>
      <c r="I12" s="1538"/>
      <c r="J12" s="1538"/>
      <c r="K12" s="1508">
        <f>ROUNDDOWN((E12+E14)/6,1)</f>
        <v>0</v>
      </c>
      <c r="L12" s="1510" t="s">
        <v>63</v>
      </c>
      <c r="M12" s="1577"/>
      <c r="N12" s="1578"/>
      <c r="O12" s="1583"/>
      <c r="P12" s="1584"/>
      <c r="Q12" s="1584"/>
      <c r="R12" s="1584"/>
      <c r="S12" s="1584"/>
      <c r="T12" s="1495"/>
      <c r="U12" s="1495"/>
      <c r="V12" s="864"/>
      <c r="W12" s="175"/>
      <c r="Y12" s="1378"/>
      <c r="Z12" s="1380"/>
      <c r="AA12" s="1382"/>
      <c r="AB12" s="242"/>
      <c r="AC12" s="243" t="s">
        <v>161</v>
      </c>
      <c r="AD12" s="940" t="str">
        <f>+IF(COUNTIFS(別表２!$C$6:$C$176,'４Ｐ '!Y11,別表２!$S$6:$S$176,'４Ｐ '!AB12)=0,"",COUNTIFS(別表２!$C$6:$C$176,'４Ｐ '!Y11,別表２!$S$6:$S$176,'４Ｐ '!AB12))</f>
        <v/>
      </c>
      <c r="AE12" s="245" t="s">
        <v>63</v>
      </c>
      <c r="AF12" s="1384"/>
      <c r="AG12" s="1382"/>
      <c r="AH12" s="1384"/>
      <c r="AI12" s="1382"/>
    </row>
    <row r="13" spans="1:40" s="238" customFormat="1" ht="12.6" customHeight="1" x14ac:dyDescent="0.15">
      <c r="C13" s="1500"/>
      <c r="D13" s="1501"/>
      <c r="E13" s="1521"/>
      <c r="F13" s="1503"/>
      <c r="G13" s="1539"/>
      <c r="H13" s="1540"/>
      <c r="I13" s="1540"/>
      <c r="J13" s="1540"/>
      <c r="K13" s="1543"/>
      <c r="L13" s="1544"/>
      <c r="M13" s="1522" t="s">
        <v>505</v>
      </c>
      <c r="N13" s="1523"/>
      <c r="O13" s="1528" t="s">
        <v>345</v>
      </c>
      <c r="P13" s="1529"/>
      <c r="Q13" s="1529"/>
      <c r="R13" s="1529"/>
      <c r="S13" s="1529"/>
      <c r="T13" s="1531">
        <f>IF(ISERROR(Q15/Q20),0,ROUND(Q15/Q20,1))</f>
        <v>0</v>
      </c>
      <c r="U13" s="1532"/>
      <c r="V13" s="1419" t="s">
        <v>139</v>
      </c>
      <c r="W13" s="175"/>
      <c r="Y13" s="1377"/>
      <c r="Z13" s="1421"/>
      <c r="AA13" s="1381" t="s">
        <v>160</v>
      </c>
      <c r="AB13" s="246"/>
      <c r="AC13" s="247" t="s">
        <v>161</v>
      </c>
      <c r="AD13" s="939" t="str">
        <f>+IF(COUNTIFS(別表２!$C$6:$C$176,'４Ｐ '!Y13,別表２!$S$6:$S$176,'４Ｐ '!AB13)=0,"",COUNTIFS(別表２!$C$6:$C$176,'４Ｐ '!Y13,別表２!$S$6:$S$176,'４Ｐ '!AB13))</f>
        <v/>
      </c>
      <c r="AE13" s="248" t="s">
        <v>63</v>
      </c>
      <c r="AF13" s="1383"/>
      <c r="AG13" s="1381" t="s">
        <v>63</v>
      </c>
      <c r="AH13" s="1383"/>
      <c r="AI13" s="1381" t="s">
        <v>63</v>
      </c>
    </row>
    <row r="14" spans="1:40" s="238" customFormat="1" ht="12.6" customHeight="1" x14ac:dyDescent="0.15">
      <c r="C14" s="1498" t="s">
        <v>163</v>
      </c>
      <c r="D14" s="1499"/>
      <c r="E14" s="1520">
        <f>'１Ｐ '!I31</f>
        <v>0</v>
      </c>
      <c r="F14" s="1419" t="s">
        <v>63</v>
      </c>
      <c r="G14" s="1539"/>
      <c r="H14" s="1540"/>
      <c r="I14" s="1540"/>
      <c r="J14" s="1540"/>
      <c r="K14" s="1543"/>
      <c r="L14" s="1544"/>
      <c r="M14" s="1524"/>
      <c r="N14" s="1525"/>
      <c r="O14" s="1530"/>
      <c r="P14" s="1530"/>
      <c r="Q14" s="1530"/>
      <c r="R14" s="1530"/>
      <c r="S14" s="1530"/>
      <c r="T14" s="1533"/>
      <c r="U14" s="1533"/>
      <c r="V14" s="1535"/>
      <c r="W14" s="175"/>
      <c r="Y14" s="1378"/>
      <c r="Z14" s="1380"/>
      <c r="AA14" s="1382"/>
      <c r="AB14" s="249"/>
      <c r="AC14" s="250" t="s">
        <v>161</v>
      </c>
      <c r="AD14" s="940" t="str">
        <f>+IF(COUNTIFS(別表２!$C$6:$C$176,'４Ｐ '!Y13,別表２!$S$6:$S$176,'４Ｐ '!AB14)=0,"",COUNTIFS(別表２!$C$6:$C$176,'４Ｐ '!Y13,別表２!$S$6:$S$176,'４Ｐ '!AB14))</f>
        <v/>
      </c>
      <c r="AE14" s="251" t="s">
        <v>63</v>
      </c>
      <c r="AF14" s="1384"/>
      <c r="AG14" s="1382"/>
      <c r="AH14" s="1384"/>
      <c r="AI14" s="1382"/>
    </row>
    <row r="15" spans="1:40" s="238" customFormat="1" ht="12.6" customHeight="1" x14ac:dyDescent="0.15">
      <c r="C15" s="1500"/>
      <c r="D15" s="1501"/>
      <c r="E15" s="1521"/>
      <c r="F15" s="1503"/>
      <c r="G15" s="1541"/>
      <c r="H15" s="1542"/>
      <c r="I15" s="1542"/>
      <c r="J15" s="1542"/>
      <c r="K15" s="1509"/>
      <c r="L15" s="1511"/>
      <c r="M15" s="1524"/>
      <c r="N15" s="1525"/>
      <c r="O15" s="446"/>
      <c r="P15" s="446"/>
      <c r="Q15" s="1493"/>
      <c r="R15" s="1494"/>
      <c r="S15" s="1496" t="s">
        <v>374</v>
      </c>
      <c r="T15" s="1533"/>
      <c r="U15" s="1533"/>
      <c r="V15" s="1535"/>
      <c r="W15" s="175"/>
      <c r="Y15" s="1377"/>
      <c r="Z15" s="1421"/>
      <c r="AA15" s="1381" t="s">
        <v>160</v>
      </c>
      <c r="AB15" s="353"/>
      <c r="AC15" s="240" t="s">
        <v>161</v>
      </c>
      <c r="AD15" s="939" t="str">
        <f>+IF(COUNTIFS(別表２!$C$6:$C$176,'４Ｐ '!Y15,別表２!$S$6:$S$176,'４Ｐ '!AB15)=0,"",COUNTIFS(別表２!$C$6:$C$176,'４Ｐ '!Y15,別表２!$S$6:$S$176,'４Ｐ '!AB15))</f>
        <v/>
      </c>
      <c r="AE15" s="241" t="s">
        <v>63</v>
      </c>
      <c r="AF15" s="1383"/>
      <c r="AG15" s="1381" t="s">
        <v>63</v>
      </c>
      <c r="AH15" s="1383"/>
      <c r="AI15" s="1381" t="s">
        <v>63</v>
      </c>
    </row>
    <row r="16" spans="1:40" s="238" customFormat="1" ht="12.6" customHeight="1" x14ac:dyDescent="0.15">
      <c r="C16" s="1498" t="s">
        <v>83</v>
      </c>
      <c r="D16" s="1499"/>
      <c r="E16" s="1520">
        <f>'１Ｐ '!J31</f>
        <v>0</v>
      </c>
      <c r="F16" s="1419" t="s">
        <v>63</v>
      </c>
      <c r="G16" s="1504" t="s">
        <v>101</v>
      </c>
      <c r="H16" s="1505"/>
      <c r="I16" s="252"/>
      <c r="J16" s="252"/>
      <c r="K16" s="1508">
        <f>ROUNDDOWN(E16/20,1)</f>
        <v>0</v>
      </c>
      <c r="L16" s="1510" t="s">
        <v>63</v>
      </c>
      <c r="M16" s="1526"/>
      <c r="N16" s="1527"/>
      <c r="O16" s="448"/>
      <c r="P16" s="448"/>
      <c r="Q16" s="1495"/>
      <c r="R16" s="1495"/>
      <c r="S16" s="1497"/>
      <c r="T16" s="1534"/>
      <c r="U16" s="1534"/>
      <c r="V16" s="1536"/>
      <c r="W16" s="175"/>
      <c r="Y16" s="1378"/>
      <c r="Z16" s="1380"/>
      <c r="AA16" s="1382"/>
      <c r="AB16" s="242"/>
      <c r="AC16" s="243" t="s">
        <v>161</v>
      </c>
      <c r="AD16" s="940" t="str">
        <f>+IF(COUNTIFS(別表２!$C$6:$C$176,'４Ｐ '!Y15,別表２!$S$6:$S$176,'４Ｐ '!AB16)=0,"",COUNTIFS(別表２!$C$6:$C$176,'４Ｐ '!Y15,別表２!$S$6:$S$176,'４Ｐ '!AB16))</f>
        <v/>
      </c>
      <c r="AE16" s="245" t="s">
        <v>63</v>
      </c>
      <c r="AF16" s="1384"/>
      <c r="AG16" s="1382"/>
      <c r="AH16" s="1384"/>
      <c r="AI16" s="1382"/>
      <c r="AK16" s="1517" t="s">
        <v>462</v>
      </c>
      <c r="AL16" s="1517"/>
      <c r="AM16" s="1197"/>
      <c r="AN16" s="1197"/>
    </row>
    <row r="17" spans="3:40" s="238" customFormat="1" ht="12.6" customHeight="1" x14ac:dyDescent="0.15">
      <c r="C17" s="1500"/>
      <c r="D17" s="1501"/>
      <c r="E17" s="1521"/>
      <c r="F17" s="1503"/>
      <c r="G17" s="1506"/>
      <c r="H17" s="1507"/>
      <c r="I17" s="253"/>
      <c r="J17" s="253"/>
      <c r="K17" s="1509"/>
      <c r="L17" s="1511"/>
      <c r="M17" s="445"/>
      <c r="N17" s="868"/>
      <c r="O17" s="1518" t="s">
        <v>495</v>
      </c>
      <c r="P17" s="1519"/>
      <c r="Q17" s="1519"/>
      <c r="R17" s="1519"/>
      <c r="S17" s="1519"/>
      <c r="T17" s="1519"/>
      <c r="U17" s="1519"/>
      <c r="V17" s="866"/>
      <c r="W17" s="175"/>
      <c r="Y17" s="1377"/>
      <c r="Z17" s="1421"/>
      <c r="AA17" s="1381" t="s">
        <v>160</v>
      </c>
      <c r="AB17" s="246"/>
      <c r="AC17" s="247" t="s">
        <v>161</v>
      </c>
      <c r="AD17" s="939" t="str">
        <f>+IF(COUNTIFS(別表２!$C$6:$C$176,'４Ｐ '!Y17,別表２!$S$6:$S$176,'４Ｐ '!AB17)=0,"",COUNTIFS(別表２!$C$6:$C$176,'４Ｐ '!Y17,別表２!$S$6:$S$176,'４Ｐ '!AB17))</f>
        <v/>
      </c>
      <c r="AE17" s="248" t="s">
        <v>63</v>
      </c>
      <c r="AF17" s="1383"/>
      <c r="AG17" s="1381" t="s">
        <v>63</v>
      </c>
      <c r="AH17" s="1383"/>
      <c r="AI17" s="1381" t="s">
        <v>63</v>
      </c>
      <c r="AK17" s="1517"/>
      <c r="AL17" s="1517"/>
      <c r="AM17" s="1197"/>
      <c r="AN17" s="1197"/>
    </row>
    <row r="18" spans="3:40" s="238" customFormat="1" ht="12.6" customHeight="1" x14ac:dyDescent="0.15">
      <c r="C18" s="1498" t="s">
        <v>65</v>
      </c>
      <c r="D18" s="1499"/>
      <c r="E18" s="1417">
        <f>'１Ｐ '!K31+'１Ｐ '!L31</f>
        <v>0</v>
      </c>
      <c r="F18" s="1419" t="s">
        <v>63</v>
      </c>
      <c r="G18" s="1504" t="s">
        <v>102</v>
      </c>
      <c r="H18" s="1505"/>
      <c r="I18" s="252"/>
      <c r="J18" s="252"/>
      <c r="K18" s="1508">
        <f>ROUNDDOWN(E18/30,1)</f>
        <v>0</v>
      </c>
      <c r="L18" s="1510" t="s">
        <v>63</v>
      </c>
      <c r="N18" s="868"/>
      <c r="O18" s="1197"/>
      <c r="P18" s="1197"/>
      <c r="Q18" s="1197"/>
      <c r="R18" s="1197"/>
      <c r="S18" s="1197"/>
      <c r="T18" s="1197"/>
      <c r="U18" s="1197"/>
      <c r="V18" s="866"/>
      <c r="W18" s="175"/>
      <c r="Y18" s="1378"/>
      <c r="Z18" s="1380"/>
      <c r="AA18" s="1382"/>
      <c r="AB18" s="249"/>
      <c r="AC18" s="250" t="s">
        <v>161</v>
      </c>
      <c r="AD18" s="940" t="str">
        <f>+IF(COUNTIFS(別表２!$C$6:$C$176,'４Ｐ '!Y17,別表２!$S$6:$S$176,'４Ｐ '!AB18)=0,"",COUNTIFS(別表２!$C$6:$C$176,'４Ｐ '!Y17,別表２!$S$6:$S$176,'４Ｐ '!AB18))</f>
        <v/>
      </c>
      <c r="AE18" s="251" t="s">
        <v>63</v>
      </c>
      <c r="AF18" s="1384"/>
      <c r="AG18" s="1382"/>
      <c r="AH18" s="1384"/>
      <c r="AI18" s="1382"/>
    </row>
    <row r="19" spans="3:40" s="238" customFormat="1" ht="12.6" customHeight="1" x14ac:dyDescent="0.15">
      <c r="C19" s="1500"/>
      <c r="D19" s="1501"/>
      <c r="E19" s="1502"/>
      <c r="F19" s="1503"/>
      <c r="G19" s="1506"/>
      <c r="H19" s="1507"/>
      <c r="I19" s="253"/>
      <c r="J19" s="253"/>
      <c r="K19" s="1509"/>
      <c r="L19" s="1511"/>
      <c r="M19" s="445"/>
      <c r="N19" s="868"/>
      <c r="O19" s="1197"/>
      <c r="P19" s="1197"/>
      <c r="Q19" s="1197"/>
      <c r="R19" s="1197"/>
      <c r="S19" s="1197"/>
      <c r="T19" s="1197"/>
      <c r="U19" s="1197"/>
      <c r="V19" s="866"/>
      <c r="W19" s="175"/>
      <c r="Y19" s="1377"/>
      <c r="Z19" s="1421"/>
      <c r="AA19" s="1381" t="s">
        <v>160</v>
      </c>
      <c r="AB19" s="353"/>
      <c r="AC19" s="240" t="s">
        <v>161</v>
      </c>
      <c r="AD19" s="939" t="str">
        <f>+IF(COUNTIFS(別表２!$C$6:$C$176,'４Ｐ '!Y19,別表２!$S$6:$S$176,'４Ｐ '!AB19)=0,"",COUNTIFS(別表２!$C$6:$C$176,'４Ｐ '!Y19,別表２!$S$6:$S$176,'４Ｐ '!AB19))</f>
        <v/>
      </c>
      <c r="AE19" s="241" t="s">
        <v>63</v>
      </c>
      <c r="AF19" s="1383"/>
      <c r="AG19" s="1381" t="s">
        <v>63</v>
      </c>
      <c r="AH19" s="1383"/>
      <c r="AI19" s="1381" t="s">
        <v>63</v>
      </c>
    </row>
    <row r="20" spans="3:40" s="238" customFormat="1" ht="12.6" customHeight="1" x14ac:dyDescent="0.15">
      <c r="C20" s="1481" t="s">
        <v>468</v>
      </c>
      <c r="D20" s="1482"/>
      <c r="E20" s="1482"/>
      <c r="F20" s="1225"/>
      <c r="G20" s="1485" t="s">
        <v>103</v>
      </c>
      <c r="H20" s="1486"/>
      <c r="I20" s="1489">
        <f>表紙!I9</f>
        <v>0</v>
      </c>
      <c r="J20" s="1491" t="s">
        <v>63</v>
      </c>
      <c r="K20" s="1489" t="str">
        <f>IF((I20=0)," ",COUNTIF(I20,"&lt;=90"))</f>
        <v xml:space="preserve"> </v>
      </c>
      <c r="L20" s="1430" t="s">
        <v>63</v>
      </c>
      <c r="M20" s="340" t="s">
        <v>386</v>
      </c>
      <c r="N20" s="339"/>
      <c r="O20" s="239"/>
      <c r="P20" s="447"/>
      <c r="Q20" s="1493"/>
      <c r="R20" s="1494"/>
      <c r="S20" s="1496" t="s">
        <v>374</v>
      </c>
      <c r="T20" s="339"/>
      <c r="U20" s="339"/>
      <c r="V20" s="341"/>
      <c r="W20" s="175"/>
      <c r="Y20" s="1378"/>
      <c r="Z20" s="1380"/>
      <c r="AA20" s="1382"/>
      <c r="AB20" s="242"/>
      <c r="AC20" s="243" t="s">
        <v>161</v>
      </c>
      <c r="AD20" s="940" t="str">
        <f>+IF(COUNTIFS(別表２!$C$6:$C$176,'４Ｐ '!Y19,別表２!$S$6:$S$176,'４Ｐ '!AB20)=0,"",COUNTIFS(別表２!$C$6:$C$176,'４Ｐ '!Y19,別表２!$S$6:$S$176,'４Ｐ '!AB20))</f>
        <v/>
      </c>
      <c r="AE20" s="245" t="s">
        <v>63</v>
      </c>
      <c r="AF20" s="1384"/>
      <c r="AG20" s="1382"/>
      <c r="AH20" s="1384"/>
      <c r="AI20" s="1382"/>
    </row>
    <row r="21" spans="3:40" s="238" customFormat="1" ht="12.6" customHeight="1" x14ac:dyDescent="0.15">
      <c r="C21" s="1483"/>
      <c r="D21" s="1484"/>
      <c r="E21" s="1484"/>
      <c r="F21" s="1228"/>
      <c r="G21" s="1487"/>
      <c r="H21" s="1488"/>
      <c r="I21" s="1490"/>
      <c r="J21" s="1492"/>
      <c r="K21" s="1490"/>
      <c r="L21" s="1431"/>
      <c r="M21" s="449"/>
      <c r="N21" s="450"/>
      <c r="O21" s="451"/>
      <c r="P21" s="451"/>
      <c r="Q21" s="1495"/>
      <c r="R21" s="1495"/>
      <c r="S21" s="1497"/>
      <c r="T21" s="450"/>
      <c r="U21" s="450"/>
      <c r="V21" s="452"/>
      <c r="W21" s="175"/>
      <c r="Y21" s="1377"/>
      <c r="Z21" s="1421"/>
      <c r="AA21" s="1381" t="s">
        <v>160</v>
      </c>
      <c r="AB21" s="246"/>
      <c r="AC21" s="247" t="s">
        <v>161</v>
      </c>
      <c r="AD21" s="939" t="str">
        <f>+IF(COUNTIFS(別表２!$C$6:$C$176,'４Ｐ '!Y21,別表２!$S$6:$S$176,'４Ｐ '!AB21)=0,"",COUNTIFS(別表２!$C$6:$C$176,'４Ｐ '!Y21,別表２!$S$6:$S$176,'４Ｐ '!AB21))</f>
        <v/>
      </c>
      <c r="AE21" s="248" t="s">
        <v>63</v>
      </c>
      <c r="AF21" s="1383"/>
      <c r="AG21" s="1381" t="s">
        <v>63</v>
      </c>
      <c r="AH21" s="1383"/>
      <c r="AI21" s="1381" t="s">
        <v>63</v>
      </c>
    </row>
    <row r="22" spans="3:40" s="238" customFormat="1" ht="12.6" customHeight="1" x14ac:dyDescent="0.15">
      <c r="C22" s="1469" t="s">
        <v>463</v>
      </c>
      <c r="D22" s="1470"/>
      <c r="E22" s="1470"/>
      <c r="F22" s="1470"/>
      <c r="G22" s="1470"/>
      <c r="H22" s="1470"/>
      <c r="I22" s="1470"/>
      <c r="J22" s="1470"/>
      <c r="K22" s="1473">
        <f>ROUND(SUM(K10:K21),0)</f>
        <v>0</v>
      </c>
      <c r="L22" s="1475" t="s">
        <v>63</v>
      </c>
      <c r="M22" s="1477" t="s">
        <v>502</v>
      </c>
      <c r="N22" s="1478"/>
      <c r="O22" s="1478"/>
      <c r="P22" s="1478"/>
      <c r="Q22" s="1478"/>
      <c r="R22" s="1478"/>
      <c r="S22" s="1478"/>
      <c r="T22" s="1512">
        <f>T10+T13</f>
        <v>0</v>
      </c>
      <c r="U22" s="1513"/>
      <c r="V22" s="1515" t="s">
        <v>63</v>
      </c>
      <c r="W22" s="175"/>
      <c r="Y22" s="1378"/>
      <c r="Z22" s="1380"/>
      <c r="AA22" s="1382"/>
      <c r="AB22" s="249"/>
      <c r="AC22" s="250" t="s">
        <v>161</v>
      </c>
      <c r="AD22" s="940" t="str">
        <f>+IF(COUNTIFS(別表２!$C$6:$C$176,'４Ｐ '!Y21,別表２!$S$6:$S$176,'４Ｐ '!AB22)=0,"",COUNTIFS(別表２!$C$6:$C$176,'４Ｐ '!Y21,別表２!$S$6:$S$176,'４Ｐ '!AB22))</f>
        <v/>
      </c>
      <c r="AE22" s="251" t="s">
        <v>63</v>
      </c>
      <c r="AF22" s="1384"/>
      <c r="AG22" s="1382"/>
      <c r="AH22" s="1384"/>
      <c r="AI22" s="1382"/>
    </row>
    <row r="23" spans="3:40" s="238" customFormat="1" ht="12.6" customHeight="1" thickBot="1" x14ac:dyDescent="0.2">
      <c r="C23" s="1471"/>
      <c r="D23" s="1472"/>
      <c r="E23" s="1472"/>
      <c r="F23" s="1472"/>
      <c r="G23" s="1472"/>
      <c r="H23" s="1472"/>
      <c r="I23" s="1472"/>
      <c r="J23" s="1472"/>
      <c r="K23" s="1474"/>
      <c r="L23" s="1476"/>
      <c r="M23" s="1479"/>
      <c r="N23" s="1480"/>
      <c r="O23" s="1480"/>
      <c r="P23" s="1480"/>
      <c r="Q23" s="1480"/>
      <c r="R23" s="1480"/>
      <c r="S23" s="1480"/>
      <c r="T23" s="1514"/>
      <c r="U23" s="1514"/>
      <c r="V23" s="1516"/>
      <c r="W23" s="175"/>
      <c r="Y23" s="1377"/>
      <c r="Z23" s="1421"/>
      <c r="AA23" s="1381" t="s">
        <v>160</v>
      </c>
      <c r="AB23" s="353"/>
      <c r="AC23" s="240" t="s">
        <v>161</v>
      </c>
      <c r="AD23" s="939" t="str">
        <f>+IF(COUNTIFS(別表２!$C$6:$C$176,'４Ｐ '!Y23,別表２!$S$6:$S$176,'４Ｐ '!AB23)=0,"",COUNTIFS(別表２!$C$6:$C$176,'４Ｐ '!Y23,別表２!$S$6:$S$176,'４Ｐ '!AB23))</f>
        <v/>
      </c>
      <c r="AE23" s="241" t="s">
        <v>63</v>
      </c>
      <c r="AF23" s="1383"/>
      <c r="AG23" s="1381" t="s">
        <v>63</v>
      </c>
      <c r="AH23" s="1383"/>
      <c r="AI23" s="1381" t="s">
        <v>63</v>
      </c>
      <c r="AJ23" s="239"/>
    </row>
    <row r="24" spans="3:40" s="238" customFormat="1" ht="12.6" customHeight="1" thickTop="1" x14ac:dyDescent="0.15">
      <c r="C24" s="1440" t="s">
        <v>501</v>
      </c>
      <c r="D24" s="1441"/>
      <c r="E24" s="1441"/>
      <c r="F24" s="1442"/>
      <c r="G24" s="1449" t="s">
        <v>404</v>
      </c>
      <c r="H24" s="1450"/>
      <c r="I24" s="1450"/>
      <c r="J24" s="1451"/>
      <c r="K24" s="1455"/>
      <c r="L24" s="1456" t="s">
        <v>63</v>
      </c>
      <c r="M24" s="1457" t="s">
        <v>498</v>
      </c>
      <c r="N24" s="1458"/>
      <c r="O24" s="1458"/>
      <c r="P24" s="1462" t="s">
        <v>496</v>
      </c>
      <c r="Q24" s="1463"/>
      <c r="R24" s="1463"/>
      <c r="S24" s="1463"/>
      <c r="T24" s="1466"/>
      <c r="U24" s="1467"/>
      <c r="V24" s="1468" t="s">
        <v>63</v>
      </c>
      <c r="W24" s="175"/>
      <c r="Y24" s="1378"/>
      <c r="Z24" s="1380"/>
      <c r="AA24" s="1382"/>
      <c r="AB24" s="242"/>
      <c r="AC24" s="243" t="s">
        <v>161</v>
      </c>
      <c r="AD24" s="940" t="str">
        <f>+IF(COUNTIFS(別表２!$C$6:$C$176,'４Ｐ '!Y23,別表２!$S$6:$S$176,'４Ｐ '!AB24)=0,"",COUNTIFS(別表２!$C$6:$C$176,'４Ｐ '!Y23,別表２!$S$6:$S$176,'４Ｐ '!AB24))</f>
        <v/>
      </c>
      <c r="AE24" s="245" t="s">
        <v>63</v>
      </c>
      <c r="AF24" s="1384"/>
      <c r="AG24" s="1382"/>
      <c r="AH24" s="1384"/>
      <c r="AI24" s="1382"/>
      <c r="AJ24" s="254"/>
    </row>
    <row r="25" spans="3:40" s="238" customFormat="1" ht="12.6" customHeight="1" x14ac:dyDescent="0.15">
      <c r="C25" s="1443"/>
      <c r="D25" s="1444"/>
      <c r="E25" s="1444"/>
      <c r="F25" s="1445"/>
      <c r="G25" s="1452"/>
      <c r="H25" s="1453"/>
      <c r="I25" s="1453"/>
      <c r="J25" s="1454"/>
      <c r="K25" s="1429"/>
      <c r="L25" s="1431"/>
      <c r="M25" s="1459"/>
      <c r="N25" s="1460"/>
      <c r="O25" s="1460"/>
      <c r="P25" s="1464"/>
      <c r="Q25" s="1465"/>
      <c r="R25" s="1465"/>
      <c r="S25" s="1465"/>
      <c r="T25" s="1438"/>
      <c r="U25" s="1438"/>
      <c r="V25" s="1439"/>
      <c r="W25" s="175"/>
      <c r="Y25" s="1377"/>
      <c r="Z25" s="1421"/>
      <c r="AA25" s="1381" t="s">
        <v>160</v>
      </c>
      <c r="AB25" s="353"/>
      <c r="AC25" s="240" t="s">
        <v>161</v>
      </c>
      <c r="AD25" s="939" t="str">
        <f>+IF(COUNTIFS(別表２!$C$6:$C$176,'４Ｐ '!Y25,別表２!$S$6:$S$176,'４Ｐ '!AB25)=0,"",COUNTIFS(別表２!$C$6:$C$176,'４Ｐ '!Y25,別表２!$S$6:$S$176,'４Ｐ '!AB25))</f>
        <v/>
      </c>
      <c r="AE25" s="241" t="s">
        <v>63</v>
      </c>
      <c r="AF25" s="1383"/>
      <c r="AG25" s="1381" t="s">
        <v>63</v>
      </c>
      <c r="AH25" s="1383"/>
      <c r="AI25" s="1381" t="s">
        <v>63</v>
      </c>
    </row>
    <row r="26" spans="3:40" s="238" customFormat="1" ht="12.6" customHeight="1" x14ac:dyDescent="0.15">
      <c r="C26" s="1443"/>
      <c r="D26" s="1444"/>
      <c r="E26" s="1444"/>
      <c r="F26" s="1445"/>
      <c r="G26" s="1422" t="s">
        <v>405</v>
      </c>
      <c r="H26" s="1423"/>
      <c r="I26" s="1423"/>
      <c r="J26" s="1424"/>
      <c r="K26" s="1428"/>
      <c r="L26" s="1430" t="s">
        <v>63</v>
      </c>
      <c r="M26" s="1459"/>
      <c r="N26" s="1460"/>
      <c r="O26" s="1460"/>
      <c r="P26" s="1432" t="s">
        <v>497</v>
      </c>
      <c r="Q26" s="1433"/>
      <c r="R26" s="1433"/>
      <c r="S26" s="1433"/>
      <c r="T26" s="1436"/>
      <c r="U26" s="1437"/>
      <c r="V26" s="1419" t="s">
        <v>63</v>
      </c>
      <c r="W26" s="175"/>
      <c r="Y26" s="1378"/>
      <c r="Z26" s="1380"/>
      <c r="AA26" s="1382"/>
      <c r="AB26" s="242"/>
      <c r="AC26" s="243" t="s">
        <v>161</v>
      </c>
      <c r="AD26" s="940" t="str">
        <f>+IF(COUNTIFS(別表２!$C$6:$C$176,'４Ｐ '!Y25,別表２!$S$6:$S$176,'４Ｐ '!AB26)=0,"",COUNTIFS(別表２!$C$6:$C$176,'４Ｐ '!Y25,別表２!$S$6:$S$176,'４Ｐ '!AB26))</f>
        <v/>
      </c>
      <c r="AE26" s="245" t="s">
        <v>63</v>
      </c>
      <c r="AF26" s="1384"/>
      <c r="AG26" s="1382"/>
      <c r="AH26" s="1384"/>
      <c r="AI26" s="1382"/>
    </row>
    <row r="27" spans="3:40" s="238" customFormat="1" ht="12.6" customHeight="1" x14ac:dyDescent="0.15">
      <c r="C27" s="1446"/>
      <c r="D27" s="1447"/>
      <c r="E27" s="1447"/>
      <c r="F27" s="1448"/>
      <c r="G27" s="1425"/>
      <c r="H27" s="1426"/>
      <c r="I27" s="1426"/>
      <c r="J27" s="1427"/>
      <c r="K27" s="1429"/>
      <c r="L27" s="1431"/>
      <c r="M27" s="1461"/>
      <c r="N27" s="1435"/>
      <c r="O27" s="1435"/>
      <c r="P27" s="1434"/>
      <c r="Q27" s="1435"/>
      <c r="R27" s="1435"/>
      <c r="S27" s="1435"/>
      <c r="T27" s="1438"/>
      <c r="U27" s="1438"/>
      <c r="V27" s="1439"/>
      <c r="W27" s="175"/>
      <c r="Y27" s="1377"/>
      <c r="Z27" s="1421"/>
      <c r="AA27" s="1381" t="s">
        <v>160</v>
      </c>
      <c r="AB27" s="246"/>
      <c r="AC27" s="247" t="s">
        <v>161</v>
      </c>
      <c r="AD27" s="939" t="str">
        <f>+IF(COUNTIFS(別表２!$C$6:$C$176,'４Ｐ '!Y27,別表２!$S$6:$S$176,'４Ｐ '!AB27)=0,"",COUNTIFS(別表２!$C$6:$C$176,'４Ｐ '!Y27,別表２!$S$6:$S$176,'４Ｐ '!AB27))</f>
        <v/>
      </c>
      <c r="AE27" s="248" t="s">
        <v>63</v>
      </c>
      <c r="AF27" s="1383"/>
      <c r="AG27" s="1381" t="s">
        <v>63</v>
      </c>
      <c r="AH27" s="1383"/>
      <c r="AI27" s="1381" t="s">
        <v>63</v>
      </c>
    </row>
    <row r="28" spans="3:40" s="238" customFormat="1" ht="12.6" customHeight="1" x14ac:dyDescent="0.15">
      <c r="C28" s="1405" t="s">
        <v>499</v>
      </c>
      <c r="D28" s="1406"/>
      <c r="E28" s="1406"/>
      <c r="F28" s="1406"/>
      <c r="G28" s="1406"/>
      <c r="H28" s="1406"/>
      <c r="I28" s="1406"/>
      <c r="J28" s="1406"/>
      <c r="K28" s="1409">
        <f>K22+K24+K26</f>
        <v>0</v>
      </c>
      <c r="L28" s="1411" t="s">
        <v>63</v>
      </c>
      <c r="M28" s="1413" t="s">
        <v>500</v>
      </c>
      <c r="N28" s="1414"/>
      <c r="O28" s="1414"/>
      <c r="P28" s="1414"/>
      <c r="Q28" s="1414"/>
      <c r="R28" s="1414"/>
      <c r="S28" s="1414"/>
      <c r="T28" s="1417">
        <f>T22+T24+T26</f>
        <v>0</v>
      </c>
      <c r="U28" s="1417"/>
      <c r="V28" s="1419" t="s">
        <v>63</v>
      </c>
      <c r="W28" s="175"/>
      <c r="Y28" s="1378"/>
      <c r="Z28" s="1380"/>
      <c r="AA28" s="1382"/>
      <c r="AB28" s="249"/>
      <c r="AC28" s="250" t="s">
        <v>161</v>
      </c>
      <c r="AD28" s="940" t="str">
        <f>+IF(COUNTIFS(別表２!$C$6:$C$176,'４Ｐ '!Y27,別表２!$S$6:$S$176,'４Ｐ '!AB28)=0,"",COUNTIFS(別表２!$C$6:$C$176,'４Ｐ '!Y27,別表２!$S$6:$S$176,'４Ｐ '!AB28))</f>
        <v/>
      </c>
      <c r="AE28" s="251" t="s">
        <v>63</v>
      </c>
      <c r="AF28" s="1384"/>
      <c r="AG28" s="1382"/>
      <c r="AH28" s="1384"/>
      <c r="AI28" s="1382"/>
    </row>
    <row r="29" spans="3:40" s="238" customFormat="1" ht="12.6" customHeight="1" thickBot="1" x14ac:dyDescent="0.2">
      <c r="C29" s="1407"/>
      <c r="D29" s="1408"/>
      <c r="E29" s="1408"/>
      <c r="F29" s="1408"/>
      <c r="G29" s="1408"/>
      <c r="H29" s="1408"/>
      <c r="I29" s="1408"/>
      <c r="J29" s="1408"/>
      <c r="K29" s="1410"/>
      <c r="L29" s="1412"/>
      <c r="M29" s="1415"/>
      <c r="N29" s="1416"/>
      <c r="O29" s="1416"/>
      <c r="P29" s="1416"/>
      <c r="Q29" s="1416"/>
      <c r="R29" s="1416"/>
      <c r="S29" s="1416"/>
      <c r="T29" s="1418"/>
      <c r="U29" s="1418"/>
      <c r="V29" s="1420"/>
      <c r="W29" s="175"/>
      <c r="Y29" s="1377"/>
      <c r="Z29" s="1421"/>
      <c r="AA29" s="1381" t="s">
        <v>160</v>
      </c>
      <c r="AB29" s="354"/>
      <c r="AC29" s="240" t="s">
        <v>161</v>
      </c>
      <c r="AD29" s="939" t="str">
        <f>+IF(COUNTIFS(別表２!$C$6:$C$176,'４Ｐ '!Y29,別表２!$S$6:$S$176,'４Ｐ '!AB29)=0,"",COUNTIFS(別表２!$C$6:$C$176,'４Ｐ '!Y29,別表２!$S$6:$S$176,'４Ｐ '!AB29))</f>
        <v/>
      </c>
      <c r="AE29" s="241" t="s">
        <v>63</v>
      </c>
      <c r="AF29" s="1383"/>
      <c r="AG29" s="1381" t="s">
        <v>63</v>
      </c>
      <c r="AH29" s="1383"/>
      <c r="AI29" s="1381" t="s">
        <v>63</v>
      </c>
    </row>
    <row r="30" spans="3:40" s="259" customFormat="1" ht="12.6" customHeight="1" thickTop="1" x14ac:dyDescent="0.15">
      <c r="C30" s="1403" t="s">
        <v>959</v>
      </c>
      <c r="D30" s="1404"/>
      <c r="E30" s="1404"/>
      <c r="F30" s="1404"/>
      <c r="G30" s="1404"/>
      <c r="H30" s="1404"/>
      <c r="I30" s="1404"/>
      <c r="J30" s="1404"/>
      <c r="K30" s="1404"/>
      <c r="L30" s="1404"/>
      <c r="M30" s="1404"/>
      <c r="N30" s="1404"/>
      <c r="O30" s="1404"/>
      <c r="P30" s="1404"/>
      <c r="Q30" s="1404"/>
      <c r="R30" s="1404"/>
      <c r="S30" s="1404"/>
      <c r="T30" s="1404"/>
      <c r="U30" s="1404"/>
      <c r="V30" s="1404"/>
      <c r="W30" s="258"/>
      <c r="X30" s="238"/>
      <c r="Y30" s="1378"/>
      <c r="Z30" s="1380"/>
      <c r="AA30" s="1382"/>
      <c r="AB30" s="244"/>
      <c r="AC30" s="243" t="s">
        <v>161</v>
      </c>
      <c r="AD30" s="940" t="str">
        <f>+IF(COUNTIFS(別表２!$C$6:$C$176,'４Ｐ '!Y29,別表２!$S$6:$S$176,'４Ｐ '!AB30)=0,"",COUNTIFS(別表２!$C$6:$C$176,'４Ｐ '!Y29,別表２!$S$6:$S$176,'４Ｐ '!AB30))</f>
        <v/>
      </c>
      <c r="AE30" s="245" t="s">
        <v>63</v>
      </c>
      <c r="AF30" s="1384"/>
      <c r="AG30" s="1382"/>
      <c r="AH30" s="1384"/>
      <c r="AI30" s="1382"/>
    </row>
    <row r="31" spans="3:40" s="259" customFormat="1" ht="12.6" customHeight="1" x14ac:dyDescent="0.15">
      <c r="C31" s="368" t="s">
        <v>960</v>
      </c>
      <c r="D31" s="256"/>
      <c r="E31" s="256"/>
      <c r="F31" s="257"/>
      <c r="G31" s="256"/>
      <c r="H31" s="256"/>
      <c r="I31" s="256"/>
      <c r="J31" s="256"/>
      <c r="K31" s="256"/>
      <c r="L31" s="256"/>
      <c r="M31" s="256"/>
      <c r="N31" s="256"/>
      <c r="O31" s="256"/>
      <c r="P31" s="256"/>
      <c r="Q31" s="256"/>
      <c r="R31" s="256"/>
      <c r="S31" s="256"/>
      <c r="T31" s="256"/>
      <c r="U31" s="256"/>
      <c r="V31" s="256"/>
      <c r="W31" s="258"/>
      <c r="X31" s="238"/>
      <c r="Y31" s="1377"/>
      <c r="Z31" s="1379"/>
      <c r="AA31" s="1381" t="s">
        <v>160</v>
      </c>
      <c r="AB31" s="354"/>
      <c r="AC31" s="240" t="s">
        <v>161</v>
      </c>
      <c r="AD31" s="939" t="str">
        <f>+IF(COUNTIFS(別表２!$C$6:$C$176,'４Ｐ '!Y31,別表２!$S$6:$S$176,'４Ｐ '!AB31)=0,"",COUNTIFS(別表２!$C$6:$C$176,'４Ｐ '!Y31,別表２!$S$6:$S$176,'４Ｐ '!AB31))</f>
        <v/>
      </c>
      <c r="AE31" s="241" t="s">
        <v>63</v>
      </c>
      <c r="AF31" s="1383"/>
      <c r="AG31" s="1381" t="s">
        <v>63</v>
      </c>
      <c r="AH31" s="1383"/>
      <c r="AI31" s="1381" t="s">
        <v>63</v>
      </c>
    </row>
    <row r="32" spans="3:40" s="238" customFormat="1" ht="12.6" customHeight="1" x14ac:dyDescent="0.15">
      <c r="C32" s="368" t="s">
        <v>506</v>
      </c>
      <c r="D32" s="256"/>
      <c r="E32" s="256"/>
      <c r="F32" s="257"/>
      <c r="G32" s="256"/>
      <c r="H32" s="256"/>
      <c r="I32" s="256"/>
      <c r="J32" s="256"/>
      <c r="K32" s="256"/>
      <c r="L32" s="256"/>
      <c r="M32" s="256"/>
      <c r="N32" s="256"/>
      <c r="O32" s="256"/>
      <c r="P32" s="256"/>
      <c r="Q32" s="256"/>
      <c r="R32" s="256"/>
      <c r="S32" s="256"/>
      <c r="T32" s="256"/>
      <c r="U32" s="256"/>
      <c r="V32" s="256"/>
      <c r="W32" s="175"/>
      <c r="Y32" s="1378"/>
      <c r="Z32" s="1380"/>
      <c r="AA32" s="1382"/>
      <c r="AB32" s="867"/>
      <c r="AC32" s="255" t="s">
        <v>161</v>
      </c>
      <c r="AD32" s="940" t="str">
        <f>+IF(COUNTIFS(別表２!$C$6:$C$176,'４Ｐ '!Y31,別表２!$S$6:$S$176,'４Ｐ '!AB32)=0,"",COUNTIFS(別表２!$C$6:$C$176,'４Ｐ '!Y31,別表２!$S$6:$S$176,'４Ｐ '!AB32))</f>
        <v/>
      </c>
      <c r="AE32" s="862" t="s">
        <v>63</v>
      </c>
      <c r="AF32" s="1384"/>
      <c r="AG32" s="1382"/>
      <c r="AH32" s="1384"/>
      <c r="AI32" s="1382"/>
    </row>
    <row r="33" spans="3:35" s="238" customFormat="1" ht="12.6" customHeight="1" x14ac:dyDescent="0.15">
      <c r="C33" s="368"/>
      <c r="W33" s="175"/>
      <c r="X33" s="175"/>
      <c r="Y33" s="1377"/>
      <c r="Z33" s="1379"/>
      <c r="AA33" s="1381" t="s">
        <v>160</v>
      </c>
      <c r="AB33" s="354"/>
      <c r="AC33" s="240" t="s">
        <v>161</v>
      </c>
      <c r="AD33" s="939" t="str">
        <f>+IF(COUNTIFS(別表２!$C$6:$C$176,'４Ｐ '!Y33,別表２!$S$6:$S$176,'４Ｐ '!AB33)=0,"",COUNTIFS(別表２!$C$6:$C$176,'４Ｐ '!Y33,別表２!$S$6:$S$176,'４Ｐ '!AB33))</f>
        <v/>
      </c>
      <c r="AE33" s="241" t="s">
        <v>63</v>
      </c>
      <c r="AF33" s="1383"/>
      <c r="AG33" s="1381" t="s">
        <v>63</v>
      </c>
      <c r="AH33" s="1383"/>
      <c r="AI33" s="1381" t="s">
        <v>63</v>
      </c>
    </row>
    <row r="34" spans="3:35" s="238" customFormat="1" ht="12.6" customHeight="1" x14ac:dyDescent="0.15">
      <c r="C34" s="175" t="s">
        <v>251</v>
      </c>
      <c r="D34" s="175"/>
      <c r="E34" s="260"/>
      <c r="F34" s="260"/>
      <c r="G34" s="260"/>
      <c r="H34" s="260"/>
      <c r="I34" s="260"/>
      <c r="J34" s="260"/>
      <c r="K34" s="260"/>
      <c r="L34" s="260"/>
      <c r="M34" s="260"/>
      <c r="N34" s="260"/>
      <c r="O34" s="260"/>
      <c r="P34" s="260"/>
      <c r="Q34" s="260"/>
      <c r="R34" s="260"/>
      <c r="W34" s="865"/>
      <c r="X34" s="261"/>
      <c r="Y34" s="1378"/>
      <c r="Z34" s="1380"/>
      <c r="AA34" s="1382"/>
      <c r="AB34" s="867"/>
      <c r="AC34" s="255" t="s">
        <v>161</v>
      </c>
      <c r="AD34" s="940" t="str">
        <f>+IF(COUNTIFS(別表２!$C$6:$C$176,'４Ｐ '!Y33,別表２!$S$6:$S$176,'４Ｐ '!AB34)=0,"",COUNTIFS(別表２!$C$6:$C$176,'４Ｐ '!Y33,別表２!$S$6:$S$176,'４Ｐ '!AB34))</f>
        <v/>
      </c>
      <c r="AE34" s="862" t="s">
        <v>63</v>
      </c>
      <c r="AF34" s="1384"/>
      <c r="AG34" s="1382"/>
      <c r="AH34" s="1384"/>
      <c r="AI34" s="1382"/>
    </row>
    <row r="35" spans="3:35" s="238" customFormat="1" ht="7.5" customHeight="1" x14ac:dyDescent="0.15">
      <c r="C35" s="1385"/>
      <c r="D35" s="1386"/>
      <c r="E35" s="1386"/>
      <c r="F35" s="1386"/>
      <c r="G35" s="1387"/>
      <c r="H35" s="1391" t="s">
        <v>67</v>
      </c>
      <c r="I35" s="1392"/>
      <c r="J35" s="1392"/>
      <c r="K35" s="1392"/>
      <c r="L35" s="1392"/>
      <c r="M35" s="1391" t="s">
        <v>1034</v>
      </c>
      <c r="N35" s="1392"/>
      <c r="O35" s="1392"/>
      <c r="P35" s="1392"/>
      <c r="Q35" s="1392"/>
      <c r="R35" s="1397"/>
      <c r="W35" s="865"/>
      <c r="X35" s="261"/>
      <c r="Y35" s="1402" t="s">
        <v>1205</v>
      </c>
    </row>
    <row r="36" spans="3:35" s="238" customFormat="1" ht="9" customHeight="1" x14ac:dyDescent="0.15">
      <c r="C36" s="1388"/>
      <c r="D36" s="1389"/>
      <c r="E36" s="1389"/>
      <c r="F36" s="1389"/>
      <c r="G36" s="1390"/>
      <c r="H36" s="1393"/>
      <c r="I36" s="1394"/>
      <c r="J36" s="1394"/>
      <c r="K36" s="1394"/>
      <c r="L36" s="1394"/>
      <c r="M36" s="1393"/>
      <c r="N36" s="1394"/>
      <c r="O36" s="1394"/>
      <c r="P36" s="1394"/>
      <c r="Q36" s="1394"/>
      <c r="R36" s="1398"/>
      <c r="W36" s="865"/>
      <c r="X36" s="261"/>
      <c r="Y36" s="1197"/>
    </row>
    <row r="37" spans="3:35" s="238" customFormat="1" ht="6" customHeight="1" x14ac:dyDescent="0.15">
      <c r="C37" s="1388"/>
      <c r="D37" s="1389"/>
      <c r="E37" s="1389"/>
      <c r="F37" s="1389"/>
      <c r="G37" s="1390"/>
      <c r="H37" s="1395"/>
      <c r="I37" s="1396"/>
      <c r="J37" s="1396"/>
      <c r="K37" s="1396"/>
      <c r="L37" s="1396"/>
      <c r="M37" s="1395"/>
      <c r="N37" s="1396"/>
      <c r="O37" s="1396"/>
      <c r="P37" s="1396"/>
      <c r="Q37" s="1396"/>
      <c r="R37" s="1399"/>
      <c r="W37" s="175"/>
      <c r="X37" s="175"/>
      <c r="Y37" s="1365" t="s">
        <v>1206</v>
      </c>
      <c r="Z37" s="1358"/>
      <c r="AA37" s="1358"/>
      <c r="AB37" s="1358"/>
      <c r="AC37" s="1358"/>
      <c r="AD37" s="1358"/>
      <c r="AE37" s="1358"/>
      <c r="AF37" s="1358"/>
      <c r="AG37" s="1358"/>
      <c r="AH37" s="1358"/>
      <c r="AI37" s="1358"/>
    </row>
    <row r="38" spans="3:35" s="238" customFormat="1" ht="8.1" customHeight="1" x14ac:dyDescent="0.15">
      <c r="C38" s="1366" t="s">
        <v>68</v>
      </c>
      <c r="D38" s="1367"/>
      <c r="E38" s="1367"/>
      <c r="F38" s="1367"/>
      <c r="G38" s="1368"/>
      <c r="H38" s="1351" t="s">
        <v>54</v>
      </c>
      <c r="I38" s="1352"/>
      <c r="J38" s="1352"/>
      <c r="K38" s="1352"/>
      <c r="L38" s="1400" t="s">
        <v>139</v>
      </c>
      <c r="M38" s="1351" t="s">
        <v>54</v>
      </c>
      <c r="N38" s="1352"/>
      <c r="O38" s="1352"/>
      <c r="P38" s="1352"/>
      <c r="Q38" s="1352"/>
      <c r="R38" s="1348" t="s">
        <v>139</v>
      </c>
      <c r="W38" s="175"/>
      <c r="X38" s="175"/>
      <c r="Y38" s="1358"/>
      <c r="Z38" s="1358"/>
      <c r="AA38" s="1358"/>
      <c r="AB38" s="1358"/>
      <c r="AC38" s="1358"/>
      <c r="AD38" s="1358"/>
      <c r="AE38" s="1358"/>
      <c r="AF38" s="1358"/>
      <c r="AG38" s="1358"/>
      <c r="AH38" s="1358"/>
      <c r="AI38" s="1358"/>
    </row>
    <row r="39" spans="3:35" s="238" customFormat="1" ht="8.1" customHeight="1" x14ac:dyDescent="0.15">
      <c r="C39" s="1359"/>
      <c r="D39" s="1360"/>
      <c r="E39" s="1360"/>
      <c r="F39" s="1360"/>
      <c r="G39" s="1361"/>
      <c r="H39" s="1353"/>
      <c r="I39" s="1354"/>
      <c r="J39" s="1354"/>
      <c r="K39" s="1354"/>
      <c r="L39" s="1401"/>
      <c r="M39" s="1353"/>
      <c r="N39" s="1354"/>
      <c r="O39" s="1354"/>
      <c r="P39" s="1354"/>
      <c r="Q39" s="1354"/>
      <c r="R39" s="1349"/>
      <c r="W39" s="175"/>
      <c r="X39" s="175"/>
      <c r="Y39" s="1365" t="s">
        <v>1207</v>
      </c>
      <c r="Z39" s="1358"/>
      <c r="AA39" s="1358"/>
      <c r="AB39" s="1358"/>
      <c r="AC39" s="1358"/>
      <c r="AD39" s="1358"/>
      <c r="AE39" s="1358"/>
      <c r="AF39" s="1358"/>
      <c r="AG39" s="1358"/>
      <c r="AH39" s="1358"/>
      <c r="AI39" s="1358"/>
    </row>
    <row r="40" spans="3:35" s="238" customFormat="1" ht="8.1" customHeight="1" x14ac:dyDescent="0.15">
      <c r="C40" s="1362"/>
      <c r="D40" s="1363"/>
      <c r="E40" s="1363"/>
      <c r="F40" s="1363"/>
      <c r="G40" s="1364"/>
      <c r="H40" s="1353"/>
      <c r="I40" s="1354"/>
      <c r="J40" s="1354"/>
      <c r="K40" s="1354"/>
      <c r="L40" s="1401"/>
      <c r="M40" s="1355"/>
      <c r="N40" s="1356"/>
      <c r="O40" s="1356"/>
      <c r="P40" s="1356"/>
      <c r="Q40" s="1356"/>
      <c r="R40" s="1350"/>
      <c r="W40" s="175"/>
      <c r="X40" s="175"/>
      <c r="Y40" s="1358"/>
      <c r="Z40" s="1358"/>
      <c r="AA40" s="1358"/>
      <c r="AB40" s="1358"/>
      <c r="AC40" s="1358"/>
      <c r="AD40" s="1358"/>
      <c r="AE40" s="1358"/>
      <c r="AF40" s="1358"/>
      <c r="AG40" s="1358"/>
      <c r="AH40" s="1358"/>
      <c r="AI40" s="1358"/>
    </row>
    <row r="41" spans="3:35" s="238" customFormat="1" ht="8.1" customHeight="1" x14ac:dyDescent="0.15">
      <c r="C41" s="1366" t="s">
        <v>69</v>
      </c>
      <c r="D41" s="1367"/>
      <c r="E41" s="1367"/>
      <c r="F41" s="1367"/>
      <c r="G41" s="1368"/>
      <c r="H41" s="1351" t="s">
        <v>54</v>
      </c>
      <c r="I41" s="1352"/>
      <c r="J41" s="1352"/>
      <c r="K41" s="1352"/>
      <c r="L41" s="1348" t="s">
        <v>139</v>
      </c>
      <c r="M41" s="1351" t="s">
        <v>54</v>
      </c>
      <c r="N41" s="1352"/>
      <c r="O41" s="1352"/>
      <c r="P41" s="1352"/>
      <c r="Q41" s="1352"/>
      <c r="R41" s="1348" t="s">
        <v>139</v>
      </c>
      <c r="W41" s="260"/>
      <c r="X41" s="260"/>
      <c r="Y41" s="1369" t="s">
        <v>1208</v>
      </c>
      <c r="Z41" s="1370"/>
      <c r="AA41" s="1370"/>
      <c r="AB41" s="1370"/>
      <c r="AC41" s="1370"/>
      <c r="AD41" s="1370"/>
      <c r="AE41" s="1370"/>
      <c r="AF41" s="1370"/>
      <c r="AG41" s="1370"/>
      <c r="AH41" s="1370"/>
      <c r="AI41" s="1370"/>
    </row>
    <row r="42" spans="3:35" s="238" customFormat="1" ht="8.1" customHeight="1" x14ac:dyDescent="0.15">
      <c r="C42" s="1359"/>
      <c r="D42" s="1360"/>
      <c r="E42" s="1360"/>
      <c r="F42" s="1360"/>
      <c r="G42" s="1361"/>
      <c r="H42" s="1353"/>
      <c r="I42" s="1354"/>
      <c r="J42" s="1354"/>
      <c r="K42" s="1354"/>
      <c r="L42" s="1349"/>
      <c r="M42" s="1353"/>
      <c r="N42" s="1354"/>
      <c r="O42" s="1354"/>
      <c r="P42" s="1354"/>
      <c r="Q42" s="1354"/>
      <c r="R42" s="1349"/>
      <c r="W42" s="260"/>
      <c r="X42" s="260"/>
      <c r="Y42" s="1370"/>
      <c r="Z42" s="1370"/>
      <c r="AA42" s="1370"/>
      <c r="AB42" s="1370"/>
      <c r="AC42" s="1370"/>
      <c r="AD42" s="1370"/>
      <c r="AE42" s="1370"/>
      <c r="AF42" s="1370"/>
      <c r="AG42" s="1370"/>
      <c r="AH42" s="1370"/>
      <c r="AI42" s="1370"/>
    </row>
    <row r="43" spans="3:35" s="238" customFormat="1" ht="8.1" customHeight="1" x14ac:dyDescent="0.15">
      <c r="C43" s="1362"/>
      <c r="D43" s="1363"/>
      <c r="E43" s="1363"/>
      <c r="F43" s="1363"/>
      <c r="G43" s="1364"/>
      <c r="H43" s="1355"/>
      <c r="I43" s="1356"/>
      <c r="J43" s="1356"/>
      <c r="K43" s="1356"/>
      <c r="L43" s="1350"/>
      <c r="M43" s="1355"/>
      <c r="N43" s="1356"/>
      <c r="O43" s="1356"/>
      <c r="P43" s="1356"/>
      <c r="Q43" s="1356"/>
      <c r="R43" s="1350"/>
      <c r="W43" s="260"/>
      <c r="X43" s="260"/>
      <c r="Y43" s="1357" t="s">
        <v>1209</v>
      </c>
      <c r="Z43" s="1358"/>
      <c r="AA43" s="1358"/>
      <c r="AB43" s="1358"/>
      <c r="AC43" s="1358"/>
      <c r="AD43" s="1358"/>
      <c r="AE43" s="1358"/>
      <c r="AF43" s="1358"/>
      <c r="AG43" s="1358"/>
      <c r="AH43" s="1358"/>
      <c r="AI43" s="1358"/>
    </row>
    <row r="44" spans="3:35" s="238" customFormat="1" ht="8.1" customHeight="1" x14ac:dyDescent="0.15">
      <c r="C44" s="1371" t="s">
        <v>70</v>
      </c>
      <c r="D44" s="1372"/>
      <c r="E44" s="1372"/>
      <c r="F44" s="1372"/>
      <c r="G44" s="1373"/>
      <c r="H44" s="1353" t="s">
        <v>54</v>
      </c>
      <c r="I44" s="1354"/>
      <c r="J44" s="1354"/>
      <c r="K44" s="1354"/>
      <c r="L44" s="1348" t="s">
        <v>139</v>
      </c>
      <c r="M44" s="1351" t="s">
        <v>54</v>
      </c>
      <c r="N44" s="1352"/>
      <c r="O44" s="1352"/>
      <c r="P44" s="1352"/>
      <c r="Q44" s="1352"/>
      <c r="R44" s="1348" t="s">
        <v>139</v>
      </c>
      <c r="W44" s="260"/>
      <c r="X44" s="260"/>
      <c r="Y44" s="1358"/>
      <c r="Z44" s="1358"/>
      <c r="AA44" s="1358"/>
      <c r="AB44" s="1358"/>
      <c r="AC44" s="1358"/>
      <c r="AD44" s="1358"/>
      <c r="AE44" s="1358"/>
      <c r="AF44" s="1358"/>
      <c r="AG44" s="1358"/>
      <c r="AH44" s="1358"/>
      <c r="AI44" s="1358"/>
    </row>
    <row r="45" spans="3:35" s="238" customFormat="1" ht="8.1" customHeight="1" x14ac:dyDescent="0.15">
      <c r="C45" s="1374"/>
      <c r="D45" s="1375"/>
      <c r="E45" s="1375"/>
      <c r="F45" s="1375"/>
      <c r="G45" s="1376"/>
      <c r="H45" s="1353"/>
      <c r="I45" s="1354"/>
      <c r="J45" s="1354"/>
      <c r="K45" s="1354"/>
      <c r="L45" s="1349"/>
      <c r="M45" s="1353"/>
      <c r="N45" s="1354"/>
      <c r="O45" s="1354"/>
      <c r="P45" s="1354"/>
      <c r="Q45" s="1354"/>
      <c r="R45" s="1349"/>
      <c r="W45" s="260"/>
      <c r="X45" s="260"/>
      <c r="Y45" s="1357" t="s">
        <v>1210</v>
      </c>
      <c r="Z45" s="1358"/>
      <c r="AA45" s="1358"/>
      <c r="AB45" s="1358"/>
      <c r="AC45" s="1358"/>
      <c r="AD45" s="1358"/>
      <c r="AE45" s="1358"/>
      <c r="AF45" s="1358"/>
      <c r="AG45" s="1358"/>
      <c r="AH45" s="1358"/>
      <c r="AI45" s="1358"/>
    </row>
    <row r="46" spans="3:35" s="238" customFormat="1" ht="8.1" customHeight="1" x14ac:dyDescent="0.15">
      <c r="C46" s="1359" t="s">
        <v>360</v>
      </c>
      <c r="D46" s="1360"/>
      <c r="E46" s="1360"/>
      <c r="F46" s="1360"/>
      <c r="G46" s="1361"/>
      <c r="H46" s="1353"/>
      <c r="I46" s="1354"/>
      <c r="J46" s="1354"/>
      <c r="K46" s="1354"/>
      <c r="L46" s="1349"/>
      <c r="M46" s="1353"/>
      <c r="N46" s="1354"/>
      <c r="O46" s="1354"/>
      <c r="P46" s="1354"/>
      <c r="Q46" s="1354"/>
      <c r="R46" s="1349"/>
      <c r="W46" s="260"/>
      <c r="X46" s="260"/>
      <c r="Y46" s="1358"/>
      <c r="Z46" s="1358"/>
      <c r="AA46" s="1358"/>
      <c r="AB46" s="1358"/>
      <c r="AC46" s="1358"/>
      <c r="AD46" s="1358"/>
      <c r="AE46" s="1358"/>
      <c r="AF46" s="1358"/>
      <c r="AG46" s="1358"/>
      <c r="AH46" s="1358"/>
      <c r="AI46" s="1358"/>
    </row>
    <row r="47" spans="3:35" s="238" customFormat="1" ht="8.1" customHeight="1" x14ac:dyDescent="0.15">
      <c r="C47" s="1362"/>
      <c r="D47" s="1363"/>
      <c r="E47" s="1363"/>
      <c r="F47" s="1363"/>
      <c r="G47" s="1364"/>
      <c r="H47" s="1355"/>
      <c r="I47" s="1356"/>
      <c r="J47" s="1356"/>
      <c r="K47" s="1356"/>
      <c r="L47" s="1350"/>
      <c r="M47" s="1355"/>
      <c r="N47" s="1356"/>
      <c r="O47" s="1356"/>
      <c r="P47" s="1356"/>
      <c r="Q47" s="1356"/>
      <c r="R47" s="1350"/>
      <c r="S47" s="260"/>
      <c r="T47" s="260"/>
      <c r="U47" s="260"/>
      <c r="V47" s="260"/>
      <c r="W47" s="260"/>
      <c r="X47" s="260"/>
      <c r="Y47" s="260"/>
      <c r="Z47" s="260"/>
      <c r="AA47" s="260"/>
      <c r="AB47" s="260"/>
      <c r="AC47" s="260"/>
      <c r="AD47" s="260"/>
    </row>
    <row r="48" spans="3:35" s="238" customFormat="1" ht="11.25" customHeight="1" x14ac:dyDescent="0.15">
      <c r="D48" s="175"/>
      <c r="E48" s="263"/>
      <c r="F48" s="263"/>
      <c r="G48" s="263"/>
      <c r="H48" s="264"/>
      <c r="I48" s="264"/>
      <c r="J48" s="387"/>
      <c r="K48" s="264"/>
      <c r="L48" s="264"/>
      <c r="M48" s="387"/>
      <c r="N48" s="260"/>
      <c r="O48" s="260"/>
      <c r="P48" s="260"/>
      <c r="Q48" s="260"/>
      <c r="R48" s="260"/>
      <c r="S48" s="260"/>
      <c r="T48" s="260"/>
      <c r="U48" s="260"/>
      <c r="V48" s="260"/>
      <c r="W48" s="260"/>
      <c r="X48" s="260"/>
      <c r="Y48" s="260"/>
      <c r="Z48" s="260"/>
      <c r="AA48" s="260"/>
      <c r="AB48" s="260"/>
      <c r="AC48" s="260"/>
      <c r="AD48" s="260"/>
    </row>
  </sheetData>
  <mergeCells count="203">
    <mergeCell ref="AH11:AH12"/>
    <mergeCell ref="AI11:AI12"/>
    <mergeCell ref="AB9:AC10"/>
    <mergeCell ref="AD9:AE10"/>
    <mergeCell ref="AF9:AG10"/>
    <mergeCell ref="AH9:AI10"/>
    <mergeCell ref="C10:D11"/>
    <mergeCell ref="E10:E11"/>
    <mergeCell ref="F10:F11"/>
    <mergeCell ref="G10:H11"/>
    <mergeCell ref="K10:K11"/>
    <mergeCell ref="L10:L11"/>
    <mergeCell ref="C8:F9"/>
    <mergeCell ref="G8:L9"/>
    <mergeCell ref="M8:N9"/>
    <mergeCell ref="O8:V9"/>
    <mergeCell ref="Y9:Y10"/>
    <mergeCell ref="Z9:AA10"/>
    <mergeCell ref="M10:N12"/>
    <mergeCell ref="O10:S12"/>
    <mergeCell ref="T10:U12"/>
    <mergeCell ref="Y11:Y12"/>
    <mergeCell ref="J2:O2"/>
    <mergeCell ref="P2:U2"/>
    <mergeCell ref="AJ2:AL2"/>
    <mergeCell ref="AA4:AD4"/>
    <mergeCell ref="AE4:AH4"/>
    <mergeCell ref="C6:L7"/>
    <mergeCell ref="M6:V7"/>
    <mergeCell ref="AA6:AD6"/>
    <mergeCell ref="AE6:AH6"/>
    <mergeCell ref="C4:D4"/>
    <mergeCell ref="G2:I2"/>
    <mergeCell ref="AI13:AI14"/>
    <mergeCell ref="C14:D15"/>
    <mergeCell ref="E14:E15"/>
    <mergeCell ref="F14:F15"/>
    <mergeCell ref="Q15:R16"/>
    <mergeCell ref="S15:S16"/>
    <mergeCell ref="M13:N16"/>
    <mergeCell ref="O13:S14"/>
    <mergeCell ref="T13:U16"/>
    <mergeCell ref="V13:V16"/>
    <mergeCell ref="Y13:Y14"/>
    <mergeCell ref="Z13:Z14"/>
    <mergeCell ref="Y15:Y16"/>
    <mergeCell ref="Z15:Z16"/>
    <mergeCell ref="C12:D13"/>
    <mergeCell ref="E12:E13"/>
    <mergeCell ref="F12:F13"/>
    <mergeCell ref="G12:J15"/>
    <mergeCell ref="K12:K15"/>
    <mergeCell ref="L12:L15"/>
    <mergeCell ref="Z11:Z12"/>
    <mergeCell ref="AA11:AA12"/>
    <mergeCell ref="AF11:AF12"/>
    <mergeCell ref="AG11:AG12"/>
    <mergeCell ref="C16:D17"/>
    <mergeCell ref="E16:E17"/>
    <mergeCell ref="F16:F17"/>
    <mergeCell ref="G16:H17"/>
    <mergeCell ref="K16:K17"/>
    <mergeCell ref="AA13:AA14"/>
    <mergeCell ref="AF13:AF14"/>
    <mergeCell ref="AG13:AG14"/>
    <mergeCell ref="AH13:AH14"/>
    <mergeCell ref="L16:L17"/>
    <mergeCell ref="AK16:AN17"/>
    <mergeCell ref="O17:U19"/>
    <mergeCell ref="Y17:Y18"/>
    <mergeCell ref="Z17:Z18"/>
    <mergeCell ref="AA17:AA18"/>
    <mergeCell ref="AF17:AF18"/>
    <mergeCell ref="AG17:AG18"/>
    <mergeCell ref="AH17:AH18"/>
    <mergeCell ref="AI17:AI18"/>
    <mergeCell ref="AA15:AA16"/>
    <mergeCell ref="AF15:AF16"/>
    <mergeCell ref="AG15:AG16"/>
    <mergeCell ref="AH15:AH16"/>
    <mergeCell ref="AI15:AI16"/>
    <mergeCell ref="C20:F21"/>
    <mergeCell ref="G20:H21"/>
    <mergeCell ref="I20:I21"/>
    <mergeCell ref="J20:J21"/>
    <mergeCell ref="K20:K21"/>
    <mergeCell ref="L20:L21"/>
    <mergeCell ref="Q20:R21"/>
    <mergeCell ref="S20:S21"/>
    <mergeCell ref="Y21:Y22"/>
    <mergeCell ref="Y19:Y20"/>
    <mergeCell ref="C18:D19"/>
    <mergeCell ref="E18:E19"/>
    <mergeCell ref="F18:F19"/>
    <mergeCell ref="G18:H19"/>
    <mergeCell ref="K18:K19"/>
    <mergeCell ref="L18:L19"/>
    <mergeCell ref="T22:U23"/>
    <mergeCell ref="V22:V23"/>
    <mergeCell ref="Z21:Z22"/>
    <mergeCell ref="AA21:AA22"/>
    <mergeCell ref="AF21:AF22"/>
    <mergeCell ref="AG21:AG22"/>
    <mergeCell ref="AH21:AH22"/>
    <mergeCell ref="AI21:AI22"/>
    <mergeCell ref="AI19:AI20"/>
    <mergeCell ref="Z19:Z20"/>
    <mergeCell ref="AA19:AA20"/>
    <mergeCell ref="AF19:AF20"/>
    <mergeCell ref="AG19:AG20"/>
    <mergeCell ref="AH19:AH20"/>
    <mergeCell ref="AF25:AF26"/>
    <mergeCell ref="AG25:AG26"/>
    <mergeCell ref="AH25:AH26"/>
    <mergeCell ref="AI25:AI26"/>
    <mergeCell ref="AI23:AI24"/>
    <mergeCell ref="C24:F27"/>
    <mergeCell ref="G24:J25"/>
    <mergeCell ref="K24:K25"/>
    <mergeCell ref="L24:L25"/>
    <mergeCell ref="M24:O27"/>
    <mergeCell ref="P24:S25"/>
    <mergeCell ref="T24:U25"/>
    <mergeCell ref="V24:V25"/>
    <mergeCell ref="Y25:Y26"/>
    <mergeCell ref="Y23:Y24"/>
    <mergeCell ref="Z23:Z24"/>
    <mergeCell ref="AA23:AA24"/>
    <mergeCell ref="AF23:AF24"/>
    <mergeCell ref="AG23:AG24"/>
    <mergeCell ref="AH23:AH24"/>
    <mergeCell ref="C22:J23"/>
    <mergeCell ref="K22:K23"/>
    <mergeCell ref="L22:L23"/>
    <mergeCell ref="M22:S23"/>
    <mergeCell ref="AI27:AI28"/>
    <mergeCell ref="C28:J29"/>
    <mergeCell ref="K28:K29"/>
    <mergeCell ref="L28:L29"/>
    <mergeCell ref="M28:S29"/>
    <mergeCell ref="T28:U29"/>
    <mergeCell ref="V28:V29"/>
    <mergeCell ref="Y29:Y30"/>
    <mergeCell ref="Z29:Z30"/>
    <mergeCell ref="AA29:AA30"/>
    <mergeCell ref="Y27:Y28"/>
    <mergeCell ref="Z27:Z28"/>
    <mergeCell ref="AA27:AA28"/>
    <mergeCell ref="AF27:AF28"/>
    <mergeCell ref="AG27:AG28"/>
    <mergeCell ref="AH27:AH28"/>
    <mergeCell ref="G26:J27"/>
    <mergeCell ref="K26:K27"/>
    <mergeCell ref="L26:L27"/>
    <mergeCell ref="P26:S27"/>
    <mergeCell ref="T26:U27"/>
    <mergeCell ref="V26:V27"/>
    <mergeCell ref="Z25:Z26"/>
    <mergeCell ref="AA25:AA26"/>
    <mergeCell ref="AF29:AF30"/>
    <mergeCell ref="AG29:AG30"/>
    <mergeCell ref="AH29:AH30"/>
    <mergeCell ref="AI29:AI30"/>
    <mergeCell ref="C30:V30"/>
    <mergeCell ref="Y31:Y32"/>
    <mergeCell ref="Z31:Z32"/>
    <mergeCell ref="AA31:AA32"/>
    <mergeCell ref="AF31:AF32"/>
    <mergeCell ref="AG31:AG32"/>
    <mergeCell ref="AH31:AH32"/>
    <mergeCell ref="AI31:AI32"/>
    <mergeCell ref="Y33:Y34"/>
    <mergeCell ref="Z33:Z34"/>
    <mergeCell ref="AA33:AA34"/>
    <mergeCell ref="AF33:AF34"/>
    <mergeCell ref="AG33:AG34"/>
    <mergeCell ref="AH33:AH34"/>
    <mergeCell ref="AI33:AI34"/>
    <mergeCell ref="C35:G37"/>
    <mergeCell ref="H35:L37"/>
    <mergeCell ref="M35:R37"/>
    <mergeCell ref="Y37:AI38"/>
    <mergeCell ref="C38:G40"/>
    <mergeCell ref="H38:K40"/>
    <mergeCell ref="L38:L40"/>
    <mergeCell ref="Y35:Y36"/>
    <mergeCell ref="L44:L47"/>
    <mergeCell ref="M44:Q47"/>
    <mergeCell ref="R44:R47"/>
    <mergeCell ref="Y45:AI46"/>
    <mergeCell ref="C46:G47"/>
    <mergeCell ref="Y39:AI40"/>
    <mergeCell ref="C41:G43"/>
    <mergeCell ref="H41:K43"/>
    <mergeCell ref="L41:L43"/>
    <mergeCell ref="M41:Q43"/>
    <mergeCell ref="R41:R43"/>
    <mergeCell ref="Y41:AI42"/>
    <mergeCell ref="Y43:AI44"/>
    <mergeCell ref="C44:G45"/>
    <mergeCell ref="H44:K47"/>
    <mergeCell ref="M38:Q40"/>
    <mergeCell ref="R38:R40"/>
  </mergeCells>
  <phoneticPr fontId="2"/>
  <dataValidations count="1">
    <dataValidation type="list" allowBlank="1" showInputMessage="1" showErrorMessage="1" sqref="G2">
      <formula1>"専任　・　兼任,専任,兼任"</formula1>
    </dataValidation>
  </dataValidations>
  <pageMargins left="0.70866141732283472" right="0.70866141732283472" top="0.74" bottom="0.53" header="0.31496062992125984" footer="0.16"/>
  <pageSetup paperSize="9" scale="98" orientation="landscape" r:id="rId1"/>
  <headerFooter>
    <oddFooter xml:space="preserve">&amp;C4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43"/>
  <sheetViews>
    <sheetView view="pageBreakPreview" topLeftCell="A25" zoomScaleNormal="100" zoomScaleSheetLayoutView="100" workbookViewId="0"/>
  </sheetViews>
  <sheetFormatPr defaultRowHeight="13.5" x14ac:dyDescent="0.15"/>
  <cols>
    <col min="1" max="1" width="2.375" style="3" customWidth="1"/>
    <col min="2" max="2" width="9.75" style="3" customWidth="1"/>
    <col min="3" max="3" width="15" style="3" customWidth="1"/>
    <col min="4" max="4" width="5" style="3" customWidth="1"/>
    <col min="5" max="5" width="7.5" style="3" customWidth="1"/>
    <col min="6" max="6" width="9.625" style="3" customWidth="1"/>
    <col min="7" max="7" width="7.5" style="3" customWidth="1"/>
    <col min="8" max="8" width="5" style="3" customWidth="1"/>
    <col min="9" max="10" width="7.25" style="3" customWidth="1"/>
    <col min="11" max="11" width="7.75" style="3" customWidth="1"/>
    <col min="12" max="14" width="7.875" style="3" customWidth="1"/>
    <col min="15" max="15" width="4.5" style="3" customWidth="1"/>
    <col min="16" max="16" width="4.625" style="3" customWidth="1"/>
    <col min="17" max="17" width="3.875" style="3" customWidth="1"/>
    <col min="18" max="18" width="5.125" style="3" customWidth="1"/>
    <col min="19" max="20" width="3.875" style="3" customWidth="1"/>
    <col min="21" max="21" width="6" style="3" customWidth="1"/>
    <col min="22" max="22" width="14.875" style="3" customWidth="1"/>
    <col min="23" max="16384" width="9" style="3"/>
  </cols>
  <sheetData>
    <row r="1" spans="1:22" ht="17.25" customHeight="1" x14ac:dyDescent="0.15">
      <c r="A1" s="453" t="s">
        <v>508</v>
      </c>
      <c r="B1" s="454"/>
      <c r="C1" s="453"/>
    </row>
    <row r="2" spans="1:22" ht="14.25" thickBot="1" x14ac:dyDescent="0.2">
      <c r="O2" s="455"/>
      <c r="P2" s="1586" t="str">
        <f>+"（"&amp;表紙!AE12&amp;"現在）"</f>
        <v>（検査実施日の前々月１日現在）</v>
      </c>
      <c r="Q2" s="1586"/>
      <c r="R2" s="1586"/>
      <c r="S2" s="1586"/>
      <c r="T2" s="1586"/>
      <c r="U2" s="1586"/>
      <c r="V2" s="1586"/>
    </row>
    <row r="3" spans="1:22" ht="13.5" customHeight="1" x14ac:dyDescent="0.15">
      <c r="B3" s="1587" t="s">
        <v>509</v>
      </c>
      <c r="C3" s="1590" t="s">
        <v>510</v>
      </c>
      <c r="D3" s="1590" t="s">
        <v>511</v>
      </c>
      <c r="E3" s="1035"/>
      <c r="F3" s="1035"/>
      <c r="G3" s="1593" t="s">
        <v>512</v>
      </c>
      <c r="H3" s="1595" t="s">
        <v>513</v>
      </c>
      <c r="I3" s="1598" t="s">
        <v>514</v>
      </c>
      <c r="J3" s="1599"/>
      <c r="K3" s="1599"/>
      <c r="L3" s="1599"/>
      <c r="M3" s="1599"/>
      <c r="N3" s="1599"/>
      <c r="O3" s="1599"/>
      <c r="P3" s="1599"/>
      <c r="Q3" s="1599"/>
      <c r="R3" s="1600"/>
      <c r="S3" s="1601" t="s">
        <v>515</v>
      </c>
      <c r="T3" s="1602"/>
      <c r="U3" s="1607" t="s">
        <v>516</v>
      </c>
      <c r="V3" s="1610" t="s">
        <v>81</v>
      </c>
    </row>
    <row r="4" spans="1:22" ht="24.75" customHeight="1" x14ac:dyDescent="0.15">
      <c r="B4" s="1588"/>
      <c r="C4" s="1591"/>
      <c r="D4" s="1591"/>
      <c r="E4" s="1036" t="s">
        <v>517</v>
      </c>
      <c r="F4" s="1613" t="s">
        <v>518</v>
      </c>
      <c r="G4" s="1594"/>
      <c r="H4" s="1596"/>
      <c r="I4" s="1614" t="s">
        <v>519</v>
      </c>
      <c r="J4" s="1615"/>
      <c r="K4" s="1618" t="s">
        <v>520</v>
      </c>
      <c r="L4" s="1620" t="s">
        <v>521</v>
      </c>
      <c r="M4" s="1618" t="s">
        <v>522</v>
      </c>
      <c r="N4" s="1621" t="s">
        <v>523</v>
      </c>
      <c r="O4" s="1624" t="s">
        <v>524</v>
      </c>
      <c r="P4" s="1625"/>
      <c r="Q4" s="1624" t="s">
        <v>80</v>
      </c>
      <c r="R4" s="1625"/>
      <c r="S4" s="1603"/>
      <c r="T4" s="1604"/>
      <c r="U4" s="1608"/>
      <c r="V4" s="1611"/>
    </row>
    <row r="5" spans="1:22" ht="24.75" customHeight="1" x14ac:dyDescent="0.15">
      <c r="B5" s="1588"/>
      <c r="C5" s="1591"/>
      <c r="D5" s="1591"/>
      <c r="E5" s="1037" t="s">
        <v>525</v>
      </c>
      <c r="F5" s="1613"/>
      <c r="G5" s="1037" t="s">
        <v>525</v>
      </c>
      <c r="H5" s="1596"/>
      <c r="I5" s="1616"/>
      <c r="J5" s="1617"/>
      <c r="K5" s="1618"/>
      <c r="L5" s="1618"/>
      <c r="M5" s="1618"/>
      <c r="N5" s="1622"/>
      <c r="O5" s="1603"/>
      <c r="P5" s="1604"/>
      <c r="Q5" s="1603"/>
      <c r="R5" s="1604"/>
      <c r="S5" s="1603"/>
      <c r="T5" s="1604"/>
      <c r="U5" s="1608"/>
      <c r="V5" s="1611"/>
    </row>
    <row r="6" spans="1:22" ht="14.25" thickBot="1" x14ac:dyDescent="0.2">
      <c r="B6" s="1589"/>
      <c r="C6" s="1592"/>
      <c r="D6" s="1592"/>
      <c r="E6" s="1038"/>
      <c r="F6" s="1038"/>
      <c r="G6" s="1038"/>
      <c r="H6" s="1597"/>
      <c r="I6" s="1039" t="str">
        <f>+表紙!AE6&amp;"4月"</f>
        <v>4月</v>
      </c>
      <c r="J6" s="1039" t="str">
        <f>+表紙!AF6&amp;"4月"</f>
        <v>4月</v>
      </c>
      <c r="K6" s="1619"/>
      <c r="L6" s="1619"/>
      <c r="M6" s="1619"/>
      <c r="N6" s="1623"/>
      <c r="O6" s="1605"/>
      <c r="P6" s="1606"/>
      <c r="Q6" s="1605"/>
      <c r="R6" s="1606"/>
      <c r="S6" s="1605"/>
      <c r="T6" s="1606"/>
      <c r="U6" s="1609"/>
      <c r="V6" s="1612"/>
    </row>
    <row r="7" spans="1:22" ht="14.1" customHeight="1" thickTop="1" x14ac:dyDescent="0.15">
      <c r="B7" s="1626"/>
      <c r="C7" s="1628"/>
      <c r="D7" s="1628"/>
      <c r="E7" s="1630"/>
      <c r="F7" s="1632"/>
      <c r="G7" s="1630"/>
      <c r="H7" s="1628"/>
      <c r="I7" s="1633"/>
      <c r="J7" s="1633"/>
      <c r="K7" s="1635"/>
      <c r="L7" s="1635"/>
      <c r="M7" s="1635"/>
      <c r="N7" s="1635"/>
      <c r="O7" s="1637"/>
      <c r="P7" s="1638"/>
      <c r="Q7" s="1641">
        <f>J7+K7+L7+M7+N7+O7</f>
        <v>0</v>
      </c>
      <c r="R7" s="1642"/>
      <c r="S7" s="1645"/>
      <c r="T7" s="1646"/>
      <c r="U7" s="1649"/>
      <c r="V7" s="1651"/>
    </row>
    <row r="8" spans="1:22" ht="14.1" customHeight="1" x14ac:dyDescent="0.15">
      <c r="B8" s="1627"/>
      <c r="C8" s="1629"/>
      <c r="D8" s="1629"/>
      <c r="E8" s="1631"/>
      <c r="F8" s="1628"/>
      <c r="G8" s="1631"/>
      <c r="H8" s="1629"/>
      <c r="I8" s="1634"/>
      <c r="J8" s="1634"/>
      <c r="K8" s="1636"/>
      <c r="L8" s="1636"/>
      <c r="M8" s="1636"/>
      <c r="N8" s="1636"/>
      <c r="O8" s="1639"/>
      <c r="P8" s="1640"/>
      <c r="Q8" s="1643"/>
      <c r="R8" s="1644"/>
      <c r="S8" s="1647"/>
      <c r="T8" s="1648"/>
      <c r="U8" s="1650"/>
      <c r="V8" s="1652"/>
    </row>
    <row r="9" spans="1:22" ht="14.1" customHeight="1" x14ac:dyDescent="0.15">
      <c r="B9" s="1627"/>
      <c r="C9" s="1629"/>
      <c r="D9" s="1629"/>
      <c r="E9" s="1631"/>
      <c r="F9" s="1653"/>
      <c r="G9" s="1631"/>
      <c r="H9" s="1629"/>
      <c r="I9" s="1634"/>
      <c r="J9" s="1634"/>
      <c r="K9" s="1636"/>
      <c r="L9" s="1636"/>
      <c r="M9" s="1636"/>
      <c r="N9" s="1636"/>
      <c r="O9" s="1654"/>
      <c r="P9" s="1655"/>
      <c r="Q9" s="1656">
        <f>J9+K9+L9+M9+N9+O9</f>
        <v>0</v>
      </c>
      <c r="R9" s="1656"/>
      <c r="S9" s="1657"/>
      <c r="T9" s="1658"/>
      <c r="U9" s="1659"/>
      <c r="V9" s="1652"/>
    </row>
    <row r="10" spans="1:22" ht="14.1" customHeight="1" x14ac:dyDescent="0.15">
      <c r="B10" s="1627"/>
      <c r="C10" s="1629"/>
      <c r="D10" s="1629"/>
      <c r="E10" s="1631"/>
      <c r="F10" s="1628"/>
      <c r="G10" s="1631"/>
      <c r="H10" s="1629"/>
      <c r="I10" s="1634"/>
      <c r="J10" s="1634"/>
      <c r="K10" s="1636"/>
      <c r="L10" s="1636"/>
      <c r="M10" s="1636"/>
      <c r="N10" s="1636"/>
      <c r="O10" s="1639"/>
      <c r="P10" s="1640"/>
      <c r="Q10" s="1656"/>
      <c r="R10" s="1656"/>
      <c r="S10" s="1647"/>
      <c r="T10" s="1648"/>
      <c r="U10" s="1659"/>
      <c r="V10" s="1652"/>
    </row>
    <row r="11" spans="1:22" ht="14.1" customHeight="1" x14ac:dyDescent="0.15">
      <c r="B11" s="1627"/>
      <c r="C11" s="1629"/>
      <c r="D11" s="1629"/>
      <c r="E11" s="1631"/>
      <c r="F11" s="1653"/>
      <c r="G11" s="1631"/>
      <c r="H11" s="1629"/>
      <c r="I11" s="1634"/>
      <c r="J11" s="1634"/>
      <c r="K11" s="1636"/>
      <c r="L11" s="1636"/>
      <c r="M11" s="1636"/>
      <c r="N11" s="1636"/>
      <c r="O11" s="1654"/>
      <c r="P11" s="1655"/>
      <c r="Q11" s="1656">
        <f>J11+K11+L11+M11+N11+O11</f>
        <v>0</v>
      </c>
      <c r="R11" s="1656"/>
      <c r="S11" s="1657"/>
      <c r="T11" s="1658"/>
      <c r="U11" s="1659"/>
      <c r="V11" s="1652"/>
    </row>
    <row r="12" spans="1:22" ht="14.1" customHeight="1" x14ac:dyDescent="0.15">
      <c r="B12" s="1627"/>
      <c r="C12" s="1629"/>
      <c r="D12" s="1629"/>
      <c r="E12" s="1631"/>
      <c r="F12" s="1628"/>
      <c r="G12" s="1631"/>
      <c r="H12" s="1629"/>
      <c r="I12" s="1634"/>
      <c r="J12" s="1634"/>
      <c r="K12" s="1636"/>
      <c r="L12" s="1636"/>
      <c r="M12" s="1636"/>
      <c r="N12" s="1636"/>
      <c r="O12" s="1639"/>
      <c r="P12" s="1640"/>
      <c r="Q12" s="1656"/>
      <c r="R12" s="1656"/>
      <c r="S12" s="1647"/>
      <c r="T12" s="1648"/>
      <c r="U12" s="1659"/>
      <c r="V12" s="1652"/>
    </row>
    <row r="13" spans="1:22" ht="14.1" customHeight="1" x14ac:dyDescent="0.15">
      <c r="B13" s="1627"/>
      <c r="C13" s="1629"/>
      <c r="D13" s="1629"/>
      <c r="E13" s="1631"/>
      <c r="F13" s="1653"/>
      <c r="G13" s="1631"/>
      <c r="H13" s="1629"/>
      <c r="I13" s="1634"/>
      <c r="J13" s="1634"/>
      <c r="K13" s="1636"/>
      <c r="L13" s="1636"/>
      <c r="M13" s="1636"/>
      <c r="N13" s="1636"/>
      <c r="O13" s="1654"/>
      <c r="P13" s="1655"/>
      <c r="Q13" s="1656">
        <f>J13+K13+L13+M13+N13+O13</f>
        <v>0</v>
      </c>
      <c r="R13" s="1656"/>
      <c r="S13" s="1657"/>
      <c r="T13" s="1658"/>
      <c r="U13" s="1659"/>
      <c r="V13" s="1652"/>
    </row>
    <row r="14" spans="1:22" ht="14.1" customHeight="1" x14ac:dyDescent="0.15">
      <c r="B14" s="1627"/>
      <c r="C14" s="1629"/>
      <c r="D14" s="1629"/>
      <c r="E14" s="1631"/>
      <c r="F14" s="1628"/>
      <c r="G14" s="1631"/>
      <c r="H14" s="1629"/>
      <c r="I14" s="1634"/>
      <c r="J14" s="1634"/>
      <c r="K14" s="1636"/>
      <c r="L14" s="1636"/>
      <c r="M14" s="1636"/>
      <c r="N14" s="1636"/>
      <c r="O14" s="1639"/>
      <c r="P14" s="1640"/>
      <c r="Q14" s="1656"/>
      <c r="R14" s="1656"/>
      <c r="S14" s="1647"/>
      <c r="T14" s="1648"/>
      <c r="U14" s="1659"/>
      <c r="V14" s="1652"/>
    </row>
    <row r="15" spans="1:22" ht="14.1" customHeight="1" x14ac:dyDescent="0.15">
      <c r="B15" s="1627"/>
      <c r="C15" s="1629"/>
      <c r="D15" s="1629"/>
      <c r="E15" s="1631"/>
      <c r="F15" s="1653"/>
      <c r="G15" s="1631"/>
      <c r="H15" s="1629"/>
      <c r="I15" s="1634"/>
      <c r="J15" s="1634"/>
      <c r="K15" s="1636"/>
      <c r="L15" s="1636"/>
      <c r="M15" s="1636"/>
      <c r="N15" s="1636"/>
      <c r="O15" s="1654"/>
      <c r="P15" s="1655"/>
      <c r="Q15" s="1656">
        <f>J15+K15+L15+M15+N15+O15</f>
        <v>0</v>
      </c>
      <c r="R15" s="1656"/>
      <c r="S15" s="1657"/>
      <c r="T15" s="1658"/>
      <c r="U15" s="1659"/>
      <c r="V15" s="1652"/>
    </row>
    <row r="16" spans="1:22" ht="14.1" customHeight="1" x14ac:dyDescent="0.15">
      <c r="B16" s="1627"/>
      <c r="C16" s="1629"/>
      <c r="D16" s="1629"/>
      <c r="E16" s="1631"/>
      <c r="F16" s="1628"/>
      <c r="G16" s="1631"/>
      <c r="H16" s="1629"/>
      <c r="I16" s="1634"/>
      <c r="J16" s="1634"/>
      <c r="K16" s="1636"/>
      <c r="L16" s="1636"/>
      <c r="M16" s="1636"/>
      <c r="N16" s="1636"/>
      <c r="O16" s="1639"/>
      <c r="P16" s="1640"/>
      <c r="Q16" s="1656"/>
      <c r="R16" s="1656"/>
      <c r="S16" s="1647"/>
      <c r="T16" s="1648"/>
      <c r="U16" s="1659"/>
      <c r="V16" s="1652"/>
    </row>
    <row r="17" spans="2:22" ht="14.1" customHeight="1" x14ac:dyDescent="0.15">
      <c r="B17" s="1627"/>
      <c r="C17" s="1629"/>
      <c r="D17" s="1629"/>
      <c r="E17" s="1631"/>
      <c r="F17" s="1653"/>
      <c r="G17" s="1631"/>
      <c r="H17" s="1629"/>
      <c r="I17" s="1634"/>
      <c r="J17" s="1634"/>
      <c r="K17" s="1636"/>
      <c r="L17" s="1636"/>
      <c r="M17" s="1636"/>
      <c r="N17" s="1636"/>
      <c r="O17" s="1654"/>
      <c r="P17" s="1655"/>
      <c r="Q17" s="1656">
        <f>J17+K17+L17+M17+N17+O17</f>
        <v>0</v>
      </c>
      <c r="R17" s="1656"/>
      <c r="S17" s="1657"/>
      <c r="T17" s="1658"/>
      <c r="U17" s="1659"/>
      <c r="V17" s="1652"/>
    </row>
    <row r="18" spans="2:22" ht="14.1" customHeight="1" x14ac:dyDescent="0.15">
      <c r="B18" s="1627"/>
      <c r="C18" s="1629"/>
      <c r="D18" s="1629"/>
      <c r="E18" s="1631"/>
      <c r="F18" s="1628"/>
      <c r="G18" s="1631"/>
      <c r="H18" s="1629"/>
      <c r="I18" s="1634"/>
      <c r="J18" s="1634"/>
      <c r="K18" s="1636"/>
      <c r="L18" s="1636"/>
      <c r="M18" s="1636"/>
      <c r="N18" s="1636"/>
      <c r="O18" s="1639"/>
      <c r="P18" s="1640"/>
      <c r="Q18" s="1656"/>
      <c r="R18" s="1656"/>
      <c r="S18" s="1647"/>
      <c r="T18" s="1648"/>
      <c r="U18" s="1659"/>
      <c r="V18" s="1652"/>
    </row>
    <row r="19" spans="2:22" ht="14.1" customHeight="1" x14ac:dyDescent="0.15">
      <c r="B19" s="1627"/>
      <c r="C19" s="1629"/>
      <c r="D19" s="1629"/>
      <c r="E19" s="1631"/>
      <c r="F19" s="1653"/>
      <c r="G19" s="1631"/>
      <c r="H19" s="1629"/>
      <c r="I19" s="1634"/>
      <c r="J19" s="1634"/>
      <c r="K19" s="1636"/>
      <c r="L19" s="1636"/>
      <c r="M19" s="1636"/>
      <c r="N19" s="1636"/>
      <c r="O19" s="1654"/>
      <c r="P19" s="1655"/>
      <c r="Q19" s="1656">
        <f>J19+K19+L19+M19+N19+O19</f>
        <v>0</v>
      </c>
      <c r="R19" s="1656"/>
      <c r="S19" s="1657"/>
      <c r="T19" s="1658"/>
      <c r="U19" s="1659"/>
      <c r="V19" s="1652"/>
    </row>
    <row r="20" spans="2:22" ht="14.1" customHeight="1" x14ac:dyDescent="0.15">
      <c r="B20" s="1627"/>
      <c r="C20" s="1629"/>
      <c r="D20" s="1629"/>
      <c r="E20" s="1631"/>
      <c r="F20" s="1628"/>
      <c r="G20" s="1631"/>
      <c r="H20" s="1629"/>
      <c r="I20" s="1634"/>
      <c r="J20" s="1634"/>
      <c r="K20" s="1636"/>
      <c r="L20" s="1636"/>
      <c r="M20" s="1636"/>
      <c r="N20" s="1636"/>
      <c r="O20" s="1639"/>
      <c r="P20" s="1640"/>
      <c r="Q20" s="1656"/>
      <c r="R20" s="1656"/>
      <c r="S20" s="1647"/>
      <c r="T20" s="1648"/>
      <c r="U20" s="1659"/>
      <c r="V20" s="1652"/>
    </row>
    <row r="21" spans="2:22" ht="14.1" customHeight="1" x14ac:dyDescent="0.15">
      <c r="B21" s="1627"/>
      <c r="C21" s="1629"/>
      <c r="D21" s="1629"/>
      <c r="E21" s="1631"/>
      <c r="F21" s="1653"/>
      <c r="G21" s="1631"/>
      <c r="H21" s="1629"/>
      <c r="I21" s="1634"/>
      <c r="J21" s="1634"/>
      <c r="K21" s="1636"/>
      <c r="L21" s="1636"/>
      <c r="M21" s="1636"/>
      <c r="N21" s="1636"/>
      <c r="O21" s="1654"/>
      <c r="P21" s="1655"/>
      <c r="Q21" s="1656">
        <f>J21+K21+L21+M21+N21+O21</f>
        <v>0</v>
      </c>
      <c r="R21" s="1656"/>
      <c r="S21" s="1657"/>
      <c r="T21" s="1658"/>
      <c r="U21" s="1659"/>
      <c r="V21" s="1652"/>
    </row>
    <row r="22" spans="2:22" ht="14.1" customHeight="1" x14ac:dyDescent="0.15">
      <c r="B22" s="1627"/>
      <c r="C22" s="1629"/>
      <c r="D22" s="1629"/>
      <c r="E22" s="1631"/>
      <c r="F22" s="1628"/>
      <c r="G22" s="1631"/>
      <c r="H22" s="1629"/>
      <c r="I22" s="1634"/>
      <c r="J22" s="1634"/>
      <c r="K22" s="1636"/>
      <c r="L22" s="1636"/>
      <c r="M22" s="1636"/>
      <c r="N22" s="1636"/>
      <c r="O22" s="1639"/>
      <c r="P22" s="1640"/>
      <c r="Q22" s="1656"/>
      <c r="R22" s="1656"/>
      <c r="S22" s="1647"/>
      <c r="T22" s="1648"/>
      <c r="U22" s="1659"/>
      <c r="V22" s="1652"/>
    </row>
    <row r="23" spans="2:22" ht="14.1" customHeight="1" x14ac:dyDescent="0.15">
      <c r="B23" s="1627"/>
      <c r="C23" s="1629"/>
      <c r="D23" s="1629"/>
      <c r="E23" s="1631"/>
      <c r="F23" s="1653"/>
      <c r="G23" s="1631"/>
      <c r="H23" s="1629"/>
      <c r="I23" s="1634"/>
      <c r="J23" s="1634"/>
      <c r="K23" s="1636"/>
      <c r="L23" s="1636"/>
      <c r="M23" s="1636"/>
      <c r="N23" s="1636"/>
      <c r="O23" s="1654"/>
      <c r="P23" s="1655"/>
      <c r="Q23" s="1656">
        <f>J23+K23+L23+M23+N23+O23</f>
        <v>0</v>
      </c>
      <c r="R23" s="1656"/>
      <c r="S23" s="1657"/>
      <c r="T23" s="1658"/>
      <c r="U23" s="1659"/>
      <c r="V23" s="1652"/>
    </row>
    <row r="24" spans="2:22" ht="14.1" customHeight="1" x14ac:dyDescent="0.15">
      <c r="B24" s="1627"/>
      <c r="C24" s="1629"/>
      <c r="D24" s="1629"/>
      <c r="E24" s="1631"/>
      <c r="F24" s="1628"/>
      <c r="G24" s="1631"/>
      <c r="H24" s="1629"/>
      <c r="I24" s="1634"/>
      <c r="J24" s="1634"/>
      <c r="K24" s="1636"/>
      <c r="L24" s="1636"/>
      <c r="M24" s="1636"/>
      <c r="N24" s="1636"/>
      <c r="O24" s="1639"/>
      <c r="P24" s="1640"/>
      <c r="Q24" s="1656"/>
      <c r="R24" s="1656"/>
      <c r="S24" s="1647"/>
      <c r="T24" s="1648"/>
      <c r="U24" s="1659"/>
      <c r="V24" s="1652"/>
    </row>
    <row r="25" spans="2:22" ht="14.1" customHeight="1" x14ac:dyDescent="0.15">
      <c r="B25" s="1627"/>
      <c r="C25" s="1629"/>
      <c r="D25" s="1629"/>
      <c r="E25" s="1631"/>
      <c r="F25" s="1653"/>
      <c r="G25" s="1631"/>
      <c r="H25" s="1629"/>
      <c r="I25" s="1634"/>
      <c r="J25" s="1634"/>
      <c r="K25" s="1636"/>
      <c r="L25" s="1636"/>
      <c r="M25" s="1636"/>
      <c r="N25" s="1636"/>
      <c r="O25" s="1654"/>
      <c r="P25" s="1655"/>
      <c r="Q25" s="1656">
        <f>J25+K25+L25+M25+N25+O25</f>
        <v>0</v>
      </c>
      <c r="R25" s="1656"/>
      <c r="S25" s="1657"/>
      <c r="T25" s="1658"/>
      <c r="U25" s="1659"/>
      <c r="V25" s="1652"/>
    </row>
    <row r="26" spans="2:22" ht="14.1" customHeight="1" x14ac:dyDescent="0.15">
      <c r="B26" s="1627"/>
      <c r="C26" s="1629"/>
      <c r="D26" s="1629"/>
      <c r="E26" s="1631"/>
      <c r="F26" s="1628"/>
      <c r="G26" s="1631"/>
      <c r="H26" s="1629"/>
      <c r="I26" s="1634"/>
      <c r="J26" s="1634"/>
      <c r="K26" s="1636"/>
      <c r="L26" s="1636"/>
      <c r="M26" s="1636"/>
      <c r="N26" s="1636"/>
      <c r="O26" s="1639"/>
      <c r="P26" s="1640"/>
      <c r="Q26" s="1656"/>
      <c r="R26" s="1656"/>
      <c r="S26" s="1647"/>
      <c r="T26" s="1648"/>
      <c r="U26" s="1659"/>
      <c r="V26" s="1652"/>
    </row>
    <row r="27" spans="2:22" ht="14.1" customHeight="1" x14ac:dyDescent="0.15">
      <c r="B27" s="1627"/>
      <c r="C27" s="1629"/>
      <c r="D27" s="1629"/>
      <c r="E27" s="1631"/>
      <c r="F27" s="1653"/>
      <c r="G27" s="1631"/>
      <c r="H27" s="1629"/>
      <c r="I27" s="1634"/>
      <c r="J27" s="1634"/>
      <c r="K27" s="1636"/>
      <c r="L27" s="1636"/>
      <c r="M27" s="1636"/>
      <c r="N27" s="1636"/>
      <c r="O27" s="1654"/>
      <c r="P27" s="1655"/>
      <c r="Q27" s="1656">
        <f>J27+K27+L27+M27+N27+O27</f>
        <v>0</v>
      </c>
      <c r="R27" s="1656"/>
      <c r="S27" s="1657"/>
      <c r="T27" s="1658"/>
      <c r="U27" s="1659"/>
      <c r="V27" s="1652"/>
    </row>
    <row r="28" spans="2:22" ht="14.1" customHeight="1" x14ac:dyDescent="0.15">
      <c r="B28" s="1627"/>
      <c r="C28" s="1629"/>
      <c r="D28" s="1629"/>
      <c r="E28" s="1631"/>
      <c r="F28" s="1628"/>
      <c r="G28" s="1631"/>
      <c r="H28" s="1629"/>
      <c r="I28" s="1634"/>
      <c r="J28" s="1634"/>
      <c r="K28" s="1636"/>
      <c r="L28" s="1636"/>
      <c r="M28" s="1636"/>
      <c r="N28" s="1636"/>
      <c r="O28" s="1639"/>
      <c r="P28" s="1640"/>
      <c r="Q28" s="1656"/>
      <c r="R28" s="1656"/>
      <c r="S28" s="1647"/>
      <c r="T28" s="1648"/>
      <c r="U28" s="1659"/>
      <c r="V28" s="1652"/>
    </row>
    <row r="29" spans="2:22" ht="14.1" customHeight="1" x14ac:dyDescent="0.15">
      <c r="B29" s="1627"/>
      <c r="C29" s="1629"/>
      <c r="D29" s="1629"/>
      <c r="E29" s="1631"/>
      <c r="F29" s="1653"/>
      <c r="G29" s="1631"/>
      <c r="H29" s="1629"/>
      <c r="I29" s="1634"/>
      <c r="J29" s="1634"/>
      <c r="K29" s="1636"/>
      <c r="L29" s="1636"/>
      <c r="M29" s="1636"/>
      <c r="N29" s="1636"/>
      <c r="O29" s="1654"/>
      <c r="P29" s="1655"/>
      <c r="Q29" s="1656">
        <f>J29+K29+L29+M29+N29+O29</f>
        <v>0</v>
      </c>
      <c r="R29" s="1656"/>
      <c r="S29" s="1657"/>
      <c r="T29" s="1658"/>
      <c r="U29" s="1659"/>
      <c r="V29" s="1652"/>
    </row>
    <row r="30" spans="2:22" ht="14.1" customHeight="1" x14ac:dyDescent="0.15">
      <c r="B30" s="1627"/>
      <c r="C30" s="1629"/>
      <c r="D30" s="1629"/>
      <c r="E30" s="1631"/>
      <c r="F30" s="1628"/>
      <c r="G30" s="1631"/>
      <c r="H30" s="1629"/>
      <c r="I30" s="1634"/>
      <c r="J30" s="1634"/>
      <c r="K30" s="1636"/>
      <c r="L30" s="1636"/>
      <c r="M30" s="1636"/>
      <c r="N30" s="1636"/>
      <c r="O30" s="1639"/>
      <c r="P30" s="1640"/>
      <c r="Q30" s="1656"/>
      <c r="R30" s="1656"/>
      <c r="S30" s="1647"/>
      <c r="T30" s="1648"/>
      <c r="U30" s="1659"/>
      <c r="V30" s="1652"/>
    </row>
    <row r="31" spans="2:22" ht="14.1" customHeight="1" x14ac:dyDescent="0.15">
      <c r="B31" s="1627"/>
      <c r="C31" s="1629"/>
      <c r="D31" s="1629"/>
      <c r="E31" s="1631"/>
      <c r="F31" s="1653"/>
      <c r="G31" s="1631"/>
      <c r="H31" s="1629"/>
      <c r="I31" s="1634"/>
      <c r="J31" s="1634"/>
      <c r="K31" s="1636"/>
      <c r="L31" s="1636"/>
      <c r="M31" s="1636"/>
      <c r="N31" s="1636"/>
      <c r="O31" s="1654"/>
      <c r="P31" s="1655"/>
      <c r="Q31" s="1643">
        <f>J31+K31+L31+M31+N31+O31</f>
        <v>0</v>
      </c>
      <c r="R31" s="1644"/>
      <c r="S31" s="1657"/>
      <c r="T31" s="1658"/>
      <c r="U31" s="1660"/>
      <c r="V31" s="1652"/>
    </row>
    <row r="32" spans="2:22" ht="14.1" customHeight="1" thickBot="1" x14ac:dyDescent="0.2">
      <c r="B32" s="1675"/>
      <c r="C32" s="1653"/>
      <c r="D32" s="1653"/>
      <c r="E32" s="1676"/>
      <c r="F32" s="1632"/>
      <c r="G32" s="1676"/>
      <c r="H32" s="1653"/>
      <c r="I32" s="1679"/>
      <c r="J32" s="1679"/>
      <c r="K32" s="1667"/>
      <c r="L32" s="1667"/>
      <c r="M32" s="1667"/>
      <c r="N32" s="1667"/>
      <c r="O32" s="1668"/>
      <c r="P32" s="1669"/>
      <c r="Q32" s="1670"/>
      <c r="R32" s="1671"/>
      <c r="S32" s="1672"/>
      <c r="T32" s="1673"/>
      <c r="U32" s="1661"/>
      <c r="V32" s="1674"/>
    </row>
    <row r="33" spans="2:22" ht="14.25" customHeight="1" x14ac:dyDescent="0.15">
      <c r="B33" s="1677" t="s">
        <v>526</v>
      </c>
      <c r="C33" s="1678"/>
      <c r="D33" s="456">
        <v>1</v>
      </c>
      <c r="E33" s="457" t="s">
        <v>527</v>
      </c>
      <c r="F33" s="458"/>
      <c r="G33" s="459"/>
      <c r="H33" s="458"/>
      <c r="I33" s="460"/>
      <c r="J33" s="460"/>
      <c r="K33" s="461"/>
      <c r="L33" s="461"/>
      <c r="M33" s="461"/>
      <c r="N33" s="461"/>
      <c r="O33" s="461"/>
      <c r="P33" s="461"/>
      <c r="Q33" s="462"/>
      <c r="R33" s="462"/>
      <c r="S33" s="463"/>
      <c r="T33" s="463"/>
      <c r="U33" s="463"/>
      <c r="V33" s="463"/>
    </row>
    <row r="34" spans="2:22" ht="15" customHeight="1" x14ac:dyDescent="0.15">
      <c r="B34" s="1662"/>
      <c r="C34" s="1663"/>
      <c r="D34" s="464">
        <v>2</v>
      </c>
      <c r="E34" s="1664" t="s">
        <v>961</v>
      </c>
      <c r="F34" s="1664"/>
      <c r="G34" s="1664"/>
      <c r="H34" s="1664"/>
      <c r="I34" s="1664"/>
      <c r="J34" s="1664"/>
      <c r="K34" s="1664"/>
      <c r="L34" s="1664"/>
      <c r="M34" s="1664"/>
      <c r="N34" s="1664"/>
      <c r="O34" s="1664"/>
      <c r="P34" s="1664"/>
      <c r="Q34" s="1664"/>
      <c r="R34" s="1664"/>
      <c r="S34" s="1664"/>
      <c r="T34" s="1664"/>
      <c r="U34" s="1664"/>
      <c r="V34" s="1664"/>
    </row>
    <row r="35" spans="2:22" s="467" customFormat="1" ht="11.25" x14ac:dyDescent="0.15">
      <c r="B35" s="465"/>
      <c r="C35" s="465"/>
      <c r="D35" s="466"/>
      <c r="E35" s="1664"/>
      <c r="F35" s="1664"/>
      <c r="G35" s="1664"/>
      <c r="H35" s="1664"/>
      <c r="I35" s="1664"/>
      <c r="J35" s="1664"/>
      <c r="K35" s="1664"/>
      <c r="L35" s="1664"/>
      <c r="M35" s="1664"/>
      <c r="N35" s="1664"/>
      <c r="O35" s="1664"/>
      <c r="P35" s="1664"/>
      <c r="Q35" s="1664"/>
      <c r="R35" s="1664"/>
      <c r="S35" s="1664"/>
      <c r="T35" s="1664"/>
      <c r="U35" s="1664"/>
      <c r="V35" s="1664"/>
    </row>
    <row r="36" spans="2:22" s="467" customFormat="1" ht="11.25" x14ac:dyDescent="0.15">
      <c r="B36" s="465"/>
      <c r="C36" s="465"/>
      <c r="D36" s="466">
        <v>3</v>
      </c>
      <c r="E36" s="1665" t="s">
        <v>962</v>
      </c>
      <c r="F36" s="1665"/>
      <c r="G36" s="1665"/>
      <c r="H36" s="1665"/>
      <c r="I36" s="1665"/>
      <c r="J36" s="1665"/>
      <c r="K36" s="1665"/>
      <c r="L36" s="1665"/>
      <c r="M36" s="1665"/>
      <c r="N36" s="1665"/>
      <c r="O36" s="1665"/>
      <c r="P36" s="1665"/>
      <c r="Q36" s="1665"/>
      <c r="R36" s="1665"/>
      <c r="S36" s="1665"/>
      <c r="T36" s="1665"/>
      <c r="U36" s="1665"/>
      <c r="V36" s="1665"/>
    </row>
    <row r="37" spans="2:22" s="467" customFormat="1" ht="12.75" customHeight="1" x14ac:dyDescent="0.15">
      <c r="B37" s="465"/>
      <c r="C37" s="465"/>
      <c r="D37" s="468">
        <v>4</v>
      </c>
      <c r="E37" s="1666" t="s">
        <v>963</v>
      </c>
      <c r="F37" s="1666"/>
      <c r="G37" s="1666"/>
      <c r="H37" s="1666"/>
      <c r="I37" s="1666"/>
      <c r="J37" s="1666"/>
      <c r="K37" s="1666"/>
      <c r="L37" s="1666"/>
      <c r="M37" s="1666"/>
      <c r="N37" s="1666"/>
      <c r="O37" s="1666"/>
      <c r="P37" s="1666"/>
      <c r="Q37" s="1666"/>
      <c r="R37" s="1666"/>
      <c r="S37" s="1666"/>
      <c r="T37" s="1666"/>
      <c r="U37" s="1666"/>
      <c r="V37" s="1666"/>
    </row>
    <row r="38" spans="2:22" s="467" customFormat="1" ht="11.25" x14ac:dyDescent="0.15">
      <c r="B38" s="465"/>
      <c r="C38" s="465"/>
      <c r="D38" s="466">
        <v>5</v>
      </c>
      <c r="E38" s="469" t="s">
        <v>964</v>
      </c>
      <c r="F38" s="470"/>
      <c r="G38" s="470"/>
      <c r="H38" s="470"/>
      <c r="I38" s="470"/>
      <c r="J38" s="470"/>
      <c r="K38" s="470"/>
      <c r="L38" s="470"/>
      <c r="M38" s="470"/>
      <c r="N38" s="470"/>
      <c r="O38" s="470"/>
      <c r="P38" s="470"/>
      <c r="Q38" s="470"/>
      <c r="R38" s="470"/>
      <c r="S38" s="470"/>
      <c r="T38" s="470"/>
      <c r="U38" s="470"/>
      <c r="V38" s="470"/>
    </row>
    <row r="39" spans="2:22" s="467" customFormat="1" ht="11.25" x14ac:dyDescent="0.15">
      <c r="B39" s="465"/>
      <c r="C39" s="465"/>
      <c r="D39" s="466">
        <v>6</v>
      </c>
      <c r="E39" s="471" t="s">
        <v>965</v>
      </c>
      <c r="F39" s="471"/>
      <c r="G39" s="470"/>
      <c r="H39" s="470"/>
      <c r="I39" s="470"/>
      <c r="J39" s="470"/>
      <c r="K39" s="470"/>
      <c r="L39" s="470"/>
      <c r="M39" s="470"/>
      <c r="N39" s="470"/>
      <c r="O39" s="470"/>
      <c r="P39" s="470"/>
      <c r="Q39" s="470"/>
      <c r="R39" s="470"/>
      <c r="S39" s="470"/>
      <c r="T39" s="470"/>
      <c r="U39" s="470"/>
      <c r="V39" s="470"/>
    </row>
    <row r="40" spans="2:22" s="467" customFormat="1" ht="11.25" x14ac:dyDescent="0.15">
      <c r="B40" s="465"/>
      <c r="C40" s="465"/>
      <c r="D40" s="472">
        <v>7</v>
      </c>
      <c r="E40" s="465" t="s">
        <v>966</v>
      </c>
      <c r="F40" s="465"/>
      <c r="G40" s="465"/>
      <c r="H40" s="465"/>
      <c r="I40" s="465"/>
      <c r="J40" s="465"/>
      <c r="K40" s="465"/>
      <c r="L40" s="465"/>
      <c r="M40" s="465"/>
      <c r="N40" s="465"/>
      <c r="O40" s="465"/>
      <c r="P40" s="465"/>
      <c r="Q40" s="465"/>
      <c r="R40" s="465"/>
      <c r="S40" s="465"/>
      <c r="T40" s="465"/>
      <c r="U40" s="465"/>
      <c r="V40" s="465"/>
    </row>
    <row r="41" spans="2:22" s="467" customFormat="1" x14ac:dyDescent="0.15">
      <c r="B41" s="465"/>
      <c r="C41" s="465"/>
      <c r="D41" s="472">
        <v>8</v>
      </c>
      <c r="E41" s="465" t="s">
        <v>967</v>
      </c>
      <c r="F41" s="465"/>
      <c r="G41" s="465"/>
      <c r="H41" s="465"/>
      <c r="I41" s="465"/>
      <c r="J41" s="465"/>
      <c r="K41" s="465"/>
      <c r="L41" s="465"/>
      <c r="M41" s="465"/>
      <c r="N41" s="465"/>
      <c r="O41" s="465"/>
      <c r="P41" s="465"/>
      <c r="Q41" s="465"/>
      <c r="R41" s="465"/>
      <c r="S41" s="465"/>
      <c r="T41" s="465"/>
      <c r="U41" s="3"/>
      <c r="V41" s="465"/>
    </row>
    <row r="42" spans="2:22" s="467" customFormat="1" x14ac:dyDescent="0.15">
      <c r="B42" s="465"/>
      <c r="C42" s="465"/>
      <c r="F42" s="465"/>
      <c r="G42" s="465"/>
      <c r="H42" s="465"/>
      <c r="I42" s="465"/>
      <c r="J42" s="465"/>
      <c r="K42" s="465"/>
      <c r="L42" s="465"/>
      <c r="M42" s="465"/>
      <c r="N42" s="465"/>
      <c r="O42" s="465"/>
      <c r="P42" s="465"/>
      <c r="Q42" s="465"/>
      <c r="R42" s="465"/>
      <c r="S42" s="465"/>
      <c r="T42" s="465"/>
      <c r="U42" s="3"/>
      <c r="V42" s="465"/>
    </row>
    <row r="43" spans="2:22" s="467" customFormat="1" x14ac:dyDescent="0.15">
      <c r="B43" s="455"/>
      <c r="C43" s="455"/>
      <c r="D43" s="473"/>
      <c r="E43" s="455"/>
      <c r="F43" s="455"/>
      <c r="G43" s="455"/>
      <c r="H43" s="455"/>
      <c r="I43" s="455"/>
      <c r="J43" s="455"/>
      <c r="K43" s="455"/>
      <c r="L43" s="455"/>
      <c r="M43" s="455"/>
      <c r="N43" s="455"/>
      <c r="O43" s="455"/>
      <c r="P43" s="455"/>
      <c r="Q43" s="455"/>
      <c r="R43" s="455"/>
      <c r="S43" s="455"/>
      <c r="T43" s="455"/>
      <c r="U43" s="3"/>
      <c r="V43" s="455"/>
    </row>
  </sheetData>
  <mergeCells count="257">
    <mergeCell ref="U31:U32"/>
    <mergeCell ref="B34:C34"/>
    <mergeCell ref="E34:V35"/>
    <mergeCell ref="E36:V36"/>
    <mergeCell ref="E37:V37"/>
    <mergeCell ref="N31:N32"/>
    <mergeCell ref="O31:P32"/>
    <mergeCell ref="Q31:R32"/>
    <mergeCell ref="S31:T32"/>
    <mergeCell ref="V31:V32"/>
    <mergeCell ref="M31:M32"/>
    <mergeCell ref="B31:B32"/>
    <mergeCell ref="C31:C32"/>
    <mergeCell ref="D31:D32"/>
    <mergeCell ref="E31:E32"/>
    <mergeCell ref="F31:F32"/>
    <mergeCell ref="G31:G32"/>
    <mergeCell ref="B33:C33"/>
    <mergeCell ref="H31:H32"/>
    <mergeCell ref="I31:I32"/>
    <mergeCell ref="J31:J32"/>
    <mergeCell ref="K31:K32"/>
    <mergeCell ref="L31:L32"/>
    <mergeCell ref="K29:K30"/>
    <mergeCell ref="L29:L30"/>
    <mergeCell ref="M29:M30"/>
    <mergeCell ref="N29:N30"/>
    <mergeCell ref="O29:P30"/>
    <mergeCell ref="Q29:R30"/>
    <mergeCell ref="S29:T30"/>
    <mergeCell ref="U29:U30"/>
    <mergeCell ref="V29:V30"/>
    <mergeCell ref="B29:B30"/>
    <mergeCell ref="C29:C30"/>
    <mergeCell ref="D29:D30"/>
    <mergeCell ref="E29:E30"/>
    <mergeCell ref="F29:F30"/>
    <mergeCell ref="G29:G30"/>
    <mergeCell ref="H29:H30"/>
    <mergeCell ref="I29:I30"/>
    <mergeCell ref="J29:J30"/>
    <mergeCell ref="K27:K28"/>
    <mergeCell ref="L27:L28"/>
    <mergeCell ref="M27:M28"/>
    <mergeCell ref="N27:N28"/>
    <mergeCell ref="O27:P28"/>
    <mergeCell ref="Q27:R28"/>
    <mergeCell ref="S27:T28"/>
    <mergeCell ref="U27:U28"/>
    <mergeCell ref="V27:V28"/>
    <mergeCell ref="B27:B28"/>
    <mergeCell ref="C27:C28"/>
    <mergeCell ref="D27:D28"/>
    <mergeCell ref="E27:E28"/>
    <mergeCell ref="F27:F28"/>
    <mergeCell ref="G27:G28"/>
    <mergeCell ref="H27:H28"/>
    <mergeCell ref="I27:I28"/>
    <mergeCell ref="J27:J28"/>
    <mergeCell ref="K25:K26"/>
    <mergeCell ref="L25:L26"/>
    <mergeCell ref="M25:M26"/>
    <mergeCell ref="N25:N26"/>
    <mergeCell ref="O25:P26"/>
    <mergeCell ref="Q25:R26"/>
    <mergeCell ref="S25:T26"/>
    <mergeCell ref="U25:U26"/>
    <mergeCell ref="V25:V26"/>
    <mergeCell ref="B25:B26"/>
    <mergeCell ref="C25:C26"/>
    <mergeCell ref="D25:D26"/>
    <mergeCell ref="E25:E26"/>
    <mergeCell ref="F25:F26"/>
    <mergeCell ref="G25:G26"/>
    <mergeCell ref="H25:H26"/>
    <mergeCell ref="I25:I26"/>
    <mergeCell ref="J25:J26"/>
    <mergeCell ref="K23:K24"/>
    <mergeCell ref="L23:L24"/>
    <mergeCell ref="M23:M24"/>
    <mergeCell ref="N23:N24"/>
    <mergeCell ref="O23:P24"/>
    <mergeCell ref="Q23:R24"/>
    <mergeCell ref="S23:T24"/>
    <mergeCell ref="U23:U24"/>
    <mergeCell ref="V23:V24"/>
    <mergeCell ref="B23:B24"/>
    <mergeCell ref="C23:C24"/>
    <mergeCell ref="D23:D24"/>
    <mergeCell ref="E23:E24"/>
    <mergeCell ref="F23:F24"/>
    <mergeCell ref="G23:G24"/>
    <mergeCell ref="H23:H24"/>
    <mergeCell ref="I23:I24"/>
    <mergeCell ref="J23:J24"/>
    <mergeCell ref="K21:K22"/>
    <mergeCell ref="L21:L22"/>
    <mergeCell ref="M21:M22"/>
    <mergeCell ref="N21:N22"/>
    <mergeCell ref="O21:P22"/>
    <mergeCell ref="Q21:R22"/>
    <mergeCell ref="S21:T22"/>
    <mergeCell ref="U21:U22"/>
    <mergeCell ref="V21:V22"/>
    <mergeCell ref="B21:B22"/>
    <mergeCell ref="C21:C22"/>
    <mergeCell ref="D21:D22"/>
    <mergeCell ref="E21:E22"/>
    <mergeCell ref="F21:F22"/>
    <mergeCell ref="G21:G22"/>
    <mergeCell ref="H21:H22"/>
    <mergeCell ref="I21:I22"/>
    <mergeCell ref="J21:J22"/>
    <mergeCell ref="K19:K20"/>
    <mergeCell ref="L19:L20"/>
    <mergeCell ref="M19:M20"/>
    <mergeCell ref="N19:N20"/>
    <mergeCell ref="O19:P20"/>
    <mergeCell ref="Q19:R20"/>
    <mergeCell ref="S19:T20"/>
    <mergeCell ref="U19:U20"/>
    <mergeCell ref="V19:V20"/>
    <mergeCell ref="B19:B20"/>
    <mergeCell ref="C19:C20"/>
    <mergeCell ref="D19:D20"/>
    <mergeCell ref="E19:E20"/>
    <mergeCell ref="F19:F20"/>
    <mergeCell ref="G19:G20"/>
    <mergeCell ref="H19:H20"/>
    <mergeCell ref="I19:I20"/>
    <mergeCell ref="J19:J20"/>
    <mergeCell ref="K17:K18"/>
    <mergeCell ref="L17:L18"/>
    <mergeCell ref="M17:M18"/>
    <mergeCell ref="N17:N18"/>
    <mergeCell ref="O17:P18"/>
    <mergeCell ref="Q17:R18"/>
    <mergeCell ref="S17:T18"/>
    <mergeCell ref="U17:U18"/>
    <mergeCell ref="V17:V18"/>
    <mergeCell ref="B17:B18"/>
    <mergeCell ref="C17:C18"/>
    <mergeCell ref="D17:D18"/>
    <mergeCell ref="E17:E18"/>
    <mergeCell ref="F17:F18"/>
    <mergeCell ref="G17:G18"/>
    <mergeCell ref="H17:H18"/>
    <mergeCell ref="I17:I18"/>
    <mergeCell ref="J17:J18"/>
    <mergeCell ref="K15:K16"/>
    <mergeCell ref="L15:L16"/>
    <mergeCell ref="M15:M16"/>
    <mergeCell ref="N15:N16"/>
    <mergeCell ref="O15:P16"/>
    <mergeCell ref="Q15:R16"/>
    <mergeCell ref="S15:T16"/>
    <mergeCell ref="U15:U16"/>
    <mergeCell ref="V15:V16"/>
    <mergeCell ref="B15:B16"/>
    <mergeCell ref="C15:C16"/>
    <mergeCell ref="D15:D16"/>
    <mergeCell ref="E15:E16"/>
    <mergeCell ref="F15:F16"/>
    <mergeCell ref="G15:G16"/>
    <mergeCell ref="H15:H16"/>
    <mergeCell ref="I15:I16"/>
    <mergeCell ref="J15:J16"/>
    <mergeCell ref="K13:K14"/>
    <mergeCell ref="L13:L14"/>
    <mergeCell ref="M13:M14"/>
    <mergeCell ref="N13:N14"/>
    <mergeCell ref="O13:P14"/>
    <mergeCell ref="Q13:R14"/>
    <mergeCell ref="S13:T14"/>
    <mergeCell ref="U13:U14"/>
    <mergeCell ref="V13:V14"/>
    <mergeCell ref="B13:B14"/>
    <mergeCell ref="C13:C14"/>
    <mergeCell ref="D13:D14"/>
    <mergeCell ref="E13:E14"/>
    <mergeCell ref="F13:F14"/>
    <mergeCell ref="G13:G14"/>
    <mergeCell ref="H13:H14"/>
    <mergeCell ref="I13:I14"/>
    <mergeCell ref="J13:J14"/>
    <mergeCell ref="K11:K12"/>
    <mergeCell ref="L11:L12"/>
    <mergeCell ref="M11:M12"/>
    <mergeCell ref="N11:N12"/>
    <mergeCell ref="O11:P12"/>
    <mergeCell ref="Q11:R12"/>
    <mergeCell ref="S11:T12"/>
    <mergeCell ref="U11:U12"/>
    <mergeCell ref="V11:V12"/>
    <mergeCell ref="B11:B12"/>
    <mergeCell ref="C11:C12"/>
    <mergeCell ref="D11:D12"/>
    <mergeCell ref="E11:E12"/>
    <mergeCell ref="F11:F12"/>
    <mergeCell ref="G11:G12"/>
    <mergeCell ref="H11:H12"/>
    <mergeCell ref="I11:I12"/>
    <mergeCell ref="J11:J12"/>
    <mergeCell ref="K9:K10"/>
    <mergeCell ref="L9:L10"/>
    <mergeCell ref="M9:M10"/>
    <mergeCell ref="N9:N10"/>
    <mergeCell ref="O9:P10"/>
    <mergeCell ref="Q9:R10"/>
    <mergeCell ref="S9:T10"/>
    <mergeCell ref="U9:U10"/>
    <mergeCell ref="V9:V10"/>
    <mergeCell ref="B9:B10"/>
    <mergeCell ref="C9:C10"/>
    <mergeCell ref="D9:D10"/>
    <mergeCell ref="E9:E10"/>
    <mergeCell ref="F9:F10"/>
    <mergeCell ref="G9:G10"/>
    <mergeCell ref="H9:H10"/>
    <mergeCell ref="I9:I10"/>
    <mergeCell ref="J9:J10"/>
    <mergeCell ref="K7:K8"/>
    <mergeCell ref="L7:L8"/>
    <mergeCell ref="M7:M8"/>
    <mergeCell ref="N7:N8"/>
    <mergeCell ref="O7:P8"/>
    <mergeCell ref="Q7:R8"/>
    <mergeCell ref="S7:T8"/>
    <mergeCell ref="U7:U8"/>
    <mergeCell ref="V7:V8"/>
    <mergeCell ref="B7:B8"/>
    <mergeCell ref="C7:C8"/>
    <mergeCell ref="D7:D8"/>
    <mergeCell ref="E7:E8"/>
    <mergeCell ref="F7:F8"/>
    <mergeCell ref="G7:G8"/>
    <mergeCell ref="H7:H8"/>
    <mergeCell ref="I7:I8"/>
    <mergeCell ref="J7:J8"/>
    <mergeCell ref="P2:V2"/>
    <mergeCell ref="B3:B6"/>
    <mergeCell ref="C3:C6"/>
    <mergeCell ref="D3:D6"/>
    <mergeCell ref="G3:G4"/>
    <mergeCell ref="H3:H6"/>
    <mergeCell ref="I3:R3"/>
    <mergeCell ref="S3:T6"/>
    <mergeCell ref="U3:U6"/>
    <mergeCell ref="V3:V6"/>
    <mergeCell ref="F4:F5"/>
    <mergeCell ref="I4:J5"/>
    <mergeCell ref="K4:K6"/>
    <mergeCell ref="L4:L6"/>
    <mergeCell ref="M4:M6"/>
    <mergeCell ref="N4:N6"/>
    <mergeCell ref="O4:P6"/>
    <mergeCell ref="Q4:R6"/>
  </mergeCells>
  <phoneticPr fontId="2"/>
  <printOptions horizontalCentered="1"/>
  <pageMargins left="0.59055118110236227" right="0.39370078740157483" top="0.98425196850393704" bottom="0.78740157480314965" header="0.31496062992125984" footer="0.31496062992125984"/>
  <pageSetup paperSize="9" scale="87" firstPageNumber="13" orientation="landscape" useFirstPageNumber="1"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1:AQ53"/>
  <sheetViews>
    <sheetView view="pageBreakPreview" zoomScaleNormal="75" workbookViewId="0"/>
  </sheetViews>
  <sheetFormatPr defaultRowHeight="13.5" x14ac:dyDescent="0.15"/>
  <cols>
    <col min="1" max="1" width="2.875" style="64" customWidth="1"/>
    <col min="2" max="2" width="3.875" style="64" customWidth="1"/>
    <col min="3" max="3" width="2.375" style="64" customWidth="1"/>
    <col min="4" max="4" width="6.75" style="64" customWidth="1"/>
    <col min="5" max="32" width="2.5" style="64" customWidth="1"/>
    <col min="33" max="33" width="8.5" style="64" customWidth="1"/>
    <col min="34" max="34" width="8.875" style="64" customWidth="1"/>
    <col min="35" max="36" width="4.375" style="64" customWidth="1"/>
    <col min="37" max="37" width="2" style="64" customWidth="1"/>
    <col min="38" max="38" width="4.375" style="64" customWidth="1"/>
    <col min="39" max="39" width="2.125" style="64" customWidth="1"/>
    <col min="40" max="40" width="4.625" style="64" customWidth="1"/>
    <col min="41" max="41" width="3" style="64" customWidth="1"/>
    <col min="42" max="42" width="5.375" style="64" customWidth="1"/>
    <col min="43" max="43" width="7" style="64" customWidth="1"/>
    <col min="44" max="16384" width="9" style="64"/>
  </cols>
  <sheetData>
    <row r="1" spans="1:43" ht="18" customHeight="1" thickBot="1" x14ac:dyDescent="0.2">
      <c r="A1" s="3" t="s">
        <v>348</v>
      </c>
      <c r="B1" s="67"/>
      <c r="C1" s="68"/>
      <c r="D1" s="68"/>
      <c r="E1" s="68"/>
      <c r="F1" s="929" t="str">
        <f>+"（"&amp;表紙!AF12&amp;"の勤務体制を記載）"</f>
        <v>（検査実施日の前々月の勤務体制を記載）</v>
      </c>
      <c r="H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row>
    <row r="2" spans="1:43" ht="14.25" x14ac:dyDescent="0.15">
      <c r="B2" s="1684" t="s">
        <v>104</v>
      </c>
      <c r="C2" s="1686" t="s">
        <v>105</v>
      </c>
      <c r="D2" s="1687"/>
      <c r="E2" s="1690" t="s">
        <v>255</v>
      </c>
      <c r="F2" s="1691"/>
      <c r="G2" s="1683">
        <v>8</v>
      </c>
      <c r="H2" s="1683"/>
      <c r="I2" s="1683">
        <v>9</v>
      </c>
      <c r="J2" s="1683"/>
      <c r="K2" s="1683">
        <v>10</v>
      </c>
      <c r="L2" s="1683"/>
      <c r="M2" s="1683">
        <v>11</v>
      </c>
      <c r="N2" s="1683"/>
      <c r="O2" s="1683">
        <v>12</v>
      </c>
      <c r="P2" s="1683"/>
      <c r="Q2" s="1683">
        <v>13</v>
      </c>
      <c r="R2" s="1683"/>
      <c r="S2" s="1683">
        <v>14</v>
      </c>
      <c r="T2" s="1683"/>
      <c r="U2" s="1683">
        <v>15</v>
      </c>
      <c r="V2" s="1683"/>
      <c r="W2" s="1683">
        <v>16</v>
      </c>
      <c r="X2" s="1683"/>
      <c r="Y2" s="1683">
        <v>17</v>
      </c>
      <c r="Z2" s="1683"/>
      <c r="AA2" s="1683">
        <v>18</v>
      </c>
      <c r="AB2" s="1683"/>
      <c r="AC2" s="1683">
        <v>19</v>
      </c>
      <c r="AD2" s="1683"/>
      <c r="AE2" s="1683">
        <v>20</v>
      </c>
      <c r="AF2" s="1683"/>
      <c r="AG2" s="1737" t="s">
        <v>34</v>
      </c>
      <c r="AH2" s="1739" t="s">
        <v>1042</v>
      </c>
      <c r="AI2" s="1741" t="s">
        <v>252</v>
      </c>
      <c r="AJ2" s="1741"/>
      <c r="AK2" s="1741"/>
      <c r="AL2" s="1741"/>
      <c r="AM2" s="1741"/>
      <c r="AN2" s="1741"/>
      <c r="AO2" s="1741"/>
      <c r="AP2" s="1741"/>
      <c r="AQ2" s="1742"/>
    </row>
    <row r="3" spans="1:43" x14ac:dyDescent="0.15">
      <c r="B3" s="1685"/>
      <c r="C3" s="1688"/>
      <c r="D3" s="1689"/>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6"/>
      <c r="AG3" s="1738"/>
      <c r="AH3" s="1740"/>
      <c r="AI3" s="1743" t="s">
        <v>114</v>
      </c>
      <c r="AJ3" s="1743"/>
      <c r="AK3" s="1744"/>
      <c r="AL3" s="1745" t="s">
        <v>115</v>
      </c>
      <c r="AM3" s="1743"/>
      <c r="AN3" s="1744"/>
      <c r="AO3" s="1040"/>
      <c r="AP3" s="1041" t="s">
        <v>372</v>
      </c>
      <c r="AQ3" s="1042"/>
    </row>
    <row r="4" spans="1:43" ht="10.5" customHeight="1" x14ac:dyDescent="0.15">
      <c r="B4" s="1692" t="s">
        <v>106</v>
      </c>
      <c r="C4" s="1693"/>
      <c r="D4" s="1694"/>
      <c r="E4" s="97"/>
      <c r="F4" s="97"/>
      <c r="G4" s="97"/>
      <c r="H4" s="98"/>
      <c r="I4" s="97"/>
      <c r="J4" s="97"/>
      <c r="K4" s="97"/>
      <c r="L4" s="97"/>
      <c r="M4" s="97"/>
      <c r="N4" s="97"/>
      <c r="O4" s="97"/>
      <c r="P4" s="97"/>
      <c r="Q4" s="97"/>
      <c r="R4" s="97"/>
      <c r="S4" s="97"/>
      <c r="T4" s="97"/>
      <c r="U4" s="97"/>
      <c r="V4" s="97"/>
      <c r="W4" s="97"/>
      <c r="X4" s="97"/>
      <c r="Y4" s="97"/>
      <c r="Z4" s="97"/>
      <c r="AA4" s="97"/>
      <c r="AB4" s="97"/>
      <c r="AC4" s="97"/>
      <c r="AD4" s="97"/>
      <c r="AE4" s="97"/>
      <c r="AF4" s="97"/>
      <c r="AG4" s="295" t="s">
        <v>110</v>
      </c>
      <c r="AH4" s="296" t="s">
        <v>108</v>
      </c>
      <c r="AI4" s="297" t="s">
        <v>123</v>
      </c>
      <c r="AJ4" s="298" t="s">
        <v>118</v>
      </c>
      <c r="AK4" s="299"/>
      <c r="AL4" s="300" t="s">
        <v>123</v>
      </c>
      <c r="AM4" s="97"/>
      <c r="AN4" s="299" t="s">
        <v>118</v>
      </c>
      <c r="AO4" s="300" t="s">
        <v>124</v>
      </c>
      <c r="AP4" s="97"/>
      <c r="AQ4" s="301" t="s">
        <v>118</v>
      </c>
    </row>
    <row r="5" spans="1:43" ht="12" customHeight="1" x14ac:dyDescent="0.15">
      <c r="B5" s="1695"/>
      <c r="C5" s="1696"/>
      <c r="D5" s="1697"/>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100"/>
      <c r="AH5" s="101"/>
      <c r="AI5" s="102"/>
      <c r="AJ5" s="1746"/>
      <c r="AK5" s="1747"/>
      <c r="AL5" s="1748"/>
      <c r="AM5" s="1746"/>
      <c r="AN5" s="103"/>
      <c r="AO5" s="1749"/>
      <c r="AP5" s="1750"/>
      <c r="AQ5" s="104"/>
    </row>
    <row r="6" spans="1:43" ht="11.25" customHeight="1" x14ac:dyDescent="0.15">
      <c r="B6" s="1751" t="s">
        <v>107</v>
      </c>
      <c r="C6" s="1698" t="s">
        <v>36</v>
      </c>
      <c r="D6" s="1700"/>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105"/>
      <c r="AH6" s="106"/>
      <c r="AI6" s="107"/>
      <c r="AJ6" s="1753"/>
      <c r="AK6" s="1754"/>
      <c r="AL6" s="1755"/>
      <c r="AM6" s="1753"/>
      <c r="AN6" s="108"/>
      <c r="AO6" s="1756"/>
      <c r="AP6" s="1757"/>
      <c r="AQ6" s="109"/>
    </row>
    <row r="7" spans="1:43" ht="11.25" customHeight="1" x14ac:dyDescent="0.15">
      <c r="B7" s="1751"/>
      <c r="C7" s="1699"/>
      <c r="D7" s="1701"/>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110"/>
      <c r="AH7" s="111"/>
      <c r="AI7" s="112"/>
      <c r="AJ7" s="1758"/>
      <c r="AK7" s="1759"/>
      <c r="AL7" s="1760"/>
      <c r="AM7" s="1758"/>
      <c r="AN7" s="113"/>
      <c r="AO7" s="1761"/>
      <c r="AP7" s="1762"/>
      <c r="AQ7" s="114"/>
    </row>
    <row r="8" spans="1:43" ht="11.25" customHeight="1" x14ac:dyDescent="0.15">
      <c r="B8" s="1751"/>
      <c r="C8" s="1698" t="s">
        <v>37</v>
      </c>
      <c r="D8" s="1700"/>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105"/>
      <c r="AH8" s="106"/>
      <c r="AI8" s="107"/>
      <c r="AJ8" s="1753"/>
      <c r="AK8" s="1754"/>
      <c r="AL8" s="1755"/>
      <c r="AM8" s="1753"/>
      <c r="AN8" s="108"/>
      <c r="AO8" s="1756"/>
      <c r="AP8" s="1757"/>
      <c r="AQ8" s="109"/>
    </row>
    <row r="9" spans="1:43" ht="11.25" customHeight="1" x14ac:dyDescent="0.15">
      <c r="B9" s="1751"/>
      <c r="C9" s="1699"/>
      <c r="D9" s="1701"/>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110"/>
      <c r="AH9" s="111"/>
      <c r="AI9" s="112"/>
      <c r="AJ9" s="1758"/>
      <c r="AK9" s="1759"/>
      <c r="AL9" s="1760"/>
      <c r="AM9" s="1758"/>
      <c r="AN9" s="113"/>
      <c r="AO9" s="1761"/>
      <c r="AP9" s="1762"/>
      <c r="AQ9" s="114"/>
    </row>
    <row r="10" spans="1:43" ht="11.25" customHeight="1" x14ac:dyDescent="0.15">
      <c r="B10" s="1751"/>
      <c r="C10" s="1698" t="s">
        <v>38</v>
      </c>
      <c r="D10" s="1700"/>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105"/>
      <c r="AH10" s="106"/>
      <c r="AI10" s="107"/>
      <c r="AJ10" s="1753"/>
      <c r="AK10" s="1754"/>
      <c r="AL10" s="1755"/>
      <c r="AM10" s="1753"/>
      <c r="AN10" s="108"/>
      <c r="AO10" s="1756"/>
      <c r="AP10" s="1757"/>
      <c r="AQ10" s="109"/>
    </row>
    <row r="11" spans="1:43" ht="11.25" customHeight="1" x14ac:dyDescent="0.15">
      <c r="B11" s="1751"/>
      <c r="C11" s="1699"/>
      <c r="D11" s="1701"/>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110"/>
      <c r="AH11" s="111"/>
      <c r="AI11" s="112"/>
      <c r="AJ11" s="1758"/>
      <c r="AK11" s="1759"/>
      <c r="AL11" s="1760"/>
      <c r="AM11" s="1758"/>
      <c r="AN11" s="113"/>
      <c r="AO11" s="1761"/>
      <c r="AP11" s="1762"/>
      <c r="AQ11" s="114"/>
    </row>
    <row r="12" spans="1:43" ht="11.25" customHeight="1" x14ac:dyDescent="0.15">
      <c r="B12" s="1751"/>
      <c r="C12" s="1698" t="s">
        <v>39</v>
      </c>
      <c r="D12" s="1700"/>
      <c r="E12" s="97"/>
      <c r="F12" s="97"/>
      <c r="G12" s="97"/>
      <c r="H12" s="97"/>
      <c r="I12" s="97"/>
      <c r="J12" s="97"/>
      <c r="K12" s="97"/>
      <c r="L12" s="97"/>
      <c r="M12" s="97"/>
      <c r="N12" s="97"/>
      <c r="O12" s="97"/>
      <c r="P12" s="115"/>
      <c r="Q12" s="97"/>
      <c r="R12" s="97"/>
      <c r="S12" s="97"/>
      <c r="T12" s="97"/>
      <c r="U12" s="97"/>
      <c r="V12" s="97"/>
      <c r="W12" s="97"/>
      <c r="X12" s="97"/>
      <c r="Y12" s="97"/>
      <c r="Z12" s="97"/>
      <c r="AA12" s="97"/>
      <c r="AB12" s="97"/>
      <c r="AC12" s="97"/>
      <c r="AD12" s="97"/>
      <c r="AE12" s="97"/>
      <c r="AF12" s="97"/>
      <c r="AG12" s="105"/>
      <c r="AH12" s="106"/>
      <c r="AI12" s="107"/>
      <c r="AJ12" s="1753"/>
      <c r="AK12" s="1754"/>
      <c r="AL12" s="1755"/>
      <c r="AM12" s="1753"/>
      <c r="AN12" s="108"/>
      <c r="AO12" s="1756"/>
      <c r="AP12" s="1757"/>
      <c r="AQ12" s="109"/>
    </row>
    <row r="13" spans="1:43" ht="11.25" customHeight="1" x14ac:dyDescent="0.15">
      <c r="B13" s="1751"/>
      <c r="C13" s="1699"/>
      <c r="D13" s="1701"/>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110"/>
      <c r="AH13" s="111"/>
      <c r="AI13" s="112"/>
      <c r="AJ13" s="1758"/>
      <c r="AK13" s="1759"/>
      <c r="AL13" s="1760"/>
      <c r="AM13" s="1758"/>
      <c r="AN13" s="113"/>
      <c r="AO13" s="1761"/>
      <c r="AP13" s="1762"/>
      <c r="AQ13" s="114"/>
    </row>
    <row r="14" spans="1:43" ht="11.25" customHeight="1" x14ac:dyDescent="0.15">
      <c r="B14" s="1751"/>
      <c r="C14" s="1698" t="s">
        <v>40</v>
      </c>
      <c r="D14" s="1700"/>
      <c r="E14" s="97"/>
      <c r="F14" s="97"/>
      <c r="G14" s="97"/>
      <c r="H14" s="97"/>
      <c r="I14" s="97"/>
      <c r="J14" s="97"/>
      <c r="K14" s="97"/>
      <c r="L14" s="97"/>
      <c r="M14" s="97"/>
      <c r="N14" s="97"/>
      <c r="O14" s="97"/>
      <c r="P14" s="115"/>
      <c r="Q14" s="97"/>
      <c r="R14" s="97"/>
      <c r="S14" s="97"/>
      <c r="T14" s="97"/>
      <c r="U14" s="97"/>
      <c r="V14" s="97"/>
      <c r="W14" s="97"/>
      <c r="X14" s="97"/>
      <c r="Y14" s="97"/>
      <c r="Z14" s="97"/>
      <c r="AA14" s="97"/>
      <c r="AB14" s="97"/>
      <c r="AC14" s="97"/>
      <c r="AD14" s="97"/>
      <c r="AE14" s="97"/>
      <c r="AF14" s="97"/>
      <c r="AG14" s="105"/>
      <c r="AH14" s="106"/>
      <c r="AI14" s="107"/>
      <c r="AJ14" s="1753"/>
      <c r="AK14" s="1754"/>
      <c r="AL14" s="1755"/>
      <c r="AM14" s="1753"/>
      <c r="AN14" s="108"/>
      <c r="AO14" s="1756"/>
      <c r="AP14" s="1757"/>
      <c r="AQ14" s="109"/>
    </row>
    <row r="15" spans="1:43" ht="11.25" customHeight="1" x14ac:dyDescent="0.15">
      <c r="B15" s="1751"/>
      <c r="C15" s="1699"/>
      <c r="D15" s="1701"/>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110"/>
      <c r="AH15" s="111"/>
      <c r="AI15" s="112"/>
      <c r="AJ15" s="1758"/>
      <c r="AK15" s="1759"/>
      <c r="AL15" s="1760"/>
      <c r="AM15" s="1758"/>
      <c r="AN15" s="113"/>
      <c r="AO15" s="1761"/>
      <c r="AP15" s="1762"/>
      <c r="AQ15" s="114"/>
    </row>
    <row r="16" spans="1:43" ht="11.25" customHeight="1" x14ac:dyDescent="0.15">
      <c r="B16" s="1751"/>
      <c r="C16" s="1698" t="s">
        <v>41</v>
      </c>
      <c r="D16" s="1700"/>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105"/>
      <c r="AH16" s="106"/>
      <c r="AI16" s="107"/>
      <c r="AJ16" s="1753"/>
      <c r="AK16" s="1754"/>
      <c r="AL16" s="1755"/>
      <c r="AM16" s="1753"/>
      <c r="AN16" s="108"/>
      <c r="AO16" s="1756"/>
      <c r="AP16" s="1757"/>
      <c r="AQ16" s="109"/>
    </row>
    <row r="17" spans="2:43" ht="11.25" customHeight="1" x14ac:dyDescent="0.15">
      <c r="B17" s="1751"/>
      <c r="C17" s="1699"/>
      <c r="D17" s="1701"/>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10"/>
      <c r="AH17" s="111"/>
      <c r="AI17" s="112"/>
      <c r="AJ17" s="1758"/>
      <c r="AK17" s="1759"/>
      <c r="AL17" s="1760"/>
      <c r="AM17" s="1758"/>
      <c r="AN17" s="113"/>
      <c r="AO17" s="1761"/>
      <c r="AP17" s="1762"/>
      <c r="AQ17" s="114"/>
    </row>
    <row r="18" spans="2:43" ht="11.25" customHeight="1" x14ac:dyDescent="0.15">
      <c r="B18" s="1751"/>
      <c r="C18" s="1698" t="s">
        <v>42</v>
      </c>
      <c r="D18" s="1700"/>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105"/>
      <c r="AH18" s="106"/>
      <c r="AI18" s="107"/>
      <c r="AJ18" s="1753"/>
      <c r="AK18" s="1754"/>
      <c r="AL18" s="1755"/>
      <c r="AM18" s="1753"/>
      <c r="AN18" s="108"/>
      <c r="AO18" s="1756"/>
      <c r="AP18" s="1757"/>
      <c r="AQ18" s="109"/>
    </row>
    <row r="19" spans="2:43" ht="11.25" customHeight="1" x14ac:dyDescent="0.15">
      <c r="B19" s="1751"/>
      <c r="C19" s="1699"/>
      <c r="D19" s="1701"/>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10"/>
      <c r="AH19" s="111"/>
      <c r="AI19" s="112"/>
      <c r="AJ19" s="1758"/>
      <c r="AK19" s="1759"/>
      <c r="AL19" s="1760"/>
      <c r="AM19" s="1758"/>
      <c r="AN19" s="113"/>
      <c r="AO19" s="1761"/>
      <c r="AP19" s="1762"/>
      <c r="AQ19" s="114"/>
    </row>
    <row r="20" spans="2:43" ht="11.25" customHeight="1" x14ac:dyDescent="0.15">
      <c r="B20" s="1751"/>
      <c r="C20" s="1698" t="s">
        <v>43</v>
      </c>
      <c r="D20" s="1700"/>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105"/>
      <c r="AH20" s="106"/>
      <c r="AI20" s="107"/>
      <c r="AJ20" s="1753"/>
      <c r="AK20" s="1754"/>
      <c r="AL20" s="1755"/>
      <c r="AM20" s="1753"/>
      <c r="AN20" s="108"/>
      <c r="AO20" s="1756"/>
      <c r="AP20" s="1757"/>
      <c r="AQ20" s="109"/>
    </row>
    <row r="21" spans="2:43" ht="11.25" customHeight="1" x14ac:dyDescent="0.15">
      <c r="B21" s="1752"/>
      <c r="C21" s="1699"/>
      <c r="D21" s="1701"/>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110"/>
      <c r="AH21" s="111"/>
      <c r="AI21" s="112"/>
      <c r="AJ21" s="1758"/>
      <c r="AK21" s="1759"/>
      <c r="AL21" s="1760"/>
      <c r="AM21" s="1758"/>
      <c r="AN21" s="113"/>
      <c r="AO21" s="1761"/>
      <c r="AP21" s="1762"/>
      <c r="AQ21" s="114"/>
    </row>
    <row r="22" spans="2:43" ht="11.25" customHeight="1" x14ac:dyDescent="0.15">
      <c r="B22" s="1702" t="s">
        <v>44</v>
      </c>
      <c r="C22" s="1680"/>
      <c r="D22" s="1704"/>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105"/>
      <c r="AH22" s="106"/>
      <c r="AI22" s="107"/>
      <c r="AJ22" s="1753"/>
      <c r="AK22" s="1754"/>
      <c r="AL22" s="1755"/>
      <c r="AM22" s="1753"/>
      <c r="AN22" s="108"/>
      <c r="AO22" s="1756"/>
      <c r="AP22" s="1757"/>
      <c r="AQ22" s="109"/>
    </row>
    <row r="23" spans="2:43" ht="11.25" customHeight="1" x14ac:dyDescent="0.15">
      <c r="B23" s="1703"/>
      <c r="C23" s="1705"/>
      <c r="D23" s="1706"/>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110"/>
      <c r="AH23" s="111"/>
      <c r="AI23" s="112"/>
      <c r="AJ23" s="1758"/>
      <c r="AK23" s="1759"/>
      <c r="AL23" s="1760"/>
      <c r="AM23" s="1758"/>
      <c r="AN23" s="113"/>
      <c r="AO23" s="1761"/>
      <c r="AP23" s="1762"/>
      <c r="AQ23" s="114"/>
    </row>
    <row r="24" spans="2:43" ht="11.25" customHeight="1" x14ac:dyDescent="0.15">
      <c r="B24" s="1702" t="s">
        <v>45</v>
      </c>
      <c r="C24" s="1773"/>
      <c r="D24" s="1700"/>
      <c r="E24" s="97"/>
      <c r="F24" s="97"/>
      <c r="G24" s="97"/>
      <c r="H24" s="97"/>
      <c r="I24" s="97"/>
      <c r="J24" s="97"/>
      <c r="K24" s="97"/>
      <c r="L24" s="97"/>
      <c r="M24" s="97"/>
      <c r="N24" s="97"/>
      <c r="O24" s="97"/>
      <c r="P24" s="115"/>
      <c r="Q24" s="97"/>
      <c r="R24" s="97"/>
      <c r="S24" s="97"/>
      <c r="T24" s="97"/>
      <c r="U24" s="97"/>
      <c r="V24" s="97"/>
      <c r="W24" s="97"/>
      <c r="X24" s="97"/>
      <c r="Y24" s="97"/>
      <c r="Z24" s="97"/>
      <c r="AA24" s="97"/>
      <c r="AB24" s="97"/>
      <c r="AC24" s="97"/>
      <c r="AD24" s="97"/>
      <c r="AE24" s="97"/>
      <c r="AF24" s="97"/>
      <c r="AG24" s="105"/>
      <c r="AH24" s="106"/>
      <c r="AI24" s="107"/>
      <c r="AJ24" s="1753"/>
      <c r="AK24" s="1754"/>
      <c r="AL24" s="1755"/>
      <c r="AM24" s="1753"/>
      <c r="AN24" s="108"/>
      <c r="AO24" s="1756"/>
      <c r="AP24" s="1757"/>
      <c r="AQ24" s="109"/>
    </row>
    <row r="25" spans="2:43" ht="11.25" customHeight="1" x14ac:dyDescent="0.15">
      <c r="B25" s="1703"/>
      <c r="C25" s="1774"/>
      <c r="D25" s="1701"/>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110"/>
      <c r="AH25" s="111"/>
      <c r="AI25" s="112"/>
      <c r="AJ25" s="1758"/>
      <c r="AK25" s="1759"/>
      <c r="AL25" s="1760"/>
      <c r="AM25" s="1758"/>
      <c r="AN25" s="113"/>
      <c r="AO25" s="1763"/>
      <c r="AP25" s="1764"/>
      <c r="AQ25" s="116"/>
    </row>
    <row r="26" spans="2:43" ht="13.5" customHeight="1" x14ac:dyDescent="0.15">
      <c r="B26" s="1765" t="s">
        <v>253</v>
      </c>
      <c r="C26" s="1766"/>
      <c r="D26" s="1043"/>
      <c r="E26" s="1771" t="s">
        <v>256</v>
      </c>
      <c r="F26" s="1772"/>
      <c r="G26" s="1680">
        <v>8</v>
      </c>
      <c r="H26" s="1680"/>
      <c r="I26" s="1680">
        <v>9</v>
      </c>
      <c r="J26" s="1680"/>
      <c r="K26" s="1680">
        <v>10</v>
      </c>
      <c r="L26" s="1680"/>
      <c r="M26" s="1680">
        <v>11</v>
      </c>
      <c r="N26" s="1680"/>
      <c r="O26" s="1680">
        <v>12</v>
      </c>
      <c r="P26" s="1680"/>
      <c r="Q26" s="1680">
        <v>13</v>
      </c>
      <c r="R26" s="1680"/>
      <c r="S26" s="1680">
        <v>14</v>
      </c>
      <c r="T26" s="1680"/>
      <c r="U26" s="1680">
        <v>15</v>
      </c>
      <c r="V26" s="1680"/>
      <c r="W26" s="1680">
        <v>16</v>
      </c>
      <c r="X26" s="1680"/>
      <c r="Y26" s="1680">
        <v>17</v>
      </c>
      <c r="Z26" s="1680"/>
      <c r="AA26" s="1680">
        <v>18</v>
      </c>
      <c r="AB26" s="1680"/>
      <c r="AC26" s="1680">
        <v>19</v>
      </c>
      <c r="AD26" s="1680"/>
      <c r="AE26" s="1680">
        <v>20</v>
      </c>
      <c r="AF26" s="1680"/>
      <c r="AG26" s="117" t="s">
        <v>116</v>
      </c>
      <c r="AH26" s="907"/>
      <c r="AI26" s="907"/>
      <c r="AJ26" s="907"/>
      <c r="AK26" s="907"/>
      <c r="AL26" s="907"/>
      <c r="AM26" s="907"/>
      <c r="AN26" s="907"/>
      <c r="AO26" s="907"/>
      <c r="AP26" s="907"/>
      <c r="AQ26" s="908"/>
    </row>
    <row r="27" spans="2:43" ht="12.75" customHeight="1" x14ac:dyDescent="0.15">
      <c r="B27" s="1767"/>
      <c r="C27" s="1768"/>
      <c r="D27" s="1044"/>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9"/>
      <c r="AG27" s="120" t="s">
        <v>107</v>
      </c>
      <c r="AH27" s="121"/>
      <c r="AI27" s="122" t="s">
        <v>117</v>
      </c>
      <c r="AJ27" s="123" t="s">
        <v>118</v>
      </c>
      <c r="AK27" s="122" t="s">
        <v>46</v>
      </c>
      <c r="AL27" s="122" t="s">
        <v>139</v>
      </c>
      <c r="AM27" s="122" t="s">
        <v>46</v>
      </c>
      <c r="AN27" s="122" t="s">
        <v>1076</v>
      </c>
      <c r="AO27" s="122" t="s">
        <v>47</v>
      </c>
      <c r="AP27" s="122" t="s">
        <v>117</v>
      </c>
      <c r="AQ27" s="124" t="s">
        <v>118</v>
      </c>
    </row>
    <row r="28" spans="2:43" ht="12.75" customHeight="1" x14ac:dyDescent="0.15">
      <c r="B28" s="1767"/>
      <c r="C28" s="1768"/>
      <c r="D28" s="1045" t="s">
        <v>442</v>
      </c>
      <c r="E28" s="125"/>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7"/>
      <c r="AH28" s="121" t="s">
        <v>36</v>
      </c>
      <c r="AI28" s="121"/>
      <c r="AJ28" s="121"/>
      <c r="AK28" s="122" t="s">
        <v>46</v>
      </c>
      <c r="AL28" s="121"/>
      <c r="AM28" s="122" t="s">
        <v>46</v>
      </c>
      <c r="AN28" s="130"/>
      <c r="AO28" s="122" t="s">
        <v>47</v>
      </c>
      <c r="AP28" s="121">
        <f>AI28*AL28*AN28</f>
        <v>0</v>
      </c>
      <c r="AQ28" s="128">
        <f>AJ28*AL28*AN28</f>
        <v>0</v>
      </c>
    </row>
    <row r="29" spans="2:43" ht="12.75" customHeight="1" x14ac:dyDescent="0.15">
      <c r="B29" s="1767"/>
      <c r="C29" s="1768"/>
      <c r="D29" s="1046"/>
      <c r="E29" s="125"/>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7"/>
      <c r="AH29" s="121" t="s">
        <v>37</v>
      </c>
      <c r="AI29" s="121"/>
      <c r="AJ29" s="121"/>
      <c r="AK29" s="122" t="s">
        <v>46</v>
      </c>
      <c r="AL29" s="121"/>
      <c r="AM29" s="122" t="s">
        <v>46</v>
      </c>
      <c r="AN29" s="130"/>
      <c r="AO29" s="122" t="s">
        <v>47</v>
      </c>
      <c r="AP29" s="121">
        <f t="shared" ref="AP29:AP35" si="0">AI29*AL29*AN29</f>
        <v>0</v>
      </c>
      <c r="AQ29" s="128">
        <f t="shared" ref="AQ29:AQ35" si="1">AJ29*AL29*AN29</f>
        <v>0</v>
      </c>
    </row>
    <row r="30" spans="2:43" ht="12.75" customHeight="1" x14ac:dyDescent="0.15">
      <c r="B30" s="1767"/>
      <c r="C30" s="1768"/>
      <c r="D30" s="1044"/>
      <c r="E30" s="1771" t="s">
        <v>256</v>
      </c>
      <c r="F30" s="1772"/>
      <c r="G30" s="1680">
        <v>8</v>
      </c>
      <c r="H30" s="1680"/>
      <c r="I30" s="1680">
        <v>9</v>
      </c>
      <c r="J30" s="1680"/>
      <c r="K30" s="1680">
        <v>10</v>
      </c>
      <c r="L30" s="1680"/>
      <c r="M30" s="1680">
        <v>11</v>
      </c>
      <c r="N30" s="1680"/>
      <c r="O30" s="1680">
        <v>12</v>
      </c>
      <c r="P30" s="1680"/>
      <c r="Q30" s="1680">
        <v>13</v>
      </c>
      <c r="R30" s="1680"/>
      <c r="S30" s="1680">
        <v>14</v>
      </c>
      <c r="T30" s="1680"/>
      <c r="U30" s="1680">
        <v>15</v>
      </c>
      <c r="V30" s="1680"/>
      <c r="W30" s="1680">
        <v>16</v>
      </c>
      <c r="X30" s="1680"/>
      <c r="Y30" s="1680">
        <v>17</v>
      </c>
      <c r="Z30" s="1680"/>
      <c r="AA30" s="1680">
        <v>18</v>
      </c>
      <c r="AB30" s="1680"/>
      <c r="AC30" s="1680">
        <v>19</v>
      </c>
      <c r="AD30" s="1680"/>
      <c r="AE30" s="1680">
        <v>20</v>
      </c>
      <c r="AF30" s="1681"/>
      <c r="AG30" s="127"/>
      <c r="AH30" s="121" t="s">
        <v>429</v>
      </c>
      <c r="AI30" s="121"/>
      <c r="AJ30" s="121"/>
      <c r="AK30" s="122" t="s">
        <v>46</v>
      </c>
      <c r="AL30" s="121"/>
      <c r="AM30" s="122" t="s">
        <v>46</v>
      </c>
      <c r="AN30" s="130"/>
      <c r="AO30" s="122" t="s">
        <v>47</v>
      </c>
      <c r="AP30" s="121">
        <f t="shared" si="0"/>
        <v>0</v>
      </c>
      <c r="AQ30" s="128">
        <f t="shared" si="1"/>
        <v>0</v>
      </c>
    </row>
    <row r="31" spans="2:43" ht="12.75" customHeight="1" x14ac:dyDescent="0.15">
      <c r="B31" s="1767"/>
      <c r="C31" s="1768"/>
      <c r="D31" s="1044"/>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383"/>
      <c r="AG31" s="127"/>
      <c r="AH31" s="121" t="s">
        <v>430</v>
      </c>
      <c r="AI31" s="121"/>
      <c r="AJ31" s="121"/>
      <c r="AK31" s="122" t="s">
        <v>46</v>
      </c>
      <c r="AL31" s="121"/>
      <c r="AM31" s="122" t="s">
        <v>46</v>
      </c>
      <c r="AN31" s="130"/>
      <c r="AO31" s="122" t="s">
        <v>47</v>
      </c>
      <c r="AP31" s="121">
        <f t="shared" si="0"/>
        <v>0</v>
      </c>
      <c r="AQ31" s="128">
        <f t="shared" si="1"/>
        <v>0</v>
      </c>
    </row>
    <row r="32" spans="2:43" ht="12.75" customHeight="1" x14ac:dyDescent="0.15">
      <c r="B32" s="1767"/>
      <c r="C32" s="1768"/>
      <c r="D32" s="1045" t="s">
        <v>330</v>
      </c>
      <c r="E32" s="125"/>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381"/>
      <c r="AG32" s="127"/>
      <c r="AH32" s="121" t="s">
        <v>431</v>
      </c>
      <c r="AI32" s="121"/>
      <c r="AJ32" s="121"/>
      <c r="AK32" s="122" t="s">
        <v>46</v>
      </c>
      <c r="AL32" s="121"/>
      <c r="AM32" s="122" t="s">
        <v>46</v>
      </c>
      <c r="AN32" s="130"/>
      <c r="AO32" s="122" t="s">
        <v>47</v>
      </c>
      <c r="AP32" s="121">
        <f t="shared" si="0"/>
        <v>0</v>
      </c>
      <c r="AQ32" s="128">
        <f t="shared" si="1"/>
        <v>0</v>
      </c>
    </row>
    <row r="33" spans="2:43" ht="12.75" customHeight="1" x14ac:dyDescent="0.15">
      <c r="B33" s="1769"/>
      <c r="C33" s="1770"/>
      <c r="D33" s="1046"/>
      <c r="E33" s="96"/>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382"/>
      <c r="AG33" s="127"/>
      <c r="AH33" s="121" t="s">
        <v>432</v>
      </c>
      <c r="AI33" s="121"/>
      <c r="AJ33" s="121"/>
      <c r="AK33" s="122" t="s">
        <v>46</v>
      </c>
      <c r="AL33" s="121"/>
      <c r="AM33" s="122" t="s">
        <v>46</v>
      </c>
      <c r="AN33" s="130"/>
      <c r="AO33" s="122" t="s">
        <v>47</v>
      </c>
      <c r="AP33" s="121">
        <f t="shared" si="0"/>
        <v>0</v>
      </c>
      <c r="AQ33" s="128">
        <f t="shared" si="1"/>
        <v>0</v>
      </c>
    </row>
    <row r="34" spans="2:43" ht="12.75" customHeight="1" x14ac:dyDescent="0.15">
      <c r="B34" s="1725" t="s">
        <v>111</v>
      </c>
      <c r="C34" s="1717"/>
      <c r="D34" s="1726" t="s">
        <v>442</v>
      </c>
      <c r="E34" s="1729"/>
      <c r="F34" s="1707"/>
      <c r="G34" s="1707"/>
      <c r="H34" s="1707"/>
      <c r="I34" s="1707"/>
      <c r="J34" s="1707"/>
      <c r="K34" s="1707"/>
      <c r="L34" s="1707"/>
      <c r="M34" s="1707"/>
      <c r="N34" s="1707"/>
      <c r="O34" s="1707"/>
      <c r="P34" s="1707"/>
      <c r="Q34" s="1707"/>
      <c r="R34" s="1707"/>
      <c r="S34" s="1707"/>
      <c r="T34" s="1707"/>
      <c r="U34" s="1707"/>
      <c r="V34" s="1707"/>
      <c r="W34" s="1707"/>
      <c r="X34" s="1707"/>
      <c r="Y34" s="1707"/>
      <c r="Z34" s="1707"/>
      <c r="AA34" s="1707"/>
      <c r="AB34" s="1707"/>
      <c r="AC34" s="1707"/>
      <c r="AD34" s="1707"/>
      <c r="AE34" s="1707"/>
      <c r="AF34" s="1775"/>
      <c r="AG34" s="127"/>
      <c r="AH34" s="121" t="s">
        <v>433</v>
      </c>
      <c r="AI34" s="121"/>
      <c r="AJ34" s="121"/>
      <c r="AK34" s="122" t="s">
        <v>46</v>
      </c>
      <c r="AL34" s="121"/>
      <c r="AM34" s="122" t="s">
        <v>46</v>
      </c>
      <c r="AN34" s="130"/>
      <c r="AO34" s="122" t="s">
        <v>47</v>
      </c>
      <c r="AP34" s="121">
        <f t="shared" si="0"/>
        <v>0</v>
      </c>
      <c r="AQ34" s="128">
        <f t="shared" si="1"/>
        <v>0</v>
      </c>
    </row>
    <row r="35" spans="2:43" ht="12.75" customHeight="1" x14ac:dyDescent="0.15">
      <c r="B35" s="1719"/>
      <c r="C35" s="1720"/>
      <c r="D35" s="1727"/>
      <c r="E35" s="1730"/>
      <c r="F35" s="1708"/>
      <c r="G35" s="1708"/>
      <c r="H35" s="1708"/>
      <c r="I35" s="1708"/>
      <c r="J35" s="1708"/>
      <c r="K35" s="1708"/>
      <c r="L35" s="1708"/>
      <c r="M35" s="1708"/>
      <c r="N35" s="1708"/>
      <c r="O35" s="1708"/>
      <c r="P35" s="1708"/>
      <c r="Q35" s="1708"/>
      <c r="R35" s="1708"/>
      <c r="S35" s="1708"/>
      <c r="T35" s="1708"/>
      <c r="U35" s="1708"/>
      <c r="V35" s="1708"/>
      <c r="W35" s="1708"/>
      <c r="X35" s="1708"/>
      <c r="Y35" s="1708"/>
      <c r="Z35" s="1708"/>
      <c r="AA35" s="1708"/>
      <c r="AB35" s="1708"/>
      <c r="AC35" s="1708"/>
      <c r="AD35" s="1708"/>
      <c r="AE35" s="1708"/>
      <c r="AF35" s="1776"/>
      <c r="AG35" s="127"/>
      <c r="AH35" s="121" t="s">
        <v>43</v>
      </c>
      <c r="AI35" s="121"/>
      <c r="AJ35" s="121"/>
      <c r="AK35" s="122" t="s">
        <v>46</v>
      </c>
      <c r="AL35" s="121"/>
      <c r="AM35" s="122" t="s">
        <v>46</v>
      </c>
      <c r="AN35" s="130"/>
      <c r="AO35" s="122" t="s">
        <v>47</v>
      </c>
      <c r="AP35" s="121">
        <f t="shared" si="0"/>
        <v>0</v>
      </c>
      <c r="AQ35" s="128">
        <f t="shared" si="1"/>
        <v>0</v>
      </c>
    </row>
    <row r="36" spans="2:43" ht="12.6" customHeight="1" x14ac:dyDescent="0.15">
      <c r="B36" s="1719"/>
      <c r="C36" s="1720"/>
      <c r="D36" s="1728" t="s">
        <v>330</v>
      </c>
      <c r="E36" s="1729"/>
      <c r="F36" s="1707"/>
      <c r="G36" s="1707"/>
      <c r="H36" s="1707"/>
      <c r="I36" s="1707"/>
      <c r="J36" s="1707"/>
      <c r="K36" s="1707"/>
      <c r="L36" s="1707"/>
      <c r="M36" s="1707"/>
      <c r="N36" s="1707"/>
      <c r="O36" s="1707"/>
      <c r="P36" s="1707"/>
      <c r="Q36" s="1707"/>
      <c r="R36" s="1707"/>
      <c r="S36" s="1707"/>
      <c r="T36" s="1707"/>
      <c r="U36" s="1707"/>
      <c r="V36" s="1707"/>
      <c r="W36" s="1707"/>
      <c r="X36" s="1707"/>
      <c r="Y36" s="1707"/>
      <c r="Z36" s="1707"/>
      <c r="AA36" s="1707"/>
      <c r="AB36" s="1707"/>
      <c r="AC36" s="1707"/>
      <c r="AD36" s="1707"/>
      <c r="AE36" s="1707"/>
      <c r="AF36" s="1775"/>
      <c r="AG36" s="127"/>
      <c r="AH36" s="121"/>
      <c r="AI36" s="121"/>
      <c r="AJ36" s="121"/>
      <c r="AK36" s="122"/>
      <c r="AL36" s="121"/>
      <c r="AM36" s="122"/>
      <c r="AN36" s="121"/>
      <c r="AO36" s="131" t="s">
        <v>80</v>
      </c>
      <c r="AP36" s="131">
        <f>SUM(AP28:AP35)</f>
        <v>0</v>
      </c>
      <c r="AQ36" s="132">
        <f>SUM(AQ28:AQ35)</f>
        <v>0</v>
      </c>
    </row>
    <row r="37" spans="2:43" ht="12.75" customHeight="1" x14ac:dyDescent="0.15">
      <c r="B37" s="1722"/>
      <c r="C37" s="1723"/>
      <c r="D37" s="1728"/>
      <c r="E37" s="1730"/>
      <c r="F37" s="1708"/>
      <c r="G37" s="1708"/>
      <c r="H37" s="1708"/>
      <c r="I37" s="1708"/>
      <c r="J37" s="1708"/>
      <c r="K37" s="1708"/>
      <c r="L37" s="1708"/>
      <c r="M37" s="1708"/>
      <c r="N37" s="1708"/>
      <c r="O37" s="1708"/>
      <c r="P37" s="1708"/>
      <c r="Q37" s="1708"/>
      <c r="R37" s="1708"/>
      <c r="S37" s="1708"/>
      <c r="T37" s="1708"/>
      <c r="U37" s="1708"/>
      <c r="V37" s="1708"/>
      <c r="W37" s="1708"/>
      <c r="X37" s="1708"/>
      <c r="Y37" s="1708"/>
      <c r="Z37" s="1708"/>
      <c r="AA37" s="1708"/>
      <c r="AB37" s="1708"/>
      <c r="AC37" s="1708"/>
      <c r="AD37" s="1708"/>
      <c r="AE37" s="1708"/>
      <c r="AF37" s="1776"/>
      <c r="AG37" s="127"/>
      <c r="AH37" s="134" t="s">
        <v>547</v>
      </c>
      <c r="AI37" s="134"/>
      <c r="AJ37" s="134"/>
      <c r="AK37" s="134"/>
      <c r="AL37" s="134"/>
      <c r="AM37" s="122"/>
      <c r="AN37" s="121"/>
      <c r="AO37" s="121"/>
      <c r="AP37" s="121"/>
      <c r="AQ37" s="128"/>
    </row>
    <row r="38" spans="2:43" ht="12.75" customHeight="1" x14ac:dyDescent="0.15">
      <c r="B38" s="1716" t="s">
        <v>119</v>
      </c>
      <c r="C38" s="1717"/>
      <c r="D38" s="1718"/>
      <c r="E38" s="1779"/>
      <c r="F38" s="1777"/>
      <c r="G38" s="1777"/>
      <c r="H38" s="1777"/>
      <c r="I38" s="1777"/>
      <c r="J38" s="1777"/>
      <c r="K38" s="1777"/>
      <c r="L38" s="1777"/>
      <c r="M38" s="1777"/>
      <c r="N38" s="1777"/>
      <c r="O38" s="1777"/>
      <c r="P38" s="1777"/>
      <c r="Q38" s="1777"/>
      <c r="R38" s="1777"/>
      <c r="S38" s="1777"/>
      <c r="T38" s="1777"/>
      <c r="U38" s="1777"/>
      <c r="V38" s="1777"/>
      <c r="W38" s="1777"/>
      <c r="X38" s="1777"/>
      <c r="Y38" s="1777"/>
      <c r="Z38" s="1777"/>
      <c r="AA38" s="1777"/>
      <c r="AB38" s="1777"/>
      <c r="AC38" s="1777"/>
      <c r="AD38" s="1777"/>
      <c r="AE38" s="1777"/>
      <c r="AF38" s="1784"/>
      <c r="AG38" s="909"/>
      <c r="AH38" s="910" t="s">
        <v>545</v>
      </c>
      <c r="AI38" s="911"/>
      <c r="AJ38" s="912"/>
      <c r="AK38" s="913" t="s">
        <v>46</v>
      </c>
      <c r="AL38" s="914">
        <v>0.25</v>
      </c>
      <c r="AM38" s="915"/>
      <c r="AN38" s="912"/>
      <c r="AO38" s="913"/>
      <c r="AP38" s="913"/>
      <c r="AQ38" s="124"/>
    </row>
    <row r="39" spans="2:43" ht="12.75" customHeight="1" x14ac:dyDescent="0.15">
      <c r="B39" s="1719"/>
      <c r="C39" s="1720"/>
      <c r="D39" s="1721"/>
      <c r="E39" s="1732"/>
      <c r="F39" s="1735"/>
      <c r="G39" s="1735"/>
      <c r="H39" s="1735"/>
      <c r="I39" s="1735"/>
      <c r="J39" s="1735"/>
      <c r="K39" s="1735"/>
      <c r="L39" s="1735"/>
      <c r="M39" s="1735"/>
      <c r="N39" s="1735"/>
      <c r="O39" s="1735"/>
      <c r="P39" s="1735"/>
      <c r="Q39" s="1735"/>
      <c r="R39" s="1735"/>
      <c r="S39" s="1735"/>
      <c r="T39" s="1735"/>
      <c r="U39" s="1735"/>
      <c r="V39" s="1735"/>
      <c r="W39" s="1735"/>
      <c r="X39" s="1735"/>
      <c r="Y39" s="1735"/>
      <c r="Z39" s="1735"/>
      <c r="AA39" s="1735"/>
      <c r="AB39" s="1735"/>
      <c r="AC39" s="1735"/>
      <c r="AD39" s="1735"/>
      <c r="AE39" s="1735"/>
      <c r="AF39" s="1782"/>
      <c r="AG39" s="127"/>
      <c r="AH39" s="915"/>
      <c r="AI39" s="915"/>
      <c r="AJ39" s="912" t="s">
        <v>48</v>
      </c>
      <c r="AK39" s="916"/>
      <c r="AL39" s="912" t="s">
        <v>139</v>
      </c>
      <c r="AM39" s="912" t="s">
        <v>47</v>
      </c>
      <c r="AN39" s="915"/>
      <c r="AO39" s="912" t="s">
        <v>117</v>
      </c>
      <c r="AP39" s="915"/>
      <c r="AQ39" s="917" t="s">
        <v>118</v>
      </c>
    </row>
    <row r="40" spans="2:43" ht="12.75" customHeight="1" x14ac:dyDescent="0.15">
      <c r="B40" s="1719"/>
      <c r="C40" s="1720"/>
      <c r="D40" s="1721"/>
      <c r="E40" s="1732"/>
      <c r="F40" s="1735"/>
      <c r="G40" s="1735"/>
      <c r="H40" s="1735"/>
      <c r="I40" s="1735"/>
      <c r="J40" s="1735"/>
      <c r="K40" s="1735"/>
      <c r="L40" s="1735"/>
      <c r="M40" s="1735"/>
      <c r="N40" s="1735"/>
      <c r="O40" s="1735"/>
      <c r="P40" s="1735"/>
      <c r="Q40" s="1735"/>
      <c r="R40" s="1735"/>
      <c r="S40" s="1735"/>
      <c r="T40" s="1735"/>
      <c r="U40" s="1735"/>
      <c r="V40" s="1735"/>
      <c r="W40" s="1735"/>
      <c r="X40" s="1735"/>
      <c r="Y40" s="1735"/>
      <c r="Z40" s="1735"/>
      <c r="AA40" s="1735"/>
      <c r="AB40" s="1735"/>
      <c r="AC40" s="1735"/>
      <c r="AD40" s="1735"/>
      <c r="AE40" s="1735"/>
      <c r="AF40" s="1782"/>
      <c r="AG40" s="909"/>
      <c r="AH40" s="913" t="s">
        <v>546</v>
      </c>
      <c r="AI40" s="911"/>
      <c r="AJ40" s="912"/>
      <c r="AK40" s="913" t="s">
        <v>46</v>
      </c>
      <c r="AL40" s="914">
        <v>0.25</v>
      </c>
      <c r="AM40" s="915"/>
      <c r="AN40" s="912"/>
      <c r="AO40" s="913"/>
      <c r="AP40" s="913"/>
      <c r="AQ40" s="124"/>
    </row>
    <row r="41" spans="2:43" ht="12.75" customHeight="1" x14ac:dyDescent="0.15">
      <c r="B41" s="1719"/>
      <c r="C41" s="1720"/>
      <c r="D41" s="1721"/>
      <c r="E41" s="1732"/>
      <c r="F41" s="1735"/>
      <c r="G41" s="1735"/>
      <c r="H41" s="1735"/>
      <c r="I41" s="1735"/>
      <c r="J41" s="1735"/>
      <c r="K41" s="1735"/>
      <c r="L41" s="1735"/>
      <c r="M41" s="1735"/>
      <c r="N41" s="1735"/>
      <c r="O41" s="1735"/>
      <c r="P41" s="1735"/>
      <c r="Q41" s="1735"/>
      <c r="R41" s="1735"/>
      <c r="S41" s="1735"/>
      <c r="T41" s="1735"/>
      <c r="U41" s="1735"/>
      <c r="V41" s="1735"/>
      <c r="W41" s="1735"/>
      <c r="X41" s="1735"/>
      <c r="Y41" s="1735"/>
      <c r="Z41" s="1735"/>
      <c r="AA41" s="1735"/>
      <c r="AB41" s="1735"/>
      <c r="AC41" s="1735"/>
      <c r="AD41" s="1735"/>
      <c r="AE41" s="1735"/>
      <c r="AF41" s="1782"/>
      <c r="AG41" s="909"/>
      <c r="AH41" s="915"/>
      <c r="AI41" s="915"/>
      <c r="AJ41" s="912" t="s">
        <v>48</v>
      </c>
      <c r="AK41" s="916"/>
      <c r="AL41" s="912" t="s">
        <v>139</v>
      </c>
      <c r="AM41" s="912" t="s">
        <v>47</v>
      </c>
      <c r="AN41" s="915"/>
      <c r="AO41" s="912" t="s">
        <v>117</v>
      </c>
      <c r="AP41" s="915"/>
      <c r="AQ41" s="917" t="s">
        <v>118</v>
      </c>
    </row>
    <row r="42" spans="2:43" ht="12.75" customHeight="1" x14ac:dyDescent="0.15">
      <c r="B42" s="1719"/>
      <c r="C42" s="1720"/>
      <c r="D42" s="1721"/>
      <c r="E42" s="1732"/>
      <c r="F42" s="1735"/>
      <c r="G42" s="1735"/>
      <c r="H42" s="1735"/>
      <c r="I42" s="1735"/>
      <c r="J42" s="1735"/>
      <c r="K42" s="1735"/>
      <c r="L42" s="1735"/>
      <c r="M42" s="1735"/>
      <c r="N42" s="1735"/>
      <c r="O42" s="1735"/>
      <c r="P42" s="1735"/>
      <c r="Q42" s="1735"/>
      <c r="R42" s="1735"/>
      <c r="S42" s="1735"/>
      <c r="T42" s="1735"/>
      <c r="U42" s="1735"/>
      <c r="V42" s="1735"/>
      <c r="W42" s="1735"/>
      <c r="X42" s="1735"/>
      <c r="Y42" s="1735"/>
      <c r="Z42" s="1735"/>
      <c r="AA42" s="1735"/>
      <c r="AB42" s="1735"/>
      <c r="AC42" s="1735"/>
      <c r="AD42" s="1735"/>
      <c r="AE42" s="1735"/>
      <c r="AF42" s="1782"/>
      <c r="AG42" s="909"/>
      <c r="AH42" s="913"/>
      <c r="AI42" s="122"/>
      <c r="AJ42" s="122"/>
      <c r="AK42" s="121"/>
      <c r="AL42" s="133"/>
      <c r="AM42" s="122"/>
      <c r="AN42" s="122"/>
      <c r="AO42" s="122"/>
      <c r="AP42" s="918"/>
      <c r="AQ42" s="919"/>
    </row>
    <row r="43" spans="2:43" ht="13.5" customHeight="1" x14ac:dyDescent="0.15">
      <c r="B43" s="1719"/>
      <c r="C43" s="1720"/>
      <c r="D43" s="1721"/>
      <c r="E43" s="1732"/>
      <c r="F43" s="1735"/>
      <c r="G43" s="1735"/>
      <c r="H43" s="1735"/>
      <c r="I43" s="1735"/>
      <c r="J43" s="1735"/>
      <c r="K43" s="1735"/>
      <c r="L43" s="1735"/>
      <c r="M43" s="1735"/>
      <c r="N43" s="1735"/>
      <c r="O43" s="1735"/>
      <c r="P43" s="1735"/>
      <c r="Q43" s="1735"/>
      <c r="R43" s="1735"/>
      <c r="S43" s="1735"/>
      <c r="T43" s="1735"/>
      <c r="U43" s="1735"/>
      <c r="V43" s="1735"/>
      <c r="W43" s="1735"/>
      <c r="X43" s="1735"/>
      <c r="Y43" s="1735"/>
      <c r="Z43" s="1735"/>
      <c r="AA43" s="1735"/>
      <c r="AB43" s="1735"/>
      <c r="AC43" s="1735"/>
      <c r="AD43" s="1735"/>
      <c r="AE43" s="1735"/>
      <c r="AF43" s="1782"/>
      <c r="AG43" s="920" t="s">
        <v>140</v>
      </c>
      <c r="AH43" s="121"/>
      <c r="AI43" s="122" t="s">
        <v>117</v>
      </c>
      <c r="AJ43" s="123" t="s">
        <v>118</v>
      </c>
      <c r="AK43" s="122" t="s">
        <v>46</v>
      </c>
      <c r="AL43" s="122" t="s">
        <v>139</v>
      </c>
      <c r="AM43" s="122" t="s">
        <v>46</v>
      </c>
      <c r="AN43" s="122" t="s">
        <v>1076</v>
      </c>
      <c r="AO43" s="122" t="s">
        <v>47</v>
      </c>
      <c r="AP43" s="122" t="s">
        <v>117</v>
      </c>
      <c r="AQ43" s="124" t="s">
        <v>118</v>
      </c>
    </row>
    <row r="44" spans="2:43" ht="12.75" customHeight="1" x14ac:dyDescent="0.15">
      <c r="B44" s="1722"/>
      <c r="C44" s="1723"/>
      <c r="D44" s="1724"/>
      <c r="E44" s="1780"/>
      <c r="F44" s="1778"/>
      <c r="G44" s="1778"/>
      <c r="H44" s="1778"/>
      <c r="I44" s="1778"/>
      <c r="J44" s="1778"/>
      <c r="K44" s="1778"/>
      <c r="L44" s="1778"/>
      <c r="M44" s="1778"/>
      <c r="N44" s="1778"/>
      <c r="O44" s="1778"/>
      <c r="P44" s="1778"/>
      <c r="Q44" s="1778"/>
      <c r="R44" s="1778"/>
      <c r="S44" s="1778"/>
      <c r="T44" s="1778"/>
      <c r="U44" s="1778"/>
      <c r="V44" s="1778"/>
      <c r="W44" s="1778"/>
      <c r="X44" s="1778"/>
      <c r="Y44" s="1778"/>
      <c r="Z44" s="1778"/>
      <c r="AA44" s="1778"/>
      <c r="AB44" s="1778"/>
      <c r="AC44" s="1778"/>
      <c r="AD44" s="1778"/>
      <c r="AE44" s="1778"/>
      <c r="AF44" s="1785"/>
      <c r="AG44" s="127"/>
      <c r="AH44" s="121" t="s">
        <v>44</v>
      </c>
      <c r="AI44" s="121"/>
      <c r="AJ44" s="121"/>
      <c r="AK44" s="122" t="s">
        <v>46</v>
      </c>
      <c r="AL44" s="121"/>
      <c r="AM44" s="122" t="s">
        <v>46</v>
      </c>
      <c r="AN44" s="130"/>
      <c r="AO44" s="122" t="s">
        <v>47</v>
      </c>
      <c r="AP44" s="121">
        <f>AI44*AL44*AN44</f>
        <v>0</v>
      </c>
      <c r="AQ44" s="128">
        <f>AJ44*AL44*AN44</f>
        <v>0</v>
      </c>
    </row>
    <row r="45" spans="2:43" ht="12.75" customHeight="1" x14ac:dyDescent="0.15">
      <c r="B45" s="1709" t="s">
        <v>112</v>
      </c>
      <c r="C45" s="1710"/>
      <c r="D45" s="1711"/>
      <c r="E45" s="1731"/>
      <c r="F45" s="1734"/>
      <c r="G45" s="1734"/>
      <c r="H45" s="1734"/>
      <c r="I45" s="1734"/>
      <c r="J45" s="1734"/>
      <c r="K45" s="1734"/>
      <c r="L45" s="1734"/>
      <c r="M45" s="1734"/>
      <c r="N45" s="1734"/>
      <c r="O45" s="1734"/>
      <c r="P45" s="1734"/>
      <c r="Q45" s="1734"/>
      <c r="R45" s="1734"/>
      <c r="S45" s="1734"/>
      <c r="T45" s="1734"/>
      <c r="U45" s="1734"/>
      <c r="V45" s="1734"/>
      <c r="W45" s="1734"/>
      <c r="X45" s="1734"/>
      <c r="Y45" s="1734"/>
      <c r="Z45" s="1734"/>
      <c r="AA45" s="1734"/>
      <c r="AB45" s="1734"/>
      <c r="AC45" s="1734"/>
      <c r="AD45" s="1734"/>
      <c r="AE45" s="1734"/>
      <c r="AF45" s="1781"/>
      <c r="AG45" s="127"/>
      <c r="AH45" s="121" t="s">
        <v>49</v>
      </c>
      <c r="AI45" s="121"/>
      <c r="AJ45" s="121"/>
      <c r="AK45" s="122" t="s">
        <v>46</v>
      </c>
      <c r="AL45" s="121"/>
      <c r="AM45" s="122" t="s">
        <v>46</v>
      </c>
      <c r="AN45" s="130"/>
      <c r="AO45" s="122" t="s">
        <v>47</v>
      </c>
      <c r="AP45" s="121">
        <f>AI45*AL45*AN45</f>
        <v>0</v>
      </c>
      <c r="AQ45" s="128">
        <f>AJ45*AL45*AN45</f>
        <v>0</v>
      </c>
    </row>
    <row r="46" spans="2:43" ht="12.75" customHeight="1" x14ac:dyDescent="0.15">
      <c r="B46" s="1712"/>
      <c r="C46" s="1710"/>
      <c r="D46" s="1711"/>
      <c r="E46" s="1732"/>
      <c r="F46" s="1735"/>
      <c r="G46" s="1735"/>
      <c r="H46" s="1735"/>
      <c r="I46" s="1735"/>
      <c r="J46" s="1735"/>
      <c r="K46" s="1735"/>
      <c r="L46" s="1735"/>
      <c r="M46" s="1735"/>
      <c r="N46" s="1735"/>
      <c r="O46" s="1735"/>
      <c r="P46" s="1735"/>
      <c r="Q46" s="1735"/>
      <c r="R46" s="1735"/>
      <c r="S46" s="1735"/>
      <c r="T46" s="1735"/>
      <c r="U46" s="1735"/>
      <c r="V46" s="1735"/>
      <c r="W46" s="1735"/>
      <c r="X46" s="1735"/>
      <c r="Y46" s="1735"/>
      <c r="Z46" s="1735"/>
      <c r="AA46" s="1735"/>
      <c r="AB46" s="1735"/>
      <c r="AC46" s="1735"/>
      <c r="AD46" s="1735"/>
      <c r="AE46" s="1735"/>
      <c r="AF46" s="1782"/>
      <c r="AG46" s="127"/>
      <c r="AH46" s="915"/>
      <c r="AI46" s="918"/>
      <c r="AJ46" s="918"/>
      <c r="AK46" s="918"/>
      <c r="AL46" s="918"/>
      <c r="AM46" s="918"/>
      <c r="AN46" s="918"/>
      <c r="AO46" s="131" t="s">
        <v>80</v>
      </c>
      <c r="AP46" s="131">
        <f>SUM(AP44:AP45)</f>
        <v>0</v>
      </c>
      <c r="AQ46" s="132">
        <f>SUM(AQ44:AQ45)</f>
        <v>0</v>
      </c>
    </row>
    <row r="47" spans="2:43" ht="12.75" customHeight="1" x14ac:dyDescent="0.15">
      <c r="B47" s="1712"/>
      <c r="C47" s="1710"/>
      <c r="D47" s="1711"/>
      <c r="E47" s="1732"/>
      <c r="F47" s="1735"/>
      <c r="G47" s="1735"/>
      <c r="H47" s="1735"/>
      <c r="I47" s="1735"/>
      <c r="J47" s="1735"/>
      <c r="K47" s="1735"/>
      <c r="L47" s="1735"/>
      <c r="M47" s="1735"/>
      <c r="N47" s="1735"/>
      <c r="O47" s="1735"/>
      <c r="P47" s="1735"/>
      <c r="Q47" s="1735"/>
      <c r="R47" s="1735"/>
      <c r="S47" s="1735"/>
      <c r="T47" s="1735"/>
      <c r="U47" s="1735"/>
      <c r="V47" s="1735"/>
      <c r="W47" s="1735"/>
      <c r="X47" s="1735"/>
      <c r="Y47" s="1735"/>
      <c r="Z47" s="1735"/>
      <c r="AA47" s="1735"/>
      <c r="AB47" s="1735"/>
      <c r="AC47" s="1735"/>
      <c r="AD47" s="1735"/>
      <c r="AE47" s="1735"/>
      <c r="AF47" s="1782"/>
      <c r="AG47" s="127"/>
      <c r="AH47" s="921" t="s">
        <v>1077</v>
      </c>
      <c r="AI47" s="918"/>
      <c r="AJ47" s="918"/>
      <c r="AK47" s="918"/>
      <c r="AL47" s="918"/>
      <c r="AM47" s="918"/>
      <c r="AN47" s="918"/>
      <c r="AO47" s="918"/>
      <c r="AP47" s="918"/>
      <c r="AQ47" s="919"/>
    </row>
    <row r="48" spans="2:43" ht="12.75" customHeight="1" x14ac:dyDescent="0.15">
      <c r="B48" s="1712"/>
      <c r="C48" s="1710"/>
      <c r="D48" s="1711"/>
      <c r="E48" s="1732"/>
      <c r="F48" s="1735"/>
      <c r="G48" s="1735"/>
      <c r="H48" s="1735"/>
      <c r="I48" s="1735"/>
      <c r="J48" s="1735"/>
      <c r="K48" s="1735"/>
      <c r="L48" s="1735"/>
      <c r="M48" s="1735"/>
      <c r="N48" s="1735"/>
      <c r="O48" s="1735"/>
      <c r="P48" s="1735"/>
      <c r="Q48" s="1735"/>
      <c r="R48" s="1735"/>
      <c r="S48" s="1735"/>
      <c r="T48" s="1735"/>
      <c r="U48" s="1735"/>
      <c r="V48" s="1735"/>
      <c r="W48" s="1735"/>
      <c r="X48" s="1735"/>
      <c r="Y48" s="1735"/>
      <c r="Z48" s="1735"/>
      <c r="AA48" s="1735"/>
      <c r="AB48" s="1735"/>
      <c r="AC48" s="1735"/>
      <c r="AD48" s="1735"/>
      <c r="AE48" s="1735"/>
      <c r="AF48" s="1782"/>
      <c r="AG48" s="127"/>
      <c r="AH48" s="910" t="s">
        <v>545</v>
      </c>
      <c r="AI48" s="911"/>
      <c r="AJ48" s="912"/>
      <c r="AK48" s="913" t="s">
        <v>46</v>
      </c>
      <c r="AL48" s="914">
        <v>0.25</v>
      </c>
      <c r="AM48" s="915"/>
      <c r="AN48" s="912"/>
      <c r="AO48" s="913"/>
      <c r="AP48" s="913"/>
      <c r="AQ48" s="124"/>
    </row>
    <row r="49" spans="2:43" ht="12.75" customHeight="1" x14ac:dyDescent="0.15">
      <c r="B49" s="1712"/>
      <c r="C49" s="1710"/>
      <c r="D49" s="1711"/>
      <c r="E49" s="1732"/>
      <c r="F49" s="1735"/>
      <c r="G49" s="1735"/>
      <c r="H49" s="1735"/>
      <c r="I49" s="1735"/>
      <c r="J49" s="1735"/>
      <c r="K49" s="1735"/>
      <c r="L49" s="1735"/>
      <c r="M49" s="1735"/>
      <c r="N49" s="1735"/>
      <c r="O49" s="1735"/>
      <c r="P49" s="1735"/>
      <c r="Q49" s="1735"/>
      <c r="R49" s="1735"/>
      <c r="S49" s="1735"/>
      <c r="T49" s="1735"/>
      <c r="U49" s="1735"/>
      <c r="V49" s="1735"/>
      <c r="W49" s="1735"/>
      <c r="X49" s="1735"/>
      <c r="Y49" s="1735"/>
      <c r="Z49" s="1735"/>
      <c r="AA49" s="1735"/>
      <c r="AB49" s="1735"/>
      <c r="AC49" s="1735"/>
      <c r="AD49" s="1735"/>
      <c r="AE49" s="1735"/>
      <c r="AF49" s="1782"/>
      <c r="AG49" s="909"/>
      <c r="AH49" s="915"/>
      <c r="AI49" s="915"/>
      <c r="AJ49" s="912" t="s">
        <v>48</v>
      </c>
      <c r="AK49" s="916"/>
      <c r="AL49" s="912" t="s">
        <v>139</v>
      </c>
      <c r="AM49" s="912" t="s">
        <v>47</v>
      </c>
      <c r="AN49" s="915"/>
      <c r="AO49" s="912" t="s">
        <v>117</v>
      </c>
      <c r="AP49" s="915"/>
      <c r="AQ49" s="917" t="s">
        <v>118</v>
      </c>
    </row>
    <row r="50" spans="2:43" ht="12.75" customHeight="1" x14ac:dyDescent="0.15">
      <c r="B50" s="1712"/>
      <c r="C50" s="1710"/>
      <c r="D50" s="1711"/>
      <c r="E50" s="1732"/>
      <c r="F50" s="1735"/>
      <c r="G50" s="1735"/>
      <c r="H50" s="1735"/>
      <c r="I50" s="1735"/>
      <c r="J50" s="1735"/>
      <c r="K50" s="1735"/>
      <c r="L50" s="1735"/>
      <c r="M50" s="1735"/>
      <c r="N50" s="1735"/>
      <c r="O50" s="1735"/>
      <c r="P50" s="1735"/>
      <c r="Q50" s="1735"/>
      <c r="R50" s="1735"/>
      <c r="S50" s="1735"/>
      <c r="T50" s="1735"/>
      <c r="U50" s="1735"/>
      <c r="V50" s="1735"/>
      <c r="W50" s="1735"/>
      <c r="X50" s="1735"/>
      <c r="Y50" s="1735"/>
      <c r="Z50" s="1735"/>
      <c r="AA50" s="1735"/>
      <c r="AB50" s="1735"/>
      <c r="AC50" s="1735"/>
      <c r="AD50" s="1735"/>
      <c r="AE50" s="1735"/>
      <c r="AF50" s="1782"/>
      <c r="AG50" s="909"/>
      <c r="AH50" s="913" t="s">
        <v>546</v>
      </c>
      <c r="AI50" s="911"/>
      <c r="AJ50" s="912"/>
      <c r="AK50" s="913" t="s">
        <v>46</v>
      </c>
      <c r="AL50" s="914">
        <v>0.25</v>
      </c>
      <c r="AM50" s="915"/>
      <c r="AN50" s="912"/>
      <c r="AO50" s="913"/>
      <c r="AP50" s="913"/>
      <c r="AQ50" s="124"/>
    </row>
    <row r="51" spans="2:43" ht="12.6" customHeight="1" thickBot="1" x14ac:dyDescent="0.2">
      <c r="B51" s="1713"/>
      <c r="C51" s="1714"/>
      <c r="D51" s="1715"/>
      <c r="E51" s="1733"/>
      <c r="F51" s="1736"/>
      <c r="G51" s="1736"/>
      <c r="H51" s="1736"/>
      <c r="I51" s="1736"/>
      <c r="J51" s="1736"/>
      <c r="K51" s="1736"/>
      <c r="L51" s="1736"/>
      <c r="M51" s="1736"/>
      <c r="N51" s="1736"/>
      <c r="O51" s="1736"/>
      <c r="P51" s="1736"/>
      <c r="Q51" s="1736"/>
      <c r="R51" s="1736"/>
      <c r="S51" s="1736"/>
      <c r="T51" s="1736"/>
      <c r="U51" s="1736"/>
      <c r="V51" s="1736"/>
      <c r="W51" s="1736"/>
      <c r="X51" s="1736"/>
      <c r="Y51" s="1736"/>
      <c r="Z51" s="1736"/>
      <c r="AA51" s="1736"/>
      <c r="AB51" s="1736"/>
      <c r="AC51" s="1736"/>
      <c r="AD51" s="1736"/>
      <c r="AE51" s="1736"/>
      <c r="AF51" s="1783"/>
      <c r="AG51" s="922"/>
      <c r="AH51" s="923"/>
      <c r="AI51" s="923"/>
      <c r="AJ51" s="924" t="s">
        <v>48</v>
      </c>
      <c r="AK51" s="925"/>
      <c r="AL51" s="924" t="s">
        <v>139</v>
      </c>
      <c r="AM51" s="924" t="s">
        <v>47</v>
      </c>
      <c r="AN51" s="923"/>
      <c r="AO51" s="924" t="s">
        <v>117</v>
      </c>
      <c r="AP51" s="923"/>
      <c r="AQ51" s="926" t="s">
        <v>118</v>
      </c>
    </row>
    <row r="52" spans="2:43" x14ac:dyDescent="0.15">
      <c r="B52" s="1682" t="s">
        <v>485</v>
      </c>
      <c r="C52" s="1682"/>
      <c r="D52" s="1682"/>
      <c r="E52" s="1682"/>
      <c r="F52" s="1682"/>
      <c r="G52" s="1682"/>
      <c r="H52" s="1682"/>
      <c r="I52" s="1682"/>
      <c r="J52" s="1682"/>
      <c r="K52" s="1682"/>
      <c r="L52" s="1682"/>
      <c r="M52" s="1682"/>
      <c r="N52" s="1682"/>
      <c r="O52" s="1682"/>
      <c r="P52" s="1682"/>
      <c r="Q52" s="1682"/>
      <c r="R52" s="1682"/>
      <c r="S52" s="1682"/>
      <c r="T52" s="1682"/>
      <c r="U52" s="324" t="s">
        <v>371</v>
      </c>
      <c r="V52" s="135"/>
      <c r="W52" s="135"/>
      <c r="X52" s="135"/>
      <c r="Y52" s="135"/>
      <c r="Z52" s="135"/>
      <c r="AA52" s="135"/>
      <c r="AB52" s="135"/>
      <c r="AC52" s="135"/>
      <c r="AD52" s="135"/>
      <c r="AE52" s="135"/>
      <c r="AF52" s="135"/>
      <c r="AG52" s="517"/>
      <c r="AH52" s="518"/>
      <c r="AI52" s="519"/>
      <c r="AJ52" s="519"/>
      <c r="AK52" s="519"/>
      <c r="AL52" s="519"/>
      <c r="AM52" s="519"/>
      <c r="AN52" s="519"/>
      <c r="AO52" s="519"/>
      <c r="AP52" s="519"/>
      <c r="AQ52" s="518"/>
    </row>
    <row r="53" spans="2:43" x14ac:dyDescent="0.15">
      <c r="B53" s="416" t="s">
        <v>968</v>
      </c>
    </row>
  </sheetData>
  <customSheetViews>
    <customSheetView guid="{9B4E31BC-71FB-41F0-8B8E-2BBB750341B5}" showPageBreaks="1" printArea="1" view="pageBreakPreview" topLeftCell="A28">
      <selection activeCell="AG37" sqref="AG37"/>
      <pageMargins left="0.59055118110236227" right="0.59055118110236227" top="0.98425196850393704" bottom="0.98425196850393704" header="0.31496062992125984" footer="0.31496062992125984"/>
      <printOptions horizontalCentered="1"/>
      <pageSetup paperSize="9" scale="83" firstPageNumber="14" orientation="landscape" useFirstPageNumber="1" r:id="rId1"/>
      <headerFooter alignWithMargins="0">
        <oddFooter>&amp;C6</oddFooter>
      </headerFooter>
    </customSheetView>
  </customSheetViews>
  <mergeCells count="253">
    <mergeCell ref="AF45:AF51"/>
    <mergeCell ref="AA45:AA51"/>
    <mergeCell ref="AB45:AB51"/>
    <mergeCell ref="AC45:AC51"/>
    <mergeCell ref="AD45:AD51"/>
    <mergeCell ref="AE45:AE51"/>
    <mergeCell ref="AD38:AD44"/>
    <mergeCell ref="AE38:AE44"/>
    <mergeCell ref="AF38:AF44"/>
    <mergeCell ref="L45:L51"/>
    <mergeCell ref="Z45:Z51"/>
    <mergeCell ref="O45:O51"/>
    <mergeCell ref="P45:P51"/>
    <mergeCell ref="Q45:Q51"/>
    <mergeCell ref="R45:R51"/>
    <mergeCell ref="S45:S51"/>
    <mergeCell ref="T45:T51"/>
    <mergeCell ref="U45:U51"/>
    <mergeCell ref="V45:V51"/>
    <mergeCell ref="W45:W51"/>
    <mergeCell ref="X45:X51"/>
    <mergeCell ref="Y45:Y51"/>
    <mergeCell ref="M45:M51"/>
    <mergeCell ref="N45:N51"/>
    <mergeCell ref="AF36:AF37"/>
    <mergeCell ref="E38:E44"/>
    <mergeCell ref="F38:F44"/>
    <mergeCell ref="G38:G44"/>
    <mergeCell ref="H38:H44"/>
    <mergeCell ref="I38:I44"/>
    <mergeCell ref="J38:J44"/>
    <mergeCell ref="K38:K44"/>
    <mergeCell ref="L38:L44"/>
    <mergeCell ref="M38:M44"/>
    <mergeCell ref="T38:T44"/>
    <mergeCell ref="U38:U44"/>
    <mergeCell ref="V38:V44"/>
    <mergeCell ref="W38:W44"/>
    <mergeCell ref="X38:X44"/>
    <mergeCell ref="O38:O44"/>
    <mergeCell ref="N38:N44"/>
    <mergeCell ref="P38:P44"/>
    <mergeCell ref="Y38:Y44"/>
    <mergeCell ref="Z38:Z44"/>
    <mergeCell ref="AA38:AA44"/>
    <mergeCell ref="AB38:AB44"/>
    <mergeCell ref="AC38:AC44"/>
    <mergeCell ref="Z36:Z37"/>
    <mergeCell ref="AA36:AA37"/>
    <mergeCell ref="AB36:AB37"/>
    <mergeCell ref="AC36:AC37"/>
    <mergeCell ref="AD36:AD37"/>
    <mergeCell ref="V36:V37"/>
    <mergeCell ref="W36:W37"/>
    <mergeCell ref="X36:X37"/>
    <mergeCell ref="AE36:AE37"/>
    <mergeCell ref="Y36:Y37"/>
    <mergeCell ref="U36:U37"/>
    <mergeCell ref="Q38:Q44"/>
    <mergeCell ref="R38:R44"/>
    <mergeCell ref="S38:S44"/>
    <mergeCell ref="K34:K35"/>
    <mergeCell ref="L34:L35"/>
    <mergeCell ref="M34:M35"/>
    <mergeCell ref="N34:N35"/>
    <mergeCell ref="K36:K37"/>
    <mergeCell ref="O36:O37"/>
    <mergeCell ref="P36:P37"/>
    <mergeCell ref="Q36:Q37"/>
    <mergeCell ref="R36:R37"/>
    <mergeCell ref="S36:S37"/>
    <mergeCell ref="L36:L37"/>
    <mergeCell ref="M36:M37"/>
    <mergeCell ref="N36:N37"/>
    <mergeCell ref="T36:T37"/>
    <mergeCell ref="AE26:AF26"/>
    <mergeCell ref="E34:E35"/>
    <mergeCell ref="F34:F35"/>
    <mergeCell ref="G34:G35"/>
    <mergeCell ref="H34:H35"/>
    <mergeCell ref="I34:I35"/>
    <mergeCell ref="Q34:Q35"/>
    <mergeCell ref="R34:R35"/>
    <mergeCell ref="S34:S35"/>
    <mergeCell ref="T34:T35"/>
    <mergeCell ref="U34:U35"/>
    <mergeCell ref="V34:V35"/>
    <mergeCell ref="AC34:AC35"/>
    <mergeCell ref="AD34:AD35"/>
    <mergeCell ref="AE34:AE35"/>
    <mergeCell ref="AF34:AF35"/>
    <mergeCell ref="W34:W35"/>
    <mergeCell ref="X34:X35"/>
    <mergeCell ref="Y34:Y35"/>
    <mergeCell ref="Z34:Z35"/>
    <mergeCell ref="AA34:AA35"/>
    <mergeCell ref="AB34:AB35"/>
    <mergeCell ref="Y30:Z30"/>
    <mergeCell ref="AA30:AB30"/>
    <mergeCell ref="AJ25:AK25"/>
    <mergeCell ref="AL25:AM25"/>
    <mergeCell ref="AO25:AP25"/>
    <mergeCell ref="B26:C33"/>
    <mergeCell ref="E30:F30"/>
    <mergeCell ref="G30:H30"/>
    <mergeCell ref="I30:J30"/>
    <mergeCell ref="B24:B25"/>
    <mergeCell ref="C24:D25"/>
    <mergeCell ref="Y26:Z26"/>
    <mergeCell ref="E26:F26"/>
    <mergeCell ref="G26:H26"/>
    <mergeCell ref="I26:J26"/>
    <mergeCell ref="K26:L26"/>
    <mergeCell ref="M26:N26"/>
    <mergeCell ref="O26:P26"/>
    <mergeCell ref="Q26:R26"/>
    <mergeCell ref="S26:T26"/>
    <mergeCell ref="U26:V26"/>
    <mergeCell ref="W26:X26"/>
    <mergeCell ref="U30:V30"/>
    <mergeCell ref="W30:X30"/>
    <mergeCell ref="AA26:AB26"/>
    <mergeCell ref="AC26:AD26"/>
    <mergeCell ref="AJ22:AK22"/>
    <mergeCell ref="AL22:AM22"/>
    <mergeCell ref="AO22:AP22"/>
    <mergeCell ref="AJ23:AK23"/>
    <mergeCell ref="AL23:AM23"/>
    <mergeCell ref="AO23:AP23"/>
    <mergeCell ref="AJ24:AK24"/>
    <mergeCell ref="AL24:AM24"/>
    <mergeCell ref="AO24:AP24"/>
    <mergeCell ref="AJ18:AK18"/>
    <mergeCell ref="AL18:AM18"/>
    <mergeCell ref="AO18:AP18"/>
    <mergeCell ref="AJ19:AK19"/>
    <mergeCell ref="AL19:AM19"/>
    <mergeCell ref="AO19:AP19"/>
    <mergeCell ref="C20:C21"/>
    <mergeCell ref="D20:D21"/>
    <mergeCell ref="AJ20:AK20"/>
    <mergeCell ref="AL20:AM20"/>
    <mergeCell ref="AO20:AP20"/>
    <mergeCell ref="AJ21:AK21"/>
    <mergeCell ref="AL21:AM21"/>
    <mergeCell ref="AO21:AP21"/>
    <mergeCell ref="AJ14:AK14"/>
    <mergeCell ref="AL14:AM14"/>
    <mergeCell ref="AO14:AP14"/>
    <mergeCell ref="AJ15:AK15"/>
    <mergeCell ref="AL15:AM15"/>
    <mergeCell ref="AO15:AP15"/>
    <mergeCell ref="C16:C17"/>
    <mergeCell ref="D16:D17"/>
    <mergeCell ref="AJ16:AK16"/>
    <mergeCell ref="AL16:AM16"/>
    <mergeCell ref="AO16:AP16"/>
    <mergeCell ref="AJ17:AK17"/>
    <mergeCell ref="AL17:AM17"/>
    <mergeCell ref="AO17:AP17"/>
    <mergeCell ref="AO10:AP10"/>
    <mergeCell ref="AJ11:AK11"/>
    <mergeCell ref="AL11:AM11"/>
    <mergeCell ref="AO11:AP11"/>
    <mergeCell ref="C12:C13"/>
    <mergeCell ref="D12:D13"/>
    <mergeCell ref="AJ12:AK12"/>
    <mergeCell ref="AL12:AM12"/>
    <mergeCell ref="AO12:AP12"/>
    <mergeCell ref="AJ13:AK13"/>
    <mergeCell ref="AL13:AM13"/>
    <mergeCell ref="AO13:AP13"/>
    <mergeCell ref="AJ5:AK5"/>
    <mergeCell ref="AL5:AM5"/>
    <mergeCell ref="AO5:AP5"/>
    <mergeCell ref="B6:B21"/>
    <mergeCell ref="C6:C7"/>
    <mergeCell ref="D6:D7"/>
    <mergeCell ref="AJ6:AK6"/>
    <mergeCell ref="AL6:AM6"/>
    <mergeCell ref="AO6:AP6"/>
    <mergeCell ref="AJ7:AK7"/>
    <mergeCell ref="AL7:AM7"/>
    <mergeCell ref="AO7:AP7"/>
    <mergeCell ref="C8:C9"/>
    <mergeCell ref="D8:D9"/>
    <mergeCell ref="AJ8:AK8"/>
    <mergeCell ref="AL8:AM8"/>
    <mergeCell ref="AO8:AP8"/>
    <mergeCell ref="AJ9:AK9"/>
    <mergeCell ref="AL9:AM9"/>
    <mergeCell ref="AO9:AP9"/>
    <mergeCell ref="C10:C11"/>
    <mergeCell ref="D10:D11"/>
    <mergeCell ref="AJ10:AK10"/>
    <mergeCell ref="AL10:AM10"/>
    <mergeCell ref="Y2:Z2"/>
    <mergeCell ref="AA2:AB2"/>
    <mergeCell ref="AC2:AD2"/>
    <mergeCell ref="AE2:AF2"/>
    <mergeCell ref="AG2:AG3"/>
    <mergeCell ref="AH2:AH3"/>
    <mergeCell ref="AI2:AQ2"/>
    <mergeCell ref="AI3:AK3"/>
    <mergeCell ref="AL3:AN3"/>
    <mergeCell ref="C22:D23"/>
    <mergeCell ref="J34:J35"/>
    <mergeCell ref="O34:O35"/>
    <mergeCell ref="P34:P35"/>
    <mergeCell ref="B45:D51"/>
    <mergeCell ref="B38:D44"/>
    <mergeCell ref="B34:C37"/>
    <mergeCell ref="U2:V2"/>
    <mergeCell ref="W2:X2"/>
    <mergeCell ref="D34:D35"/>
    <mergeCell ref="D36:D37"/>
    <mergeCell ref="E36:E37"/>
    <mergeCell ref="F36:F37"/>
    <mergeCell ref="G36:G37"/>
    <mergeCell ref="H36:H37"/>
    <mergeCell ref="I36:I37"/>
    <mergeCell ref="J36:J37"/>
    <mergeCell ref="E45:E51"/>
    <mergeCell ref="F45:F51"/>
    <mergeCell ref="G45:G51"/>
    <mergeCell ref="H45:H51"/>
    <mergeCell ref="I45:I51"/>
    <mergeCell ref="J45:J51"/>
    <mergeCell ref="K45:K51"/>
    <mergeCell ref="AC30:AD30"/>
    <mergeCell ref="AE30:AF30"/>
    <mergeCell ref="K30:L30"/>
    <mergeCell ref="M30:N30"/>
    <mergeCell ref="O30:P30"/>
    <mergeCell ref="Q30:R30"/>
    <mergeCell ref="S30:T30"/>
    <mergeCell ref="B52:T52"/>
    <mergeCell ref="M2:N2"/>
    <mergeCell ref="O2:P2"/>
    <mergeCell ref="Q2:R2"/>
    <mergeCell ref="B2:B3"/>
    <mergeCell ref="C2:D3"/>
    <mergeCell ref="E2:F2"/>
    <mergeCell ref="G2:H2"/>
    <mergeCell ref="I2:J2"/>
    <mergeCell ref="K2:L2"/>
    <mergeCell ref="S2:T2"/>
    <mergeCell ref="B4:D5"/>
    <mergeCell ref="C14:C15"/>
    <mergeCell ref="D14:D15"/>
    <mergeCell ref="C18:C19"/>
    <mergeCell ref="D18:D19"/>
    <mergeCell ref="B22:B23"/>
  </mergeCells>
  <phoneticPr fontId="2"/>
  <printOptions horizontalCentered="1"/>
  <pageMargins left="0.59055118110236227" right="0.59055118110236227" top="0.78740157480314965" bottom="0.78740157480314965" header="0.31496062992125984" footer="0.31496062992125984"/>
  <pageSetup paperSize="9" scale="81" firstPageNumber="14" orientation="landscape" useFirstPageNumber="1" r:id="rId2"/>
  <headerFooter alignWithMargins="0">
    <oddFooter>&amp;C6</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0"/>
  </sheetPr>
  <dimension ref="A1:AQ57"/>
  <sheetViews>
    <sheetView showZeros="0" view="pageBreakPreview" zoomScaleNormal="75" zoomScaleSheetLayoutView="100" workbookViewId="0"/>
  </sheetViews>
  <sheetFormatPr defaultRowHeight="13.5" x14ac:dyDescent="0.15"/>
  <cols>
    <col min="1" max="1" width="3.125" style="3" customWidth="1"/>
    <col min="2" max="2" width="3.875" style="3" customWidth="1"/>
    <col min="3" max="3" width="2.375" style="3" customWidth="1"/>
    <col min="4" max="4" width="6.75" style="3" customWidth="1"/>
    <col min="5" max="32" width="2.625" style="3" customWidth="1"/>
    <col min="33" max="33" width="8.5" style="3" customWidth="1"/>
    <col min="34" max="34" width="7.875" style="3" customWidth="1"/>
    <col min="35" max="35" width="4.375" style="3" customWidth="1"/>
    <col min="36" max="36" width="3.375" style="3" customWidth="1"/>
    <col min="37" max="37" width="2.875" style="3" customWidth="1"/>
    <col min="38" max="38" width="4.375" style="3" customWidth="1"/>
    <col min="39" max="39" width="2.125" style="3" customWidth="1"/>
    <col min="40" max="40" width="4.625" style="3" customWidth="1"/>
    <col min="41" max="41" width="3" style="3" customWidth="1"/>
    <col min="42" max="42" width="5.375" style="3" customWidth="1"/>
    <col min="43" max="43" width="5.75" style="3" customWidth="1"/>
    <col min="44" max="44" width="1.75" style="3" customWidth="1"/>
    <col min="45" max="16384" width="9" style="3"/>
  </cols>
  <sheetData>
    <row r="1" spans="1:43" x14ac:dyDescent="0.15">
      <c r="B1" s="6" t="s">
        <v>254</v>
      </c>
    </row>
    <row r="2" spans="1:43" ht="15" thickBot="1" x14ac:dyDescent="0.2">
      <c r="A2" s="3" t="s">
        <v>361</v>
      </c>
      <c r="B2" s="93"/>
      <c r="C2" s="94"/>
      <c r="D2" s="94"/>
      <c r="E2" s="94"/>
      <c r="F2" s="135" t="s">
        <v>414</v>
      </c>
      <c r="G2" s="94"/>
      <c r="H2" s="325"/>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row>
    <row r="3" spans="1:43" ht="13.5" customHeight="1" x14ac:dyDescent="0.15">
      <c r="B3" s="1812" t="s">
        <v>104</v>
      </c>
      <c r="C3" s="1814" t="s">
        <v>105</v>
      </c>
      <c r="D3" s="1815"/>
      <c r="E3" s="1818" t="s">
        <v>113</v>
      </c>
      <c r="F3" s="1819"/>
      <c r="G3" s="1805">
        <v>8</v>
      </c>
      <c r="H3" s="1805"/>
      <c r="I3" s="1805">
        <v>9</v>
      </c>
      <c r="J3" s="1805"/>
      <c r="K3" s="1805">
        <v>10</v>
      </c>
      <c r="L3" s="1805"/>
      <c r="M3" s="1805">
        <v>11</v>
      </c>
      <c r="N3" s="1805"/>
      <c r="O3" s="1805">
        <v>12</v>
      </c>
      <c r="P3" s="1805"/>
      <c r="Q3" s="1805">
        <v>13</v>
      </c>
      <c r="R3" s="1805"/>
      <c r="S3" s="1805">
        <v>14</v>
      </c>
      <c r="T3" s="1805"/>
      <c r="U3" s="1805">
        <v>15</v>
      </c>
      <c r="V3" s="1805"/>
      <c r="W3" s="1805">
        <v>16</v>
      </c>
      <c r="X3" s="1805"/>
      <c r="Y3" s="1805">
        <v>17</v>
      </c>
      <c r="Z3" s="1805"/>
      <c r="AA3" s="1805">
        <v>18</v>
      </c>
      <c r="AB3" s="1805"/>
      <c r="AC3" s="1805">
        <v>19</v>
      </c>
      <c r="AD3" s="1805"/>
      <c r="AE3" s="1805">
        <v>20</v>
      </c>
      <c r="AF3" s="1805"/>
      <c r="AG3" s="1822" t="s">
        <v>34</v>
      </c>
      <c r="AH3" s="1824" t="s">
        <v>109</v>
      </c>
      <c r="AI3" s="1826" t="s">
        <v>122</v>
      </c>
      <c r="AJ3" s="1826"/>
      <c r="AK3" s="1826"/>
      <c r="AL3" s="1826"/>
      <c r="AM3" s="1826"/>
      <c r="AN3" s="1826"/>
      <c r="AO3" s="1826"/>
      <c r="AP3" s="1826"/>
      <c r="AQ3" s="1827"/>
    </row>
    <row r="4" spans="1:43" ht="12.75" customHeight="1" x14ac:dyDescent="0.15">
      <c r="B4" s="1813"/>
      <c r="C4" s="1816"/>
      <c r="D4" s="1817"/>
      <c r="E4" s="4"/>
      <c r="F4" s="4"/>
      <c r="G4" s="4"/>
      <c r="H4" s="4"/>
      <c r="I4" s="4"/>
      <c r="J4" s="4"/>
      <c r="K4" s="4"/>
      <c r="L4" s="4"/>
      <c r="M4" s="4"/>
      <c r="N4" s="4"/>
      <c r="O4" s="4"/>
      <c r="P4" s="4"/>
      <c r="Q4" s="4"/>
      <c r="R4" s="4"/>
      <c r="S4" s="4"/>
      <c r="T4" s="4"/>
      <c r="U4" s="4"/>
      <c r="V4" s="4"/>
      <c r="W4" s="4"/>
      <c r="X4" s="4"/>
      <c r="Y4" s="4"/>
      <c r="Z4" s="4"/>
      <c r="AA4" s="4"/>
      <c r="AB4" s="4"/>
      <c r="AC4" s="4"/>
      <c r="AD4" s="4"/>
      <c r="AE4" s="4"/>
      <c r="AF4" s="8"/>
      <c r="AG4" s="1823"/>
      <c r="AH4" s="1825"/>
      <c r="AI4" s="1828" t="s">
        <v>114</v>
      </c>
      <c r="AJ4" s="1828"/>
      <c r="AK4" s="1829"/>
      <c r="AL4" s="1830" t="s">
        <v>115</v>
      </c>
      <c r="AM4" s="1828"/>
      <c r="AN4" s="1829"/>
      <c r="AO4" s="1047" t="s">
        <v>95</v>
      </c>
      <c r="AP4" s="1048"/>
      <c r="AQ4" s="1049"/>
    </row>
    <row r="5" spans="1:43" ht="12.75" customHeight="1" x14ac:dyDescent="0.15">
      <c r="B5" s="1831" t="s">
        <v>106</v>
      </c>
      <c r="C5" s="1832"/>
      <c r="D5" s="1833"/>
      <c r="E5" s="9"/>
      <c r="F5" s="9"/>
      <c r="G5" s="9"/>
      <c r="H5" s="39"/>
      <c r="I5" s="10" t="s">
        <v>129</v>
      </c>
      <c r="J5" s="10"/>
      <c r="K5" s="10"/>
      <c r="L5" s="10"/>
      <c r="M5" s="10"/>
      <c r="N5" s="10"/>
      <c r="O5" s="10"/>
      <c r="P5" s="10" t="s">
        <v>130</v>
      </c>
      <c r="Q5" s="9"/>
      <c r="R5" s="9" t="s">
        <v>131</v>
      </c>
      <c r="S5" s="10"/>
      <c r="T5" s="10"/>
      <c r="U5" s="10"/>
      <c r="V5" s="10"/>
      <c r="W5" s="10"/>
      <c r="X5" s="10"/>
      <c r="Y5" s="10"/>
      <c r="Z5" s="10" t="s">
        <v>132</v>
      </c>
      <c r="AA5" s="9"/>
      <c r="AB5" s="9"/>
      <c r="AC5" s="9"/>
      <c r="AD5" s="9"/>
      <c r="AE5" s="9"/>
      <c r="AF5" s="9"/>
      <c r="AG5" s="11" t="s">
        <v>110</v>
      </c>
      <c r="AH5" s="12" t="s">
        <v>108</v>
      </c>
      <c r="AI5" s="13" t="s">
        <v>123</v>
      </c>
      <c r="AJ5" s="14" t="s">
        <v>118</v>
      </c>
      <c r="AK5" s="15"/>
      <c r="AL5" s="16" t="s">
        <v>123</v>
      </c>
      <c r="AM5" s="17"/>
      <c r="AN5" s="15" t="s">
        <v>118</v>
      </c>
      <c r="AO5" s="16" t="s">
        <v>124</v>
      </c>
      <c r="AP5" s="17"/>
      <c r="AQ5" s="18" t="s">
        <v>118</v>
      </c>
    </row>
    <row r="6" spans="1:43" ht="15" customHeight="1" x14ac:dyDescent="0.15">
      <c r="B6" s="1834"/>
      <c r="C6" s="1835"/>
      <c r="D6" s="1836"/>
      <c r="E6" s="19"/>
      <c r="F6" s="19"/>
      <c r="G6" s="19"/>
      <c r="H6" s="20"/>
      <c r="I6" s="21"/>
      <c r="J6" s="21"/>
      <c r="K6" s="21"/>
      <c r="L6" s="21"/>
      <c r="M6" s="21"/>
      <c r="N6" s="21"/>
      <c r="O6" s="21"/>
      <c r="P6" s="21"/>
      <c r="Q6" s="19" t="s">
        <v>115</v>
      </c>
      <c r="R6" s="19"/>
      <c r="S6" s="21"/>
      <c r="T6" s="21"/>
      <c r="U6" s="21"/>
      <c r="V6" s="21"/>
      <c r="W6" s="21"/>
      <c r="X6" s="21"/>
      <c r="Y6" s="21"/>
      <c r="Z6" s="21"/>
      <c r="AA6" s="19"/>
      <c r="AB6" s="19"/>
      <c r="AC6" s="19"/>
      <c r="AD6" s="19"/>
      <c r="AE6" s="19"/>
      <c r="AF6" s="19"/>
      <c r="AG6" s="22">
        <v>1</v>
      </c>
      <c r="AH6" s="23">
        <v>20</v>
      </c>
      <c r="AI6" s="24">
        <v>8</v>
      </c>
      <c r="AJ6" s="1837"/>
      <c r="AK6" s="1838"/>
      <c r="AL6" s="1839">
        <v>1</v>
      </c>
      <c r="AM6" s="1837"/>
      <c r="AN6" s="25"/>
      <c r="AO6" s="1840">
        <f t="shared" ref="AO6:AO26" si="0">AI6+AL6</f>
        <v>9</v>
      </c>
      <c r="AP6" s="1841"/>
      <c r="AQ6" s="26">
        <f t="shared" ref="AQ6:AQ26" si="1">AJ6+AN6</f>
        <v>0</v>
      </c>
    </row>
    <row r="7" spans="1:43" ht="11.25" customHeight="1" x14ac:dyDescent="0.15">
      <c r="B7" s="1820" t="s">
        <v>107</v>
      </c>
      <c r="C7" s="1808" t="s">
        <v>36</v>
      </c>
      <c r="D7" s="1810" t="s">
        <v>126</v>
      </c>
      <c r="E7" s="9"/>
      <c r="F7" s="1800" t="s">
        <v>166</v>
      </c>
      <c r="G7" s="1801"/>
      <c r="H7" s="10"/>
      <c r="I7" s="10"/>
      <c r="J7" s="10"/>
      <c r="K7" s="10"/>
      <c r="L7" s="10"/>
      <c r="M7" s="10" t="s">
        <v>133</v>
      </c>
      <c r="N7" s="10"/>
      <c r="O7" s="9"/>
      <c r="P7" s="9" t="s">
        <v>134</v>
      </c>
      <c r="Q7" s="10"/>
      <c r="R7" s="10"/>
      <c r="S7" s="10"/>
      <c r="T7" s="10"/>
      <c r="U7" s="10"/>
      <c r="V7" s="10"/>
      <c r="W7" s="10" t="s">
        <v>135</v>
      </c>
      <c r="X7" s="9"/>
      <c r="Y7" s="9"/>
      <c r="Z7" s="9"/>
      <c r="AA7" s="9"/>
      <c r="AB7" s="9"/>
      <c r="AC7" s="9"/>
      <c r="AD7" s="9"/>
      <c r="AE7" s="9"/>
      <c r="AF7" s="9"/>
      <c r="AG7" s="27">
        <v>2</v>
      </c>
      <c r="AH7" s="28">
        <v>20</v>
      </c>
      <c r="AI7" s="29">
        <v>8</v>
      </c>
      <c r="AJ7" s="1842"/>
      <c r="AK7" s="1843"/>
      <c r="AL7" s="1844">
        <v>1</v>
      </c>
      <c r="AM7" s="1842"/>
      <c r="AN7" s="30"/>
      <c r="AO7" s="1845">
        <f t="shared" si="0"/>
        <v>9</v>
      </c>
      <c r="AP7" s="1846"/>
      <c r="AQ7" s="31">
        <f t="shared" si="1"/>
        <v>0</v>
      </c>
    </row>
    <row r="8" spans="1:43" ht="11.25" customHeight="1" x14ac:dyDescent="0.15">
      <c r="B8" s="1820"/>
      <c r="C8" s="1809"/>
      <c r="D8" s="1811"/>
      <c r="E8" s="19"/>
      <c r="F8" s="21"/>
      <c r="G8" s="21"/>
      <c r="H8" s="21"/>
      <c r="I8" s="21"/>
      <c r="J8" s="21"/>
      <c r="K8" s="21"/>
      <c r="L8" s="21"/>
      <c r="M8" s="21"/>
      <c r="N8" s="21"/>
      <c r="O8" s="19" t="s">
        <v>115</v>
      </c>
      <c r="P8" s="19"/>
      <c r="Q8" s="21"/>
      <c r="R8" s="21"/>
      <c r="S8" s="21"/>
      <c r="T8" s="21"/>
      <c r="U8" s="21"/>
      <c r="V8" s="21"/>
      <c r="W8" s="21"/>
      <c r="X8" s="19"/>
      <c r="Y8" s="19"/>
      <c r="Z8" s="19"/>
      <c r="AA8" s="19"/>
      <c r="AB8" s="19"/>
      <c r="AC8" s="19"/>
      <c r="AD8" s="19"/>
      <c r="AE8" s="19"/>
      <c r="AF8" s="19"/>
      <c r="AG8" s="32"/>
      <c r="AH8" s="33"/>
      <c r="AI8" s="5"/>
      <c r="AJ8" s="1847"/>
      <c r="AK8" s="1848"/>
      <c r="AL8" s="1809"/>
      <c r="AM8" s="1847"/>
      <c r="AN8" s="34"/>
      <c r="AO8" s="1849">
        <f t="shared" si="0"/>
        <v>0</v>
      </c>
      <c r="AP8" s="1850"/>
      <c r="AQ8" s="35">
        <f t="shared" si="1"/>
        <v>0</v>
      </c>
    </row>
    <row r="9" spans="1:43" ht="11.25" customHeight="1" x14ac:dyDescent="0.15">
      <c r="B9" s="1820"/>
      <c r="C9" s="1808" t="s">
        <v>37</v>
      </c>
      <c r="D9" s="1810" t="s">
        <v>470</v>
      </c>
      <c r="E9" s="9"/>
      <c r="F9" s="9"/>
      <c r="G9" s="1803">
        <v>0.3125</v>
      </c>
      <c r="H9" s="1804"/>
      <c r="I9" s="10"/>
      <c r="J9" s="10"/>
      <c r="K9" s="10"/>
      <c r="L9" s="10"/>
      <c r="M9" s="10"/>
      <c r="N9" s="1799">
        <v>0.5</v>
      </c>
      <c r="O9" s="1519"/>
      <c r="P9" s="36"/>
      <c r="Q9" s="9"/>
      <c r="R9" s="1803">
        <v>0.54166666666666663</v>
      </c>
      <c r="S9" s="1804"/>
      <c r="T9" s="10"/>
      <c r="U9" s="10"/>
      <c r="V9" s="10"/>
      <c r="W9" s="1799">
        <v>0.6875</v>
      </c>
      <c r="X9" s="1519"/>
      <c r="Y9" s="36"/>
      <c r="Z9" s="36"/>
      <c r="AA9" s="9"/>
      <c r="AB9" s="9"/>
      <c r="AC9" s="9"/>
      <c r="AD9" s="9"/>
      <c r="AE9" s="9"/>
      <c r="AF9" s="9"/>
      <c r="AG9" s="27">
        <v>1</v>
      </c>
      <c r="AH9" s="28">
        <v>20</v>
      </c>
      <c r="AI9" s="29">
        <v>8</v>
      </c>
      <c r="AJ9" s="1842"/>
      <c r="AK9" s="1843"/>
      <c r="AL9" s="1844">
        <v>1</v>
      </c>
      <c r="AM9" s="1842"/>
      <c r="AN9" s="30"/>
      <c r="AO9" s="1845">
        <f t="shared" si="0"/>
        <v>9</v>
      </c>
      <c r="AP9" s="1846"/>
      <c r="AQ9" s="31">
        <f t="shared" si="1"/>
        <v>0</v>
      </c>
    </row>
    <row r="10" spans="1:43" ht="11.25" customHeight="1" x14ac:dyDescent="0.15">
      <c r="B10" s="1820"/>
      <c r="C10" s="1809"/>
      <c r="D10" s="1811"/>
      <c r="E10" s="19"/>
      <c r="F10" s="19"/>
      <c r="G10" s="21"/>
      <c r="H10" s="21"/>
      <c r="I10" s="21"/>
      <c r="J10" s="21"/>
      <c r="K10" s="21"/>
      <c r="L10" s="21"/>
      <c r="M10" s="21"/>
      <c r="N10" s="21"/>
      <c r="O10" s="21"/>
      <c r="P10" s="19" t="s">
        <v>115</v>
      </c>
      <c r="R10" s="21"/>
      <c r="S10" s="21"/>
      <c r="T10" s="21"/>
      <c r="U10" s="21"/>
      <c r="V10" s="21"/>
      <c r="W10" s="21"/>
      <c r="X10" s="21"/>
      <c r="Y10" s="20"/>
      <c r="Z10" s="20"/>
      <c r="AA10" s="19"/>
      <c r="AB10" s="19"/>
      <c r="AC10" s="19"/>
      <c r="AD10" s="19"/>
      <c r="AE10" s="19"/>
      <c r="AF10" s="19"/>
      <c r="AG10" s="32"/>
      <c r="AH10" s="33"/>
      <c r="AI10" s="5"/>
      <c r="AJ10" s="1847"/>
      <c r="AK10" s="1848"/>
      <c r="AL10" s="1809"/>
      <c r="AM10" s="1847"/>
      <c r="AN10" s="34"/>
      <c r="AO10" s="1849">
        <f t="shared" si="0"/>
        <v>0</v>
      </c>
      <c r="AP10" s="1850"/>
      <c r="AQ10" s="35">
        <f t="shared" si="1"/>
        <v>0</v>
      </c>
    </row>
    <row r="11" spans="1:43" ht="11.25" customHeight="1" x14ac:dyDescent="0.15">
      <c r="B11" s="1820"/>
      <c r="C11" s="1808" t="s">
        <v>38</v>
      </c>
      <c r="D11" s="1810" t="s">
        <v>127</v>
      </c>
      <c r="E11" s="9"/>
      <c r="F11" s="9"/>
      <c r="G11" s="9"/>
      <c r="H11" s="1800" t="s">
        <v>471</v>
      </c>
      <c r="I11" s="1801"/>
      <c r="J11" s="10"/>
      <c r="K11" s="10"/>
      <c r="L11" s="10"/>
      <c r="M11" s="10"/>
      <c r="N11" s="10"/>
      <c r="O11" s="10"/>
      <c r="P11" s="37" t="s">
        <v>134</v>
      </c>
      <c r="Q11" s="9"/>
      <c r="R11" s="9" t="s">
        <v>472</v>
      </c>
      <c r="S11" s="10"/>
      <c r="T11" s="10"/>
      <c r="U11" s="10"/>
      <c r="V11" s="10"/>
      <c r="W11" s="10"/>
      <c r="X11" s="1799">
        <v>0.70833333333333337</v>
      </c>
      <c r="Y11" s="1519"/>
      <c r="Z11" s="36"/>
      <c r="AA11" s="36"/>
      <c r="AB11" s="36"/>
      <c r="AC11" s="406"/>
      <c r="AD11" s="36"/>
      <c r="AE11" s="9"/>
      <c r="AF11" s="9"/>
      <c r="AG11" s="27">
        <v>2</v>
      </c>
      <c r="AH11" s="28">
        <v>20</v>
      </c>
      <c r="AI11" s="29">
        <v>8</v>
      </c>
      <c r="AJ11" s="1842"/>
      <c r="AK11" s="1843"/>
      <c r="AL11" s="1844">
        <v>1</v>
      </c>
      <c r="AM11" s="1842"/>
      <c r="AN11" s="30"/>
      <c r="AO11" s="1845">
        <f t="shared" si="0"/>
        <v>9</v>
      </c>
      <c r="AP11" s="1846"/>
      <c r="AQ11" s="31">
        <f t="shared" si="1"/>
        <v>0</v>
      </c>
    </row>
    <row r="12" spans="1:43" ht="11.25" customHeight="1" x14ac:dyDescent="0.15">
      <c r="B12" s="1820"/>
      <c r="C12" s="1809"/>
      <c r="D12" s="1811"/>
      <c r="E12" s="19"/>
      <c r="F12" s="19"/>
      <c r="G12" s="19"/>
      <c r="H12" s="19"/>
      <c r="I12" s="21" t="s">
        <v>129</v>
      </c>
      <c r="J12" s="21"/>
      <c r="K12" s="21"/>
      <c r="L12" s="21"/>
      <c r="M12" s="21"/>
      <c r="N12" s="21"/>
      <c r="O12" s="21"/>
      <c r="P12" s="21"/>
      <c r="Q12" s="19" t="s">
        <v>115</v>
      </c>
      <c r="R12" s="19"/>
      <c r="S12" s="21"/>
      <c r="T12" s="21"/>
      <c r="U12" s="21"/>
      <c r="V12" s="21"/>
      <c r="W12" s="21"/>
      <c r="X12" s="21"/>
      <c r="Y12" s="1802">
        <v>0.72916666666666663</v>
      </c>
      <c r="Z12" s="1792"/>
      <c r="AA12" s="20"/>
      <c r="AB12" s="20"/>
      <c r="AC12" s="20"/>
      <c r="AD12" s="19"/>
      <c r="AE12" s="19"/>
      <c r="AF12" s="19"/>
      <c r="AG12" s="32">
        <v>2</v>
      </c>
      <c r="AH12" s="33">
        <v>20</v>
      </c>
      <c r="AI12" s="5">
        <v>8</v>
      </c>
      <c r="AJ12" s="1847"/>
      <c r="AK12" s="1848"/>
      <c r="AL12" s="1809">
        <v>1</v>
      </c>
      <c r="AM12" s="1847"/>
      <c r="AN12" s="34"/>
      <c r="AO12" s="1849">
        <f t="shared" si="0"/>
        <v>9</v>
      </c>
      <c r="AP12" s="1850"/>
      <c r="AQ12" s="35">
        <f t="shared" si="1"/>
        <v>0</v>
      </c>
    </row>
    <row r="13" spans="1:43" ht="11.25" customHeight="1" x14ac:dyDescent="0.15">
      <c r="B13" s="1820"/>
      <c r="C13" s="1808" t="s">
        <v>39</v>
      </c>
      <c r="D13" s="1810" t="s">
        <v>127</v>
      </c>
      <c r="E13" s="9"/>
      <c r="F13" s="9"/>
      <c r="G13" s="9"/>
      <c r="H13" s="9"/>
      <c r="I13" s="36"/>
      <c r="J13" s="1800" t="s">
        <v>473</v>
      </c>
      <c r="K13" s="1801"/>
      <c r="L13" s="10"/>
      <c r="M13" s="10"/>
      <c r="N13" s="10"/>
      <c r="O13" s="10"/>
      <c r="P13" s="1799">
        <v>0.54166666666666663</v>
      </c>
      <c r="Q13" s="1519"/>
      <c r="R13" s="9"/>
      <c r="S13" s="9"/>
      <c r="T13" s="1803">
        <v>0.58333333333333337</v>
      </c>
      <c r="U13" s="1804"/>
      <c r="V13" s="10"/>
      <c r="W13" s="10"/>
      <c r="X13" s="10"/>
      <c r="Y13" s="10"/>
      <c r="Z13" s="1799">
        <v>0.75</v>
      </c>
      <c r="AA13" s="1519"/>
      <c r="AB13" s="9"/>
      <c r="AC13" s="9"/>
      <c r="AD13" s="9"/>
      <c r="AE13" s="9"/>
      <c r="AF13" s="9"/>
      <c r="AG13" s="27">
        <v>7</v>
      </c>
      <c r="AH13" s="28">
        <v>20</v>
      </c>
      <c r="AI13" s="29">
        <v>8</v>
      </c>
      <c r="AJ13" s="1842"/>
      <c r="AK13" s="1843"/>
      <c r="AL13" s="1844">
        <v>1</v>
      </c>
      <c r="AM13" s="1842"/>
      <c r="AN13" s="30"/>
      <c r="AO13" s="1845">
        <f>AI13+AL13</f>
        <v>9</v>
      </c>
      <c r="AP13" s="1846"/>
      <c r="AQ13" s="31">
        <f t="shared" si="1"/>
        <v>0</v>
      </c>
    </row>
    <row r="14" spans="1:43" ht="11.25" customHeight="1" x14ac:dyDescent="0.15">
      <c r="B14" s="1820"/>
      <c r="C14" s="1809"/>
      <c r="D14" s="1811"/>
      <c r="E14" s="19"/>
      <c r="F14" s="19"/>
      <c r="G14" s="19"/>
      <c r="H14" s="19"/>
      <c r="I14" s="20"/>
      <c r="J14" s="21"/>
      <c r="K14" s="21"/>
      <c r="L14" s="21"/>
      <c r="M14" s="21"/>
      <c r="N14" s="21"/>
      <c r="O14" s="21"/>
      <c r="P14" s="21"/>
      <c r="Q14" s="21"/>
      <c r="R14" s="19"/>
      <c r="S14" s="19"/>
      <c r="T14" s="21"/>
      <c r="U14" s="21"/>
      <c r="V14" s="21"/>
      <c r="W14" s="21"/>
      <c r="X14" s="21"/>
      <c r="Y14" s="21"/>
      <c r="Z14" s="21"/>
      <c r="AA14" s="21"/>
      <c r="AB14" s="19"/>
      <c r="AC14" s="19"/>
      <c r="AD14" s="19"/>
      <c r="AE14" s="19"/>
      <c r="AF14" s="19"/>
      <c r="AG14" s="32"/>
      <c r="AH14" s="33"/>
      <c r="AI14" s="5"/>
      <c r="AJ14" s="1847"/>
      <c r="AK14" s="1848"/>
      <c r="AL14" s="1809"/>
      <c r="AM14" s="1847"/>
      <c r="AN14" s="34"/>
      <c r="AO14" s="1849">
        <f t="shared" si="0"/>
        <v>0</v>
      </c>
      <c r="AP14" s="1850"/>
      <c r="AQ14" s="35">
        <f t="shared" si="1"/>
        <v>0</v>
      </c>
    </row>
    <row r="15" spans="1:43" ht="11.25" customHeight="1" x14ac:dyDescent="0.15">
      <c r="B15" s="1820"/>
      <c r="C15" s="1808" t="s">
        <v>40</v>
      </c>
      <c r="D15" s="1810" t="s">
        <v>475</v>
      </c>
      <c r="E15" s="9"/>
      <c r="F15" s="9"/>
      <c r="G15" s="9"/>
      <c r="H15" s="9"/>
      <c r="I15" s="10" t="s">
        <v>129</v>
      </c>
      <c r="J15" s="10"/>
      <c r="K15" s="10"/>
      <c r="L15" s="10"/>
      <c r="M15" s="10"/>
      <c r="N15" s="10"/>
      <c r="O15" s="10"/>
      <c r="P15" s="37" t="s">
        <v>134</v>
      </c>
      <c r="Q15" s="9"/>
      <c r="R15" s="9"/>
      <c r="S15" s="9"/>
      <c r="T15" s="9"/>
      <c r="U15" s="9"/>
      <c r="V15" s="9"/>
      <c r="W15" s="9"/>
      <c r="X15" s="9"/>
      <c r="Y15" s="9"/>
      <c r="Z15" s="9"/>
      <c r="AA15" s="9"/>
      <c r="AB15" s="9"/>
      <c r="AC15" s="9"/>
      <c r="AD15" s="9"/>
      <c r="AE15" s="9"/>
      <c r="AF15" s="9"/>
      <c r="AG15" s="27">
        <v>2</v>
      </c>
      <c r="AH15" s="28">
        <v>20</v>
      </c>
      <c r="AI15" s="29">
        <v>4</v>
      </c>
      <c r="AJ15" s="1842"/>
      <c r="AK15" s="1843"/>
      <c r="AL15" s="1844"/>
      <c r="AM15" s="1842"/>
      <c r="AN15" s="30"/>
      <c r="AO15" s="1845">
        <f t="shared" si="0"/>
        <v>4</v>
      </c>
      <c r="AP15" s="1846"/>
      <c r="AQ15" s="31">
        <f t="shared" si="1"/>
        <v>0</v>
      </c>
    </row>
    <row r="16" spans="1:43" ht="11.25" customHeight="1" x14ac:dyDescent="0.15">
      <c r="B16" s="1820"/>
      <c r="C16" s="1809"/>
      <c r="D16" s="1811"/>
      <c r="E16" s="19"/>
      <c r="F16" s="19"/>
      <c r="G16" s="19"/>
      <c r="H16" s="19"/>
      <c r="I16" s="19"/>
      <c r="J16" s="19"/>
      <c r="K16" s="19"/>
      <c r="L16" s="19"/>
      <c r="M16" s="19"/>
      <c r="N16" s="19"/>
      <c r="O16" s="19"/>
      <c r="P16" s="19"/>
      <c r="Q16" s="1851">
        <v>0.52083333333333337</v>
      </c>
      <c r="R16" s="1852"/>
      <c r="S16" s="21"/>
      <c r="T16" s="21"/>
      <c r="U16" s="21"/>
      <c r="V16" s="1802">
        <v>0.6875</v>
      </c>
      <c r="W16" s="1792"/>
      <c r="X16" s="19"/>
      <c r="Y16" s="19"/>
      <c r="Z16" s="19"/>
      <c r="AA16" s="19"/>
      <c r="AB16" s="19"/>
      <c r="AC16" s="19"/>
      <c r="AD16" s="19"/>
      <c r="AE16" s="19"/>
      <c r="AF16" s="19"/>
      <c r="AG16" s="32">
        <v>2</v>
      </c>
      <c r="AH16" s="33">
        <v>20</v>
      </c>
      <c r="AI16" s="5">
        <v>4</v>
      </c>
      <c r="AJ16" s="1847"/>
      <c r="AK16" s="1848"/>
      <c r="AL16" s="1809"/>
      <c r="AM16" s="1847"/>
      <c r="AN16" s="34"/>
      <c r="AO16" s="1849">
        <f t="shared" si="0"/>
        <v>4</v>
      </c>
      <c r="AP16" s="1850"/>
      <c r="AQ16" s="35">
        <f t="shared" si="1"/>
        <v>0</v>
      </c>
    </row>
    <row r="17" spans="2:43" ht="11.25" customHeight="1" x14ac:dyDescent="0.15">
      <c r="B17" s="1820"/>
      <c r="C17" s="1808" t="s">
        <v>41</v>
      </c>
      <c r="D17" s="1810" t="s">
        <v>128</v>
      </c>
      <c r="E17" s="9"/>
      <c r="F17" s="9"/>
      <c r="G17" s="9"/>
      <c r="H17" s="9"/>
      <c r="I17" s="9"/>
      <c r="J17" s="9"/>
      <c r="K17" s="9"/>
      <c r="L17" s="1800" t="s">
        <v>474</v>
      </c>
      <c r="M17" s="1801"/>
      <c r="N17" s="10"/>
      <c r="O17" s="10"/>
      <c r="P17" s="10"/>
      <c r="Q17" s="405"/>
      <c r="R17" s="1799">
        <v>0.58333333333333337</v>
      </c>
      <c r="S17" s="1519"/>
      <c r="T17" s="409"/>
      <c r="U17" s="9"/>
      <c r="V17" s="1803">
        <v>0.625</v>
      </c>
      <c r="W17" s="1804"/>
      <c r="X17" s="10"/>
      <c r="Y17" s="10"/>
      <c r="Z17" s="10"/>
      <c r="AA17" s="10"/>
      <c r="AB17" s="1799">
        <v>0.79166666666666663</v>
      </c>
      <c r="AC17" s="1519"/>
      <c r="AD17" s="9"/>
      <c r="AE17" s="9"/>
      <c r="AF17" s="9"/>
      <c r="AG17" s="27">
        <v>2</v>
      </c>
      <c r="AH17" s="28">
        <v>20</v>
      </c>
      <c r="AI17" s="29">
        <v>8</v>
      </c>
      <c r="AJ17" s="1842"/>
      <c r="AK17" s="1843"/>
      <c r="AL17" s="1844">
        <v>1</v>
      </c>
      <c r="AM17" s="1842"/>
      <c r="AN17" s="30"/>
      <c r="AO17" s="1845">
        <f t="shared" si="0"/>
        <v>9</v>
      </c>
      <c r="AP17" s="1846"/>
      <c r="AQ17" s="31">
        <f t="shared" si="1"/>
        <v>0</v>
      </c>
    </row>
    <row r="18" spans="2:43" ht="11.25" customHeight="1" x14ac:dyDescent="0.15">
      <c r="B18" s="1820"/>
      <c r="C18" s="1809"/>
      <c r="D18" s="1811"/>
      <c r="E18" s="19"/>
      <c r="F18" s="19"/>
      <c r="G18" s="19"/>
      <c r="H18" s="19"/>
      <c r="I18" s="19"/>
      <c r="J18" s="19"/>
      <c r="K18" s="19"/>
      <c r="L18" s="21"/>
      <c r="M18" s="21"/>
      <c r="N18" s="21"/>
      <c r="O18" s="407"/>
      <c r="P18" s="21"/>
      <c r="Q18" s="21"/>
      <c r="R18" s="21"/>
      <c r="S18" s="408"/>
      <c r="T18" s="19" t="s">
        <v>115</v>
      </c>
      <c r="U18" s="19"/>
      <c r="V18" s="21"/>
      <c r="W18" s="21"/>
      <c r="X18" s="21"/>
      <c r="Y18" s="21"/>
      <c r="Z18" s="21"/>
      <c r="AA18" s="21"/>
      <c r="AB18" s="21"/>
      <c r="AC18" s="21"/>
      <c r="AD18" s="19"/>
      <c r="AE18" s="19"/>
      <c r="AF18" s="19"/>
      <c r="AG18" s="32"/>
      <c r="AH18" s="33"/>
      <c r="AI18" s="5"/>
      <c r="AJ18" s="1847"/>
      <c r="AK18" s="1848"/>
      <c r="AL18" s="1809"/>
      <c r="AM18" s="1847"/>
      <c r="AN18" s="34"/>
      <c r="AO18" s="1849">
        <f t="shared" si="0"/>
        <v>0</v>
      </c>
      <c r="AP18" s="1850"/>
      <c r="AQ18" s="35">
        <f t="shared" si="1"/>
        <v>0</v>
      </c>
    </row>
    <row r="19" spans="2:43" ht="11.25" customHeight="1" x14ac:dyDescent="0.15">
      <c r="B19" s="1820"/>
      <c r="C19" s="1808" t="s">
        <v>42</v>
      </c>
      <c r="D19" s="1810" t="s">
        <v>330</v>
      </c>
      <c r="E19" s="9"/>
      <c r="F19" s="1800" t="s">
        <v>166</v>
      </c>
      <c r="G19" s="1801"/>
      <c r="H19" s="10"/>
      <c r="I19" s="10"/>
      <c r="J19" s="10"/>
      <c r="K19" s="10"/>
      <c r="L19" s="10"/>
      <c r="M19" s="10" t="s">
        <v>133</v>
      </c>
      <c r="N19" s="10"/>
      <c r="O19" s="9" t="s">
        <v>115</v>
      </c>
      <c r="P19" s="9"/>
      <c r="Q19" s="1803">
        <v>0.52083333333333337</v>
      </c>
      <c r="R19" s="1804"/>
      <c r="S19" s="10"/>
      <c r="T19" s="10"/>
      <c r="U19" s="10"/>
      <c r="V19" s="1899">
        <v>0.66666666666666663</v>
      </c>
      <c r="W19" s="1900"/>
      <c r="X19" s="9"/>
      <c r="Y19" s="9"/>
      <c r="Z19" s="9"/>
      <c r="AA19" s="9"/>
      <c r="AB19" s="9"/>
      <c r="AC19" s="9"/>
      <c r="AD19" s="9"/>
      <c r="AE19" s="9"/>
      <c r="AF19" s="9"/>
      <c r="AG19" s="27">
        <v>2</v>
      </c>
      <c r="AH19" s="28">
        <v>4</v>
      </c>
      <c r="AI19" s="29">
        <v>8</v>
      </c>
      <c r="AJ19" s="1842"/>
      <c r="AK19" s="1843"/>
      <c r="AL19" s="1844">
        <v>1</v>
      </c>
      <c r="AM19" s="1842"/>
      <c r="AN19" s="30"/>
      <c r="AO19" s="1845">
        <f t="shared" si="0"/>
        <v>9</v>
      </c>
      <c r="AP19" s="1846"/>
      <c r="AQ19" s="31">
        <f t="shared" si="1"/>
        <v>0</v>
      </c>
    </row>
    <row r="20" spans="2:43" ht="11.25" customHeight="1" x14ac:dyDescent="0.15">
      <c r="B20" s="1820"/>
      <c r="C20" s="1809"/>
      <c r="D20" s="1811"/>
      <c r="E20" s="19"/>
      <c r="F20" s="20"/>
      <c r="G20" s="20"/>
      <c r="H20" s="1806" t="s">
        <v>471</v>
      </c>
      <c r="I20" s="1807"/>
      <c r="J20" s="21"/>
      <c r="K20" s="21"/>
      <c r="L20" s="21"/>
      <c r="M20" s="21"/>
      <c r="N20" s="21"/>
      <c r="O20" s="21"/>
      <c r="P20" s="21"/>
      <c r="Q20" s="1853">
        <v>0.5625</v>
      </c>
      <c r="R20" s="1854"/>
      <c r="S20" s="19" t="s">
        <v>115</v>
      </c>
      <c r="T20" s="19"/>
      <c r="U20" s="1851">
        <v>0.60416666666666663</v>
      </c>
      <c r="V20" s="1852"/>
      <c r="W20" s="498"/>
      <c r="X20" s="1802">
        <v>0.70833333333333337</v>
      </c>
      <c r="Y20" s="1792"/>
      <c r="Z20" s="497"/>
      <c r="AB20" s="19"/>
      <c r="AC20" s="19"/>
      <c r="AD20" s="19"/>
      <c r="AE20" s="19"/>
      <c r="AF20" s="19"/>
      <c r="AG20" s="32">
        <v>2</v>
      </c>
      <c r="AH20" s="33">
        <v>4</v>
      </c>
      <c r="AI20" s="5">
        <v>8</v>
      </c>
      <c r="AJ20" s="1847"/>
      <c r="AK20" s="1848"/>
      <c r="AL20" s="1809">
        <v>1</v>
      </c>
      <c r="AM20" s="1847"/>
      <c r="AN20" s="34"/>
      <c r="AO20" s="1849">
        <f t="shared" si="0"/>
        <v>9</v>
      </c>
      <c r="AP20" s="1850"/>
      <c r="AQ20" s="35">
        <f t="shared" si="1"/>
        <v>0</v>
      </c>
    </row>
    <row r="21" spans="2:43" ht="11.25" customHeight="1" x14ac:dyDescent="0.15">
      <c r="B21" s="1820"/>
      <c r="C21" s="1808" t="s">
        <v>43</v>
      </c>
      <c r="D21" s="1810" t="s">
        <v>476</v>
      </c>
      <c r="E21" s="9"/>
      <c r="F21" s="9"/>
      <c r="G21" s="9"/>
      <c r="H21" s="9"/>
      <c r="I21" s="9"/>
      <c r="J21" s="1800" t="s">
        <v>473</v>
      </c>
      <c r="K21" s="1801"/>
      <c r="L21" s="10"/>
      <c r="M21" s="10"/>
      <c r="N21" s="1799">
        <v>0.5</v>
      </c>
      <c r="O21" s="1519"/>
      <c r="P21" s="1859" t="s">
        <v>115</v>
      </c>
      <c r="Q21" s="1860"/>
      <c r="R21" s="1803">
        <v>0.54166666666666663</v>
      </c>
      <c r="S21" s="1804"/>
      <c r="T21" s="1803"/>
      <c r="U21" s="1804"/>
      <c r="V21" s="10"/>
      <c r="W21" s="10"/>
      <c r="X21" s="1799"/>
      <c r="Y21" s="1519"/>
      <c r="Z21" s="1799">
        <v>0.75</v>
      </c>
      <c r="AA21" s="1519"/>
      <c r="AB21" s="9"/>
      <c r="AC21" s="9"/>
      <c r="AD21" s="9"/>
      <c r="AE21" s="9"/>
      <c r="AF21" s="9"/>
      <c r="AG21" s="27">
        <v>2</v>
      </c>
      <c r="AH21" s="28">
        <v>4</v>
      </c>
      <c r="AI21" s="29">
        <v>8</v>
      </c>
      <c r="AJ21" s="1842"/>
      <c r="AK21" s="1843"/>
      <c r="AL21" s="1844">
        <v>1</v>
      </c>
      <c r="AM21" s="1842"/>
      <c r="AN21" s="30"/>
      <c r="AO21" s="1845">
        <f t="shared" si="0"/>
        <v>9</v>
      </c>
      <c r="AP21" s="1846"/>
      <c r="AQ21" s="31">
        <f t="shared" si="1"/>
        <v>0</v>
      </c>
    </row>
    <row r="22" spans="2:43" ht="11.25" customHeight="1" x14ac:dyDescent="0.15">
      <c r="B22" s="1821"/>
      <c r="C22" s="1809"/>
      <c r="D22" s="1811"/>
      <c r="E22" s="19"/>
      <c r="F22" s="19"/>
      <c r="G22" s="19"/>
      <c r="H22" s="19"/>
      <c r="I22" s="19"/>
      <c r="J22" s="20"/>
      <c r="K22" s="20"/>
      <c r="L22" s="20"/>
      <c r="M22" s="411"/>
      <c r="N22" s="20"/>
      <c r="O22" s="20"/>
      <c r="P22" s="20"/>
      <c r="Q22" s="410"/>
      <c r="R22" s="20"/>
      <c r="S22" s="20"/>
      <c r="T22" s="20"/>
      <c r="U22" s="20"/>
      <c r="V22" s="20"/>
      <c r="W22" s="20"/>
      <c r="X22" s="20"/>
      <c r="Y22" s="20"/>
      <c r="Z22" s="20"/>
      <c r="AA22" s="20"/>
      <c r="AB22" s="19"/>
      <c r="AC22" s="19"/>
      <c r="AD22" s="19"/>
      <c r="AE22" s="19"/>
      <c r="AF22" s="19"/>
      <c r="AG22" s="32"/>
      <c r="AH22" s="33"/>
      <c r="AI22" s="5"/>
      <c r="AJ22" s="1847"/>
      <c r="AK22" s="1848"/>
      <c r="AL22" s="1809"/>
      <c r="AM22" s="1847"/>
      <c r="AN22" s="34"/>
      <c r="AO22" s="1849">
        <f t="shared" si="0"/>
        <v>0</v>
      </c>
      <c r="AP22" s="1850"/>
      <c r="AQ22" s="35">
        <f t="shared" si="1"/>
        <v>0</v>
      </c>
    </row>
    <row r="23" spans="2:43" ht="11.25" customHeight="1" x14ac:dyDescent="0.15">
      <c r="B23" s="1855" t="s">
        <v>44</v>
      </c>
      <c r="C23" s="1857" t="s">
        <v>121</v>
      </c>
      <c r="D23" s="1858"/>
      <c r="E23" s="9"/>
      <c r="F23" s="9"/>
      <c r="G23" s="9"/>
      <c r="H23" s="9"/>
      <c r="I23" s="10" t="s">
        <v>129</v>
      </c>
      <c r="J23" s="10"/>
      <c r="K23" s="10"/>
      <c r="L23" s="10"/>
      <c r="M23" s="10"/>
      <c r="N23" s="10"/>
      <c r="O23" s="10" t="s">
        <v>136</v>
      </c>
      <c r="P23" s="9"/>
      <c r="Q23" s="9"/>
      <c r="R23" s="10" t="s">
        <v>137</v>
      </c>
      <c r="S23" s="10"/>
      <c r="T23" s="10"/>
      <c r="U23" s="10"/>
      <c r="V23" s="10"/>
      <c r="W23" s="10"/>
      <c r="X23" s="10"/>
      <c r="Y23" s="10"/>
      <c r="Z23" s="10" t="s">
        <v>132</v>
      </c>
      <c r="AA23" s="9"/>
      <c r="AB23" s="9"/>
      <c r="AC23" s="9"/>
      <c r="AD23" s="9"/>
      <c r="AE23" s="9"/>
      <c r="AF23" s="9"/>
      <c r="AG23" s="27">
        <v>2</v>
      </c>
      <c r="AH23" s="28">
        <v>20</v>
      </c>
      <c r="AI23" s="29">
        <v>8</v>
      </c>
      <c r="AJ23" s="1842"/>
      <c r="AK23" s="1843"/>
      <c r="AL23" s="1844">
        <v>1</v>
      </c>
      <c r="AM23" s="1842"/>
      <c r="AN23" s="30"/>
      <c r="AO23" s="1845">
        <f t="shared" si="0"/>
        <v>9</v>
      </c>
      <c r="AP23" s="1846"/>
      <c r="AQ23" s="31">
        <f t="shared" si="1"/>
        <v>0</v>
      </c>
    </row>
    <row r="24" spans="2:43" ht="11.25" customHeight="1" x14ac:dyDescent="0.15">
      <c r="B24" s="1856"/>
      <c r="C24" s="1847"/>
      <c r="D24" s="1848"/>
      <c r="E24" s="19"/>
      <c r="F24" s="19"/>
      <c r="G24" s="19"/>
      <c r="H24" s="19"/>
      <c r="I24" s="21"/>
      <c r="J24" s="21"/>
      <c r="K24" s="21"/>
      <c r="L24" s="21"/>
      <c r="M24" s="21"/>
      <c r="N24" s="21"/>
      <c r="O24" s="21"/>
      <c r="P24" s="19" t="s">
        <v>115</v>
      </c>
      <c r="Q24" s="19"/>
      <c r="R24" s="21"/>
      <c r="S24" s="21"/>
      <c r="T24" s="21"/>
      <c r="U24" s="21"/>
      <c r="V24" s="21"/>
      <c r="W24" s="21"/>
      <c r="X24" s="21"/>
      <c r="Y24" s="21"/>
      <c r="Z24" s="21"/>
      <c r="AA24" s="19"/>
      <c r="AB24" s="19"/>
      <c r="AC24" s="19"/>
      <c r="AD24" s="19"/>
      <c r="AE24" s="19"/>
      <c r="AF24" s="19"/>
      <c r="AG24" s="32">
        <v>1</v>
      </c>
      <c r="AH24" s="33">
        <v>4</v>
      </c>
      <c r="AI24" s="5">
        <v>8</v>
      </c>
      <c r="AJ24" s="1847"/>
      <c r="AK24" s="1848"/>
      <c r="AL24" s="1809">
        <v>1</v>
      </c>
      <c r="AM24" s="1847"/>
      <c r="AN24" s="34"/>
      <c r="AO24" s="1849">
        <f t="shared" si="0"/>
        <v>9</v>
      </c>
      <c r="AP24" s="1850"/>
      <c r="AQ24" s="35">
        <f t="shared" si="1"/>
        <v>0</v>
      </c>
    </row>
    <row r="25" spans="2:43" ht="11.25" customHeight="1" x14ac:dyDescent="0.15">
      <c r="B25" s="1855" t="s">
        <v>45</v>
      </c>
      <c r="C25" s="1861" t="s">
        <v>138</v>
      </c>
      <c r="D25" s="1810"/>
      <c r="E25" s="9"/>
      <c r="F25" s="9"/>
      <c r="G25" s="9"/>
      <c r="H25" s="9"/>
      <c r="I25" s="10" t="s">
        <v>129</v>
      </c>
      <c r="J25" s="10"/>
      <c r="K25" s="10"/>
      <c r="L25" s="10"/>
      <c r="M25" s="10"/>
      <c r="N25" s="10"/>
      <c r="O25" s="10"/>
      <c r="P25" s="37" t="s">
        <v>134</v>
      </c>
      <c r="Q25" s="9"/>
      <c r="R25" s="9"/>
      <c r="S25" s="9"/>
      <c r="T25" s="9" t="s">
        <v>35</v>
      </c>
      <c r="U25" s="9"/>
      <c r="V25" s="9"/>
      <c r="W25" s="9"/>
      <c r="X25" s="9"/>
      <c r="Y25" s="9"/>
      <c r="Z25" s="9"/>
      <c r="AA25" s="9"/>
      <c r="AB25" s="9"/>
      <c r="AC25" s="9"/>
      <c r="AD25" s="9"/>
      <c r="AE25" s="9"/>
      <c r="AF25" s="9"/>
      <c r="AG25" s="27">
        <v>1</v>
      </c>
      <c r="AH25" s="28">
        <v>8</v>
      </c>
      <c r="AI25" s="29">
        <v>4</v>
      </c>
      <c r="AJ25" s="1842"/>
      <c r="AK25" s="1843"/>
      <c r="AL25" s="1844"/>
      <c r="AM25" s="1842"/>
      <c r="AN25" s="30"/>
      <c r="AO25" s="1845">
        <f t="shared" si="0"/>
        <v>4</v>
      </c>
      <c r="AP25" s="1846"/>
      <c r="AQ25" s="31">
        <f t="shared" si="1"/>
        <v>0</v>
      </c>
    </row>
    <row r="26" spans="2:43" ht="11.25" customHeight="1" x14ac:dyDescent="0.15">
      <c r="B26" s="1856"/>
      <c r="C26" s="1862"/>
      <c r="D26" s="1811"/>
      <c r="E26" s="19"/>
      <c r="F26" s="19"/>
      <c r="G26" s="19"/>
      <c r="H26" s="19"/>
      <c r="I26" s="21"/>
      <c r="J26" s="21"/>
      <c r="K26" s="21"/>
      <c r="L26" s="21"/>
      <c r="M26" s="21"/>
      <c r="N26" s="21"/>
      <c r="O26" s="21"/>
      <c r="P26" s="21"/>
      <c r="Q26" s="19"/>
      <c r="R26" s="19"/>
      <c r="S26" s="19"/>
      <c r="T26" s="19"/>
      <c r="U26" s="19"/>
      <c r="V26" s="19"/>
      <c r="W26" s="19"/>
      <c r="X26" s="19"/>
      <c r="Y26" s="19"/>
      <c r="Z26" s="19"/>
      <c r="AA26" s="19"/>
      <c r="AB26" s="19"/>
      <c r="AC26" s="19"/>
      <c r="AD26" s="19"/>
      <c r="AE26" s="19"/>
      <c r="AF26" s="19"/>
      <c r="AG26" s="32"/>
      <c r="AH26" s="33"/>
      <c r="AI26" s="5"/>
      <c r="AJ26" s="1847"/>
      <c r="AK26" s="1848"/>
      <c r="AL26" s="1809"/>
      <c r="AM26" s="1847"/>
      <c r="AN26" s="34"/>
      <c r="AO26" s="1863">
        <f t="shared" si="0"/>
        <v>0</v>
      </c>
      <c r="AP26" s="1864"/>
      <c r="AQ26" s="38">
        <f t="shared" si="1"/>
        <v>0</v>
      </c>
    </row>
    <row r="27" spans="2:43" ht="13.5" customHeight="1" x14ac:dyDescent="0.15">
      <c r="B27" s="1865" t="s">
        <v>253</v>
      </c>
      <c r="C27" s="1866"/>
      <c r="D27" s="1050"/>
      <c r="E27" s="1796" t="s">
        <v>125</v>
      </c>
      <c r="F27" s="1797"/>
      <c r="G27" s="1798">
        <v>8</v>
      </c>
      <c r="H27" s="1798"/>
      <c r="I27" s="1798">
        <v>9</v>
      </c>
      <c r="J27" s="1798"/>
      <c r="K27" s="1798">
        <v>10</v>
      </c>
      <c r="L27" s="1798"/>
      <c r="M27" s="1798">
        <v>11</v>
      </c>
      <c r="N27" s="1798"/>
      <c r="O27" s="1798">
        <v>12</v>
      </c>
      <c r="P27" s="1798"/>
      <c r="Q27" s="1798">
        <v>13</v>
      </c>
      <c r="R27" s="1798"/>
      <c r="S27" s="1798">
        <v>14</v>
      </c>
      <c r="T27" s="1798"/>
      <c r="U27" s="1798">
        <v>15</v>
      </c>
      <c r="V27" s="1798"/>
      <c r="W27" s="1798">
        <v>16</v>
      </c>
      <c r="X27" s="1798"/>
      <c r="Y27" s="1798">
        <v>17</v>
      </c>
      <c r="Z27" s="1798"/>
      <c r="AA27" s="1798">
        <v>18</v>
      </c>
      <c r="AB27" s="1798"/>
      <c r="AC27" s="1798">
        <v>19</v>
      </c>
      <c r="AD27" s="1798"/>
      <c r="AE27" s="1798">
        <v>20</v>
      </c>
      <c r="AF27" s="1798"/>
      <c r="AG27" s="516" t="s">
        <v>116</v>
      </c>
      <c r="AH27" s="474"/>
      <c r="AI27" s="474"/>
      <c r="AJ27" s="474"/>
      <c r="AK27" s="474"/>
      <c r="AL27" s="474"/>
      <c r="AM27" s="474"/>
      <c r="AN27" s="474"/>
      <c r="AO27" s="474"/>
      <c r="AP27" s="474"/>
      <c r="AQ27" s="475"/>
    </row>
    <row r="28" spans="2:43" ht="12" customHeight="1" x14ac:dyDescent="0.15">
      <c r="B28" s="1867"/>
      <c r="C28" s="1868"/>
      <c r="D28" s="105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1"/>
      <c r="AG28" s="476" t="s">
        <v>107</v>
      </c>
      <c r="AH28" s="477"/>
      <c r="AI28" s="478" t="s">
        <v>117</v>
      </c>
      <c r="AJ28" s="479" t="s">
        <v>118</v>
      </c>
      <c r="AK28" s="478" t="s">
        <v>528</v>
      </c>
      <c r="AL28" s="478" t="s">
        <v>139</v>
      </c>
      <c r="AM28" s="478" t="s">
        <v>529</v>
      </c>
      <c r="AN28" s="478" t="s">
        <v>108</v>
      </c>
      <c r="AO28" s="478" t="s">
        <v>530</v>
      </c>
      <c r="AP28" s="478" t="s">
        <v>117</v>
      </c>
      <c r="AQ28" s="480" t="s">
        <v>118</v>
      </c>
    </row>
    <row r="29" spans="2:43" ht="12.75" customHeight="1" x14ac:dyDescent="0.15">
      <c r="B29" s="1867"/>
      <c r="C29" s="1868"/>
      <c r="D29" s="1051" t="s">
        <v>442</v>
      </c>
      <c r="E29" s="412"/>
      <c r="F29" s="413">
        <v>2</v>
      </c>
      <c r="G29" s="413">
        <v>3</v>
      </c>
      <c r="H29" s="413">
        <v>5</v>
      </c>
      <c r="I29" s="413">
        <v>9</v>
      </c>
      <c r="J29" s="413">
        <v>16</v>
      </c>
      <c r="K29" s="413"/>
      <c r="L29" s="413">
        <v>18</v>
      </c>
      <c r="M29" s="413"/>
      <c r="N29" s="413"/>
      <c r="O29" s="413">
        <v>16</v>
      </c>
      <c r="P29" s="413">
        <v>13</v>
      </c>
      <c r="Q29" s="413">
        <v>11</v>
      </c>
      <c r="R29" s="413">
        <v>16</v>
      </c>
      <c r="S29" s="413"/>
      <c r="T29" s="413"/>
      <c r="U29" s="413"/>
      <c r="V29" s="413"/>
      <c r="W29" s="413">
        <v>18</v>
      </c>
      <c r="X29" s="413">
        <v>14</v>
      </c>
      <c r="Y29" s="413">
        <v>13</v>
      </c>
      <c r="Z29" s="413">
        <v>11</v>
      </c>
      <c r="AA29" s="413">
        <v>4</v>
      </c>
      <c r="AB29" s="413">
        <v>2</v>
      </c>
      <c r="AC29" s="413"/>
      <c r="AD29" s="413"/>
      <c r="AE29" s="413"/>
      <c r="AF29" s="413"/>
      <c r="AG29" s="481"/>
      <c r="AH29" s="477" t="s">
        <v>531</v>
      </c>
      <c r="AI29" s="503">
        <v>8</v>
      </c>
      <c r="AJ29" s="503"/>
      <c r="AK29" s="478" t="s">
        <v>528</v>
      </c>
      <c r="AL29" s="503">
        <v>2</v>
      </c>
      <c r="AM29" s="478" t="s">
        <v>528</v>
      </c>
      <c r="AN29" s="482">
        <v>20</v>
      </c>
      <c r="AO29" s="478" t="s">
        <v>532</v>
      </c>
      <c r="AP29" s="477">
        <f t="shared" ref="AP29:AP38" si="2">AI29*AL29*AN29</f>
        <v>320</v>
      </c>
      <c r="AQ29" s="483">
        <f t="shared" ref="AQ29:AQ38" si="3">AJ29*AL29*AN29</f>
        <v>0</v>
      </c>
    </row>
    <row r="30" spans="2:43" ht="12" customHeight="1" x14ac:dyDescent="0.15">
      <c r="B30" s="1867"/>
      <c r="C30" s="1868"/>
      <c r="D30" s="1052"/>
      <c r="E30" s="8"/>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81"/>
      <c r="AH30" s="477" t="s">
        <v>533</v>
      </c>
      <c r="AI30" s="503">
        <v>8</v>
      </c>
      <c r="AJ30" s="503"/>
      <c r="AK30" s="478" t="s">
        <v>528</v>
      </c>
      <c r="AL30" s="503">
        <v>1</v>
      </c>
      <c r="AM30" s="478" t="s">
        <v>528</v>
      </c>
      <c r="AN30" s="482">
        <v>20</v>
      </c>
      <c r="AO30" s="478" t="s">
        <v>532</v>
      </c>
      <c r="AP30" s="477">
        <f t="shared" si="2"/>
        <v>160</v>
      </c>
      <c r="AQ30" s="483">
        <f t="shared" si="3"/>
        <v>0</v>
      </c>
    </row>
    <row r="31" spans="2:43" ht="12" customHeight="1" x14ac:dyDescent="0.15">
      <c r="B31" s="1867"/>
      <c r="C31" s="1868"/>
      <c r="D31" s="1051"/>
      <c r="E31" s="1796" t="s">
        <v>125</v>
      </c>
      <c r="F31" s="1797"/>
      <c r="G31" s="1798">
        <v>8</v>
      </c>
      <c r="H31" s="1798"/>
      <c r="I31" s="1798">
        <v>9</v>
      </c>
      <c r="J31" s="1798"/>
      <c r="K31" s="1798">
        <v>10</v>
      </c>
      <c r="L31" s="1798"/>
      <c r="M31" s="1798">
        <v>11</v>
      </c>
      <c r="N31" s="1798"/>
      <c r="O31" s="1798">
        <v>12</v>
      </c>
      <c r="P31" s="1798"/>
      <c r="Q31" s="1798">
        <v>13</v>
      </c>
      <c r="R31" s="1798"/>
      <c r="S31" s="1798">
        <v>14</v>
      </c>
      <c r="T31" s="1798"/>
      <c r="U31" s="1798">
        <v>15</v>
      </c>
      <c r="V31" s="1798"/>
      <c r="W31" s="1798">
        <v>16</v>
      </c>
      <c r="X31" s="1798"/>
      <c r="Y31" s="1798">
        <v>17</v>
      </c>
      <c r="Z31" s="1798"/>
      <c r="AA31" s="1798">
        <v>18</v>
      </c>
      <c r="AB31" s="1798"/>
      <c r="AC31" s="1798">
        <v>19</v>
      </c>
      <c r="AD31" s="1798"/>
      <c r="AE31" s="1798">
        <v>20</v>
      </c>
      <c r="AF31" s="1798"/>
      <c r="AG31" s="481"/>
      <c r="AH31" s="477" t="s">
        <v>534</v>
      </c>
      <c r="AI31" s="503">
        <v>8</v>
      </c>
      <c r="AJ31" s="503"/>
      <c r="AK31" s="478" t="s">
        <v>528</v>
      </c>
      <c r="AL31" s="503">
        <v>4</v>
      </c>
      <c r="AM31" s="478" t="s">
        <v>528</v>
      </c>
      <c r="AN31" s="482">
        <v>20</v>
      </c>
      <c r="AO31" s="478" t="s">
        <v>532</v>
      </c>
      <c r="AP31" s="477">
        <f t="shared" si="2"/>
        <v>640</v>
      </c>
      <c r="AQ31" s="483">
        <f t="shared" si="3"/>
        <v>0</v>
      </c>
    </row>
    <row r="32" spans="2:43" ht="12" customHeight="1" x14ac:dyDescent="0.15">
      <c r="B32" s="1867"/>
      <c r="C32" s="1868"/>
      <c r="D32" s="1051"/>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1"/>
      <c r="AG32" s="481"/>
      <c r="AH32" s="477" t="s">
        <v>535</v>
      </c>
      <c r="AI32" s="503">
        <v>8</v>
      </c>
      <c r="AJ32" s="503"/>
      <c r="AK32" s="478" t="s">
        <v>528</v>
      </c>
      <c r="AL32" s="503">
        <v>7</v>
      </c>
      <c r="AM32" s="478" t="s">
        <v>528</v>
      </c>
      <c r="AN32" s="482">
        <v>20</v>
      </c>
      <c r="AO32" s="478" t="s">
        <v>532</v>
      </c>
      <c r="AP32" s="477">
        <f t="shared" si="2"/>
        <v>1120</v>
      </c>
      <c r="AQ32" s="483">
        <f t="shared" si="3"/>
        <v>0</v>
      </c>
    </row>
    <row r="33" spans="2:43" ht="12" customHeight="1" x14ac:dyDescent="0.15">
      <c r="B33" s="1867"/>
      <c r="C33" s="1868"/>
      <c r="D33" s="1051" t="s">
        <v>443</v>
      </c>
      <c r="E33" s="414"/>
      <c r="F33" s="415">
        <v>2</v>
      </c>
      <c r="G33" s="415"/>
      <c r="H33" s="415">
        <v>4</v>
      </c>
      <c r="I33" s="415"/>
      <c r="J33" s="415">
        <v>6</v>
      </c>
      <c r="K33" s="415"/>
      <c r="L33" s="415"/>
      <c r="M33" s="415"/>
      <c r="N33" s="415"/>
      <c r="O33" s="415">
        <v>4</v>
      </c>
      <c r="P33" s="415">
        <v>2</v>
      </c>
      <c r="Q33" s="415">
        <v>4</v>
      </c>
      <c r="R33" s="415">
        <v>6</v>
      </c>
      <c r="S33" s="415">
        <v>4</v>
      </c>
      <c r="T33" s="415"/>
      <c r="U33" s="415">
        <v>6</v>
      </c>
      <c r="V33" s="415"/>
      <c r="W33" s="415"/>
      <c r="X33" s="415">
        <v>4</v>
      </c>
      <c r="Y33" s="415"/>
      <c r="Z33" s="415">
        <v>2</v>
      </c>
      <c r="AA33" s="415"/>
      <c r="AB33" s="415"/>
      <c r="AC33" s="415"/>
      <c r="AD33" s="415"/>
      <c r="AE33" s="415"/>
      <c r="AF33" s="415"/>
      <c r="AG33" s="481"/>
      <c r="AH33" s="477" t="s">
        <v>536</v>
      </c>
      <c r="AI33" s="503">
        <v>4</v>
      </c>
      <c r="AJ33" s="503"/>
      <c r="AK33" s="478" t="s">
        <v>528</v>
      </c>
      <c r="AL33" s="503">
        <v>2</v>
      </c>
      <c r="AM33" s="478" t="s">
        <v>528</v>
      </c>
      <c r="AN33" s="482">
        <v>20</v>
      </c>
      <c r="AO33" s="478" t="s">
        <v>532</v>
      </c>
      <c r="AP33" s="477">
        <f t="shared" si="2"/>
        <v>160</v>
      </c>
      <c r="AQ33" s="483">
        <f t="shared" si="3"/>
        <v>0</v>
      </c>
    </row>
    <row r="34" spans="2:43" ht="12" customHeight="1" x14ac:dyDescent="0.15">
      <c r="B34" s="1867"/>
      <c r="C34" s="1868"/>
      <c r="D34" s="1051"/>
      <c r="E34" s="414"/>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81"/>
      <c r="AH34" s="477" t="s">
        <v>536</v>
      </c>
      <c r="AI34" s="503">
        <v>4</v>
      </c>
      <c r="AJ34" s="503"/>
      <c r="AK34" s="478" t="s">
        <v>528</v>
      </c>
      <c r="AL34" s="503">
        <v>2</v>
      </c>
      <c r="AM34" s="478" t="s">
        <v>528</v>
      </c>
      <c r="AN34" s="482">
        <v>20</v>
      </c>
      <c r="AO34" s="478" t="s">
        <v>532</v>
      </c>
      <c r="AP34" s="477">
        <f>AI34*AL34*AN34</f>
        <v>160</v>
      </c>
      <c r="AQ34" s="483"/>
    </row>
    <row r="35" spans="2:43" ht="12" customHeight="1" x14ac:dyDescent="0.15">
      <c r="B35" s="1874" t="s">
        <v>111</v>
      </c>
      <c r="C35" s="1882"/>
      <c r="D35" s="1726" t="s">
        <v>442</v>
      </c>
      <c r="E35" s="1707"/>
      <c r="F35" s="1707"/>
      <c r="G35" s="1791">
        <v>20</v>
      </c>
      <c r="H35" s="1791">
        <v>40</v>
      </c>
      <c r="I35" s="1707"/>
      <c r="J35" s="1791">
        <v>100</v>
      </c>
      <c r="K35" s="1707"/>
      <c r="L35" s="1707"/>
      <c r="M35" s="1707"/>
      <c r="N35" s="1707"/>
      <c r="O35" s="1707"/>
      <c r="P35" s="1707"/>
      <c r="Q35" s="1707"/>
      <c r="R35" s="1707"/>
      <c r="S35" s="1707"/>
      <c r="T35" s="1707"/>
      <c r="U35" s="1707"/>
      <c r="V35" s="1707"/>
      <c r="W35" s="1791">
        <v>100</v>
      </c>
      <c r="X35" s="1707"/>
      <c r="Y35" s="1707"/>
      <c r="Z35" s="1791">
        <v>80</v>
      </c>
      <c r="AA35" s="1707"/>
      <c r="AB35" s="1791">
        <v>30</v>
      </c>
      <c r="AC35" s="1707"/>
      <c r="AD35" s="1707"/>
      <c r="AE35" s="1707"/>
      <c r="AF35" s="1906"/>
      <c r="AG35" s="481"/>
      <c r="AH35" s="477" t="s">
        <v>537</v>
      </c>
      <c r="AI35" s="503">
        <v>8</v>
      </c>
      <c r="AJ35" s="503"/>
      <c r="AK35" s="478" t="s">
        <v>528</v>
      </c>
      <c r="AL35" s="503">
        <v>2</v>
      </c>
      <c r="AM35" s="478" t="s">
        <v>528</v>
      </c>
      <c r="AN35" s="482">
        <v>20</v>
      </c>
      <c r="AO35" s="478" t="s">
        <v>532</v>
      </c>
      <c r="AP35" s="477">
        <f t="shared" si="2"/>
        <v>320</v>
      </c>
      <c r="AQ35" s="483">
        <f t="shared" si="3"/>
        <v>0</v>
      </c>
    </row>
    <row r="36" spans="2:43" ht="12.75" customHeight="1" x14ac:dyDescent="0.15">
      <c r="B36" s="1883"/>
      <c r="C36" s="1885"/>
      <c r="D36" s="1727"/>
      <c r="E36" s="1795"/>
      <c r="F36" s="1795"/>
      <c r="G36" s="1792"/>
      <c r="H36" s="1792"/>
      <c r="I36" s="1795"/>
      <c r="J36" s="1792"/>
      <c r="K36" s="1795"/>
      <c r="L36" s="1795"/>
      <c r="M36" s="1795"/>
      <c r="N36" s="1795"/>
      <c r="O36" s="1795"/>
      <c r="P36" s="1795"/>
      <c r="Q36" s="1795"/>
      <c r="R36" s="1795"/>
      <c r="S36" s="1795"/>
      <c r="T36" s="1795"/>
      <c r="U36" s="1795"/>
      <c r="V36" s="1795"/>
      <c r="W36" s="1792"/>
      <c r="X36" s="1795"/>
      <c r="Y36" s="1795"/>
      <c r="Z36" s="1792"/>
      <c r="AA36" s="1795"/>
      <c r="AB36" s="1792"/>
      <c r="AC36" s="1795"/>
      <c r="AD36" s="1795"/>
      <c r="AE36" s="1795"/>
      <c r="AF36" s="1907"/>
      <c r="AG36" s="477"/>
      <c r="AH36" s="477" t="s">
        <v>538</v>
      </c>
      <c r="AI36" s="503">
        <v>8</v>
      </c>
      <c r="AJ36" s="503"/>
      <c r="AK36" s="478" t="s">
        <v>539</v>
      </c>
      <c r="AL36" s="503">
        <v>2</v>
      </c>
      <c r="AM36" s="478" t="s">
        <v>539</v>
      </c>
      <c r="AN36" s="482">
        <v>4</v>
      </c>
      <c r="AO36" s="478" t="s">
        <v>540</v>
      </c>
      <c r="AP36" s="477">
        <f t="shared" si="2"/>
        <v>64</v>
      </c>
      <c r="AQ36" s="483">
        <f t="shared" si="3"/>
        <v>0</v>
      </c>
    </row>
    <row r="37" spans="2:43" ht="12.75" customHeight="1" x14ac:dyDescent="0.15">
      <c r="B37" s="1883"/>
      <c r="C37" s="1885"/>
      <c r="D37" s="1728" t="s">
        <v>330</v>
      </c>
      <c r="E37" s="1786"/>
      <c r="F37" s="1786"/>
      <c r="G37" s="1793">
        <v>2</v>
      </c>
      <c r="H37" s="1793">
        <v>4</v>
      </c>
      <c r="I37" s="1786"/>
      <c r="J37" s="1793">
        <v>10</v>
      </c>
      <c r="K37" s="1786"/>
      <c r="L37" s="1786"/>
      <c r="M37" s="1786"/>
      <c r="N37" s="1786"/>
      <c r="O37" s="1786"/>
      <c r="P37" s="1786"/>
      <c r="Q37" s="1786"/>
      <c r="R37" s="1786">
        <v>10</v>
      </c>
      <c r="S37" s="1786"/>
      <c r="T37" s="1786">
        <v>6</v>
      </c>
      <c r="U37" s="1786"/>
      <c r="V37" s="1786">
        <v>4</v>
      </c>
      <c r="W37" s="1793"/>
      <c r="X37" s="1786"/>
      <c r="Y37" s="1786"/>
      <c r="Z37" s="1793">
        <v>2</v>
      </c>
      <c r="AA37" s="1786"/>
      <c r="AB37" s="1793"/>
      <c r="AC37" s="1786"/>
      <c r="AD37" s="1786"/>
      <c r="AE37" s="1786"/>
      <c r="AF37" s="1901"/>
      <c r="AG37" s="477"/>
      <c r="AH37" s="477" t="s">
        <v>538</v>
      </c>
      <c r="AI37" s="503">
        <v>8</v>
      </c>
      <c r="AJ37" s="503"/>
      <c r="AK37" s="478" t="s">
        <v>539</v>
      </c>
      <c r="AL37" s="503">
        <v>2</v>
      </c>
      <c r="AM37" s="478" t="s">
        <v>539</v>
      </c>
      <c r="AN37" s="482">
        <v>4</v>
      </c>
      <c r="AO37" s="478" t="s">
        <v>540</v>
      </c>
      <c r="AP37" s="477">
        <f>AI37*AL37*AN37</f>
        <v>64</v>
      </c>
      <c r="AQ37" s="483"/>
    </row>
    <row r="38" spans="2:43" ht="12.75" customHeight="1" x14ac:dyDescent="0.15">
      <c r="B38" s="1886"/>
      <c r="C38" s="1888"/>
      <c r="D38" s="1728"/>
      <c r="E38" s="1787"/>
      <c r="F38" s="1787"/>
      <c r="G38" s="1794"/>
      <c r="H38" s="1794"/>
      <c r="I38" s="1787"/>
      <c r="J38" s="1794"/>
      <c r="K38" s="1787"/>
      <c r="L38" s="1787"/>
      <c r="M38" s="1787"/>
      <c r="N38" s="1787"/>
      <c r="O38" s="1787"/>
      <c r="P38" s="1787"/>
      <c r="Q38" s="1787"/>
      <c r="R38" s="1787"/>
      <c r="S38" s="1787"/>
      <c r="T38" s="1787"/>
      <c r="U38" s="1787"/>
      <c r="V38" s="1787"/>
      <c r="W38" s="1794"/>
      <c r="X38" s="1787"/>
      <c r="Y38" s="1787"/>
      <c r="Z38" s="1794"/>
      <c r="AA38" s="1787"/>
      <c r="AB38" s="1794"/>
      <c r="AC38" s="1787"/>
      <c r="AD38" s="1787"/>
      <c r="AE38" s="1787"/>
      <c r="AF38" s="1902"/>
      <c r="AG38" s="477"/>
      <c r="AH38" s="477" t="s">
        <v>541</v>
      </c>
      <c r="AI38" s="503">
        <v>4</v>
      </c>
      <c r="AJ38" s="503"/>
      <c r="AK38" s="478" t="s">
        <v>539</v>
      </c>
      <c r="AL38" s="503">
        <v>2</v>
      </c>
      <c r="AM38" s="478" t="s">
        <v>539</v>
      </c>
      <c r="AN38" s="482">
        <v>4</v>
      </c>
      <c r="AO38" s="478" t="s">
        <v>540</v>
      </c>
      <c r="AP38" s="477">
        <f t="shared" si="2"/>
        <v>32</v>
      </c>
      <c r="AQ38" s="483">
        <f t="shared" si="3"/>
        <v>0</v>
      </c>
    </row>
    <row r="39" spans="2:43" ht="12.75" customHeight="1" x14ac:dyDescent="0.15">
      <c r="B39" s="1880" t="s">
        <v>119</v>
      </c>
      <c r="C39" s="1881"/>
      <c r="D39" s="1882"/>
      <c r="E39" s="1877"/>
      <c r="F39" s="1788" t="s">
        <v>146</v>
      </c>
      <c r="G39" s="1788" t="s">
        <v>413</v>
      </c>
      <c r="H39" s="1788"/>
      <c r="I39" s="1891" t="s">
        <v>141</v>
      </c>
      <c r="J39" s="1788" t="s">
        <v>147</v>
      </c>
      <c r="K39" s="1871" t="s">
        <v>148</v>
      </c>
      <c r="L39" s="1788"/>
      <c r="M39" s="1788"/>
      <c r="N39" s="1788"/>
      <c r="O39" s="1788"/>
      <c r="P39" s="1788" t="s">
        <v>142</v>
      </c>
      <c r="Q39" s="1788"/>
      <c r="R39" s="1788"/>
      <c r="S39" s="1788" t="s">
        <v>143</v>
      </c>
      <c r="T39" s="1788"/>
      <c r="U39" s="1788" t="s">
        <v>144</v>
      </c>
      <c r="V39" s="1788" t="s">
        <v>145</v>
      </c>
      <c r="W39" s="1788"/>
      <c r="X39" s="1788" t="s">
        <v>141</v>
      </c>
      <c r="Y39" s="1788"/>
      <c r="Z39" s="1788" t="s">
        <v>149</v>
      </c>
      <c r="AA39" s="1788"/>
      <c r="AB39" s="1788" t="s">
        <v>150</v>
      </c>
      <c r="AC39" s="1788"/>
      <c r="AD39" s="1788"/>
      <c r="AE39" s="1788"/>
      <c r="AF39" s="1903"/>
      <c r="AG39" s="477"/>
      <c r="AH39" s="1896" t="s">
        <v>547</v>
      </c>
      <c r="AI39" s="1897"/>
      <c r="AJ39" s="1897"/>
      <c r="AK39" s="1897"/>
      <c r="AL39" s="1898"/>
      <c r="AM39" s="477"/>
      <c r="AN39" s="477"/>
      <c r="AO39" s="477" t="s">
        <v>80</v>
      </c>
      <c r="AP39" s="477">
        <f>SUM(AP29:AP38)</f>
        <v>3040</v>
      </c>
      <c r="AQ39" s="483">
        <f>SUM(AQ29:AQ38)</f>
        <v>0</v>
      </c>
    </row>
    <row r="40" spans="2:43" ht="12.75" customHeight="1" x14ac:dyDescent="0.15">
      <c r="B40" s="1883"/>
      <c r="C40" s="1884"/>
      <c r="D40" s="1885"/>
      <c r="E40" s="1889"/>
      <c r="F40" s="1789"/>
      <c r="G40" s="1789"/>
      <c r="H40" s="1789"/>
      <c r="I40" s="1789"/>
      <c r="J40" s="1789"/>
      <c r="K40" s="1789"/>
      <c r="L40" s="1789"/>
      <c r="M40" s="1789"/>
      <c r="N40" s="1789"/>
      <c r="O40" s="1789"/>
      <c r="P40" s="1789"/>
      <c r="Q40" s="1789"/>
      <c r="R40" s="1789"/>
      <c r="S40" s="1789"/>
      <c r="T40" s="1789"/>
      <c r="U40" s="1789"/>
      <c r="V40" s="1789"/>
      <c r="W40" s="1789"/>
      <c r="X40" s="1789"/>
      <c r="Y40" s="1789"/>
      <c r="Z40" s="1789"/>
      <c r="AA40" s="1789"/>
      <c r="AB40" s="1789"/>
      <c r="AC40" s="1789"/>
      <c r="AD40" s="1789"/>
      <c r="AE40" s="1789"/>
      <c r="AF40" s="1904"/>
      <c r="AG40" s="477"/>
      <c r="AH40" s="505" t="s">
        <v>545</v>
      </c>
      <c r="AI40" s="486">
        <f>SUM(AP29:AP32)+SUM(AP35)</f>
        <v>2560</v>
      </c>
      <c r="AJ40" s="478"/>
      <c r="AK40" s="477" t="s">
        <v>46</v>
      </c>
      <c r="AL40" s="485">
        <v>0.25</v>
      </c>
      <c r="AM40" s="17"/>
      <c r="AN40" s="17"/>
      <c r="AO40" s="511"/>
      <c r="AP40" s="510"/>
      <c r="AQ40" s="512"/>
    </row>
    <row r="41" spans="2:43" ht="12.75" customHeight="1" x14ac:dyDescent="0.15">
      <c r="B41" s="1883"/>
      <c r="C41" s="1884"/>
      <c r="D41" s="1885"/>
      <c r="E41" s="1889"/>
      <c r="F41" s="1789"/>
      <c r="G41" s="1789"/>
      <c r="H41" s="1789"/>
      <c r="I41" s="1789"/>
      <c r="J41" s="1789"/>
      <c r="K41" s="1789"/>
      <c r="L41" s="1789"/>
      <c r="M41" s="1789"/>
      <c r="N41" s="1789"/>
      <c r="O41" s="1789"/>
      <c r="P41" s="1789"/>
      <c r="Q41" s="1789"/>
      <c r="R41" s="1789"/>
      <c r="S41" s="1789"/>
      <c r="T41" s="1789"/>
      <c r="U41" s="1789"/>
      <c r="V41" s="1789"/>
      <c r="W41" s="1789"/>
      <c r="X41" s="1789"/>
      <c r="Y41" s="1789"/>
      <c r="Z41" s="1789"/>
      <c r="AA41" s="1789"/>
      <c r="AB41" s="1789"/>
      <c r="AC41" s="1789"/>
      <c r="AD41" s="1789"/>
      <c r="AE41" s="1789"/>
      <c r="AF41" s="1904"/>
      <c r="AG41" s="477"/>
      <c r="AH41" s="506"/>
      <c r="AJ41" s="478" t="s">
        <v>48</v>
      </c>
      <c r="AK41" s="487">
        <f>SUM(AL29:AL32)+AL35</f>
        <v>16</v>
      </c>
      <c r="AL41" s="478" t="s">
        <v>139</v>
      </c>
      <c r="AM41" s="478" t="s">
        <v>47</v>
      </c>
      <c r="AN41" s="501">
        <f>AI40*AL40/AK41</f>
        <v>40</v>
      </c>
      <c r="AO41" s="501" t="s">
        <v>117</v>
      </c>
      <c r="AP41" s="501"/>
      <c r="AQ41" s="502" t="s">
        <v>118</v>
      </c>
    </row>
    <row r="42" spans="2:43" ht="12.75" customHeight="1" x14ac:dyDescent="0.15">
      <c r="B42" s="1883"/>
      <c r="C42" s="1884"/>
      <c r="D42" s="1885"/>
      <c r="E42" s="1889"/>
      <c r="F42" s="1789"/>
      <c r="G42" s="1789"/>
      <c r="H42" s="1789"/>
      <c r="I42" s="1789"/>
      <c r="J42" s="1789"/>
      <c r="K42" s="1789"/>
      <c r="L42" s="1789"/>
      <c r="M42" s="1789"/>
      <c r="N42" s="1789"/>
      <c r="O42" s="1789"/>
      <c r="P42" s="1789"/>
      <c r="Q42" s="1789"/>
      <c r="R42" s="1789"/>
      <c r="S42" s="1789"/>
      <c r="T42" s="1789"/>
      <c r="U42" s="1789"/>
      <c r="V42" s="1789"/>
      <c r="W42" s="1789"/>
      <c r="X42" s="1789"/>
      <c r="Y42" s="1789"/>
      <c r="Z42" s="1789"/>
      <c r="AA42" s="1789"/>
      <c r="AB42" s="1789"/>
      <c r="AC42" s="1789"/>
      <c r="AD42" s="1789"/>
      <c r="AE42" s="1789"/>
      <c r="AF42" s="1904"/>
      <c r="AG42" s="477"/>
      <c r="AH42" s="505" t="s">
        <v>546</v>
      </c>
      <c r="AI42" s="39">
        <f>SUM(AP33:AP34)+SUM(AP36:AP38)</f>
        <v>480</v>
      </c>
      <c r="AJ42" s="478" t="s">
        <v>117</v>
      </c>
      <c r="AK42" s="477" t="s">
        <v>46</v>
      </c>
      <c r="AL42" s="485">
        <v>0.25</v>
      </c>
      <c r="AM42" s="477"/>
      <c r="AN42" s="477"/>
      <c r="AO42" s="478"/>
      <c r="AP42" s="477"/>
      <c r="AQ42" s="488"/>
    </row>
    <row r="43" spans="2:43" ht="12.75" customHeight="1" x14ac:dyDescent="0.15">
      <c r="B43" s="1883"/>
      <c r="C43" s="1884"/>
      <c r="D43" s="1885"/>
      <c r="E43" s="1889"/>
      <c r="F43" s="1789"/>
      <c r="G43" s="1789"/>
      <c r="H43" s="1789"/>
      <c r="I43" s="1789"/>
      <c r="J43" s="1789"/>
      <c r="K43" s="1789"/>
      <c r="L43" s="1789"/>
      <c r="M43" s="1789"/>
      <c r="N43" s="1789"/>
      <c r="O43" s="1789"/>
      <c r="P43" s="1789"/>
      <c r="Q43" s="1789"/>
      <c r="R43" s="1789"/>
      <c r="S43" s="1789"/>
      <c r="T43" s="1789"/>
      <c r="U43" s="1789"/>
      <c r="V43" s="1789"/>
      <c r="W43" s="1789"/>
      <c r="X43" s="1789"/>
      <c r="Y43" s="1789"/>
      <c r="Z43" s="1789"/>
      <c r="AA43" s="1789"/>
      <c r="AB43" s="1789"/>
      <c r="AC43" s="1789"/>
      <c r="AD43" s="1789"/>
      <c r="AE43" s="1789"/>
      <c r="AF43" s="1904"/>
      <c r="AH43" s="507"/>
      <c r="AI43" s="508"/>
      <c r="AJ43" s="508" t="s">
        <v>48</v>
      </c>
      <c r="AK43" s="509">
        <f>SUM(AL33:AL34)+SUM(AL36:AL38)</f>
        <v>10</v>
      </c>
      <c r="AL43" s="508" t="s">
        <v>139</v>
      </c>
      <c r="AM43" s="508" t="s">
        <v>47</v>
      </c>
      <c r="AN43" s="513">
        <f>AI42*AL42/AK43</f>
        <v>12</v>
      </c>
      <c r="AO43" s="513" t="s">
        <v>117</v>
      </c>
      <c r="AP43" s="513"/>
      <c r="AQ43" s="514" t="s">
        <v>118</v>
      </c>
    </row>
    <row r="44" spans="2:43" ht="12.75" customHeight="1" x14ac:dyDescent="0.15">
      <c r="B44" s="1886"/>
      <c r="C44" s="1887"/>
      <c r="D44" s="1888"/>
      <c r="E44" s="1890"/>
      <c r="F44" s="1790"/>
      <c r="G44" s="1790"/>
      <c r="H44" s="1790"/>
      <c r="I44" s="1790"/>
      <c r="J44" s="1790"/>
      <c r="K44" s="1790"/>
      <c r="L44" s="1790"/>
      <c r="M44" s="1790"/>
      <c r="N44" s="1790"/>
      <c r="O44" s="1790"/>
      <c r="P44" s="1790"/>
      <c r="Q44" s="1790"/>
      <c r="R44" s="1790"/>
      <c r="S44" s="1790"/>
      <c r="T44" s="1790"/>
      <c r="U44" s="1790"/>
      <c r="V44" s="1790"/>
      <c r="W44" s="1790"/>
      <c r="X44" s="1790"/>
      <c r="Y44" s="1790"/>
      <c r="Z44" s="1790"/>
      <c r="AA44" s="1790"/>
      <c r="AB44" s="1790"/>
      <c r="AC44" s="1790"/>
      <c r="AD44" s="1790"/>
      <c r="AE44" s="1790"/>
      <c r="AF44" s="1905"/>
      <c r="AG44" s="489" t="s">
        <v>140</v>
      </c>
      <c r="AH44" s="477"/>
      <c r="AI44" s="478" t="s">
        <v>117</v>
      </c>
      <c r="AJ44" s="479" t="s">
        <v>118</v>
      </c>
      <c r="AK44" s="478" t="s">
        <v>528</v>
      </c>
      <c r="AL44" s="478" t="s">
        <v>139</v>
      </c>
      <c r="AM44" s="478" t="s">
        <v>529</v>
      </c>
      <c r="AN44" s="478" t="s">
        <v>108</v>
      </c>
      <c r="AO44" s="478" t="s">
        <v>530</v>
      </c>
      <c r="AP44" s="478" t="s">
        <v>117</v>
      </c>
      <c r="AQ44" s="480" t="s">
        <v>118</v>
      </c>
    </row>
    <row r="45" spans="2:43" ht="12.75" customHeight="1" x14ac:dyDescent="0.15">
      <c r="B45" s="1874" t="s">
        <v>112</v>
      </c>
      <c r="C45" s="1875"/>
      <c r="D45" s="1876"/>
      <c r="E45" s="1877"/>
      <c r="F45" s="1788" t="s">
        <v>151</v>
      </c>
      <c r="G45" s="1788" t="s">
        <v>152</v>
      </c>
      <c r="H45" s="1788" t="s">
        <v>153</v>
      </c>
      <c r="I45" s="1788" t="s">
        <v>7</v>
      </c>
      <c r="J45" s="1871" t="s">
        <v>154</v>
      </c>
      <c r="K45" s="1788" t="s">
        <v>969</v>
      </c>
      <c r="L45" s="1871" t="s">
        <v>155</v>
      </c>
      <c r="M45" s="1788"/>
      <c r="N45" s="1872"/>
      <c r="O45" s="1871" t="s">
        <v>156</v>
      </c>
      <c r="P45" s="1871" t="s">
        <v>970</v>
      </c>
      <c r="Q45" s="1871" t="s">
        <v>971</v>
      </c>
      <c r="R45" s="1788" t="s">
        <v>157</v>
      </c>
      <c r="S45" s="1788" t="s">
        <v>158</v>
      </c>
      <c r="T45" s="1788" t="s">
        <v>159</v>
      </c>
      <c r="U45" s="1788" t="s">
        <v>0</v>
      </c>
      <c r="V45" s="1788" t="s">
        <v>1</v>
      </c>
      <c r="W45" s="397"/>
      <c r="X45" s="397"/>
      <c r="Y45" s="1871" t="s">
        <v>2</v>
      </c>
      <c r="Z45" s="1871" t="s">
        <v>5</v>
      </c>
      <c r="AA45" s="1788" t="s">
        <v>3</v>
      </c>
      <c r="AB45" s="1788" t="s">
        <v>6</v>
      </c>
      <c r="AC45" s="1788" t="s">
        <v>4</v>
      </c>
      <c r="AD45" s="397"/>
      <c r="AE45" s="397"/>
      <c r="AF45" s="400"/>
      <c r="AH45" s="474" t="s">
        <v>542</v>
      </c>
      <c r="AI45" s="503">
        <v>8</v>
      </c>
      <c r="AJ45" s="503"/>
      <c r="AK45" s="478" t="s">
        <v>528</v>
      </c>
      <c r="AL45" s="503">
        <v>2</v>
      </c>
      <c r="AM45" s="478" t="s">
        <v>528</v>
      </c>
      <c r="AN45" s="482">
        <v>20</v>
      </c>
      <c r="AO45" s="478" t="s">
        <v>532</v>
      </c>
      <c r="AP45" s="477">
        <f>AI45*AL45*AN45</f>
        <v>320</v>
      </c>
      <c r="AQ45" s="483">
        <f>AJ45*AL45*AN45</f>
        <v>0</v>
      </c>
    </row>
    <row r="46" spans="2:43" ht="13.5" customHeight="1" x14ac:dyDescent="0.15">
      <c r="B46" s="1712"/>
      <c r="C46" s="1710"/>
      <c r="D46" s="1711"/>
      <c r="E46" s="1878"/>
      <c r="F46" s="1869"/>
      <c r="G46" s="1869"/>
      <c r="H46" s="1869"/>
      <c r="I46" s="1869"/>
      <c r="J46" s="1869"/>
      <c r="K46" s="1869"/>
      <c r="L46" s="1869"/>
      <c r="M46" s="1873"/>
      <c r="N46" s="1873"/>
      <c r="O46" s="1869"/>
      <c r="P46" s="1869"/>
      <c r="Q46" s="1869"/>
      <c r="R46" s="1869"/>
      <c r="S46" s="1869"/>
      <c r="T46" s="1869"/>
      <c r="U46" s="1869"/>
      <c r="V46" s="1869"/>
      <c r="W46" s="398"/>
      <c r="X46" s="398"/>
      <c r="Y46" s="1869"/>
      <c r="Z46" s="1869"/>
      <c r="AA46" s="1869"/>
      <c r="AB46" s="1869"/>
      <c r="AC46" s="1869"/>
      <c r="AD46" s="398"/>
      <c r="AE46" s="398"/>
      <c r="AF46" s="401"/>
      <c r="AG46" s="490"/>
      <c r="AH46" s="490" t="s">
        <v>543</v>
      </c>
      <c r="AI46" s="503">
        <v>8</v>
      </c>
      <c r="AJ46" s="504"/>
      <c r="AK46" s="491" t="s">
        <v>528</v>
      </c>
      <c r="AL46" s="503">
        <v>1</v>
      </c>
      <c r="AM46" s="491" t="s">
        <v>528</v>
      </c>
      <c r="AN46" s="482">
        <v>4</v>
      </c>
      <c r="AO46" s="491" t="s">
        <v>532</v>
      </c>
      <c r="AP46" s="477">
        <f>AI46*AL46*AN46</f>
        <v>32</v>
      </c>
      <c r="AQ46" s="492">
        <f>AJ46*AL46*AN46</f>
        <v>0</v>
      </c>
    </row>
    <row r="47" spans="2:43" ht="12.75" customHeight="1" x14ac:dyDescent="0.15">
      <c r="B47" s="1712"/>
      <c r="C47" s="1710"/>
      <c r="D47" s="1711"/>
      <c r="E47" s="1878"/>
      <c r="F47" s="1869"/>
      <c r="G47" s="1869"/>
      <c r="H47" s="1869"/>
      <c r="I47" s="1869"/>
      <c r="J47" s="1869"/>
      <c r="K47" s="1869"/>
      <c r="L47" s="1869"/>
      <c r="M47" s="1873"/>
      <c r="N47" s="1873"/>
      <c r="O47" s="1869"/>
      <c r="P47" s="1869"/>
      <c r="Q47" s="1869"/>
      <c r="R47" s="1869"/>
      <c r="S47" s="1869"/>
      <c r="T47" s="1869"/>
      <c r="U47" s="1869"/>
      <c r="V47" s="1869"/>
      <c r="W47" s="398"/>
      <c r="X47" s="398"/>
      <c r="Y47" s="1869"/>
      <c r="Z47" s="1869"/>
      <c r="AA47" s="1869"/>
      <c r="AB47" s="1869"/>
      <c r="AC47" s="1869"/>
      <c r="AD47" s="398"/>
      <c r="AE47" s="398"/>
      <c r="AF47" s="401"/>
      <c r="AG47" s="490"/>
      <c r="AH47" s="490" t="s">
        <v>544</v>
      </c>
      <c r="AI47" s="503">
        <v>4</v>
      </c>
      <c r="AJ47" s="504"/>
      <c r="AK47" s="491" t="s">
        <v>528</v>
      </c>
      <c r="AL47" s="503">
        <v>1</v>
      </c>
      <c r="AM47" s="491" t="s">
        <v>528</v>
      </c>
      <c r="AN47" s="482">
        <v>8</v>
      </c>
      <c r="AO47" s="491" t="s">
        <v>532</v>
      </c>
      <c r="AP47" s="477">
        <f>AI47*AL47*AN47</f>
        <v>32</v>
      </c>
      <c r="AQ47" s="492">
        <f>AJ47*AL47*AN47</f>
        <v>0</v>
      </c>
    </row>
    <row r="48" spans="2:43" ht="12.75" customHeight="1" x14ac:dyDescent="0.15">
      <c r="B48" s="1712"/>
      <c r="C48" s="1710"/>
      <c r="D48" s="1711"/>
      <c r="E48" s="1878"/>
      <c r="F48" s="1869"/>
      <c r="G48" s="1869"/>
      <c r="H48" s="1869"/>
      <c r="I48" s="1869"/>
      <c r="J48" s="1869"/>
      <c r="K48" s="1869"/>
      <c r="L48" s="1869"/>
      <c r="M48" s="1873"/>
      <c r="N48" s="1873"/>
      <c r="O48" s="1869"/>
      <c r="P48" s="1869"/>
      <c r="Q48" s="1869"/>
      <c r="R48" s="1869"/>
      <c r="S48" s="1869"/>
      <c r="T48" s="1869"/>
      <c r="U48" s="1869"/>
      <c r="V48" s="1869"/>
      <c r="W48" s="398"/>
      <c r="X48" s="398"/>
      <c r="Y48" s="1869"/>
      <c r="Z48" s="1869"/>
      <c r="AA48" s="1869"/>
      <c r="AB48" s="1869"/>
      <c r="AC48" s="1869"/>
      <c r="AD48" s="398"/>
      <c r="AE48" s="398"/>
      <c r="AF48" s="401"/>
      <c r="AG48" s="490"/>
      <c r="AH48" s="1896" t="s">
        <v>549</v>
      </c>
      <c r="AI48" s="1897"/>
      <c r="AJ48" s="1897"/>
      <c r="AK48" s="1897"/>
      <c r="AL48" s="1898"/>
      <c r="AM48" s="490"/>
      <c r="AN48" s="490"/>
      <c r="AO48" s="493" t="s">
        <v>80</v>
      </c>
      <c r="AP48" s="484">
        <f>SUM(AP44:AP47)</f>
        <v>384</v>
      </c>
      <c r="AQ48" s="494">
        <f>SUM(AQ44:AQ47)</f>
        <v>0</v>
      </c>
    </row>
    <row r="49" spans="2:43" ht="12.75" customHeight="1" x14ac:dyDescent="0.15">
      <c r="B49" s="1712"/>
      <c r="C49" s="1710"/>
      <c r="D49" s="1711"/>
      <c r="E49" s="1878"/>
      <c r="F49" s="1869"/>
      <c r="G49" s="1869"/>
      <c r="H49" s="1869"/>
      <c r="I49" s="1869"/>
      <c r="J49" s="1869"/>
      <c r="K49" s="1869"/>
      <c r="L49" s="1869"/>
      <c r="M49" s="1873"/>
      <c r="N49" s="1873"/>
      <c r="O49" s="1869"/>
      <c r="P49" s="1869"/>
      <c r="Q49" s="1869"/>
      <c r="R49" s="1869"/>
      <c r="S49" s="1869"/>
      <c r="T49" s="1869"/>
      <c r="U49" s="1869"/>
      <c r="V49" s="1869"/>
      <c r="W49" s="398"/>
      <c r="X49" s="398"/>
      <c r="Y49" s="1869"/>
      <c r="Z49" s="1869"/>
      <c r="AA49" s="1869"/>
      <c r="AB49" s="1869"/>
      <c r="AC49" s="1869"/>
      <c r="AD49" s="398"/>
      <c r="AE49" s="398"/>
      <c r="AF49" s="401"/>
      <c r="AH49" s="505" t="s">
        <v>545</v>
      </c>
      <c r="AI49" s="486">
        <f>AP45</f>
        <v>320</v>
      </c>
      <c r="AJ49" s="478"/>
      <c r="AK49" s="477" t="s">
        <v>46</v>
      </c>
      <c r="AL49" s="485">
        <v>0.25</v>
      </c>
      <c r="AM49" s="510"/>
      <c r="AN49" s="510"/>
      <c r="AO49" s="478"/>
      <c r="AP49" s="477"/>
      <c r="AQ49" s="483"/>
    </row>
    <row r="50" spans="2:43" ht="12.75" customHeight="1" x14ac:dyDescent="0.15">
      <c r="B50" s="1712"/>
      <c r="C50" s="1710"/>
      <c r="D50" s="1711"/>
      <c r="E50" s="1878"/>
      <c r="F50" s="1869"/>
      <c r="G50" s="1869"/>
      <c r="H50" s="1869"/>
      <c r="I50" s="1869"/>
      <c r="J50" s="1869"/>
      <c r="K50" s="1869"/>
      <c r="L50" s="1869"/>
      <c r="M50" s="1873"/>
      <c r="N50" s="1873"/>
      <c r="O50" s="1869"/>
      <c r="P50" s="1869"/>
      <c r="Q50" s="1869"/>
      <c r="R50" s="1869"/>
      <c r="S50" s="1869"/>
      <c r="T50" s="1869"/>
      <c r="U50" s="1869"/>
      <c r="V50" s="1869"/>
      <c r="W50" s="398"/>
      <c r="X50" s="398"/>
      <c r="Y50" s="1869"/>
      <c r="Z50" s="1869"/>
      <c r="AA50" s="1869"/>
      <c r="AB50" s="1869"/>
      <c r="AC50" s="1869"/>
      <c r="AD50" s="398"/>
      <c r="AE50" s="398"/>
      <c r="AF50" s="401"/>
      <c r="AG50" s="490"/>
      <c r="AH50" s="506"/>
      <c r="AJ50" s="478" t="s">
        <v>48</v>
      </c>
      <c r="AK50" s="487">
        <f>AL45</f>
        <v>2</v>
      </c>
      <c r="AL50" s="478" t="s">
        <v>139</v>
      </c>
      <c r="AM50" s="478" t="s">
        <v>47</v>
      </c>
      <c r="AN50" s="500">
        <f>AI49*AL49/AK50</f>
        <v>40</v>
      </c>
      <c r="AO50" s="501" t="s">
        <v>117</v>
      </c>
      <c r="AP50" s="501"/>
      <c r="AQ50" s="502" t="s">
        <v>118</v>
      </c>
    </row>
    <row r="51" spans="2:43" ht="12.75" customHeight="1" x14ac:dyDescent="0.15">
      <c r="B51" s="1712"/>
      <c r="C51" s="1710"/>
      <c r="D51" s="1711"/>
      <c r="E51" s="1878"/>
      <c r="F51" s="1869"/>
      <c r="G51" s="1869"/>
      <c r="H51" s="1869"/>
      <c r="I51" s="1869"/>
      <c r="J51" s="1869"/>
      <c r="K51" s="1869"/>
      <c r="L51" s="1869"/>
      <c r="M51" s="1873"/>
      <c r="N51" s="1873"/>
      <c r="O51" s="1869"/>
      <c r="P51" s="1869"/>
      <c r="Q51" s="1869"/>
      <c r="R51" s="1869"/>
      <c r="S51" s="1869"/>
      <c r="T51" s="1869"/>
      <c r="U51" s="1869"/>
      <c r="V51" s="1869"/>
      <c r="W51" s="398"/>
      <c r="X51" s="398"/>
      <c r="Y51" s="1869"/>
      <c r="Z51" s="1869"/>
      <c r="AA51" s="1869"/>
      <c r="AB51" s="1869"/>
      <c r="AC51" s="1869"/>
      <c r="AD51" s="398"/>
      <c r="AE51" s="398"/>
      <c r="AF51" s="401"/>
      <c r="AG51" s="490"/>
      <c r="AH51" s="505" t="s">
        <v>546</v>
      </c>
      <c r="AI51" s="3">
        <f>AP46+AP47</f>
        <v>64</v>
      </c>
      <c r="AJ51" s="478"/>
      <c r="AK51" s="477" t="s">
        <v>46</v>
      </c>
      <c r="AL51" s="485">
        <v>0.25</v>
      </c>
      <c r="AM51" s="477" t="s">
        <v>120</v>
      </c>
      <c r="AN51" s="477"/>
      <c r="AO51" s="478"/>
      <c r="AP51" s="477"/>
      <c r="AQ51" s="488"/>
    </row>
    <row r="52" spans="2:43" ht="12.75" customHeight="1" thickBot="1" x14ac:dyDescent="0.2">
      <c r="B52" s="1713"/>
      <c r="C52" s="1714"/>
      <c r="D52" s="1715"/>
      <c r="E52" s="1879"/>
      <c r="F52" s="1870"/>
      <c r="G52" s="1870"/>
      <c r="H52" s="1870"/>
      <c r="I52" s="1870"/>
      <c r="J52" s="1870"/>
      <c r="K52" s="1870"/>
      <c r="L52" s="1870"/>
      <c r="M52" s="1870"/>
      <c r="N52" s="1870"/>
      <c r="O52" s="1870"/>
      <c r="P52" s="1870"/>
      <c r="Q52" s="1870"/>
      <c r="R52" s="1870"/>
      <c r="S52" s="1870"/>
      <c r="T52" s="1870"/>
      <c r="U52" s="1870"/>
      <c r="V52" s="1870"/>
      <c r="W52" s="399"/>
      <c r="X52" s="399"/>
      <c r="Y52" s="1870"/>
      <c r="Z52" s="1870"/>
      <c r="AA52" s="1870"/>
      <c r="AB52" s="1870"/>
      <c r="AC52" s="1870"/>
      <c r="AD52" s="399"/>
      <c r="AE52" s="399"/>
      <c r="AF52" s="402"/>
      <c r="AG52" s="495"/>
      <c r="AH52" s="515"/>
      <c r="AI52" s="478"/>
      <c r="AJ52" s="478" t="s">
        <v>48</v>
      </c>
      <c r="AK52" s="499">
        <f>AL46+AL47</f>
        <v>2</v>
      </c>
      <c r="AL52" s="478" t="s">
        <v>139</v>
      </c>
      <c r="AM52" s="478" t="s">
        <v>47</v>
      </c>
      <c r="AN52" s="500">
        <f>AI51*AL51/AK52</f>
        <v>8</v>
      </c>
      <c r="AO52" s="501" t="s">
        <v>117</v>
      </c>
      <c r="AP52" s="501"/>
      <c r="AQ52" s="502" t="s">
        <v>118</v>
      </c>
    </row>
    <row r="53" spans="2:43" ht="12.75" customHeight="1" x14ac:dyDescent="0.15">
      <c r="B53" s="418" t="s">
        <v>480</v>
      </c>
      <c r="AH53" s="1892" t="s">
        <v>972</v>
      </c>
      <c r="AI53" s="1893"/>
      <c r="AJ53" s="1893"/>
      <c r="AK53" s="1893"/>
      <c r="AL53" s="1893"/>
      <c r="AM53" s="1893"/>
      <c r="AN53" s="1893"/>
      <c r="AO53" s="1893"/>
      <c r="AP53" s="1893"/>
      <c r="AQ53" s="1893"/>
    </row>
    <row r="54" spans="2:43" ht="12" customHeight="1" x14ac:dyDescent="0.15">
      <c r="B54" s="416" t="s">
        <v>968</v>
      </c>
      <c r="AH54" s="1894"/>
      <c r="AI54" s="1894"/>
      <c r="AJ54" s="1894"/>
      <c r="AK54" s="1894"/>
      <c r="AL54" s="1894"/>
      <c r="AM54" s="1894"/>
      <c r="AN54" s="1894"/>
      <c r="AO54" s="1894"/>
      <c r="AP54" s="1894"/>
      <c r="AQ54" s="1894"/>
    </row>
    <row r="55" spans="2:43" x14ac:dyDescent="0.15">
      <c r="AH55" s="1895"/>
      <c r="AI55" s="1895"/>
      <c r="AJ55" s="1895"/>
      <c r="AK55" s="1895"/>
      <c r="AL55" s="1895"/>
      <c r="AM55" s="1895"/>
      <c r="AN55" s="1895"/>
      <c r="AO55" s="1895"/>
      <c r="AP55" s="1895"/>
      <c r="AQ55" s="1895"/>
    </row>
    <row r="57" spans="2:43" x14ac:dyDescent="0.15">
      <c r="AH57" s="43"/>
      <c r="AI57" s="43"/>
      <c r="AJ57" s="43"/>
      <c r="AK57" s="43"/>
      <c r="AL57" s="43"/>
      <c r="AM57" s="43"/>
      <c r="AN57" s="43"/>
      <c r="AO57" s="43"/>
      <c r="AP57" s="43"/>
      <c r="AQ57" s="43"/>
    </row>
  </sheetData>
  <customSheetViews>
    <customSheetView guid="{9B4E31BC-71FB-41F0-8B8E-2BBB750341B5}" showPageBreaks="1" view="pageBreakPreview" topLeftCell="A28">
      <selection activeCell="R29" sqref="R29"/>
      <pageMargins left="0.59055118110236227" right="0.59055118110236227" top="0.78740157480314965" bottom="0.78740157480314965" header="0.31496062992125984" footer="0.31496062992125984"/>
      <printOptions horizontalCentered="1"/>
      <pageSetup paperSize="9" scale="82" firstPageNumber="15" orientation="landscape" useFirstPageNumber="1" r:id="rId1"/>
      <headerFooter alignWithMargins="0">
        <oddFooter xml:space="preserve">&amp;C6　記載例
</oddFooter>
      </headerFooter>
    </customSheetView>
  </customSheetViews>
  <mergeCells count="281">
    <mergeCell ref="AH53:AQ55"/>
    <mergeCell ref="AH39:AL39"/>
    <mergeCell ref="V19:W19"/>
    <mergeCell ref="X20:Y20"/>
    <mergeCell ref="AF37:AF38"/>
    <mergeCell ref="Z37:Z38"/>
    <mergeCell ref="AA37:AA38"/>
    <mergeCell ref="AB37:AB38"/>
    <mergeCell ref="AC37:AC38"/>
    <mergeCell ref="AD37:AD38"/>
    <mergeCell ref="AF39:AF44"/>
    <mergeCell ref="AD39:AD44"/>
    <mergeCell ref="AB45:AB52"/>
    <mergeCell ref="AC45:AC52"/>
    <mergeCell ref="Y45:Y52"/>
    <mergeCell ref="Z45:Z52"/>
    <mergeCell ref="AA45:AA52"/>
    <mergeCell ref="AC31:AD31"/>
    <mergeCell ref="AE31:AF31"/>
    <mergeCell ref="AH48:AL48"/>
    <mergeCell ref="AE35:AE36"/>
    <mergeCell ref="AF35:AF36"/>
    <mergeCell ref="Z39:Z44"/>
    <mergeCell ref="AB39:AB44"/>
    <mergeCell ref="D35:D36"/>
    <mergeCell ref="D37:D38"/>
    <mergeCell ref="B35:C38"/>
    <mergeCell ref="E37:E38"/>
    <mergeCell ref="F37:F38"/>
    <mergeCell ref="G37:G38"/>
    <mergeCell ref="H37:H38"/>
    <mergeCell ref="I37:I38"/>
    <mergeCell ref="AE39:AE44"/>
    <mergeCell ref="J37:J38"/>
    <mergeCell ref="K37:K38"/>
    <mergeCell ref="L37:L38"/>
    <mergeCell ref="M37:M38"/>
    <mergeCell ref="N37:N38"/>
    <mergeCell ref="O37:O38"/>
    <mergeCell ref="AE37:AE38"/>
    <mergeCell ref="P37:P38"/>
    <mergeCell ref="Q37:Q38"/>
    <mergeCell ref="R37:R38"/>
    <mergeCell ref="S37:S38"/>
    <mergeCell ref="T37:T38"/>
    <mergeCell ref="U37:U38"/>
    <mergeCell ref="V37:V38"/>
    <mergeCell ref="AC39:AC44"/>
    <mergeCell ref="B45:D52"/>
    <mergeCell ref="E45:E52"/>
    <mergeCell ref="F45:F52"/>
    <mergeCell ref="G45:G52"/>
    <mergeCell ref="H45:H52"/>
    <mergeCell ref="I45:I52"/>
    <mergeCell ref="T45:T52"/>
    <mergeCell ref="L39:L44"/>
    <mergeCell ref="M39:M44"/>
    <mergeCell ref="N39:N44"/>
    <mergeCell ref="O39:O44"/>
    <mergeCell ref="O45:O52"/>
    <mergeCell ref="P45:P52"/>
    <mergeCell ref="J45:J52"/>
    <mergeCell ref="K45:K52"/>
    <mergeCell ref="B39:D44"/>
    <mergeCell ref="E39:E44"/>
    <mergeCell ref="F39:F44"/>
    <mergeCell ref="G39:G44"/>
    <mergeCell ref="H39:H44"/>
    <mergeCell ref="I39:I44"/>
    <mergeCell ref="U45:U52"/>
    <mergeCell ref="V45:V52"/>
    <mergeCell ref="L45:L52"/>
    <mergeCell ref="M45:N52"/>
    <mergeCell ref="S45:S52"/>
    <mergeCell ref="J39:J44"/>
    <mergeCell ref="K39:K44"/>
    <mergeCell ref="Q45:Q52"/>
    <mergeCell ref="R45:R52"/>
    <mergeCell ref="T39:T44"/>
    <mergeCell ref="U39:U44"/>
    <mergeCell ref="V39:V44"/>
    <mergeCell ref="B25:B26"/>
    <mergeCell ref="C25:D26"/>
    <mergeCell ref="AJ25:AK25"/>
    <mergeCell ref="AL25:AM25"/>
    <mergeCell ref="AO25:AP25"/>
    <mergeCell ref="AJ26:AK26"/>
    <mergeCell ref="AL26:AM26"/>
    <mergeCell ref="AO26:AP26"/>
    <mergeCell ref="U27:V27"/>
    <mergeCell ref="W27:X27"/>
    <mergeCell ref="Y27:Z27"/>
    <mergeCell ref="AA27:AB27"/>
    <mergeCell ref="E27:F27"/>
    <mergeCell ref="G27:H27"/>
    <mergeCell ref="I27:J27"/>
    <mergeCell ref="K27:L27"/>
    <mergeCell ref="M27:N27"/>
    <mergeCell ref="O27:P27"/>
    <mergeCell ref="AC27:AD27"/>
    <mergeCell ref="AE27:AF27"/>
    <mergeCell ref="Q27:R27"/>
    <mergeCell ref="S27:T27"/>
    <mergeCell ref="B27:C34"/>
    <mergeCell ref="I31:J31"/>
    <mergeCell ref="AJ21:AK21"/>
    <mergeCell ref="AL21:AM21"/>
    <mergeCell ref="AO21:AP21"/>
    <mergeCell ref="AJ22:AK22"/>
    <mergeCell ref="AL22:AM22"/>
    <mergeCell ref="AO22:AP22"/>
    <mergeCell ref="B23:B24"/>
    <mergeCell ref="C23:D24"/>
    <mergeCell ref="AJ23:AK23"/>
    <mergeCell ref="AL23:AM23"/>
    <mergeCell ref="AO23:AP23"/>
    <mergeCell ref="AJ24:AK24"/>
    <mergeCell ref="AL24:AM24"/>
    <mergeCell ref="AO24:AP24"/>
    <mergeCell ref="J21:K21"/>
    <mergeCell ref="P21:Q21"/>
    <mergeCell ref="T21:U21"/>
    <mergeCell ref="Z21:AA21"/>
    <mergeCell ref="N21:O21"/>
    <mergeCell ref="R21:S21"/>
    <mergeCell ref="X21:Y21"/>
    <mergeCell ref="AJ17:AK17"/>
    <mergeCell ref="AL17:AM17"/>
    <mergeCell ref="AO17:AP17"/>
    <mergeCell ref="AJ18:AK18"/>
    <mergeCell ref="AL18:AM18"/>
    <mergeCell ref="AO18:AP18"/>
    <mergeCell ref="L17:M17"/>
    <mergeCell ref="AB17:AC17"/>
    <mergeCell ref="C19:C20"/>
    <mergeCell ref="D19:D20"/>
    <mergeCell ref="AJ19:AK19"/>
    <mergeCell ref="AL19:AM19"/>
    <mergeCell ref="AO19:AP19"/>
    <mergeCell ref="AJ20:AK20"/>
    <mergeCell ref="AL20:AM20"/>
    <mergeCell ref="AO20:AP20"/>
    <mergeCell ref="Q20:R20"/>
    <mergeCell ref="U20:V20"/>
    <mergeCell ref="C17:C18"/>
    <mergeCell ref="D17:D18"/>
    <mergeCell ref="AJ14:AK14"/>
    <mergeCell ref="AL14:AM14"/>
    <mergeCell ref="AO14:AP14"/>
    <mergeCell ref="P13:Q13"/>
    <mergeCell ref="C15:C16"/>
    <mergeCell ref="D15:D16"/>
    <mergeCell ref="AJ15:AK15"/>
    <mergeCell ref="AL15:AM15"/>
    <mergeCell ref="AO15:AP15"/>
    <mergeCell ref="AJ16:AK16"/>
    <mergeCell ref="AL16:AM16"/>
    <mergeCell ref="AO16:AP16"/>
    <mergeCell ref="Q16:R16"/>
    <mergeCell ref="V16:W16"/>
    <mergeCell ref="C13:C14"/>
    <mergeCell ref="D13:D14"/>
    <mergeCell ref="AJ11:AK11"/>
    <mergeCell ref="AL11:AM11"/>
    <mergeCell ref="AO11:AP11"/>
    <mergeCell ref="AJ12:AK12"/>
    <mergeCell ref="AL12:AM12"/>
    <mergeCell ref="AO12:AP12"/>
    <mergeCell ref="AJ13:AK13"/>
    <mergeCell ref="AL13:AM13"/>
    <mergeCell ref="AO13:AP13"/>
    <mergeCell ref="AJ7:AK7"/>
    <mergeCell ref="AL7:AM7"/>
    <mergeCell ref="AO7:AP7"/>
    <mergeCell ref="AJ8:AK8"/>
    <mergeCell ref="AL8:AM8"/>
    <mergeCell ref="AO8:AP8"/>
    <mergeCell ref="C9:C10"/>
    <mergeCell ref="D9:D10"/>
    <mergeCell ref="AJ9:AK9"/>
    <mergeCell ref="AL9:AM9"/>
    <mergeCell ref="AO9:AP9"/>
    <mergeCell ref="AJ10:AK10"/>
    <mergeCell ref="AL10:AM10"/>
    <mergeCell ref="AO10:AP10"/>
    <mergeCell ref="R9:S9"/>
    <mergeCell ref="C7:C8"/>
    <mergeCell ref="D7:D8"/>
    <mergeCell ref="F7:G7"/>
    <mergeCell ref="AE3:AF3"/>
    <mergeCell ref="AG3:AG4"/>
    <mergeCell ref="AH3:AH4"/>
    <mergeCell ref="AI3:AQ3"/>
    <mergeCell ref="AI4:AK4"/>
    <mergeCell ref="AL4:AN4"/>
    <mergeCell ref="B5:D6"/>
    <mergeCell ref="AJ6:AK6"/>
    <mergeCell ref="AL6:AM6"/>
    <mergeCell ref="AO6:AP6"/>
    <mergeCell ref="S3:T3"/>
    <mergeCell ref="U3:V3"/>
    <mergeCell ref="W3:X3"/>
    <mergeCell ref="Y3:Z3"/>
    <mergeCell ref="AA3:AB3"/>
    <mergeCell ref="AC3:AD3"/>
    <mergeCell ref="C11:C12"/>
    <mergeCell ref="D11:D12"/>
    <mergeCell ref="Q3:R3"/>
    <mergeCell ref="B3:B4"/>
    <mergeCell ref="C3:D4"/>
    <mergeCell ref="E3:F3"/>
    <mergeCell ref="G3:H3"/>
    <mergeCell ref="I3:J3"/>
    <mergeCell ref="K3:L3"/>
    <mergeCell ref="B7:B22"/>
    <mergeCell ref="C21:C22"/>
    <mergeCell ref="D21:D22"/>
    <mergeCell ref="K31:L31"/>
    <mergeCell ref="M31:N31"/>
    <mergeCell ref="O31:P31"/>
    <mergeCell ref="M3:N3"/>
    <mergeCell ref="O3:P3"/>
    <mergeCell ref="H20:I20"/>
    <mergeCell ref="G9:H9"/>
    <mergeCell ref="N9:O9"/>
    <mergeCell ref="J13:K13"/>
    <mergeCell ref="E35:E36"/>
    <mergeCell ref="F35:F36"/>
    <mergeCell ref="G35:G36"/>
    <mergeCell ref="H35:H36"/>
    <mergeCell ref="E31:F31"/>
    <mergeCell ref="G31:H31"/>
    <mergeCell ref="J35:J36"/>
    <mergeCell ref="W9:X9"/>
    <mergeCell ref="H11:I11"/>
    <mergeCell ref="X11:Y11"/>
    <mergeCell ref="Y12:Z12"/>
    <mergeCell ref="F19:G19"/>
    <mergeCell ref="Q19:R19"/>
    <mergeCell ref="V17:W17"/>
    <mergeCell ref="T13:U13"/>
    <mergeCell ref="Z13:AA13"/>
    <mergeCell ref="R17:S17"/>
    <mergeCell ref="Q31:R31"/>
    <mergeCell ref="S31:T31"/>
    <mergeCell ref="U31:V31"/>
    <mergeCell ref="W31:X31"/>
    <mergeCell ref="Y31:Z31"/>
    <mergeCell ref="AA31:AB31"/>
    <mergeCell ref="Z35:Z36"/>
    <mergeCell ref="AC35:AC36"/>
    <mergeCell ref="AD35:AD36"/>
    <mergeCell ref="I35:I36"/>
    <mergeCell ref="K35:K36"/>
    <mergeCell ref="L35:L36"/>
    <mergeCell ref="M35:M36"/>
    <mergeCell ref="N35:N36"/>
    <mergeCell ref="O35:O36"/>
    <mergeCell ref="P35:P36"/>
    <mergeCell ref="Q35:Q36"/>
    <mergeCell ref="R35:R36"/>
    <mergeCell ref="S35:S36"/>
    <mergeCell ref="T35:T36"/>
    <mergeCell ref="U35:U36"/>
    <mergeCell ref="Y37:Y38"/>
    <mergeCell ref="P39:P44"/>
    <mergeCell ref="Q39:Q44"/>
    <mergeCell ref="R39:R44"/>
    <mergeCell ref="S39:S44"/>
    <mergeCell ref="W35:W36"/>
    <mergeCell ref="W37:W38"/>
    <mergeCell ref="X37:X38"/>
    <mergeCell ref="AB35:AB36"/>
    <mergeCell ref="V35:V36"/>
    <mergeCell ref="X35:X36"/>
    <mergeCell ref="Y35:Y36"/>
    <mergeCell ref="AA35:AA36"/>
    <mergeCell ref="W39:W44"/>
    <mergeCell ref="Y39:Y44"/>
    <mergeCell ref="AA39:AA44"/>
    <mergeCell ref="X39:X44"/>
  </mergeCells>
  <phoneticPr fontId="2"/>
  <printOptions horizontalCentered="1"/>
  <pageMargins left="0.59055118110236227" right="0.59055118110236227" top="0.78740157480314965" bottom="0.39370078740157483" header="0.31496062992125984" footer="0.31496062992125984"/>
  <pageSetup paperSize="9" scale="80" firstPageNumber="15" fitToWidth="0" orientation="landscape" useFirstPageNumber="1" r:id="rId2"/>
  <headerFooter alignWithMargins="0">
    <oddFooter xml:space="preserve">&amp;C6　記載例
</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28</vt:i4>
      </vt:variant>
    </vt:vector>
  </HeadingPairs>
  <TitlesOfParts>
    <vt:vector size="57" baseType="lpstr">
      <vt:lpstr>表紙</vt:lpstr>
      <vt:lpstr>目次 </vt:lpstr>
      <vt:lpstr>１Ｐ </vt:lpstr>
      <vt:lpstr>２Ｐ</vt:lpstr>
      <vt:lpstr>３Ｐ </vt:lpstr>
      <vt:lpstr>４Ｐ </vt:lpstr>
      <vt:lpstr>５Ｐ </vt:lpstr>
      <vt:lpstr>６Ｐ</vt:lpstr>
      <vt:lpstr>６Ｐ記載例</vt:lpstr>
      <vt:lpstr>７Ｐ</vt:lpstr>
      <vt:lpstr>８Ｐ</vt:lpstr>
      <vt:lpstr>９Ｐ </vt:lpstr>
      <vt:lpstr>10P</vt:lpstr>
      <vt:lpstr>11P</vt:lpstr>
      <vt:lpstr>12P</vt:lpstr>
      <vt:lpstr>13P</vt:lpstr>
      <vt:lpstr>14P </vt:lpstr>
      <vt:lpstr>15P</vt:lpstr>
      <vt:lpstr>16P</vt:lpstr>
      <vt:lpstr>別表１</vt:lpstr>
      <vt:lpstr>別表２</vt:lpstr>
      <vt:lpstr>別表３</vt:lpstr>
      <vt:lpstr>弾力運用１</vt:lpstr>
      <vt:lpstr>弾力運用２ </vt:lpstr>
      <vt:lpstr>記載例・弾力運用２</vt:lpstr>
      <vt:lpstr>補足・弾力運用２</vt:lpstr>
      <vt:lpstr>弾力運用３</vt:lpstr>
      <vt:lpstr>弾力運用４</vt:lpstr>
      <vt:lpstr>施設見取り図 例</vt:lpstr>
      <vt:lpstr>'10P'!Print_Area</vt:lpstr>
      <vt:lpstr>'11P'!Print_Area</vt:lpstr>
      <vt:lpstr>'12P'!Print_Area</vt:lpstr>
      <vt:lpstr>'13P'!Print_Area</vt:lpstr>
      <vt:lpstr>'14P '!Print_Area</vt:lpstr>
      <vt:lpstr>'15P'!Print_Area</vt:lpstr>
      <vt:lpstr>'16P'!Print_Area</vt:lpstr>
      <vt:lpstr>'１Ｐ '!Print_Area</vt:lpstr>
      <vt:lpstr>'２Ｐ'!Print_Area</vt:lpstr>
      <vt:lpstr>'４Ｐ '!Print_Area</vt:lpstr>
      <vt:lpstr>'５Ｐ '!Print_Area</vt:lpstr>
      <vt:lpstr>'６Ｐ'!Print_Area</vt:lpstr>
      <vt:lpstr>'６Ｐ記載例'!Print_Area</vt:lpstr>
      <vt:lpstr>'７Ｐ'!Print_Area</vt:lpstr>
      <vt:lpstr>'８Ｐ'!Print_Area</vt:lpstr>
      <vt:lpstr>'９Ｐ '!Print_Area</vt:lpstr>
      <vt:lpstr>記載例・弾力運用２!Print_Area</vt:lpstr>
      <vt:lpstr>'施設見取り図 例'!Print_Area</vt:lpstr>
      <vt:lpstr>弾力運用１!Print_Area</vt:lpstr>
      <vt:lpstr>'弾力運用２ '!Print_Area</vt:lpstr>
      <vt:lpstr>弾力運用３!Print_Area</vt:lpstr>
      <vt:lpstr>弾力運用４!Print_Area</vt:lpstr>
      <vt:lpstr>表紙!Print_Area</vt:lpstr>
      <vt:lpstr>別表１!Print_Area</vt:lpstr>
      <vt:lpstr>別表２!Print_Area</vt:lpstr>
      <vt:lpstr>別表３!Print_Area</vt:lpstr>
      <vt:lpstr>補足・弾力運用２!Print_Area</vt:lpstr>
      <vt:lpstr>'目次 '!Print_Area</vt:lpstr>
    </vt:vector>
  </TitlesOfParts>
  <Company>児童福祉課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Hoiku-Boshi</dc:creator>
  <cp:lastModifiedBy>Administrator</cp:lastModifiedBy>
  <cp:lastPrinted>2023-05-18T00:11:18Z</cp:lastPrinted>
  <dcterms:created xsi:type="dcterms:W3CDTF">2005-06-08T00:58:05Z</dcterms:created>
  <dcterms:modified xsi:type="dcterms:W3CDTF">2023-09-27T01:46:12Z</dcterms:modified>
</cp:coreProperties>
</file>