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416" windowWidth="15330" windowHeight="8205" activeTab="0"/>
  </bookViews>
  <sheets>
    <sheet name="Sheet1" sheetId="1" r:id="rId1"/>
    <sheet name="人口" sheetId="2" r:id="rId2"/>
    <sheet name="日本人人口" sheetId="3" r:id="rId3"/>
  </sheets>
  <definedNames>
    <definedName name="_xlnm.Print_Area" localSheetId="0">'Sheet1'!$C$1:$L$85</definedName>
    <definedName name="_xlnm.Print_Titles" localSheetId="0">'Sheet1'!$C:$E,'Sheet1'!$1:$9</definedName>
    <definedName name="TABLE" localSheetId="0">'Sheet1'!$F$13:$H$13</definedName>
    <definedName name="TABLE_2" localSheetId="0">'Sheet1'!$F$13:$I$13</definedName>
    <definedName name="TABLE_3" localSheetId="0">'Sheet1'!$F$14:$I$14</definedName>
    <definedName name="TABLE_4" localSheetId="0">'Sheet1'!$F$15:$I$15</definedName>
    <definedName name="TABLE_5" localSheetId="0">'Sheet1'!$F$16:$I$16</definedName>
    <definedName name="TABLE_6" localSheetId="0">'Sheet1'!$F$17:$I$17</definedName>
    <definedName name="TABLE_7" localSheetId="0">'Sheet1'!$F$18:$I$18</definedName>
    <definedName name="コード表">#REF!</definedName>
  </definedNames>
  <calcPr fullCalcOnLoad="1"/>
</workbook>
</file>

<file path=xl/sharedStrings.xml><?xml version="1.0" encoding="utf-8"?>
<sst xmlns="http://schemas.openxmlformats.org/spreadsheetml/2006/main" count="246" uniqueCount="165">
  <si>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</si>
  <si>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</si>
  <si>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</si>
  <si>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</si>
  <si>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</si>
  <si>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</si>
  <si>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</si>
  <si>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</si>
  <si>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</si>
  <si>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</si>
  <si>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</si>
  <si>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茨城町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</si>
  <si>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</si>
  <si>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</si>
  <si>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</si>
  <si>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</si>
  <si>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</si>
  <si>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</si>
  <si>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</si>
  <si>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</si>
  <si>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</si>
  <si>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</si>
  <si>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</si>
  <si>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</si>
  <si>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土浦保健所</t>
  </si>
  <si>
    <t>土浦市</t>
  </si>
  <si>
    <t>石岡市</t>
  </si>
  <si>
    <t>美浦村</t>
  </si>
  <si>
    <t>阿見町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</si>
  <si>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</si>
  <si>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</si>
  <si>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</si>
  <si>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</si>
  <si>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</si>
  <si>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</si>
  <si>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</si>
  <si>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</si>
  <si>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</si>
  <si>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</si>
  <si>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</si>
  <si>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</si>
  <si>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（総覧）</t>
  </si>
  <si>
    <t>茨城県</t>
  </si>
  <si>
    <t>潮来市</t>
  </si>
  <si>
    <t>龍ヶ崎市</t>
  </si>
  <si>
    <t>守谷市</t>
  </si>
  <si>
    <t>市計</t>
  </si>
  <si>
    <t>郡計</t>
  </si>
  <si>
    <t>笠間市</t>
  </si>
  <si>
    <t>東茨城郡</t>
  </si>
  <si>
    <t>大洗町</t>
  </si>
  <si>
    <t>那珂郡</t>
  </si>
  <si>
    <t>久慈郡</t>
  </si>
  <si>
    <t>大子町</t>
  </si>
  <si>
    <t>結城郡</t>
  </si>
  <si>
    <t>猿島郡</t>
  </si>
  <si>
    <t>北相馬郡</t>
  </si>
  <si>
    <t>※</t>
  </si>
  <si>
    <t>県・地域　　　　　　市町村</t>
  </si>
  <si>
    <t>世　帯　数</t>
  </si>
  <si>
    <t>人　　　口</t>
  </si>
  <si>
    <t>総　数</t>
  </si>
  <si>
    <t>男</t>
  </si>
  <si>
    <t>女</t>
  </si>
  <si>
    <t>龍ケ崎市</t>
  </si>
  <si>
    <t>守谷市</t>
  </si>
  <si>
    <t>城里町</t>
  </si>
  <si>
    <t>常陸大宮市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</si>
  <si>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</si>
  <si>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</si>
  <si>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</si>
  <si>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</si>
  <si>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</si>
  <si>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</si>
  <si>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</si>
  <si>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</si>
  <si>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</si>
  <si>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</si>
  <si>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</si>
  <si>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</si>
  <si>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</si>
  <si>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茨城町</t>
  </si>
  <si>
    <t>常総保健所</t>
  </si>
  <si>
    <t>常陸大宮保健所</t>
  </si>
  <si>
    <t>常総市</t>
  </si>
  <si>
    <t>つくばみらい市</t>
  </si>
  <si>
    <t>第2表　　世帯数，人口及び面積（平成19年10月1日現在）－県・地域・市町村－</t>
  </si>
  <si>
    <t>性　比</t>
  </si>
  <si>
    <t>面　積　　　　　（k㎡）</t>
  </si>
  <si>
    <t>１世帯当たり人員</t>
  </si>
  <si>
    <t>人口密度</t>
  </si>
  <si>
    <t>（人/k㎡）</t>
  </si>
  <si>
    <t>桜川市</t>
  </si>
  <si>
    <t>行方市</t>
  </si>
  <si>
    <t>県北地域</t>
  </si>
  <si>
    <t>県央地域</t>
  </si>
  <si>
    <t>鹿行地域</t>
  </si>
  <si>
    <t>県南地域</t>
  </si>
  <si>
    <t>県西地域</t>
  </si>
  <si>
    <t>（対前年比）</t>
  </si>
  <si>
    <t>稲敷郡</t>
  </si>
  <si>
    <t>常総市</t>
  </si>
  <si>
    <t>利根町</t>
  </si>
  <si>
    <t>筑西市</t>
  </si>
  <si>
    <t>（参考）　分母に用いた日本人人口</t>
  </si>
  <si>
    <t>全国</t>
  </si>
  <si>
    <t>取 手 市</t>
  </si>
  <si>
    <t>牛 久 市</t>
  </si>
  <si>
    <t>笠 間 市</t>
  </si>
  <si>
    <t>河 内 町</t>
  </si>
  <si>
    <t>利 根 町</t>
  </si>
  <si>
    <t>大 洗 町</t>
  </si>
  <si>
    <t>土 浦 市</t>
  </si>
  <si>
    <t>石 岡 市</t>
  </si>
  <si>
    <t>美 浦 村</t>
  </si>
  <si>
    <t>阿 見 町</t>
  </si>
  <si>
    <t>大 子 町</t>
  </si>
  <si>
    <t>結 城 市</t>
  </si>
  <si>
    <t>下 妻 市</t>
  </si>
  <si>
    <t>古 河 市</t>
  </si>
  <si>
    <t>五 霞 町</t>
  </si>
  <si>
    <t>境　  町</t>
  </si>
  <si>
    <t>全国・茨城県男女別人口</t>
  </si>
  <si>
    <t>保健所・市町村男女別人口</t>
  </si>
  <si>
    <t>c</t>
  </si>
  <si>
    <t>cd</t>
  </si>
  <si>
    <t>a</t>
  </si>
  <si>
    <t>bd</t>
  </si>
  <si>
    <t>bcd</t>
  </si>
  <si>
    <t>d</t>
  </si>
  <si>
    <t>平成２０年１０月１日現在</t>
  </si>
  <si>
    <t>守 谷 市</t>
  </si>
  <si>
    <t>稲敷市</t>
  </si>
  <si>
    <t>小美玉市</t>
  </si>
  <si>
    <t>城里町</t>
  </si>
  <si>
    <t>常陸大宮保健所</t>
  </si>
  <si>
    <t>かすみがうら市</t>
  </si>
  <si>
    <t>常陸大宮市</t>
  </si>
  <si>
    <t>那珂市</t>
  </si>
  <si>
    <t>筑西保健所</t>
  </si>
  <si>
    <t>筑西市</t>
  </si>
  <si>
    <t>桜川市</t>
  </si>
  <si>
    <t>常総保健所</t>
  </si>
  <si>
    <t>常総市</t>
  </si>
  <si>
    <t>行方市</t>
  </si>
  <si>
    <t>坂東市</t>
  </si>
  <si>
    <t>鉾田市</t>
  </si>
  <si>
    <t>潮 来 市</t>
  </si>
  <si>
    <t>神栖市</t>
  </si>
  <si>
    <t>つくばみらい市</t>
  </si>
  <si>
    <t>日本人人口について</t>
  </si>
  <si>
    <t>　　資料：「平成２０年１０月１日現在推計人口」　総務省統計局</t>
  </si>
  <si>
    <t xml:space="preserve">　　資料：「茨城県常住人口調査結果報告書」 （平成２０年１０月１日現在・茨城県企画部統計課）から      </t>
  </si>
  <si>
    <t xml:space="preserve">　　平成１７年国勢調査時の外国人及び年齢不詳の者を除いた。 </t>
  </si>
  <si>
    <t>日　本　人　人　口</t>
  </si>
  <si>
    <t>大洗町</t>
  </si>
  <si>
    <t>大子町</t>
  </si>
  <si>
    <t>河内町</t>
  </si>
  <si>
    <t>利根町</t>
  </si>
  <si>
    <t>結城市</t>
  </si>
  <si>
    <t>五霞町</t>
  </si>
  <si>
    <t>境町</t>
  </si>
  <si>
    <t>日本人人口(総数)：平成20年10月1日現在推計人口(総務省統計局)</t>
  </si>
  <si>
    <t>　　　〃　　(保健所・市町村別)：茨城県定住人口調査(平成20年10月1日現在)から</t>
  </si>
  <si>
    <t>　　　　　　　　平成17年国勢調査時の外国人及び年齢不詳の者を除いた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</si>
</sst>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;_ * &quot;-&quot;_ ;_ @_ "/>
    <numFmt numFmtId="178" formatCode="_ * #,##0.00_ ;_ * &quot;△&quot;#,##0.00_ ;_ * &quot;-&quot;_ ;_ @_ "/>
    <numFmt numFmtId="179" formatCode="###,###,###,##0;&quot;-&quot;##,###,###,##0"/>
    <numFmt numFmtId="180" formatCode="#,###,###,##0;&quot; -&quot;###,###,##0"/>
    <numFmt numFmtId="181" formatCode="\ ###,###,##0;&quot;-&quot;###,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_);[Red]\(#,##0\)"/>
    <numFmt numFmtId="188" formatCode="#,##0;&quot;△ &quot;#,##0"/>
    <numFmt numFmtId="189" formatCode="#,##0.00;&quot;△ &quot;#,##0.00"/>
    <numFmt numFmtId="190" formatCode="#,##0.0;&quot;△ &quot;#,##0.0"/>
    <numFmt numFmtId="191" formatCode="#,##0.0"/>
    <numFmt numFmtId="192" formatCode="0.0;&quot;△ &quot;0.0"/>
  </numFmts>
  <fonts count="1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明朝"/>
      <family val="1"/>
    </font>
    <font>
      <sz val="12"/>
      <name val="ＭＳ 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9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176" fontId="0" fillId="0" borderId="0" xfId="21" applyNumberFormat="1" applyFont="1" applyBorder="1" applyAlignment="1" applyProtection="1">
      <alignment horizontal="center" vertical="center"/>
      <protection/>
    </xf>
    <xf numFmtId="176" fontId="0" fillId="0" borderId="0" xfId="21" applyNumberFormat="1" applyFont="1" applyBorder="1" applyProtection="1">
      <alignment/>
      <protection/>
    </xf>
    <xf numFmtId="37" fontId="0" fillId="0" borderId="0" xfId="21" applyNumberFormat="1" applyFont="1" applyBorder="1" applyAlignment="1" applyProtection="1">
      <alignment horizontal="right" vertical="center"/>
      <protection/>
    </xf>
    <xf numFmtId="176" fontId="0" fillId="0" borderId="0" xfId="21" applyNumberFormat="1" applyFont="1" applyBorder="1" applyAlignment="1" applyProtection="1">
      <alignment vertical="center"/>
      <protection/>
    </xf>
    <xf numFmtId="176" fontId="0" fillId="0" borderId="6" xfId="21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10" fillId="0" borderId="9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188" fontId="11" fillId="0" borderId="8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8" xfId="1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88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86" fontId="12" fillId="0" borderId="0" xfId="17" applyNumberFormat="1" applyFont="1" applyFill="1" applyBorder="1" applyAlignment="1">
      <alignment vertical="center"/>
    </xf>
    <xf numFmtId="0" fontId="12" fillId="0" borderId="0" xfId="1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37" fontId="0" fillId="0" borderId="0" xfId="21" applyNumberFormat="1" applyFont="1" applyFill="1" applyBorder="1" applyAlignment="1" applyProtection="1">
      <alignment vertical="center"/>
      <protection/>
    </xf>
    <xf numFmtId="176" fontId="0" fillId="0" borderId="0" xfId="21" applyNumberFormat="1" applyFont="1" applyFill="1" applyProtection="1">
      <alignment/>
      <protection/>
    </xf>
    <xf numFmtId="176" fontId="0" fillId="0" borderId="0" xfId="21" applyNumberFormat="1" applyFont="1" applyFill="1" applyBorder="1" applyAlignment="1" applyProtection="1">
      <alignment vertical="center"/>
      <protection/>
    </xf>
    <xf numFmtId="176" fontId="0" fillId="0" borderId="0" xfId="21" applyNumberFormat="1" applyFont="1" applyFill="1" applyBorder="1" applyAlignment="1" applyProtection="1">
      <alignment vertical="center" wrapText="1"/>
      <protection/>
    </xf>
    <xf numFmtId="0" fontId="0" fillId="0" borderId="0" xfId="21" applyFont="1" applyFill="1">
      <alignment/>
      <protection/>
    </xf>
    <xf numFmtId="37" fontId="0" fillId="0" borderId="0" xfId="21" applyNumberFormat="1" applyFont="1" applyFill="1" applyBorder="1" applyAlignment="1" applyProtection="1">
      <alignment vertical="top"/>
      <protection/>
    </xf>
    <xf numFmtId="37" fontId="0" fillId="0" borderId="0" xfId="21" applyNumberFormat="1" applyFont="1" applyFill="1" applyBorder="1" applyProtection="1">
      <alignment/>
      <protection/>
    </xf>
    <xf numFmtId="37" fontId="0" fillId="0" borderId="0" xfId="21" applyNumberFormat="1" applyFont="1" applyFill="1" applyProtection="1">
      <alignment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21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 wrapText="1" shrinkToFit="1"/>
    </xf>
    <xf numFmtId="4" fontId="10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 wrapText="1" shrinkToFit="1"/>
    </xf>
    <xf numFmtId="4" fontId="6" fillId="0" borderId="0" xfId="0" applyNumberFormat="1" applyFont="1" applyFill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distributed" vertical="center"/>
    </xf>
    <xf numFmtId="188" fontId="6" fillId="0" borderId="0" xfId="17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90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Alignment="1" applyProtection="1">
      <alignment vertical="center"/>
      <protection locked="0"/>
    </xf>
    <xf numFmtId="190" fontId="6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6" fillId="0" borderId="0" xfId="17" applyNumberFormat="1" applyFont="1" applyFill="1" applyAlignment="1">
      <alignment vertical="center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 applyProtection="1">
      <alignment vertical="center"/>
      <protection/>
    </xf>
    <xf numFmtId="189" fontId="6" fillId="0" borderId="0" xfId="0" applyNumberFormat="1" applyFont="1" applyFill="1" applyAlignment="1" applyProtection="1">
      <alignment vertical="center"/>
      <protection/>
    </xf>
    <xf numFmtId="188" fontId="6" fillId="0" borderId="0" xfId="17" applyNumberFormat="1" applyFont="1" applyFill="1" applyBorder="1" applyAlignment="1" applyProtection="1">
      <alignment vertical="center"/>
      <protection/>
    </xf>
    <xf numFmtId="189" fontId="6" fillId="0" borderId="0" xfId="17" applyNumberFormat="1" applyFont="1" applyFill="1" applyBorder="1" applyAlignment="1" applyProtection="1">
      <alignment vertical="center"/>
      <protection/>
    </xf>
    <xf numFmtId="190" fontId="6" fillId="0" borderId="0" xfId="17" applyNumberFormat="1" applyFont="1" applyFill="1" applyBorder="1" applyAlignment="1" applyProtection="1">
      <alignment vertical="center"/>
      <protection/>
    </xf>
    <xf numFmtId="189" fontId="6" fillId="0" borderId="0" xfId="17" applyNumberFormat="1" applyFont="1" applyFill="1" applyBorder="1" applyAlignment="1">
      <alignment vertical="center"/>
    </xf>
    <xf numFmtId="188" fontId="6" fillId="0" borderId="0" xfId="17" applyNumberFormat="1" applyFont="1" applyFill="1" applyAlignment="1" applyProtection="1">
      <alignment vertical="center"/>
      <protection/>
    </xf>
    <xf numFmtId="190" fontId="6" fillId="0" borderId="0" xfId="17" applyNumberFormat="1" applyFont="1" applyFill="1" applyAlignment="1" applyProtection="1">
      <alignment vertical="center"/>
      <protection/>
    </xf>
    <xf numFmtId="189" fontId="6" fillId="0" borderId="0" xfId="17" applyNumberFormat="1" applyFont="1" applyFill="1" applyAlignment="1" applyProtection="1">
      <alignment vertical="center"/>
      <protection/>
    </xf>
    <xf numFmtId="188" fontId="6" fillId="0" borderId="0" xfId="17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vertical="center"/>
    </xf>
    <xf numFmtId="3" fontId="6" fillId="0" borderId="0" xfId="17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189" fontId="11" fillId="0" borderId="8" xfId="0" applyNumberFormat="1" applyFont="1" applyFill="1" applyBorder="1" applyAlignment="1">
      <alignment vertical="center"/>
    </xf>
    <xf numFmtId="190" fontId="11" fillId="0" borderId="8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Alignment="1">
      <alignment vertical="center"/>
    </xf>
    <xf numFmtId="192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92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17" applyNumberFormat="1" applyFont="1" applyFill="1" applyBorder="1" applyAlignment="1">
      <alignment vertical="center"/>
    </xf>
    <xf numFmtId="3" fontId="12" fillId="0" borderId="0" xfId="17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7" fontId="16" fillId="0" borderId="0" xfId="21" applyNumberFormat="1" applyFont="1" applyFill="1" applyAlignment="1" applyProtection="1">
      <alignment vertical="center"/>
      <protection/>
    </xf>
    <xf numFmtId="176" fontId="6" fillId="0" borderId="0" xfId="21" applyNumberFormat="1" applyFont="1" applyFill="1">
      <alignment/>
      <protection/>
    </xf>
    <xf numFmtId="0" fontId="6" fillId="0" borderId="0" xfId="21" applyFont="1" applyFill="1">
      <alignment/>
      <protection/>
    </xf>
    <xf numFmtId="37" fontId="6" fillId="0" borderId="0" xfId="21" applyNumberFormat="1" applyFont="1" applyFill="1" applyAlignment="1" applyProtection="1">
      <alignment vertical="center"/>
      <protection/>
    </xf>
    <xf numFmtId="37" fontId="6" fillId="0" borderId="15" xfId="21" applyNumberFormat="1" applyFont="1" applyFill="1" applyBorder="1" applyAlignment="1" applyProtection="1">
      <alignment vertical="center"/>
      <protection/>
    </xf>
    <xf numFmtId="37" fontId="6" fillId="0" borderId="16" xfId="21" applyNumberFormat="1" applyFont="1" applyFill="1" applyBorder="1" applyAlignment="1" applyProtection="1">
      <alignment vertical="center"/>
      <protection/>
    </xf>
    <xf numFmtId="176" fontId="6" fillId="0" borderId="17" xfId="21" applyNumberFormat="1" applyFont="1" applyFill="1" applyBorder="1" applyAlignment="1" applyProtection="1">
      <alignment horizontal="center" vertical="center"/>
      <protection/>
    </xf>
    <xf numFmtId="176" fontId="6" fillId="0" borderId="16" xfId="21" applyNumberFormat="1" applyFont="1" applyFill="1" applyBorder="1" applyAlignment="1" applyProtection="1">
      <alignment horizontal="center" vertical="center"/>
      <protection/>
    </xf>
    <xf numFmtId="37" fontId="6" fillId="0" borderId="13" xfId="21" applyNumberFormat="1" applyFont="1" applyFill="1" applyBorder="1" applyAlignment="1" applyProtection="1">
      <alignment vertical="center"/>
      <protection/>
    </xf>
    <xf numFmtId="37" fontId="6" fillId="0" borderId="14" xfId="21" applyNumberFormat="1" applyFont="1" applyFill="1" applyBorder="1" applyAlignment="1" applyProtection="1">
      <alignment vertical="center"/>
      <protection/>
    </xf>
    <xf numFmtId="176" fontId="6" fillId="0" borderId="18" xfId="21" applyNumberFormat="1" applyFont="1" applyFill="1" applyBorder="1" applyAlignment="1" applyProtection="1">
      <alignment horizontal="center" vertical="center"/>
      <protection/>
    </xf>
    <xf numFmtId="176" fontId="6" fillId="0" borderId="14" xfId="21" applyNumberFormat="1" applyFont="1" applyFill="1" applyBorder="1" applyAlignment="1" applyProtection="1">
      <alignment horizontal="center" vertical="center"/>
      <protection/>
    </xf>
    <xf numFmtId="176" fontId="6" fillId="0" borderId="18" xfId="21" applyNumberFormat="1" applyFont="1" applyFill="1" applyBorder="1" applyProtection="1">
      <alignment/>
      <protection/>
    </xf>
    <xf numFmtId="37" fontId="6" fillId="0" borderId="12" xfId="21" applyNumberFormat="1" applyFont="1" applyFill="1" applyBorder="1" applyAlignment="1" applyProtection="1">
      <alignment horizontal="distributed" vertical="center"/>
      <protection/>
    </xf>
    <xf numFmtId="176" fontId="6" fillId="0" borderId="19" xfId="21" applyNumberFormat="1" applyFont="1" applyFill="1" applyBorder="1" applyAlignment="1" applyProtection="1">
      <alignment horizontal="center" vertical="center"/>
      <protection/>
    </xf>
    <xf numFmtId="37" fontId="6" fillId="0" borderId="10" xfId="0" applyNumberFormat="1" applyFont="1" applyFill="1" applyBorder="1" applyAlignment="1" applyProtection="1">
      <alignment horizontal="distributed" vertical="center"/>
      <protection/>
    </xf>
    <xf numFmtId="37" fontId="6" fillId="0" borderId="12" xfId="0" applyNumberFormat="1" applyFont="1" applyFill="1" applyBorder="1" applyAlignment="1" applyProtection="1">
      <alignment horizontal="distributed" vertical="center"/>
      <protection/>
    </xf>
    <xf numFmtId="176" fontId="6" fillId="0" borderId="12" xfId="21" applyNumberFormat="1" applyFont="1" applyFill="1" applyBorder="1" applyAlignment="1" applyProtection="1">
      <alignment horizontal="center" vertical="center"/>
      <protection/>
    </xf>
    <xf numFmtId="37" fontId="6" fillId="0" borderId="10" xfId="0" applyNumberFormat="1" applyFont="1" applyFill="1" applyBorder="1" applyAlignment="1" applyProtection="1">
      <alignment vertical="center"/>
      <protection/>
    </xf>
    <xf numFmtId="186" fontId="17" fillId="0" borderId="19" xfId="0" applyNumberFormat="1" applyFont="1" applyFill="1" applyBorder="1" applyAlignment="1">
      <alignment horizontal="right" vertical="center"/>
    </xf>
    <xf numFmtId="186" fontId="17" fillId="0" borderId="12" xfId="0" applyNumberFormat="1" applyFont="1" applyFill="1" applyBorder="1" applyAlignment="1">
      <alignment horizontal="right" vertical="center"/>
    </xf>
    <xf numFmtId="176" fontId="6" fillId="0" borderId="19" xfId="21" applyNumberFormat="1" applyFont="1" applyFill="1" applyBorder="1" applyProtection="1">
      <alignment/>
      <protection/>
    </xf>
    <xf numFmtId="186" fontId="17" fillId="0" borderId="0" xfId="0" applyNumberFormat="1" applyFont="1" applyFill="1" applyBorder="1" applyAlignment="1">
      <alignment horizontal="right" vertical="center"/>
    </xf>
    <xf numFmtId="37" fontId="6" fillId="0" borderId="10" xfId="21" applyNumberFormat="1" applyFont="1" applyFill="1" applyBorder="1" applyAlignment="1" applyProtection="1">
      <alignment vertical="center"/>
      <protection/>
    </xf>
    <xf numFmtId="37" fontId="6" fillId="0" borderId="0" xfId="21" applyNumberFormat="1" applyFont="1" applyFill="1" applyBorder="1" applyAlignment="1" applyProtection="1">
      <alignment horizontal="distributed" vertical="center"/>
      <protection/>
    </xf>
    <xf numFmtId="176" fontId="6" fillId="0" borderId="0" xfId="21" applyNumberFormat="1" applyFont="1" applyFill="1" applyProtection="1">
      <alignment/>
      <protection/>
    </xf>
    <xf numFmtId="37" fontId="6" fillId="0" borderId="12" xfId="0" applyNumberFormat="1" applyFont="1" applyFill="1" applyBorder="1" applyAlignment="1" applyProtection="1">
      <alignment vertical="center" shrinkToFit="1"/>
      <protection/>
    </xf>
    <xf numFmtId="186" fontId="17" fillId="0" borderId="19" xfId="0" applyNumberFormat="1" applyFont="1" applyFill="1" applyBorder="1" applyAlignment="1">
      <alignment vertical="center"/>
    </xf>
    <xf numFmtId="38" fontId="17" fillId="0" borderId="19" xfId="17" applyFont="1" applyFill="1" applyBorder="1" applyAlignment="1">
      <alignment vertical="center"/>
    </xf>
    <xf numFmtId="38" fontId="17" fillId="0" borderId="12" xfId="17" applyFont="1" applyFill="1" applyBorder="1" applyAlignment="1">
      <alignment vertical="center"/>
    </xf>
    <xf numFmtId="186" fontId="17" fillId="0" borderId="0" xfId="0" applyNumberFormat="1" applyFont="1" applyFill="1" applyBorder="1" applyAlignment="1">
      <alignment vertical="center"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20" xfId="0" applyNumberFormat="1" applyFont="1" applyFill="1" applyBorder="1" applyAlignment="1" applyProtection="1">
      <alignment horizontal="distributed" vertical="center"/>
      <protection/>
    </xf>
    <xf numFmtId="176" fontId="6" fillId="0" borderId="21" xfId="21" applyNumberFormat="1" applyFont="1" applyFill="1" applyBorder="1" applyAlignment="1" applyProtection="1">
      <alignment horizontal="center" vertical="center"/>
      <protection/>
    </xf>
    <xf numFmtId="38" fontId="17" fillId="0" borderId="21" xfId="17" applyFont="1" applyFill="1" applyBorder="1" applyAlignment="1">
      <alignment vertical="center"/>
    </xf>
    <xf numFmtId="38" fontId="17" fillId="0" borderId="20" xfId="17" applyFont="1" applyFill="1" applyBorder="1" applyAlignment="1">
      <alignment vertical="center"/>
    </xf>
    <xf numFmtId="176" fontId="6" fillId="0" borderId="0" xfId="21" applyNumberFormat="1" applyFont="1" applyFill="1" applyBorder="1" applyProtection="1">
      <alignment/>
      <protection/>
    </xf>
    <xf numFmtId="176" fontId="6" fillId="0" borderId="12" xfId="21" applyNumberFormat="1" applyFont="1" applyFill="1" applyBorder="1" applyProtection="1">
      <alignment/>
      <protection/>
    </xf>
    <xf numFmtId="37" fontId="6" fillId="0" borderId="0" xfId="21" applyNumberFormat="1" applyFont="1" applyFill="1" applyBorder="1" applyAlignment="1" applyProtection="1">
      <alignment vertical="center"/>
      <protection/>
    </xf>
    <xf numFmtId="37" fontId="6" fillId="0" borderId="0" xfId="21" applyNumberFormat="1" applyFont="1" applyFill="1" applyBorder="1" applyAlignment="1" applyProtection="1">
      <alignment vertical="center" shrinkToFit="1"/>
      <protection/>
    </xf>
    <xf numFmtId="176" fontId="6" fillId="0" borderId="0" xfId="21" applyNumberFormat="1" applyFont="1" applyFill="1" applyBorder="1" applyAlignment="1" applyProtection="1">
      <alignment vertical="center"/>
      <protection/>
    </xf>
    <xf numFmtId="37" fontId="6" fillId="0" borderId="0" xfId="21" applyNumberFormat="1" applyFont="1" applyFill="1" applyBorder="1" applyAlignment="1" applyProtection="1">
      <alignment vertical="top"/>
      <protection/>
    </xf>
    <xf numFmtId="176" fontId="6" fillId="0" borderId="0" xfId="21" applyNumberFormat="1" applyFont="1" applyFill="1" applyBorder="1" applyAlignment="1" applyProtection="1">
      <alignment vertical="center" wrapText="1"/>
      <protection/>
    </xf>
    <xf numFmtId="37" fontId="6" fillId="0" borderId="11" xfId="21" applyNumberFormat="1" applyFont="1" applyFill="1" applyBorder="1" applyAlignment="1" applyProtection="1">
      <alignment vertical="center"/>
      <protection/>
    </xf>
    <xf numFmtId="37" fontId="6" fillId="0" borderId="22" xfId="21" applyNumberFormat="1" applyFont="1" applyFill="1" applyBorder="1" applyAlignment="1" applyProtection="1">
      <alignment horizontal="distributed" vertical="center"/>
      <protection/>
    </xf>
    <xf numFmtId="186" fontId="17" fillId="0" borderId="21" xfId="0" applyNumberFormat="1" applyFont="1" applyFill="1" applyBorder="1" applyAlignment="1">
      <alignment vertical="center"/>
    </xf>
    <xf numFmtId="37" fontId="6" fillId="0" borderId="0" xfId="21" applyNumberFormat="1" applyFont="1" applyFill="1" applyBorder="1" applyProtection="1">
      <alignment/>
      <protection/>
    </xf>
    <xf numFmtId="37" fontId="6" fillId="0" borderId="0" xfId="21" applyNumberFormat="1" applyFont="1" applyFill="1" applyProtection="1">
      <alignment/>
      <protection/>
    </xf>
    <xf numFmtId="37" fontId="6" fillId="0" borderId="0" xfId="21" applyNumberFormat="1" applyFont="1" applyFill="1" applyBorder="1" applyAlignment="1" applyProtection="1">
      <alignment horizontal="right" vertical="center"/>
      <protection/>
    </xf>
    <xf numFmtId="176" fontId="6" fillId="0" borderId="0" xfId="21" applyNumberFormat="1" applyFont="1" applyFill="1" applyBorder="1" applyAlignment="1" applyProtection="1">
      <alignment vertical="top"/>
      <protection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17" fillId="0" borderId="19" xfId="21" applyFont="1" applyFill="1" applyBorder="1" applyAlignment="1" applyProtection="1">
      <alignment horizontal="center" vertical="center"/>
      <protection/>
    </xf>
    <xf numFmtId="0" fontId="17" fillId="0" borderId="12" xfId="2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37" fontId="6" fillId="0" borderId="13" xfId="21" applyNumberFormat="1" applyFont="1" applyFill="1" applyBorder="1" applyAlignment="1" applyProtection="1">
      <alignment horizontal="distributed" vertical="center"/>
      <protection/>
    </xf>
    <xf numFmtId="37" fontId="6" fillId="0" borderId="14" xfId="21" applyNumberFormat="1" applyFont="1" applyFill="1" applyBorder="1" applyAlignment="1" applyProtection="1">
      <alignment horizontal="distributed" vertical="center"/>
      <protection/>
    </xf>
    <xf numFmtId="37" fontId="6" fillId="0" borderId="10" xfId="21" applyNumberFormat="1" applyFont="1" applyFill="1" applyBorder="1" applyAlignment="1" applyProtection="1">
      <alignment horizontal="distributed" vertical="center"/>
      <protection/>
    </xf>
    <xf numFmtId="37" fontId="6" fillId="0" borderId="12" xfId="21" applyNumberFormat="1" applyFont="1" applyFill="1" applyBorder="1" applyAlignment="1" applyProtection="1">
      <alignment horizontal="distributed" vertical="center"/>
      <protection/>
    </xf>
    <xf numFmtId="37" fontId="6" fillId="0" borderId="10" xfId="0" applyNumberFormat="1" applyFont="1" applyFill="1" applyBorder="1" applyAlignment="1" applyProtection="1">
      <alignment horizontal="distributed" vertical="center"/>
      <protection/>
    </xf>
    <xf numFmtId="37" fontId="6" fillId="0" borderId="12" xfId="0" applyNumberFormat="1" applyFont="1" applyFill="1" applyBorder="1" applyAlignment="1" applyProtection="1">
      <alignment horizontal="distributed" vertical="center"/>
      <protection/>
    </xf>
    <xf numFmtId="37" fontId="6" fillId="0" borderId="35" xfId="21" applyNumberFormat="1" applyFont="1" applyFill="1" applyBorder="1" applyAlignment="1" applyProtection="1">
      <alignment horizontal="distributed"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3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40" xfId="0" applyNumberFormat="1" applyFont="1" applyBorder="1" applyAlignment="1">
      <alignment horizontal="right"/>
    </xf>
    <xf numFmtId="176" fontId="0" fillId="0" borderId="41" xfId="0" applyNumberFormat="1" applyFont="1" applyBorder="1" applyAlignment="1">
      <alignment horizontal="right"/>
    </xf>
    <xf numFmtId="176" fontId="0" fillId="0" borderId="4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76" fontId="0" fillId="0" borderId="41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horizontal="distributed" vertical="center"/>
      <protection/>
    </xf>
    <xf numFmtId="37" fontId="0" fillId="0" borderId="42" xfId="0" applyNumberFormat="1" applyFont="1" applyBorder="1" applyAlignment="1" applyProtection="1">
      <alignment vertical="center"/>
      <protection/>
    </xf>
    <xf numFmtId="176" fontId="0" fillId="0" borderId="43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本人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2"/>
  <sheetViews>
    <sheetView tabSelected="1" view="pageBreakPreview" zoomScale="75" zoomScaleSheetLayoutView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1" sqref="C1"/>
    </sheetView>
  </sheetViews>
  <sheetFormatPr defaultColWidth="10.625" defaultRowHeight="13.5"/>
  <cols>
    <col min="1" max="1" width="4.375" style="221" customWidth="1"/>
    <col min="2" max="2" width="4.25390625" style="13" customWidth="1"/>
    <col min="3" max="3" width="3.625" style="10" customWidth="1"/>
    <col min="4" max="4" width="14.625" style="10" customWidth="1"/>
    <col min="5" max="5" width="1.625" style="10" customWidth="1"/>
    <col min="6" max="6" width="14.125" style="10" customWidth="1"/>
    <col min="7" max="12" width="14.625" style="10" customWidth="1"/>
    <col min="13" max="242" width="10.625" style="10" customWidth="1"/>
    <col min="243" max="16384" width="10.625" style="13" customWidth="1"/>
  </cols>
  <sheetData>
    <row r="1" spans="1:242" s="2" customFormat="1" ht="17.25">
      <c r="A1" s="13"/>
      <c r="C1" s="1"/>
      <c r="D1" s="1"/>
      <c r="E1" s="1"/>
      <c r="F1" s="1" t="s">
        <v>41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7.25">
      <c r="A2" s="13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4" customFormat="1" ht="14.25" thickBot="1">
      <c r="A3" s="13"/>
      <c r="C3" s="3"/>
      <c r="D3" s="3"/>
      <c r="E3" s="3"/>
      <c r="F3" s="3"/>
      <c r="G3" s="3"/>
      <c r="H3" s="3"/>
      <c r="I3" s="3"/>
      <c r="J3" s="3"/>
      <c r="K3" s="3"/>
      <c r="L3" s="15" t="s">
        <v>130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13.5" customHeight="1">
      <c r="A4" s="13"/>
      <c r="C4" s="5"/>
      <c r="D4" s="5"/>
      <c r="E4" s="6"/>
      <c r="F4" s="217"/>
      <c r="G4" s="176" t="s">
        <v>1</v>
      </c>
      <c r="H4" s="177"/>
      <c r="I4" s="178"/>
      <c r="J4" s="184" t="s">
        <v>154</v>
      </c>
      <c r="K4" s="185"/>
      <c r="L4" s="18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 ht="13.5">
      <c r="A5" s="13"/>
      <c r="C5" s="174" t="s">
        <v>2</v>
      </c>
      <c r="D5" s="174"/>
      <c r="E5" s="175"/>
      <c r="F5" s="218"/>
      <c r="G5" s="179"/>
      <c r="H5" s="180"/>
      <c r="I5" s="171"/>
      <c r="J5" s="186"/>
      <c r="K5" s="187"/>
      <c r="L5" s="18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 ht="13.5">
      <c r="A6" s="13"/>
      <c r="C6" s="3"/>
      <c r="D6" s="3"/>
      <c r="E6" s="7"/>
      <c r="F6" s="219" t="s">
        <v>3</v>
      </c>
      <c r="G6" s="181"/>
      <c r="H6" s="182"/>
      <c r="I6" s="183"/>
      <c r="J6" s="188"/>
      <c r="K6" s="189"/>
      <c r="L6" s="18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4" customFormat="1" ht="13.5">
      <c r="A7" s="13"/>
      <c r="C7" s="174" t="s">
        <v>4</v>
      </c>
      <c r="D7" s="174"/>
      <c r="E7" s="175"/>
      <c r="F7" s="218"/>
      <c r="G7" s="190" t="s">
        <v>5</v>
      </c>
      <c r="H7" s="190" t="s">
        <v>6</v>
      </c>
      <c r="I7" s="190" t="s">
        <v>7</v>
      </c>
      <c r="J7" s="190" t="s">
        <v>5</v>
      </c>
      <c r="K7" s="190" t="s">
        <v>6</v>
      </c>
      <c r="L7" s="192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3:242" s="4" customFormat="1" ht="14.25" thickBot="1">
      <c r="C8" s="8"/>
      <c r="D8" s="8"/>
      <c r="E8" s="9"/>
      <c r="F8" s="220"/>
      <c r="G8" s="191"/>
      <c r="H8" s="191"/>
      <c r="I8" s="191"/>
      <c r="J8" s="191"/>
      <c r="K8" s="191"/>
      <c r="L8" s="19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5:11" ht="13.5">
      <c r="E9" s="11"/>
      <c r="F9" s="12"/>
      <c r="G9" s="12"/>
      <c r="H9" s="12"/>
      <c r="I9" s="12"/>
      <c r="J9" s="12"/>
      <c r="K9" s="12"/>
    </row>
    <row r="10" spans="1:12" ht="13.5" customHeight="1">
      <c r="A10" s="13">
        <v>1</v>
      </c>
      <c r="C10" s="222" t="s">
        <v>8</v>
      </c>
      <c r="D10" s="222"/>
      <c r="E10" s="223"/>
      <c r="F10" s="14">
        <v>1075364</v>
      </c>
      <c r="G10" s="60">
        <v>2968396</v>
      </c>
      <c r="H10" s="60">
        <v>1476676</v>
      </c>
      <c r="I10" s="14">
        <v>1491720</v>
      </c>
      <c r="J10" s="60">
        <v>2923000</v>
      </c>
      <c r="K10" s="16">
        <v>1455000</v>
      </c>
      <c r="L10" s="16">
        <v>1468000</v>
      </c>
    </row>
    <row r="11" spans="1:12" ht="13.5">
      <c r="A11" s="13">
        <v>2</v>
      </c>
      <c r="D11" s="224"/>
      <c r="E11" s="223"/>
      <c r="F11" s="14"/>
      <c r="G11" s="60"/>
      <c r="H11" s="60"/>
      <c r="I11" s="14"/>
      <c r="J11" s="60"/>
      <c r="K11" s="17"/>
      <c r="L11" s="17"/>
    </row>
    <row r="12" spans="1:12" ht="13.5" customHeight="1">
      <c r="A12" s="13">
        <v>3</v>
      </c>
      <c r="C12" s="222" t="s">
        <v>9</v>
      </c>
      <c r="D12" s="222"/>
      <c r="E12" s="223"/>
      <c r="F12" s="225">
        <f aca="true" t="shared" si="0" ref="F12:L12">SUM(F13:F18)</f>
        <v>178970</v>
      </c>
      <c r="G12" s="60">
        <f>SUM(G13:G18)</f>
        <v>472839</v>
      </c>
      <c r="H12" s="60">
        <f t="shared" si="0"/>
        <v>230927</v>
      </c>
      <c r="I12" s="60">
        <f t="shared" si="0"/>
        <v>241912</v>
      </c>
      <c r="J12" s="60">
        <f t="shared" si="0"/>
        <v>467947</v>
      </c>
      <c r="K12" s="60">
        <f t="shared" si="0"/>
        <v>228726</v>
      </c>
      <c r="L12" s="60">
        <f t="shared" si="0"/>
        <v>239221</v>
      </c>
    </row>
    <row r="13" spans="1:12" ht="13.5">
      <c r="A13" s="13">
        <v>4</v>
      </c>
      <c r="B13" s="10">
        <v>201</v>
      </c>
      <c r="D13" s="224" t="s">
        <v>10</v>
      </c>
      <c r="E13" s="223"/>
      <c r="F13" s="226">
        <f>VLOOKUP(B13,'人口'!$A$30:$K$87,3)</f>
        <v>108755</v>
      </c>
      <c r="G13" s="169">
        <f aca="true" t="shared" si="1" ref="G13:G18">SUM(H13:I13)</f>
        <v>264171</v>
      </c>
      <c r="H13" s="169">
        <f>VLOOKUP($B13,'人口'!$A$30:$K$87,6)</f>
        <v>128013</v>
      </c>
      <c r="I13" s="169">
        <f>VLOOKUP($B13,'人口'!$A$30:$K$87,7)</f>
        <v>136158</v>
      </c>
      <c r="J13" s="169">
        <f aca="true" t="shared" si="2" ref="J13:J18">SUM(K13:L13)</f>
        <v>261619</v>
      </c>
      <c r="K13" s="16">
        <v>126922</v>
      </c>
      <c r="L13" s="16">
        <v>134697</v>
      </c>
    </row>
    <row r="14" spans="1:12" ht="13.5">
      <c r="A14" s="13">
        <v>5</v>
      </c>
      <c r="B14" s="10">
        <v>216</v>
      </c>
      <c r="D14" s="224" t="s">
        <v>48</v>
      </c>
      <c r="E14" s="223"/>
      <c r="F14" s="226">
        <f>VLOOKUP(B14,'人口'!$A$30:$K$87,3)</f>
        <v>27947</v>
      </c>
      <c r="G14" s="169">
        <f t="shared" si="1"/>
        <v>80365</v>
      </c>
      <c r="H14" s="169">
        <f>VLOOKUP($B14,'人口'!$A$30:$K$87,6)</f>
        <v>39304</v>
      </c>
      <c r="I14" s="169">
        <f>VLOOKUP($B14,'人口'!$A$30:$K$87,7)</f>
        <v>41061</v>
      </c>
      <c r="J14" s="169">
        <f t="shared" si="2"/>
        <v>79824</v>
      </c>
      <c r="K14" s="16">
        <v>39080</v>
      </c>
      <c r="L14" s="16">
        <v>40744</v>
      </c>
    </row>
    <row r="15" spans="1:12" ht="13.5">
      <c r="A15" s="13">
        <v>6</v>
      </c>
      <c r="B15" s="10">
        <v>236</v>
      </c>
      <c r="D15" s="224" t="s">
        <v>80</v>
      </c>
      <c r="E15" s="223"/>
      <c r="F15" s="226">
        <f>VLOOKUP(B15,'人口'!$A$30:$K$87,3)</f>
        <v>16984</v>
      </c>
      <c r="G15" s="169">
        <f t="shared" si="1"/>
        <v>52622</v>
      </c>
      <c r="H15" s="169">
        <f>VLOOKUP($B15,'人口'!$A$30:$K$87,6)</f>
        <v>26491</v>
      </c>
      <c r="I15" s="169">
        <f>VLOOKUP($B15,'人口'!$A$30:$K$87,7)</f>
        <v>26131</v>
      </c>
      <c r="J15" s="169">
        <f>SUM(K15:L15)</f>
        <v>51834</v>
      </c>
      <c r="K15" s="16">
        <v>26110</v>
      </c>
      <c r="L15" s="16">
        <v>25724</v>
      </c>
    </row>
    <row r="16" spans="1:12" ht="13.5">
      <c r="A16" s="13">
        <v>7</v>
      </c>
      <c r="B16" s="10">
        <v>302</v>
      </c>
      <c r="D16" s="224" t="s">
        <v>81</v>
      </c>
      <c r="E16" s="223"/>
      <c r="F16" s="226">
        <f>VLOOKUP(B16,'人口'!$A$30:$K$87,3)</f>
        <v>10879</v>
      </c>
      <c r="G16" s="169">
        <f t="shared" si="1"/>
        <v>34785</v>
      </c>
      <c r="H16" s="169">
        <f>VLOOKUP($B16,'人口'!$A$30:$K$87,6)</f>
        <v>17155</v>
      </c>
      <c r="I16" s="169">
        <f>VLOOKUP($B16,'人口'!$A$30:$K$87,7)</f>
        <v>17630</v>
      </c>
      <c r="J16" s="169">
        <f t="shared" si="2"/>
        <v>34549</v>
      </c>
      <c r="K16" s="16">
        <v>17009</v>
      </c>
      <c r="L16" s="16">
        <v>17540</v>
      </c>
    </row>
    <row r="17" spans="1:12" ht="13.5">
      <c r="A17" s="13">
        <v>8</v>
      </c>
      <c r="B17" s="10">
        <v>309</v>
      </c>
      <c r="D17" s="224" t="s">
        <v>155</v>
      </c>
      <c r="E17" s="223"/>
      <c r="F17" s="226">
        <f>VLOOKUP(B17,'人口'!$A$30:$K$87,3)</f>
        <v>7029</v>
      </c>
      <c r="G17" s="169">
        <f t="shared" si="1"/>
        <v>18555</v>
      </c>
      <c r="H17" s="169">
        <f>VLOOKUP($B17,'人口'!$A$30:$K$87,6)</f>
        <v>9054</v>
      </c>
      <c r="I17" s="169">
        <f>VLOOKUP($B17,'人口'!$A$30:$K$87,7)</f>
        <v>9501</v>
      </c>
      <c r="J17" s="169">
        <f t="shared" si="2"/>
        <v>17850</v>
      </c>
      <c r="K17" s="16">
        <v>8716</v>
      </c>
      <c r="L17" s="16">
        <v>9134</v>
      </c>
    </row>
    <row r="18" spans="1:12" ht="13.5">
      <c r="A18" s="13">
        <v>9</v>
      </c>
      <c r="B18" s="10">
        <v>310</v>
      </c>
      <c r="D18" s="224" t="s">
        <v>66</v>
      </c>
      <c r="E18" s="223"/>
      <c r="F18" s="226">
        <f>VLOOKUP(B18,'人口'!$A$30:$K$87,3)</f>
        <v>7376</v>
      </c>
      <c r="G18" s="169">
        <f t="shared" si="1"/>
        <v>22341</v>
      </c>
      <c r="H18" s="169">
        <f>VLOOKUP($B18,'人口'!$A$30:$K$87,6)</f>
        <v>10910</v>
      </c>
      <c r="I18" s="169">
        <f>VLOOKUP($B18,'人口'!$A$30:$K$87,7)</f>
        <v>11431</v>
      </c>
      <c r="J18" s="169">
        <f t="shared" si="2"/>
        <v>22271</v>
      </c>
      <c r="K18" s="16">
        <v>10889</v>
      </c>
      <c r="L18" s="16">
        <v>11382</v>
      </c>
    </row>
    <row r="19" spans="1:12" ht="13.5">
      <c r="A19" s="13">
        <v>13</v>
      </c>
      <c r="B19" s="10"/>
      <c r="D19" s="224"/>
      <c r="E19" s="223"/>
      <c r="F19" s="226"/>
      <c r="G19" s="169"/>
      <c r="H19" s="169"/>
      <c r="I19" s="169"/>
      <c r="J19" s="169"/>
      <c r="K19" s="16"/>
      <c r="L19" s="16"/>
    </row>
    <row r="20" spans="1:12" ht="13.5" customHeight="1">
      <c r="A20" s="13">
        <v>14</v>
      </c>
      <c r="B20" s="10"/>
      <c r="C20" s="222" t="s">
        <v>83</v>
      </c>
      <c r="D20" s="222"/>
      <c r="E20" s="223"/>
      <c r="F20" s="227">
        <f aca="true" t="shared" si="3" ref="F20:L20">SUM(F21:F24)</f>
        <v>62649</v>
      </c>
      <c r="G20" s="169">
        <f t="shared" si="3"/>
        <v>179282</v>
      </c>
      <c r="H20" s="169">
        <f t="shared" si="3"/>
        <v>87356</v>
      </c>
      <c r="I20" s="169">
        <f t="shared" si="3"/>
        <v>91926</v>
      </c>
      <c r="J20" s="169">
        <f t="shared" si="3"/>
        <v>178645</v>
      </c>
      <c r="K20" s="169">
        <f t="shared" si="3"/>
        <v>87131</v>
      </c>
      <c r="L20" s="169">
        <f t="shared" si="3"/>
        <v>91514</v>
      </c>
    </row>
    <row r="21" spans="1:12" ht="13.5">
      <c r="A21" s="13">
        <v>15</v>
      </c>
      <c r="B21" s="10">
        <v>212</v>
      </c>
      <c r="D21" s="224" t="s">
        <v>12</v>
      </c>
      <c r="E21" s="223"/>
      <c r="F21" s="226">
        <f>VLOOKUP(B21,'人口'!$A$30:$K$87,3)</f>
        <v>20197</v>
      </c>
      <c r="G21" s="169">
        <f>SUM(H21:I21)</f>
        <v>57750</v>
      </c>
      <c r="H21" s="169">
        <f>VLOOKUP($B21,'人口'!$A$30:$K$87,6)</f>
        <v>28007</v>
      </c>
      <c r="I21" s="169">
        <f>VLOOKUP($B21,'人口'!$A$30:$K$87,7)</f>
        <v>29743</v>
      </c>
      <c r="J21" s="169">
        <f>SUM(K21:L21)</f>
        <v>57653</v>
      </c>
      <c r="K21" s="16">
        <v>27969</v>
      </c>
      <c r="L21" s="16">
        <v>29684</v>
      </c>
    </row>
    <row r="22" spans="1:12" ht="13.5">
      <c r="A22" s="13">
        <v>16</v>
      </c>
      <c r="B22" s="10">
        <v>225</v>
      </c>
      <c r="D22" s="224" t="s">
        <v>67</v>
      </c>
      <c r="E22" s="223"/>
      <c r="F22" s="226">
        <f>VLOOKUP(B22,'人口'!$A$30:$K$87,3)</f>
        <v>16292</v>
      </c>
      <c r="G22" s="169">
        <f>SUM(H22:I22)</f>
        <v>46435</v>
      </c>
      <c r="H22" s="169">
        <f>VLOOKUP($B22,'人口'!$A$30:$K$87,6)</f>
        <v>22715</v>
      </c>
      <c r="I22" s="169">
        <f>VLOOKUP($B22,'人口'!$A$30:$K$87,7)</f>
        <v>23720</v>
      </c>
      <c r="J22" s="169">
        <f>SUM(K22:L22)</f>
        <v>46183</v>
      </c>
      <c r="K22" s="16">
        <v>22635</v>
      </c>
      <c r="L22" s="16">
        <v>23548</v>
      </c>
    </row>
    <row r="23" spans="1:12" ht="13.5">
      <c r="A23" s="13">
        <v>17</v>
      </c>
      <c r="B23" s="10">
        <v>226</v>
      </c>
      <c r="D23" s="224" t="s">
        <v>68</v>
      </c>
      <c r="E23" s="223"/>
      <c r="F23" s="226">
        <f>VLOOKUP(B23,'人口'!$A$30:$K$87,3)</f>
        <v>18837</v>
      </c>
      <c r="G23" s="169">
        <f>SUM(H23:I23)</f>
        <v>54367</v>
      </c>
      <c r="H23" s="169">
        <f>VLOOKUP($B23,'人口'!$A$30:$K$87,6)</f>
        <v>26511</v>
      </c>
      <c r="I23" s="169">
        <f>VLOOKUP($B23,'人口'!$A$30:$K$87,7)</f>
        <v>27856</v>
      </c>
      <c r="J23" s="169">
        <f>SUM(K23:L23)</f>
        <v>54188</v>
      </c>
      <c r="K23" s="16">
        <v>26420</v>
      </c>
      <c r="L23" s="16">
        <v>27768</v>
      </c>
    </row>
    <row r="24" spans="1:12" ht="13.5">
      <c r="A24" s="13">
        <v>18</v>
      </c>
      <c r="B24" s="10">
        <v>364</v>
      </c>
      <c r="D24" s="224" t="s">
        <v>156</v>
      </c>
      <c r="E24" s="223"/>
      <c r="F24" s="228">
        <f>VLOOKUP(B24,'人口'!$A$30:$K$87,3)</f>
        <v>7323</v>
      </c>
      <c r="G24" s="169">
        <f>SUM(H24:I24)</f>
        <v>20730</v>
      </c>
      <c r="H24" s="170">
        <f>VLOOKUP($B24,'人口'!$A$30:$K$87,6)</f>
        <v>10123</v>
      </c>
      <c r="I24" s="170">
        <f>VLOOKUP($B24,'人口'!$A$30:$K$87,7)</f>
        <v>10607</v>
      </c>
      <c r="J24" s="169">
        <f>SUM(K24:L24)</f>
        <v>20621</v>
      </c>
      <c r="K24" s="16">
        <v>10107</v>
      </c>
      <c r="L24" s="16">
        <v>10514</v>
      </c>
    </row>
    <row r="25" spans="1:12" ht="12.75" customHeight="1">
      <c r="A25" s="13">
        <v>19</v>
      </c>
      <c r="B25" s="10"/>
      <c r="E25" s="223"/>
      <c r="F25" s="170"/>
      <c r="G25" s="170"/>
      <c r="H25" s="170"/>
      <c r="I25" s="170"/>
      <c r="J25" s="170"/>
      <c r="K25" s="16"/>
      <c r="L25" s="16"/>
    </row>
    <row r="26" spans="1:12" ht="13.5">
      <c r="A26" s="13">
        <v>20</v>
      </c>
      <c r="B26" s="10"/>
      <c r="C26" s="222" t="s">
        <v>13</v>
      </c>
      <c r="D26" s="222"/>
      <c r="E26" s="223"/>
      <c r="F26" s="226">
        <f aca="true" t="shared" si="4" ref="F26:L26">SUM(F27:F29)</f>
        <v>107059</v>
      </c>
      <c r="G26" s="169">
        <f t="shared" si="4"/>
        <v>274357</v>
      </c>
      <c r="H26" s="169">
        <f t="shared" si="4"/>
        <v>136074</v>
      </c>
      <c r="I26" s="169">
        <f t="shared" si="4"/>
        <v>138283</v>
      </c>
      <c r="J26" s="169">
        <f t="shared" si="4"/>
        <v>272774</v>
      </c>
      <c r="K26" s="169">
        <f t="shared" si="4"/>
        <v>135320</v>
      </c>
      <c r="L26" s="169">
        <f t="shared" si="4"/>
        <v>137454</v>
      </c>
    </row>
    <row r="27" spans="1:12" ht="13.5" customHeight="1">
      <c r="A27" s="13">
        <v>21</v>
      </c>
      <c r="B27" s="10">
        <v>202</v>
      </c>
      <c r="D27" s="224" t="s">
        <v>14</v>
      </c>
      <c r="E27" s="223"/>
      <c r="F27" s="226">
        <f>VLOOKUP(B27,'人口'!$A$30:$K$87,3)</f>
        <v>77806</v>
      </c>
      <c r="G27" s="169">
        <f>SUM(H27:I27)</f>
        <v>194750</v>
      </c>
      <c r="H27" s="169">
        <f>VLOOKUP($B27,'人口'!$A$30:$K$87,6)</f>
        <v>96978</v>
      </c>
      <c r="I27" s="169">
        <f>VLOOKUP($B27,'人口'!$A$30:$K$87,7)</f>
        <v>97772</v>
      </c>
      <c r="J27" s="169">
        <f>SUM(K27:L27)</f>
        <v>193607</v>
      </c>
      <c r="K27" s="16">
        <v>96430</v>
      </c>
      <c r="L27" s="16">
        <v>97177</v>
      </c>
    </row>
    <row r="28" spans="1:12" ht="13.5">
      <c r="A28" s="13">
        <v>22</v>
      </c>
      <c r="B28" s="10">
        <v>214</v>
      </c>
      <c r="D28" s="224" t="s">
        <v>15</v>
      </c>
      <c r="E28" s="223"/>
      <c r="F28" s="226">
        <f>VLOOKUP(B28,'人口'!$A$30:$K$87,3)</f>
        <v>11878</v>
      </c>
      <c r="G28" s="169">
        <f>SUM(H28:I28)</f>
        <v>31746</v>
      </c>
      <c r="H28" s="169">
        <f>VLOOKUP($B28,'人口'!$A$30:$K$87,6)</f>
        <v>15483</v>
      </c>
      <c r="I28" s="169">
        <f>VLOOKUP($B28,'人口'!$A$30:$K$87,7)</f>
        <v>16263</v>
      </c>
      <c r="J28" s="169">
        <f>SUM(K28:L28)</f>
        <v>31585</v>
      </c>
      <c r="K28" s="16">
        <v>15408</v>
      </c>
      <c r="L28" s="16">
        <v>16177</v>
      </c>
    </row>
    <row r="29" spans="1:12" ht="13.5">
      <c r="A29" s="13">
        <v>23</v>
      </c>
      <c r="B29" s="10">
        <v>215</v>
      </c>
      <c r="D29" s="224" t="s">
        <v>16</v>
      </c>
      <c r="E29" s="223"/>
      <c r="F29" s="226">
        <f>VLOOKUP(B29,'人口'!$A$30:$K$87,3)</f>
        <v>17375</v>
      </c>
      <c r="G29" s="169">
        <f>SUM(H29:I29)</f>
        <v>47861</v>
      </c>
      <c r="H29" s="169">
        <f>VLOOKUP($B29,'人口'!$A$30:$K$87,6)</f>
        <v>23613</v>
      </c>
      <c r="I29" s="169">
        <f>VLOOKUP($B29,'人口'!$A$30:$K$87,7)</f>
        <v>24248</v>
      </c>
      <c r="J29" s="169">
        <f>SUM(K29:L29)</f>
        <v>47582</v>
      </c>
      <c r="K29" s="16">
        <v>23482</v>
      </c>
      <c r="L29" s="16">
        <v>24100</v>
      </c>
    </row>
    <row r="30" spans="1:12" ht="13.5">
      <c r="A30" s="13">
        <v>24</v>
      </c>
      <c r="B30" s="10"/>
      <c r="D30" s="224"/>
      <c r="E30" s="223"/>
      <c r="F30" s="226"/>
      <c r="G30" s="169"/>
      <c r="H30" s="169"/>
      <c r="I30" s="169"/>
      <c r="J30" s="169"/>
      <c r="K30" s="16"/>
      <c r="L30" s="16"/>
    </row>
    <row r="31" spans="1:12" ht="13.5">
      <c r="A31" s="13">
        <v>25</v>
      </c>
      <c r="B31" s="10"/>
      <c r="C31" s="222" t="s">
        <v>17</v>
      </c>
      <c r="D31" s="222"/>
      <c r="E31" s="223"/>
      <c r="F31" s="226">
        <f aca="true" t="shared" si="5" ref="F31:L31">SUM(F32:F33)</f>
        <v>28628</v>
      </c>
      <c r="G31" s="169">
        <f t="shared" si="5"/>
        <v>89360</v>
      </c>
      <c r="H31" s="169">
        <f t="shared" si="5"/>
        <v>44367</v>
      </c>
      <c r="I31" s="169">
        <f t="shared" si="5"/>
        <v>44993</v>
      </c>
      <c r="J31" s="169">
        <f t="shared" si="5"/>
        <v>87444</v>
      </c>
      <c r="K31" s="169">
        <f t="shared" si="5"/>
        <v>43275</v>
      </c>
      <c r="L31" s="169">
        <f t="shared" si="5"/>
        <v>44169</v>
      </c>
    </row>
    <row r="32" spans="1:12" ht="13.5">
      <c r="A32" s="13">
        <v>26</v>
      </c>
      <c r="B32" s="10">
        <v>233</v>
      </c>
      <c r="D32" s="224" t="s">
        <v>69</v>
      </c>
      <c r="E32" s="223"/>
      <c r="F32" s="226">
        <f>VLOOKUP(B32,'人口'!$A$30:$K$87,3)</f>
        <v>11656</v>
      </c>
      <c r="G32" s="169">
        <f>SUM(H32:I32)</f>
        <v>38725</v>
      </c>
      <c r="H32" s="169">
        <f>VLOOKUP($B32,'人口'!$A$30:$K$87,6)</f>
        <v>19020</v>
      </c>
      <c r="I32" s="169">
        <f>VLOOKUP($B32,'人口'!$A$30:$K$87,7)</f>
        <v>19705</v>
      </c>
      <c r="J32" s="169">
        <f>SUM(K32:L32)</f>
        <v>37940</v>
      </c>
      <c r="K32" s="16">
        <v>18704</v>
      </c>
      <c r="L32" s="16">
        <v>19236</v>
      </c>
    </row>
    <row r="33" spans="1:12" ht="13.5">
      <c r="A33" s="13">
        <v>27</v>
      </c>
      <c r="B33" s="10">
        <v>234</v>
      </c>
      <c r="D33" s="224" t="s">
        <v>70</v>
      </c>
      <c r="E33" s="223"/>
      <c r="F33" s="226">
        <f>VLOOKUP(B33,'人口'!$A$30:$K$87,3)</f>
        <v>16972</v>
      </c>
      <c r="G33" s="169">
        <f>SUM(H33:I33)</f>
        <v>50635</v>
      </c>
      <c r="H33" s="169">
        <f>VLOOKUP($B33,'人口'!$A$30:$K$87,6)</f>
        <v>25347</v>
      </c>
      <c r="I33" s="169">
        <f>VLOOKUP($B33,'人口'!$A$30:$K$87,7)</f>
        <v>25288</v>
      </c>
      <c r="J33" s="169">
        <f>SUM(K33:L33)</f>
        <v>49504</v>
      </c>
      <c r="K33" s="16">
        <v>24571</v>
      </c>
      <c r="L33" s="16">
        <v>24933</v>
      </c>
    </row>
    <row r="34" spans="1:12" ht="13.5">
      <c r="A34" s="13">
        <v>28</v>
      </c>
      <c r="B34" s="10"/>
      <c r="D34" s="224"/>
      <c r="E34" s="223"/>
      <c r="F34" s="226"/>
      <c r="G34" s="169"/>
      <c r="H34" s="169"/>
      <c r="I34" s="169"/>
      <c r="J34" s="169"/>
      <c r="K34" s="16"/>
      <c r="L34" s="16"/>
    </row>
    <row r="35" spans="1:12" ht="13.5">
      <c r="A35" s="13">
        <v>29</v>
      </c>
      <c r="B35" s="10"/>
      <c r="C35" s="222" t="s">
        <v>18</v>
      </c>
      <c r="D35" s="222"/>
      <c r="E35" s="223"/>
      <c r="F35" s="226">
        <f aca="true" t="shared" si="6" ref="F35:L35">SUM(F36:F38)</f>
        <v>70768</v>
      </c>
      <c r="G35" s="169">
        <f t="shared" si="6"/>
        <v>190230</v>
      </c>
      <c r="H35" s="169">
        <f t="shared" si="6"/>
        <v>97007</v>
      </c>
      <c r="I35" s="169">
        <f t="shared" si="6"/>
        <v>93223</v>
      </c>
      <c r="J35" s="169">
        <f t="shared" si="6"/>
        <v>186840</v>
      </c>
      <c r="K35" s="169">
        <f t="shared" si="6"/>
        <v>95566</v>
      </c>
      <c r="L35" s="169">
        <f t="shared" si="6"/>
        <v>91274</v>
      </c>
    </row>
    <row r="36" spans="1:12" ht="13.5" customHeight="1">
      <c r="A36" s="13">
        <v>30</v>
      </c>
      <c r="B36" s="10">
        <v>222</v>
      </c>
      <c r="D36" s="224" t="s">
        <v>19</v>
      </c>
      <c r="E36" s="223"/>
      <c r="F36" s="226">
        <f>VLOOKUP(B36,'人口'!$A$30:$K$87,3)</f>
        <v>25065</v>
      </c>
      <c r="G36" s="169">
        <f>SUM(H36:I36)</f>
        <v>65513</v>
      </c>
      <c r="H36" s="169">
        <f>VLOOKUP($B36,'人口'!$A$30:$K$87,6)</f>
        <v>33699</v>
      </c>
      <c r="I36" s="169">
        <f>VLOOKUP($B36,'人口'!$A$30:$K$87,7)</f>
        <v>31814</v>
      </c>
      <c r="J36" s="169">
        <f>SUM(K36:L36)</f>
        <v>65070</v>
      </c>
      <c r="K36" s="16">
        <v>33577</v>
      </c>
      <c r="L36" s="16">
        <v>31493</v>
      </c>
    </row>
    <row r="37" spans="1:12" ht="13.5">
      <c r="A37" s="13">
        <v>31</v>
      </c>
      <c r="B37" s="10">
        <v>223</v>
      </c>
      <c r="D37" s="224" t="s">
        <v>43</v>
      </c>
      <c r="E37" s="223"/>
      <c r="F37" s="228">
        <f>VLOOKUP(B37,'人口'!$A$30:$K$87,3)</f>
        <v>10312</v>
      </c>
      <c r="G37" s="169">
        <f>SUM(H37:I37)</f>
        <v>30984</v>
      </c>
      <c r="H37" s="170">
        <f>VLOOKUP($B37,'人口'!$A$30:$K$87,6)</f>
        <v>15256</v>
      </c>
      <c r="I37" s="170">
        <f>VLOOKUP($B37,'人口'!$A$30:$K$87,7)</f>
        <v>15728</v>
      </c>
      <c r="J37" s="169">
        <f>SUM(K37:L37)</f>
        <v>30748</v>
      </c>
      <c r="K37" s="16">
        <v>15164</v>
      </c>
      <c r="L37" s="16">
        <v>15584</v>
      </c>
    </row>
    <row r="38" spans="1:12" ht="12.75" customHeight="1">
      <c r="A38" s="13">
        <v>32</v>
      </c>
      <c r="B38" s="10">
        <v>232</v>
      </c>
      <c r="D38" s="224" t="s">
        <v>71</v>
      </c>
      <c r="E38" s="223"/>
      <c r="F38" s="229">
        <f>VLOOKUP(B38,'人口'!$A$30:$K$87,3)</f>
        <v>35391</v>
      </c>
      <c r="G38" s="169">
        <f>SUM(H38:I38)</f>
        <v>93733</v>
      </c>
      <c r="H38" s="229">
        <f>VLOOKUP($B38,'人口'!$A$30:$K$87,6)</f>
        <v>48052</v>
      </c>
      <c r="I38" s="229">
        <f>VLOOKUP($B38,'人口'!$A$30:$K$87,7)</f>
        <v>45681</v>
      </c>
      <c r="J38" s="169">
        <f>SUM(K38:L38)</f>
        <v>91022</v>
      </c>
      <c r="K38" s="16">
        <v>46825</v>
      </c>
      <c r="L38" s="16">
        <v>44197</v>
      </c>
    </row>
    <row r="39" spans="1:12" ht="13.5">
      <c r="A39" s="13">
        <v>33</v>
      </c>
      <c r="B39" s="10"/>
      <c r="D39" s="224"/>
      <c r="E39" s="223"/>
      <c r="F39" s="226"/>
      <c r="G39" s="169"/>
      <c r="H39" s="169"/>
      <c r="I39" s="169"/>
      <c r="J39" s="169"/>
      <c r="K39" s="16"/>
      <c r="L39" s="16"/>
    </row>
    <row r="40" spans="1:12" ht="13.5">
      <c r="A40" s="13">
        <v>34</v>
      </c>
      <c r="B40" s="10"/>
      <c r="C40" s="230" t="s">
        <v>20</v>
      </c>
      <c r="D40" s="230"/>
      <c r="E40" s="223"/>
      <c r="F40" s="226">
        <f aca="true" t="shared" si="7" ref="F40:L40">SUM(F41:F47)</f>
        <v>146970</v>
      </c>
      <c r="G40" s="169">
        <f t="shared" si="7"/>
        <v>403455</v>
      </c>
      <c r="H40" s="169">
        <f t="shared" si="7"/>
        <v>200494</v>
      </c>
      <c r="I40" s="169">
        <f t="shared" si="7"/>
        <v>202961</v>
      </c>
      <c r="J40" s="169">
        <f t="shared" si="7"/>
        <v>397587</v>
      </c>
      <c r="K40" s="169">
        <f t="shared" si="7"/>
        <v>197554</v>
      </c>
      <c r="L40" s="169">
        <f t="shared" si="7"/>
        <v>200033</v>
      </c>
    </row>
    <row r="41" spans="1:12" ht="13.5">
      <c r="A41" s="13">
        <v>35</v>
      </c>
      <c r="B41" s="10">
        <v>208</v>
      </c>
      <c r="D41" s="224" t="s">
        <v>44</v>
      </c>
      <c r="E41" s="223"/>
      <c r="F41" s="226">
        <f>VLOOKUP(B41,'人口'!$A$30:$K$87,3)</f>
        <v>28922</v>
      </c>
      <c r="G41" s="169">
        <f>SUM(H41:I41)</f>
        <v>79215</v>
      </c>
      <c r="H41" s="169">
        <f>VLOOKUP($B41,'人口'!$A$30:$K$87,6)</f>
        <v>39625</v>
      </c>
      <c r="I41" s="169">
        <f>VLOOKUP($B41,'人口'!$A$30:$K$87,7)</f>
        <v>39590</v>
      </c>
      <c r="J41" s="169">
        <f>SUM(K41:L41)</f>
        <v>77975</v>
      </c>
      <c r="K41" s="231">
        <v>38983</v>
      </c>
      <c r="L41" s="231">
        <v>38992</v>
      </c>
    </row>
    <row r="42" spans="1:12" ht="13.5">
      <c r="A42" s="13">
        <v>36</v>
      </c>
      <c r="B42" s="10">
        <v>217</v>
      </c>
      <c r="D42" s="224" t="s">
        <v>21</v>
      </c>
      <c r="E42" s="223"/>
      <c r="F42" s="226">
        <f>VLOOKUP(B42,'人口'!$A$30:$K$87,3)</f>
        <v>42582</v>
      </c>
      <c r="G42" s="169">
        <f aca="true" t="shared" si="8" ref="G42:G47">SUM(H42:I42)</f>
        <v>109673</v>
      </c>
      <c r="H42" s="169">
        <f>VLOOKUP($B42,'人口'!$A$30:$K$87,6)</f>
        <v>54193</v>
      </c>
      <c r="I42" s="169">
        <f>VLOOKUP($B42,'人口'!$A$30:$K$87,7)</f>
        <v>55480</v>
      </c>
      <c r="J42" s="169">
        <f aca="true" t="shared" si="9" ref="J42:J47">SUM(K42:L42)</f>
        <v>108190</v>
      </c>
      <c r="K42" s="231">
        <v>53434</v>
      </c>
      <c r="L42" s="231">
        <v>54756</v>
      </c>
    </row>
    <row r="43" spans="1:12" ht="13.5">
      <c r="A43" s="13">
        <v>37</v>
      </c>
      <c r="B43" s="10">
        <v>219</v>
      </c>
      <c r="D43" s="224" t="s">
        <v>22</v>
      </c>
      <c r="E43" s="223"/>
      <c r="F43" s="228">
        <f>VLOOKUP(B43,'人口'!$A$30:$K$87,3)</f>
        <v>29953</v>
      </c>
      <c r="G43" s="60">
        <f t="shared" si="8"/>
        <v>80049</v>
      </c>
      <c r="H43" s="170">
        <f>VLOOKUP($B43,'人口'!$A$30:$K$87,6)</f>
        <v>39763</v>
      </c>
      <c r="I43" s="170">
        <f>VLOOKUP($B43,'人口'!$A$30:$K$87,7)</f>
        <v>40286</v>
      </c>
      <c r="J43" s="169">
        <f t="shared" si="9"/>
        <v>78823</v>
      </c>
      <c r="K43" s="231">
        <v>39108</v>
      </c>
      <c r="L43" s="231">
        <v>39715</v>
      </c>
    </row>
    <row r="44" spans="1:12" ht="12.75" customHeight="1">
      <c r="A44" s="13">
        <v>38</v>
      </c>
      <c r="B44" s="10">
        <v>224</v>
      </c>
      <c r="D44" s="224" t="s">
        <v>45</v>
      </c>
      <c r="E44" s="223"/>
      <c r="F44" s="14">
        <f>VLOOKUP(B44,'人口'!$A$30:$K$87,3)</f>
        <v>21350</v>
      </c>
      <c r="G44" s="60">
        <f t="shared" si="8"/>
        <v>58861</v>
      </c>
      <c r="H44" s="60">
        <f>VLOOKUP($B44,'人口'!$A$30:$K$87,6)</f>
        <v>29792</v>
      </c>
      <c r="I44" s="14">
        <f>VLOOKUP($B44,'人口'!$A$30:$K$87,7)</f>
        <v>29069</v>
      </c>
      <c r="J44" s="169">
        <f t="shared" si="9"/>
        <v>58258</v>
      </c>
      <c r="K44" s="231">
        <v>29519</v>
      </c>
      <c r="L44" s="231">
        <v>28739</v>
      </c>
    </row>
    <row r="45" spans="1:12" ht="13.5">
      <c r="A45" s="13">
        <v>39</v>
      </c>
      <c r="B45" s="10">
        <v>229</v>
      </c>
      <c r="D45" s="224" t="s">
        <v>72</v>
      </c>
      <c r="E45" s="223"/>
      <c r="F45" s="226">
        <f>VLOOKUP(B45,'人口'!$A$30:$K$87,3)</f>
        <v>14971</v>
      </c>
      <c r="G45" s="60">
        <f t="shared" si="8"/>
        <v>47729</v>
      </c>
      <c r="H45" s="169">
        <f>VLOOKUP($B45,'人口'!$A$30:$K$87,6)</f>
        <v>23574</v>
      </c>
      <c r="I45" s="169">
        <f>VLOOKUP($B45,'人口'!$A$30:$K$87,7)</f>
        <v>24155</v>
      </c>
      <c r="J45" s="169">
        <f t="shared" si="9"/>
        <v>46527</v>
      </c>
      <c r="K45" s="231">
        <v>22987</v>
      </c>
      <c r="L45" s="231">
        <v>23540</v>
      </c>
    </row>
    <row r="46" spans="1:12" ht="13.5">
      <c r="A46" s="13">
        <v>40</v>
      </c>
      <c r="B46" s="10">
        <v>447</v>
      </c>
      <c r="D46" s="224" t="s">
        <v>157</v>
      </c>
      <c r="E46" s="223"/>
      <c r="F46" s="226">
        <f>VLOOKUP(B46,'人口'!$A$30:$K$87,3)</f>
        <v>3110</v>
      </c>
      <c r="G46" s="60">
        <f t="shared" si="8"/>
        <v>10431</v>
      </c>
      <c r="H46" s="169">
        <f>VLOOKUP($B46,'人口'!$A$30:$K$87,6)</f>
        <v>5058</v>
      </c>
      <c r="I46" s="169">
        <f>VLOOKUP($B46,'人口'!$A$30:$K$87,7)</f>
        <v>5373</v>
      </c>
      <c r="J46" s="169">
        <f t="shared" si="9"/>
        <v>10377</v>
      </c>
      <c r="K46" s="231">
        <v>5048</v>
      </c>
      <c r="L46" s="231">
        <v>5329</v>
      </c>
    </row>
    <row r="47" spans="1:12" ht="13.5">
      <c r="A47" s="13">
        <v>41</v>
      </c>
      <c r="B47" s="10">
        <v>564</v>
      </c>
      <c r="D47" s="224" t="s">
        <v>158</v>
      </c>
      <c r="E47" s="223"/>
      <c r="F47" s="226">
        <f>VLOOKUP(B47,'人口'!$A$30:$K$87,3)</f>
        <v>6082</v>
      </c>
      <c r="G47" s="60">
        <f t="shared" si="8"/>
        <v>17497</v>
      </c>
      <c r="H47" s="169">
        <f>VLOOKUP($B47,'人口'!$A$30:$K$87,6)</f>
        <v>8489</v>
      </c>
      <c r="I47" s="169">
        <f>VLOOKUP($B47,'人口'!$A$30:$K$87,7)</f>
        <v>9008</v>
      </c>
      <c r="J47" s="169">
        <f t="shared" si="9"/>
        <v>17437</v>
      </c>
      <c r="K47" s="231">
        <v>8475</v>
      </c>
      <c r="L47" s="231">
        <v>8962</v>
      </c>
    </row>
    <row r="48" spans="1:12" ht="13.5">
      <c r="A48" s="13">
        <v>42</v>
      </c>
      <c r="B48" s="10"/>
      <c r="D48" s="224"/>
      <c r="E48" s="223"/>
      <c r="F48" s="226"/>
      <c r="G48" s="169"/>
      <c r="H48" s="169"/>
      <c r="I48" s="169"/>
      <c r="J48" s="169"/>
      <c r="K48" s="61"/>
      <c r="L48" s="61"/>
    </row>
    <row r="49" spans="1:12" ht="13.5">
      <c r="A49" s="13">
        <v>43</v>
      </c>
      <c r="B49" s="10"/>
      <c r="C49" s="222" t="s">
        <v>24</v>
      </c>
      <c r="D49" s="222"/>
      <c r="E49" s="223"/>
      <c r="F49" s="226">
        <f aca="true" t="shared" si="10" ref="F49:L49">SUM(F50:F54)</f>
        <v>121358</v>
      </c>
      <c r="G49" s="169">
        <f t="shared" si="10"/>
        <v>333554</v>
      </c>
      <c r="H49" s="169">
        <f t="shared" si="10"/>
        <v>165624</v>
      </c>
      <c r="I49" s="169">
        <f t="shared" si="10"/>
        <v>167930</v>
      </c>
      <c r="J49" s="169">
        <f t="shared" si="10"/>
        <v>329267</v>
      </c>
      <c r="K49" s="169">
        <f t="shared" si="10"/>
        <v>163814</v>
      </c>
      <c r="L49" s="169">
        <f t="shared" si="10"/>
        <v>165453</v>
      </c>
    </row>
    <row r="50" spans="1:12" ht="13.5">
      <c r="A50" s="13">
        <v>44</v>
      </c>
      <c r="B50" s="10">
        <v>203</v>
      </c>
      <c r="D50" s="224" t="s">
        <v>25</v>
      </c>
      <c r="E50" s="223"/>
      <c r="F50" s="228">
        <f>VLOOKUP(B50,'人口'!$A$30:$K$87,3)</f>
        <v>55543</v>
      </c>
      <c r="G50" s="60">
        <f>SUM(H50:I50)</f>
        <v>143700</v>
      </c>
      <c r="H50" s="170">
        <f>VLOOKUP($B50,'人口'!$A$30:$K$87,6)</f>
        <v>71515</v>
      </c>
      <c r="I50" s="170">
        <f>VLOOKUP($B50,'人口'!$A$30:$K$87,7)</f>
        <v>72185</v>
      </c>
      <c r="J50" s="60">
        <f>SUM(K50:L50)</f>
        <v>141592</v>
      </c>
      <c r="K50" s="231">
        <v>70594</v>
      </c>
      <c r="L50" s="231">
        <v>70998</v>
      </c>
    </row>
    <row r="51" spans="1:12" ht="12.75" customHeight="1">
      <c r="A51" s="13">
        <v>45</v>
      </c>
      <c r="B51" s="10">
        <v>205</v>
      </c>
      <c r="D51" s="224" t="s">
        <v>26</v>
      </c>
      <c r="E51" s="223"/>
      <c r="F51" s="14">
        <f>VLOOKUP(B51,'人口'!$A$30:$K$87,3)</f>
        <v>26633</v>
      </c>
      <c r="G51" s="60">
        <f>SUM(H51:I51)</f>
        <v>80105</v>
      </c>
      <c r="H51" s="60">
        <f>VLOOKUP($B51,'人口'!$A$30:$K$87,6)</f>
        <v>39184</v>
      </c>
      <c r="I51" s="14">
        <f>VLOOKUP($B51,'人口'!$A$30:$K$87,7)</f>
        <v>40921</v>
      </c>
      <c r="J51" s="60">
        <f>SUM(K51:L51)</f>
        <v>79442</v>
      </c>
      <c r="K51" s="231">
        <v>38971</v>
      </c>
      <c r="L51" s="231">
        <v>40471</v>
      </c>
    </row>
    <row r="52" spans="1:12" ht="13.5">
      <c r="A52" s="13">
        <v>46</v>
      </c>
      <c r="B52" s="10">
        <v>230</v>
      </c>
      <c r="D52" s="224" t="s">
        <v>73</v>
      </c>
      <c r="E52" s="223"/>
      <c r="F52" s="226">
        <f>VLOOKUP(B52,'人口'!$A$30:$K$87,3)</f>
        <v>15006</v>
      </c>
      <c r="G52" s="169">
        <f>SUM(H52:I52)</f>
        <v>44331</v>
      </c>
      <c r="H52" s="169">
        <f>VLOOKUP($B52,'人口'!$A$30:$K$87,6)</f>
        <v>22293</v>
      </c>
      <c r="I52" s="169">
        <f>VLOOKUP($B52,'人口'!$A$30:$K$87,7)</f>
        <v>22038</v>
      </c>
      <c r="J52" s="60">
        <f>SUM(K52:L52)</f>
        <v>43557</v>
      </c>
      <c r="K52" s="231">
        <v>21887</v>
      </c>
      <c r="L52" s="231">
        <v>21670</v>
      </c>
    </row>
    <row r="53" spans="1:12" ht="13.5">
      <c r="A53" s="13">
        <v>47</v>
      </c>
      <c r="B53" s="10">
        <v>442</v>
      </c>
      <c r="D53" s="224" t="s">
        <v>74</v>
      </c>
      <c r="E53" s="223"/>
      <c r="F53" s="226">
        <f>VLOOKUP(B53,'人口'!$A$30:$K$87,3)</f>
        <v>6301</v>
      </c>
      <c r="G53" s="169">
        <f>SUM(H53:I53)</f>
        <v>17572</v>
      </c>
      <c r="H53" s="169">
        <f>VLOOKUP($B53,'人口'!$A$30:$K$87,6)</f>
        <v>8904</v>
      </c>
      <c r="I53" s="169">
        <f>VLOOKUP($B53,'人口'!$A$30:$K$87,7)</f>
        <v>8668</v>
      </c>
      <c r="J53" s="60">
        <f>SUM(K53:L53)</f>
        <v>17385</v>
      </c>
      <c r="K53" s="231">
        <v>8836</v>
      </c>
      <c r="L53" s="231">
        <v>8549</v>
      </c>
    </row>
    <row r="54" spans="1:12" ht="13.5">
      <c r="A54" s="13">
        <v>48</v>
      </c>
      <c r="B54" s="10">
        <v>443</v>
      </c>
      <c r="D54" s="224" t="s">
        <v>75</v>
      </c>
      <c r="E54" s="223"/>
      <c r="F54" s="226">
        <f>VLOOKUP(B54,'人口'!$A$30:$K$87,3)</f>
        <v>17875</v>
      </c>
      <c r="G54" s="169">
        <f>SUM(H54:I54)</f>
        <v>47846</v>
      </c>
      <c r="H54" s="169">
        <f>VLOOKUP($B54,'人口'!$A$30:$K$87,6)</f>
        <v>23728</v>
      </c>
      <c r="I54" s="169">
        <f>VLOOKUP($B54,'人口'!$A$30:$K$87,7)</f>
        <v>24118</v>
      </c>
      <c r="J54" s="60">
        <f>SUM(K54:L54)</f>
        <v>47291</v>
      </c>
      <c r="K54" s="231">
        <v>23526</v>
      </c>
      <c r="L54" s="231">
        <v>23765</v>
      </c>
    </row>
    <row r="55" spans="1:12" ht="13.5">
      <c r="A55" s="13"/>
      <c r="B55" s="10"/>
      <c r="D55" s="224"/>
      <c r="E55" s="223"/>
      <c r="F55" s="228"/>
      <c r="G55" s="60"/>
      <c r="H55" s="170"/>
      <c r="I55" s="170"/>
      <c r="J55" s="60"/>
      <c r="K55" s="61"/>
      <c r="L55" s="61"/>
    </row>
    <row r="56" spans="1:12" ht="13.5">
      <c r="A56" s="13"/>
      <c r="B56" s="10"/>
      <c r="C56" s="222" t="s">
        <v>76</v>
      </c>
      <c r="D56" s="222"/>
      <c r="E56" s="223"/>
      <c r="F56" s="170">
        <f aca="true" t="shared" si="11" ref="F56:L56">SUM(F57:F59)</f>
        <v>66519</v>
      </c>
      <c r="G56" s="170">
        <f t="shared" si="11"/>
        <v>209282</v>
      </c>
      <c r="H56" s="170">
        <f t="shared" si="11"/>
        <v>103485</v>
      </c>
      <c r="I56" s="170">
        <f t="shared" si="11"/>
        <v>105797</v>
      </c>
      <c r="J56" s="170">
        <f t="shared" si="11"/>
        <v>206726</v>
      </c>
      <c r="K56" s="170">
        <f t="shared" si="11"/>
        <v>102306</v>
      </c>
      <c r="L56" s="170">
        <f t="shared" si="11"/>
        <v>104420</v>
      </c>
    </row>
    <row r="57" spans="1:12" ht="13.5">
      <c r="A57" s="13"/>
      <c r="B57" s="10">
        <v>207</v>
      </c>
      <c r="D57" s="224" t="s">
        <v>159</v>
      </c>
      <c r="E57" s="223"/>
      <c r="F57" s="170">
        <f>VLOOKUP(B57,'人口'!$A$30:$K$87,3)</f>
        <v>17248</v>
      </c>
      <c r="G57" s="60">
        <f>SUM(H57:I57)</f>
        <v>52145</v>
      </c>
      <c r="H57" s="170">
        <f>VLOOKUP($B57,'人口'!$A$30:$K$87,6)</f>
        <v>26018</v>
      </c>
      <c r="I57" s="170">
        <f>VLOOKUP($B57,'人口'!$A$30:$K$87,7)</f>
        <v>26127</v>
      </c>
      <c r="J57" s="60">
        <f>SUM(K57:L57)</f>
        <v>51137</v>
      </c>
      <c r="K57" s="232">
        <v>25483</v>
      </c>
      <c r="L57" s="232">
        <v>25654</v>
      </c>
    </row>
    <row r="58" spans="1:12" ht="13.5">
      <c r="A58" s="13"/>
      <c r="B58" s="10">
        <v>227</v>
      </c>
      <c r="D58" s="224" t="s">
        <v>77</v>
      </c>
      <c r="E58" s="223"/>
      <c r="F58" s="170">
        <f>VLOOKUP(B58,'人口'!$A$30:$K$87,3)</f>
        <v>35258</v>
      </c>
      <c r="G58" s="60">
        <f>SUM(H58:I58)</f>
        <v>110079</v>
      </c>
      <c r="H58" s="170">
        <f>VLOOKUP($B58,'人口'!$A$30:$K$87,6)</f>
        <v>54419</v>
      </c>
      <c r="I58" s="170">
        <f>VLOOKUP($B58,'人口'!$A$30:$K$87,7)</f>
        <v>55660</v>
      </c>
      <c r="J58" s="60">
        <f>SUM(K58:L58)</f>
        <v>108712</v>
      </c>
      <c r="K58" s="232">
        <v>53845</v>
      </c>
      <c r="L58" s="232">
        <v>54867</v>
      </c>
    </row>
    <row r="59" spans="1:12" ht="13.5">
      <c r="A59" s="13"/>
      <c r="B59" s="10">
        <v>231</v>
      </c>
      <c r="D59" s="224" t="s">
        <v>78</v>
      </c>
      <c r="E59" s="223"/>
      <c r="F59" s="170">
        <f>VLOOKUP(B59,'人口'!$A$30:$K$87,3)</f>
        <v>14013</v>
      </c>
      <c r="G59" s="60">
        <f>SUM(H59:I59)</f>
        <v>47058</v>
      </c>
      <c r="H59" s="170">
        <f>VLOOKUP($B59,'人口'!$A$30:$K$87,6)</f>
        <v>23048</v>
      </c>
      <c r="I59" s="170">
        <f>VLOOKUP($B59,'人口'!$A$30:$K$87,7)</f>
        <v>24010</v>
      </c>
      <c r="J59" s="60">
        <f>SUM(K59:L59)</f>
        <v>46877</v>
      </c>
      <c r="K59" s="232">
        <v>22978</v>
      </c>
      <c r="L59" s="232">
        <v>23899</v>
      </c>
    </row>
    <row r="60" spans="1:12" ht="13.5">
      <c r="A60" s="13"/>
      <c r="B60" s="10"/>
      <c r="D60" s="224"/>
      <c r="E60" s="223"/>
      <c r="F60" s="170"/>
      <c r="G60" s="60"/>
      <c r="H60" s="170"/>
      <c r="I60" s="170"/>
      <c r="J60" s="60"/>
      <c r="K60" s="61"/>
      <c r="L60" s="61"/>
    </row>
    <row r="61" spans="1:12" ht="13.5">
      <c r="A61" s="13"/>
      <c r="B61" s="10"/>
      <c r="C61" s="222" t="s">
        <v>82</v>
      </c>
      <c r="D61" s="222"/>
      <c r="E61" s="223"/>
      <c r="F61" s="170">
        <f aca="true" t="shared" si="12" ref="F61:L61">SUM(F62:F65)</f>
        <v>59116</v>
      </c>
      <c r="G61" s="170">
        <f t="shared" si="12"/>
        <v>191656</v>
      </c>
      <c r="H61" s="170">
        <f t="shared" si="12"/>
        <v>96017</v>
      </c>
      <c r="I61" s="170">
        <f t="shared" si="12"/>
        <v>95639</v>
      </c>
      <c r="J61" s="170">
        <f t="shared" si="12"/>
        <v>185898</v>
      </c>
      <c r="K61" s="170">
        <f t="shared" si="12"/>
        <v>93011</v>
      </c>
      <c r="L61" s="170">
        <f t="shared" si="12"/>
        <v>92887</v>
      </c>
    </row>
    <row r="62" spans="1:12" ht="13.5">
      <c r="A62" s="13"/>
      <c r="B62" s="10">
        <v>210</v>
      </c>
      <c r="D62" s="224" t="s">
        <v>30</v>
      </c>
      <c r="E62" s="223"/>
      <c r="F62" s="170">
        <f>VLOOKUP(B62,'人口'!$A$30:$K$87,3)</f>
        <v>15077</v>
      </c>
      <c r="G62" s="60">
        <f>SUM(H62:I62)</f>
        <v>45594</v>
      </c>
      <c r="H62" s="170">
        <f>VLOOKUP($B62,'人口'!$A$30:$K$87,6)</f>
        <v>22802</v>
      </c>
      <c r="I62" s="170">
        <f>VLOOKUP($B62,'人口'!$A$30:$K$87,7)</f>
        <v>22792</v>
      </c>
      <c r="J62" s="60">
        <f>SUM(K62:L62)</f>
        <v>44087</v>
      </c>
      <c r="K62" s="232">
        <v>22074</v>
      </c>
      <c r="L62" s="232">
        <v>22013</v>
      </c>
    </row>
    <row r="63" spans="1:12" ht="13.5">
      <c r="A63" s="13">
        <v>52</v>
      </c>
      <c r="B63" s="10">
        <v>211</v>
      </c>
      <c r="D63" s="224" t="s">
        <v>84</v>
      </c>
      <c r="E63" s="223"/>
      <c r="F63" s="233">
        <f>VLOOKUP(B63,'人口'!$A$30:$K$87,3)</f>
        <v>20664</v>
      </c>
      <c r="G63" s="60">
        <f>SUM(H63:I63)</f>
        <v>65815</v>
      </c>
      <c r="H63" s="234">
        <f>VLOOKUP($B63,'人口'!$A$30:$K$87,6)</f>
        <v>32712</v>
      </c>
      <c r="I63" s="234">
        <f>VLOOKUP($B63,'人口'!$A$30:$K$87,7)</f>
        <v>33103</v>
      </c>
      <c r="J63" s="60">
        <f>SUM(K63:L63)</f>
        <v>62722</v>
      </c>
      <c r="K63" s="232">
        <v>31051</v>
      </c>
      <c r="L63" s="232">
        <v>31671</v>
      </c>
    </row>
    <row r="64" spans="1:12" ht="12.75" customHeight="1">
      <c r="A64" s="13">
        <v>53</v>
      </c>
      <c r="B64" s="235">
        <v>228</v>
      </c>
      <c r="D64" s="224" t="s">
        <v>79</v>
      </c>
      <c r="E64" s="223"/>
      <c r="F64" s="14">
        <f>VLOOKUP(B64,'人口'!$A$30:$K$87,3)</f>
        <v>16879</v>
      </c>
      <c r="G64" s="60">
        <f>SUM(H64:I64)</f>
        <v>56946</v>
      </c>
      <c r="H64" s="60">
        <f>VLOOKUP($B64,'人口'!$A$30:$K$87,6)</f>
        <v>28682</v>
      </c>
      <c r="I64" s="14">
        <f>VLOOKUP($B64,'人口'!$A$30:$K$87,7)</f>
        <v>28264</v>
      </c>
      <c r="J64" s="60">
        <f>SUM(K64:L64)</f>
        <v>56079</v>
      </c>
      <c r="K64" s="232">
        <v>28271</v>
      </c>
      <c r="L64" s="232">
        <v>27808</v>
      </c>
    </row>
    <row r="65" spans="1:12" ht="13.5">
      <c r="A65" s="13">
        <v>54</v>
      </c>
      <c r="B65" s="10">
        <v>521</v>
      </c>
      <c r="D65" s="224" t="s">
        <v>31</v>
      </c>
      <c r="E65" s="223"/>
      <c r="F65" s="226">
        <f>VLOOKUP(B65,'人口'!$A$30:$K$87,3)</f>
        <v>6496</v>
      </c>
      <c r="G65" s="169">
        <f>SUM(H65:I65)</f>
        <v>23301</v>
      </c>
      <c r="H65" s="169">
        <f>VLOOKUP($B65,'人口'!$A$30:$K$87,6)</f>
        <v>11821</v>
      </c>
      <c r="I65" s="169">
        <f>VLOOKUP($B65,'人口'!$A$30:$K$87,7)</f>
        <v>11480</v>
      </c>
      <c r="J65" s="60">
        <f>SUM(K65:L65)</f>
        <v>23010</v>
      </c>
      <c r="K65" s="232">
        <v>11615</v>
      </c>
      <c r="L65" s="232">
        <v>11395</v>
      </c>
    </row>
    <row r="66" spans="1:12" ht="13.5">
      <c r="A66" s="13">
        <v>57</v>
      </c>
      <c r="B66" s="10"/>
      <c r="D66" s="224"/>
      <c r="E66" s="223"/>
      <c r="F66" s="226"/>
      <c r="G66" s="169"/>
      <c r="H66" s="169"/>
      <c r="I66" s="169"/>
      <c r="J66" s="169"/>
      <c r="K66" s="61"/>
      <c r="L66" s="61"/>
    </row>
    <row r="67" spans="1:12" ht="13.5">
      <c r="A67" s="13">
        <v>58</v>
      </c>
      <c r="B67" s="10"/>
      <c r="C67" s="222" t="s">
        <v>32</v>
      </c>
      <c r="D67" s="222"/>
      <c r="E67" s="223"/>
      <c r="F67" s="226">
        <f aca="true" t="shared" si="13" ref="F67:L67">SUM(F68:F70)</f>
        <v>61129</v>
      </c>
      <c r="G67" s="169">
        <f t="shared" si="13"/>
        <v>179857</v>
      </c>
      <c r="H67" s="169">
        <f t="shared" si="13"/>
        <v>89793</v>
      </c>
      <c r="I67" s="169">
        <f t="shared" si="13"/>
        <v>90064</v>
      </c>
      <c r="J67" s="169">
        <f t="shared" si="13"/>
        <v>178184</v>
      </c>
      <c r="K67" s="169">
        <f t="shared" si="13"/>
        <v>89007</v>
      </c>
      <c r="L67" s="169">
        <f t="shared" si="13"/>
        <v>89177</v>
      </c>
    </row>
    <row r="68" spans="1:12" ht="13.5">
      <c r="A68" s="13">
        <v>59</v>
      </c>
      <c r="B68" s="10">
        <v>204</v>
      </c>
      <c r="D68" s="224" t="s">
        <v>33</v>
      </c>
      <c r="E68" s="223"/>
      <c r="F68" s="226">
        <f>VLOOKUP(B68,'人口'!$A$30:$K$87,3)</f>
        <v>50328</v>
      </c>
      <c r="G68" s="169">
        <f>SUM(H68:I68)</f>
        <v>144228</v>
      </c>
      <c r="H68" s="169">
        <f>VLOOKUP($B68,'人口'!$A$30:$K$87,6)</f>
        <v>71981</v>
      </c>
      <c r="I68" s="169">
        <f>VLOOKUP($B68,'人口'!$A$30:$K$87,7)</f>
        <v>72247</v>
      </c>
      <c r="J68" s="169">
        <f>SUM(K68:L68)</f>
        <v>143008</v>
      </c>
      <c r="K68" s="232">
        <v>71438</v>
      </c>
      <c r="L68" s="232">
        <v>71570</v>
      </c>
    </row>
    <row r="69" spans="1:12" ht="13.5">
      <c r="A69" s="13">
        <v>60</v>
      </c>
      <c r="B69" s="10">
        <v>542</v>
      </c>
      <c r="D69" s="224" t="s">
        <v>160</v>
      </c>
      <c r="E69" s="223"/>
      <c r="F69" s="226">
        <f>VLOOKUP(B69,'人口'!$A$30:$K$87,3)</f>
        <v>2951</v>
      </c>
      <c r="G69" s="169">
        <f>SUM(H69:I69)</f>
        <v>9603</v>
      </c>
      <c r="H69" s="169">
        <f>VLOOKUP($B69,'人口'!$A$30:$K$87,6)</f>
        <v>4824</v>
      </c>
      <c r="I69" s="169">
        <f>VLOOKUP($B69,'人口'!$A$30:$K$87,7)</f>
        <v>4779</v>
      </c>
      <c r="J69" s="169">
        <f>SUM(K69:L69)</f>
        <v>9545</v>
      </c>
      <c r="K69" s="232">
        <v>4792</v>
      </c>
      <c r="L69" s="232">
        <v>4753</v>
      </c>
    </row>
    <row r="70" spans="1:12" ht="13.5">
      <c r="A70" s="13">
        <v>61</v>
      </c>
      <c r="B70" s="10">
        <v>546</v>
      </c>
      <c r="D70" s="224" t="s">
        <v>161</v>
      </c>
      <c r="E70" s="223"/>
      <c r="F70" s="226">
        <f>VLOOKUP(B70,'人口'!$A$30:$K$87,3)</f>
        <v>7850</v>
      </c>
      <c r="G70" s="169">
        <f>SUM(H70:I70)</f>
        <v>26026</v>
      </c>
      <c r="H70" s="169">
        <f>VLOOKUP($B70,'人口'!$A$30:$K$87,6)</f>
        <v>12988</v>
      </c>
      <c r="I70" s="169">
        <f>VLOOKUP($B70,'人口'!$A$30:$K$87,7)</f>
        <v>13038</v>
      </c>
      <c r="J70" s="169">
        <f>SUM(K70:L70)</f>
        <v>25631</v>
      </c>
      <c r="K70" s="232">
        <v>12777</v>
      </c>
      <c r="L70" s="232">
        <v>12854</v>
      </c>
    </row>
    <row r="71" spans="1:12" ht="13.5">
      <c r="A71" s="13">
        <v>62</v>
      </c>
      <c r="B71" s="10"/>
      <c r="D71" s="224"/>
      <c r="E71" s="223"/>
      <c r="F71" s="226"/>
      <c r="G71" s="169"/>
      <c r="H71" s="169"/>
      <c r="I71" s="169"/>
      <c r="J71" s="169"/>
      <c r="K71" s="61"/>
      <c r="L71" s="61"/>
    </row>
    <row r="72" spans="1:12" ht="13.5">
      <c r="A72" s="13">
        <v>63</v>
      </c>
      <c r="B72" s="10"/>
      <c r="C72" s="222" t="s">
        <v>36</v>
      </c>
      <c r="D72" s="222"/>
      <c r="E72" s="223"/>
      <c r="F72" s="226">
        <f aca="true" t="shared" si="14" ref="F72:L72">SUM(F73:F74)</f>
        <v>98954</v>
      </c>
      <c r="G72" s="169">
        <f t="shared" si="14"/>
        <v>252058</v>
      </c>
      <c r="H72" s="169">
        <f t="shared" si="14"/>
        <v>128818</v>
      </c>
      <c r="I72" s="169">
        <f t="shared" si="14"/>
        <v>123240</v>
      </c>
      <c r="J72" s="169">
        <f t="shared" si="14"/>
        <v>246376</v>
      </c>
      <c r="K72" s="169">
        <f t="shared" si="14"/>
        <v>125981</v>
      </c>
      <c r="L72" s="169">
        <f t="shared" si="14"/>
        <v>120395</v>
      </c>
    </row>
    <row r="73" spans="1:12" ht="13.5">
      <c r="A73" s="13">
        <v>64</v>
      </c>
      <c r="B73" s="10">
        <v>220</v>
      </c>
      <c r="D73" s="224" t="s">
        <v>37</v>
      </c>
      <c r="E73" s="223"/>
      <c r="F73" s="226">
        <f>VLOOKUP(B73,'人口'!$A$30:$K$87,3)</f>
        <v>84541</v>
      </c>
      <c r="G73" s="169">
        <f>SUM(H73:I73)</f>
        <v>209411</v>
      </c>
      <c r="H73" s="169">
        <f>VLOOKUP($B73,'人口'!$A$30:$K$87,6)</f>
        <v>107630</v>
      </c>
      <c r="I73" s="169">
        <f>VLOOKUP($B73,'人口'!$A$30:$K$87,7)</f>
        <v>101781</v>
      </c>
      <c r="J73" s="169">
        <f>SUM(K73:L73)</f>
        <v>203950</v>
      </c>
      <c r="K73" s="232">
        <v>104861</v>
      </c>
      <c r="L73" s="232">
        <v>99089</v>
      </c>
    </row>
    <row r="74" spans="1:12" ht="13.5">
      <c r="A74" s="13">
        <v>65</v>
      </c>
      <c r="B74" s="235">
        <v>235</v>
      </c>
      <c r="D74" s="224" t="s">
        <v>85</v>
      </c>
      <c r="E74" s="223"/>
      <c r="F74" s="228">
        <f>VLOOKUP(B74,'人口'!$A$30:$K$87,3)</f>
        <v>14413</v>
      </c>
      <c r="G74" s="60">
        <f>SUM(H74:I74)</f>
        <v>42647</v>
      </c>
      <c r="H74" s="170">
        <f>VLOOKUP($B74,'人口'!$A$30:$K$87,6)</f>
        <v>21188</v>
      </c>
      <c r="I74" s="170">
        <f>VLOOKUP($B74,'人口'!$A$30:$K$87,7)</f>
        <v>21459</v>
      </c>
      <c r="J74" s="169">
        <f>SUM(K74:L74)</f>
        <v>42426</v>
      </c>
      <c r="K74" s="232">
        <v>21120</v>
      </c>
      <c r="L74" s="232">
        <v>21306</v>
      </c>
    </row>
    <row r="75" spans="1:12" ht="13.5">
      <c r="A75" s="13">
        <v>67</v>
      </c>
      <c r="B75" s="10"/>
      <c r="D75" s="224"/>
      <c r="E75" s="223"/>
      <c r="F75" s="226"/>
      <c r="G75" s="169"/>
      <c r="H75" s="169"/>
      <c r="I75" s="169"/>
      <c r="J75" s="169"/>
      <c r="K75" s="61"/>
      <c r="L75" s="61"/>
    </row>
    <row r="76" spans="1:12" ht="13.5">
      <c r="A76" s="13">
        <v>68</v>
      </c>
      <c r="B76" s="10"/>
      <c r="C76" s="222" t="s">
        <v>38</v>
      </c>
      <c r="D76" s="222"/>
      <c r="E76" s="223"/>
      <c r="F76" s="226">
        <f aca="true" t="shared" si="15" ref="F76:L76">SUM(F77:F78)</f>
        <v>73244</v>
      </c>
      <c r="G76" s="169">
        <f t="shared" si="15"/>
        <v>192466</v>
      </c>
      <c r="H76" s="169">
        <f t="shared" si="15"/>
        <v>96714</v>
      </c>
      <c r="I76" s="169">
        <f t="shared" si="15"/>
        <v>95752</v>
      </c>
      <c r="J76" s="169">
        <f t="shared" si="15"/>
        <v>191584</v>
      </c>
      <c r="K76" s="169">
        <f t="shared" si="15"/>
        <v>96324</v>
      </c>
      <c r="L76" s="169">
        <f t="shared" si="15"/>
        <v>95260</v>
      </c>
    </row>
    <row r="77" spans="1:12" ht="13.5">
      <c r="A77" s="13">
        <v>69</v>
      </c>
      <c r="B77" s="10">
        <v>221</v>
      </c>
      <c r="D77" s="224" t="s">
        <v>39</v>
      </c>
      <c r="E77" s="223"/>
      <c r="F77" s="226">
        <f>VLOOKUP(B77,'人口'!$A$30:$K$87,3)</f>
        <v>59468</v>
      </c>
      <c r="G77" s="169">
        <f>SUM(H77:I77)</f>
        <v>155960</v>
      </c>
      <c r="H77" s="169">
        <f>VLOOKUP($B77,'人口'!$A$30:$K$87,6)</f>
        <v>78365</v>
      </c>
      <c r="I77" s="169">
        <f>VLOOKUP($B77,'人口'!$A$30:$K$87,7)</f>
        <v>77595</v>
      </c>
      <c r="J77" s="169">
        <f>SUM(K77:L77)</f>
        <v>155238</v>
      </c>
      <c r="K77" s="232">
        <v>78056</v>
      </c>
      <c r="L77" s="232">
        <v>77182</v>
      </c>
    </row>
    <row r="78" spans="1:12" ht="13.5">
      <c r="A78" s="13">
        <v>70</v>
      </c>
      <c r="B78" s="10">
        <v>341</v>
      </c>
      <c r="C78" s="235"/>
      <c r="D78" s="236" t="s">
        <v>40</v>
      </c>
      <c r="E78" s="223"/>
      <c r="F78" s="226">
        <f>VLOOKUP(B78,'人口'!$A$30:$K$87,3)</f>
        <v>13776</v>
      </c>
      <c r="G78" s="169">
        <f>SUM(H78:I78)</f>
        <v>36506</v>
      </c>
      <c r="H78" s="169">
        <f>VLOOKUP($B78,'人口'!$A$30:$K$87,6)</f>
        <v>18349</v>
      </c>
      <c r="I78" s="169">
        <f>VLOOKUP($B78,'人口'!$A$30:$K$87,7)</f>
        <v>18157</v>
      </c>
      <c r="J78" s="169">
        <f>SUM(K78:L78)</f>
        <v>36346</v>
      </c>
      <c r="K78" s="232">
        <v>18268</v>
      </c>
      <c r="L78" s="232">
        <v>18078</v>
      </c>
    </row>
    <row r="79" spans="1:12" ht="13.5">
      <c r="A79" s="13"/>
      <c r="B79" s="10"/>
      <c r="C79" s="235"/>
      <c r="D79" s="236"/>
      <c r="E79" s="223"/>
      <c r="F79" s="226"/>
      <c r="G79" s="169"/>
      <c r="H79" s="169"/>
      <c r="I79" s="169"/>
      <c r="J79" s="16"/>
      <c r="K79" s="16"/>
      <c r="L79" s="16"/>
    </row>
    <row r="80" spans="1:12" ht="14.25" thickBot="1">
      <c r="A80" s="13"/>
      <c r="B80" s="10"/>
      <c r="C80" s="237"/>
      <c r="D80" s="238"/>
      <c r="E80" s="239"/>
      <c r="F80" s="240"/>
      <c r="G80" s="241"/>
      <c r="H80" s="241"/>
      <c r="I80" s="241"/>
      <c r="J80" s="20"/>
      <c r="K80" s="20"/>
      <c r="L80" s="20"/>
    </row>
    <row r="81" spans="5:242" ht="13.5">
      <c r="E81" s="18" t="s">
        <v>57</v>
      </c>
      <c r="F81" s="52" t="s">
        <v>162</v>
      </c>
      <c r="G81" s="53"/>
      <c r="H81" s="53"/>
      <c r="I81" s="53"/>
      <c r="J81" s="54"/>
      <c r="K81" s="54"/>
      <c r="L81" s="54"/>
      <c r="IH81" s="13"/>
    </row>
    <row r="82" spans="3:242" ht="13.5">
      <c r="C82" s="13"/>
      <c r="D82" s="13"/>
      <c r="E82" s="13"/>
      <c r="F82" s="52" t="s">
        <v>163</v>
      </c>
      <c r="G82" s="53"/>
      <c r="H82" s="53"/>
      <c r="I82" s="53"/>
      <c r="J82" s="54"/>
      <c r="K82" s="54"/>
      <c r="L82" s="5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</row>
    <row r="83" spans="6:242" ht="13.5">
      <c r="F83" s="19"/>
      <c r="G83" s="53" t="s">
        <v>164</v>
      </c>
      <c r="H83" s="53"/>
      <c r="I83" s="53"/>
      <c r="J83" s="55"/>
      <c r="K83" s="55"/>
      <c r="L83" s="55"/>
      <c r="IH83" s="13"/>
    </row>
    <row r="84" spans="6:242" ht="13.5">
      <c r="F84" s="57"/>
      <c r="G84" s="53"/>
      <c r="H84" s="53"/>
      <c r="I84" s="53"/>
      <c r="J84" s="56"/>
      <c r="K84" s="58"/>
      <c r="L84" s="59"/>
      <c r="IH84" s="13"/>
    </row>
    <row r="85" spans="6:242" ht="13.5">
      <c r="F85" s="19"/>
      <c r="G85" s="53"/>
      <c r="H85" s="53"/>
      <c r="I85" s="53"/>
      <c r="J85" s="56"/>
      <c r="K85" s="58"/>
      <c r="L85" s="59"/>
      <c r="IH85" s="13"/>
    </row>
    <row r="92" spans="6:12" ht="13.5">
      <c r="F92" s="10">
        <f>SUM(F12,F20,F26,F31,F35,F40,F49,F56,F61,F67,F72,F76)</f>
        <v>1075364</v>
      </c>
      <c r="G92" s="10">
        <f aca="true" t="shared" si="16" ref="G92:L92">SUM(G12,G20,G26,G31,G35,G40,G49,G56,G61,G67,G72,G76)</f>
        <v>2968396</v>
      </c>
      <c r="H92" s="10">
        <f t="shared" si="16"/>
        <v>1476676</v>
      </c>
      <c r="I92" s="10">
        <f t="shared" si="16"/>
        <v>1491720</v>
      </c>
      <c r="J92" s="10">
        <f>SUM(J12,J20,J26,J31,J35,J40,J49,J56,J61,J67,J72,J76)</f>
        <v>2929272</v>
      </c>
      <c r="K92" s="10">
        <f t="shared" si="16"/>
        <v>1458015</v>
      </c>
      <c r="L92" s="10">
        <f t="shared" si="16"/>
        <v>1471257</v>
      </c>
    </row>
  </sheetData>
  <mergeCells count="23">
    <mergeCell ref="G4:I6"/>
    <mergeCell ref="J4:L6"/>
    <mergeCell ref="G7:G8"/>
    <mergeCell ref="H7:H8"/>
    <mergeCell ref="I7:I8"/>
    <mergeCell ref="J7:J8"/>
    <mergeCell ref="K7:K8"/>
    <mergeCell ref="L7:L8"/>
    <mergeCell ref="C31:D31"/>
    <mergeCell ref="C35:D35"/>
    <mergeCell ref="C5:E5"/>
    <mergeCell ref="C7:E7"/>
    <mergeCell ref="C10:D10"/>
    <mergeCell ref="C12:D12"/>
    <mergeCell ref="C20:D20"/>
    <mergeCell ref="C26:D26"/>
    <mergeCell ref="C76:D76"/>
    <mergeCell ref="C40:D40"/>
    <mergeCell ref="C49:D49"/>
    <mergeCell ref="C56:D56"/>
    <mergeCell ref="C61:D61"/>
    <mergeCell ref="C67:D67"/>
    <mergeCell ref="C72:D72"/>
  </mergeCells>
  <printOptions/>
  <pageMargins left="0.5905511811023623" right="0.5905511811023623" top="0.5905511811023623" bottom="0.53" header="0.5118110236220472" footer="0.37"/>
  <pageSetup firstPageNumber="29" useFirstPageNumber="1" horizontalDpi="600" verticalDpi="600" orientation="portrait" paperSize="9" scale="70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workbookViewId="0" topLeftCell="A1">
      <selection activeCell="E7" sqref="E7:G7"/>
    </sheetView>
  </sheetViews>
  <sheetFormatPr defaultColWidth="9.00390625" defaultRowHeight="13.5"/>
  <cols>
    <col min="1" max="1" width="9.00390625" style="37" customWidth="1"/>
    <col min="2" max="2" width="11.625" style="37" customWidth="1"/>
    <col min="3" max="7" width="9.00390625" style="37" customWidth="1"/>
    <col min="8" max="8" width="7.625" style="37" customWidth="1"/>
    <col min="9" max="9" width="9.00390625" style="37" customWidth="1"/>
    <col min="10" max="10" width="3.625" style="37" customWidth="1"/>
    <col min="11" max="11" width="9.625" style="37" customWidth="1"/>
    <col min="12" max="12" width="11.625" style="37" customWidth="1"/>
    <col min="13" max="17" width="9.00390625" style="37" customWidth="1"/>
    <col min="18" max="18" width="7.625" style="37" customWidth="1"/>
    <col min="19" max="19" width="9.00390625" style="118" customWidth="1"/>
    <col min="20" max="20" width="3.625" style="37" customWidth="1"/>
    <col min="21" max="22" width="9.625" style="37" customWidth="1"/>
    <col min="23" max="16384" width="9.00390625" style="37" customWidth="1"/>
  </cols>
  <sheetData>
    <row r="1" spans="2:19" s="22" customFormat="1" ht="15.75" customHeight="1">
      <c r="B1" s="21" t="s">
        <v>86</v>
      </c>
      <c r="F1" s="21"/>
      <c r="I1" s="62"/>
      <c r="L1" s="21" t="s">
        <v>86</v>
      </c>
      <c r="P1" s="21"/>
      <c r="S1" s="63"/>
    </row>
    <row r="2" spans="2:21" s="24" customFormat="1" ht="13.5" customHeight="1">
      <c r="B2" s="23"/>
      <c r="C2" s="23"/>
      <c r="D2" s="64"/>
      <c r="F2" s="25"/>
      <c r="G2" s="25"/>
      <c r="H2" s="25"/>
      <c r="I2" s="25"/>
      <c r="K2" s="25"/>
      <c r="L2" s="23"/>
      <c r="M2" s="23"/>
      <c r="N2" s="64"/>
      <c r="P2" s="25"/>
      <c r="Q2" s="25"/>
      <c r="R2" s="25"/>
      <c r="S2" s="65"/>
      <c r="U2" s="25"/>
    </row>
    <row r="3" spans="2:21" s="28" customFormat="1" ht="12" customHeight="1" thickBot="1">
      <c r="B3" s="26"/>
      <c r="C3" s="27"/>
      <c r="D3" s="66"/>
      <c r="F3" s="29"/>
      <c r="G3" s="29"/>
      <c r="H3" s="29"/>
      <c r="I3" s="29"/>
      <c r="K3" s="29"/>
      <c r="L3" s="26"/>
      <c r="M3" s="27"/>
      <c r="N3" s="66"/>
      <c r="P3" s="29"/>
      <c r="Q3" s="29"/>
      <c r="R3" s="29"/>
      <c r="S3" s="67"/>
      <c r="U3" s="29"/>
    </row>
    <row r="4" spans="2:21" s="33" customFormat="1" ht="13.5">
      <c r="B4" s="194" t="s">
        <v>58</v>
      </c>
      <c r="C4" s="30" t="s">
        <v>59</v>
      </c>
      <c r="D4" s="32"/>
      <c r="E4" s="30" t="s">
        <v>60</v>
      </c>
      <c r="F4" s="31"/>
      <c r="G4" s="32"/>
      <c r="H4" s="197" t="s">
        <v>87</v>
      </c>
      <c r="I4" s="200" t="s">
        <v>88</v>
      </c>
      <c r="J4" s="201"/>
      <c r="K4" s="68"/>
      <c r="L4" s="194"/>
      <c r="M4" s="30"/>
      <c r="N4" s="32"/>
      <c r="O4" s="30"/>
      <c r="P4" s="31"/>
      <c r="Q4" s="32"/>
      <c r="R4" s="197"/>
      <c r="S4" s="200"/>
      <c r="T4" s="201"/>
      <c r="U4" s="68"/>
    </row>
    <row r="5" spans="2:21" s="33" customFormat="1" ht="13.5">
      <c r="B5" s="195"/>
      <c r="C5" s="34"/>
      <c r="D5" s="206" t="s">
        <v>89</v>
      </c>
      <c r="E5" s="208" t="s">
        <v>61</v>
      </c>
      <c r="F5" s="208" t="s">
        <v>62</v>
      </c>
      <c r="G5" s="208" t="s">
        <v>63</v>
      </c>
      <c r="H5" s="198"/>
      <c r="I5" s="202"/>
      <c r="J5" s="203"/>
      <c r="K5" s="69" t="s">
        <v>90</v>
      </c>
      <c r="L5" s="195"/>
      <c r="M5" s="34"/>
      <c r="N5" s="206"/>
      <c r="O5" s="208"/>
      <c r="P5" s="208"/>
      <c r="Q5" s="208"/>
      <c r="R5" s="198"/>
      <c r="S5" s="202"/>
      <c r="T5" s="203"/>
      <c r="U5" s="69"/>
    </row>
    <row r="6" spans="2:21" s="33" customFormat="1" ht="13.5">
      <c r="B6" s="196"/>
      <c r="C6" s="35"/>
      <c r="D6" s="207"/>
      <c r="E6" s="209"/>
      <c r="F6" s="209"/>
      <c r="G6" s="209"/>
      <c r="H6" s="199"/>
      <c r="I6" s="204"/>
      <c r="J6" s="205"/>
      <c r="K6" s="70" t="s">
        <v>91</v>
      </c>
      <c r="L6" s="196"/>
      <c r="M6" s="35"/>
      <c r="N6" s="207"/>
      <c r="O6" s="209"/>
      <c r="P6" s="209"/>
      <c r="Q6" s="209"/>
      <c r="R6" s="199"/>
      <c r="S6" s="204"/>
      <c r="T6" s="205"/>
      <c r="U6" s="70"/>
    </row>
    <row r="7" spans="2:21" s="79" customFormat="1" ht="13.5" customHeight="1">
      <c r="B7" s="71" t="s">
        <v>42</v>
      </c>
      <c r="C7" s="72">
        <v>1075364</v>
      </c>
      <c r="D7" s="73">
        <v>2.7603639325846876</v>
      </c>
      <c r="E7" s="72">
        <v>2968396</v>
      </c>
      <c r="F7" s="72">
        <v>1476676</v>
      </c>
      <c r="G7" s="72">
        <v>1491720</v>
      </c>
      <c r="H7" s="74">
        <v>98.9914997452605</v>
      </c>
      <c r="I7" s="75">
        <v>6095.69</v>
      </c>
      <c r="J7" s="29"/>
      <c r="K7" s="76">
        <v>486.9663647593628</v>
      </c>
      <c r="L7" s="36"/>
      <c r="M7" s="77"/>
      <c r="N7" s="73"/>
      <c r="O7" s="77"/>
      <c r="P7" s="77"/>
      <c r="Q7" s="77"/>
      <c r="R7" s="74"/>
      <c r="S7" s="78"/>
      <c r="U7" s="76"/>
    </row>
    <row r="8" spans="2:21" s="79" customFormat="1" ht="13.5" customHeight="1">
      <c r="B8" s="36"/>
      <c r="C8" s="72"/>
      <c r="D8" s="73"/>
      <c r="E8" s="72"/>
      <c r="F8" s="72"/>
      <c r="G8" s="72"/>
      <c r="H8" s="74"/>
      <c r="I8" s="80"/>
      <c r="J8" s="29"/>
      <c r="K8" s="76"/>
      <c r="L8" s="36"/>
      <c r="M8" s="77"/>
      <c r="N8" s="73"/>
      <c r="O8" s="77"/>
      <c r="P8" s="77"/>
      <c r="Q8" s="77"/>
      <c r="R8" s="74"/>
      <c r="S8" s="78"/>
      <c r="U8" s="76"/>
    </row>
    <row r="9" spans="2:21" s="79" customFormat="1" ht="13.5" customHeight="1">
      <c r="B9" s="36" t="s">
        <v>46</v>
      </c>
      <c r="C9" s="72">
        <v>978316</v>
      </c>
      <c r="D9" s="73">
        <v>2.7426751683505124</v>
      </c>
      <c r="E9" s="72">
        <v>2683203</v>
      </c>
      <c r="F9" s="72">
        <v>1335273</v>
      </c>
      <c r="G9" s="72">
        <v>1347930</v>
      </c>
      <c r="H9" s="74">
        <v>99.06100465157687</v>
      </c>
      <c r="I9" s="81">
        <v>4926.09</v>
      </c>
      <c r="J9" s="29" t="s">
        <v>124</v>
      </c>
      <c r="K9" s="76">
        <v>544.6922407020578</v>
      </c>
      <c r="L9" s="36"/>
      <c r="M9" s="77"/>
      <c r="N9" s="73"/>
      <c r="O9" s="77"/>
      <c r="P9" s="77"/>
      <c r="Q9" s="77"/>
      <c r="R9" s="74"/>
      <c r="S9" s="78"/>
      <c r="U9" s="76"/>
    </row>
    <row r="10" spans="2:21" s="79" customFormat="1" ht="13.5" customHeight="1">
      <c r="B10" s="36" t="s">
        <v>47</v>
      </c>
      <c r="C10" s="72">
        <v>97048</v>
      </c>
      <c r="D10" s="73">
        <v>2.938679828538455</v>
      </c>
      <c r="E10" s="72">
        <v>285193</v>
      </c>
      <c r="F10" s="72">
        <v>141403</v>
      </c>
      <c r="G10" s="72">
        <v>143790</v>
      </c>
      <c r="H10" s="74">
        <v>98.33994019055568</v>
      </c>
      <c r="I10" s="81">
        <v>966.81</v>
      </c>
      <c r="J10" s="29" t="s">
        <v>124</v>
      </c>
      <c r="K10" s="76">
        <v>294.98350244618905</v>
      </c>
      <c r="L10" s="36"/>
      <c r="M10" s="77"/>
      <c r="N10" s="73"/>
      <c r="O10" s="77"/>
      <c r="P10" s="77"/>
      <c r="Q10" s="77"/>
      <c r="R10" s="74"/>
      <c r="S10" s="78"/>
      <c r="U10" s="76"/>
    </row>
    <row r="11" spans="2:21" s="79" customFormat="1" ht="13.5" customHeight="1">
      <c r="B11" s="36"/>
      <c r="C11" s="72"/>
      <c r="D11" s="73"/>
      <c r="E11" s="72"/>
      <c r="F11" s="72"/>
      <c r="G11" s="72"/>
      <c r="H11" s="74"/>
      <c r="I11" s="80"/>
      <c r="J11" s="29"/>
      <c r="K11" s="76"/>
      <c r="L11" s="36"/>
      <c r="M11" s="77"/>
      <c r="N11" s="73"/>
      <c r="O11" s="77"/>
      <c r="P11" s="77"/>
      <c r="Q11" s="77"/>
      <c r="R11" s="74"/>
      <c r="S11" s="78"/>
      <c r="U11" s="76"/>
    </row>
    <row r="12" spans="2:21" s="79" customFormat="1" ht="13.5" customHeight="1">
      <c r="B12" s="36" t="s">
        <v>94</v>
      </c>
      <c r="C12" s="72">
        <v>242952</v>
      </c>
      <c r="D12" s="73">
        <v>2.659393625078205</v>
      </c>
      <c r="E12" s="72">
        <v>646105</v>
      </c>
      <c r="F12" s="72">
        <v>320144</v>
      </c>
      <c r="G12" s="72">
        <v>325961</v>
      </c>
      <c r="H12" s="74">
        <v>98.21543068035746</v>
      </c>
      <c r="I12" s="81">
        <v>1886.24</v>
      </c>
      <c r="J12" s="29"/>
      <c r="K12" s="76">
        <v>342.53594452455684</v>
      </c>
      <c r="L12" s="36"/>
      <c r="M12" s="77"/>
      <c r="N12" s="73"/>
      <c r="O12" s="77"/>
      <c r="P12" s="77"/>
      <c r="Q12" s="77"/>
      <c r="R12" s="74"/>
      <c r="S12" s="78"/>
      <c r="U12" s="76"/>
    </row>
    <row r="13" spans="2:21" s="79" customFormat="1" ht="13.5" customHeight="1">
      <c r="B13" s="36" t="s">
        <v>95</v>
      </c>
      <c r="C13" s="72">
        <v>178970</v>
      </c>
      <c r="D13" s="73">
        <v>2.6420014527574454</v>
      </c>
      <c r="E13" s="72">
        <v>472839</v>
      </c>
      <c r="F13" s="72">
        <v>230927</v>
      </c>
      <c r="G13" s="72">
        <v>241912</v>
      </c>
      <c r="H13" s="74">
        <v>95.45909256258474</v>
      </c>
      <c r="I13" s="81">
        <v>904.47</v>
      </c>
      <c r="J13" s="29" t="s">
        <v>124</v>
      </c>
      <c r="K13" s="76">
        <v>522.7801917144847</v>
      </c>
      <c r="L13" s="36"/>
      <c r="M13" s="77"/>
      <c r="N13" s="73"/>
      <c r="O13" s="77"/>
      <c r="P13" s="77"/>
      <c r="Q13" s="77"/>
      <c r="R13" s="74"/>
      <c r="S13" s="78"/>
      <c r="U13" s="76"/>
    </row>
    <row r="14" spans="2:21" s="79" customFormat="1" ht="13.5" customHeight="1">
      <c r="B14" s="36" t="s">
        <v>96</v>
      </c>
      <c r="C14" s="72">
        <v>99396</v>
      </c>
      <c r="D14" s="73">
        <v>2.812889854722524</v>
      </c>
      <c r="E14" s="72">
        <v>279590</v>
      </c>
      <c r="F14" s="72">
        <v>141374</v>
      </c>
      <c r="G14" s="72">
        <v>138216</v>
      </c>
      <c r="H14" s="74">
        <v>102.2848295421659</v>
      </c>
      <c r="I14" s="81">
        <v>673.1</v>
      </c>
      <c r="J14" s="29" t="s">
        <v>125</v>
      </c>
      <c r="K14" s="76">
        <v>415.3766156588917</v>
      </c>
      <c r="L14" s="36"/>
      <c r="M14" s="77"/>
      <c r="N14" s="73"/>
      <c r="O14" s="77"/>
      <c r="P14" s="77"/>
      <c r="Q14" s="77"/>
      <c r="R14" s="74"/>
      <c r="S14" s="78"/>
      <c r="U14" s="76"/>
    </row>
    <row r="15" spans="2:21" s="79" customFormat="1" ht="13.5" customHeight="1">
      <c r="B15" s="36" t="s">
        <v>97</v>
      </c>
      <c r="C15" s="72">
        <v>367282</v>
      </c>
      <c r="D15" s="73">
        <v>2.6929362179469725</v>
      </c>
      <c r="E15" s="72">
        <v>989067</v>
      </c>
      <c r="F15" s="72">
        <v>494936</v>
      </c>
      <c r="G15" s="72">
        <v>494131</v>
      </c>
      <c r="H15" s="74">
        <v>100.16291226415667</v>
      </c>
      <c r="I15" s="81">
        <v>1398.19</v>
      </c>
      <c r="J15" s="29" t="s">
        <v>124</v>
      </c>
      <c r="K15" s="76">
        <v>707.3909840579606</v>
      </c>
      <c r="L15" s="36"/>
      <c r="M15" s="77"/>
      <c r="N15" s="73"/>
      <c r="O15" s="77"/>
      <c r="P15" s="77"/>
      <c r="Q15" s="77"/>
      <c r="R15" s="74"/>
      <c r="S15" s="73"/>
      <c r="U15" s="76"/>
    </row>
    <row r="16" spans="2:21" s="79" customFormat="1" ht="13.5" customHeight="1">
      <c r="B16" s="36" t="s">
        <v>98</v>
      </c>
      <c r="C16" s="72">
        <v>186764</v>
      </c>
      <c r="D16" s="73">
        <v>3.1097802574371936</v>
      </c>
      <c r="E16" s="72">
        <v>580795</v>
      </c>
      <c r="F16" s="72">
        <v>289295</v>
      </c>
      <c r="G16" s="72">
        <v>291500</v>
      </c>
      <c r="H16" s="74">
        <v>99.24356775300171</v>
      </c>
      <c r="I16" s="81">
        <v>1030.9</v>
      </c>
      <c r="J16" s="29"/>
      <c r="K16" s="76">
        <v>563.3863614317587</v>
      </c>
      <c r="L16" s="36"/>
      <c r="M16" s="77"/>
      <c r="N16" s="73"/>
      <c r="O16" s="77"/>
      <c r="P16" s="77"/>
      <c r="Q16" s="77"/>
      <c r="R16" s="74"/>
      <c r="S16" s="73"/>
      <c r="U16" s="76"/>
    </row>
    <row r="17" spans="2:21" s="79" customFormat="1" ht="13.5" customHeight="1">
      <c r="B17" s="36"/>
      <c r="C17" s="82"/>
      <c r="D17" s="73"/>
      <c r="E17" s="83"/>
      <c r="F17" s="84"/>
      <c r="G17" s="84"/>
      <c r="H17" s="74"/>
      <c r="I17" s="85"/>
      <c r="J17" s="29"/>
      <c r="K17" s="76"/>
      <c r="L17" s="36"/>
      <c r="M17" s="77"/>
      <c r="N17" s="73"/>
      <c r="O17" s="77"/>
      <c r="P17" s="77"/>
      <c r="Q17" s="77"/>
      <c r="R17" s="74"/>
      <c r="S17" s="78"/>
      <c r="U17" s="76"/>
    </row>
    <row r="18" spans="2:21" s="79" customFormat="1" ht="13.5" customHeight="1">
      <c r="B18" s="36" t="s">
        <v>99</v>
      </c>
      <c r="C18" s="82"/>
      <c r="D18" s="73"/>
      <c r="E18" s="83"/>
      <c r="F18" s="84"/>
      <c r="G18" s="84"/>
      <c r="H18" s="74"/>
      <c r="I18" s="85"/>
      <c r="J18" s="29"/>
      <c r="K18" s="76"/>
      <c r="L18" s="36"/>
      <c r="M18" s="77"/>
      <c r="N18" s="73"/>
      <c r="O18" s="77"/>
      <c r="P18" s="77"/>
      <c r="Q18" s="77"/>
      <c r="R18" s="74"/>
      <c r="S18" s="78"/>
      <c r="U18" s="76"/>
    </row>
    <row r="19" spans="2:21" s="79" customFormat="1" ht="13.5" customHeight="1">
      <c r="B19" s="36" t="s">
        <v>42</v>
      </c>
      <c r="C19" s="86">
        <v>14911</v>
      </c>
      <c r="D19" s="87">
        <v>-0.04108035584676584</v>
      </c>
      <c r="E19" s="86">
        <v>-2404</v>
      </c>
      <c r="F19" s="86">
        <v>-993</v>
      </c>
      <c r="G19" s="86">
        <v>-1411</v>
      </c>
      <c r="H19" s="88">
        <v>0.02704183768238977</v>
      </c>
      <c r="I19" s="87">
        <v>0</v>
      </c>
      <c r="J19" s="29"/>
      <c r="K19" s="88">
        <v>-0.3943770106419038</v>
      </c>
      <c r="L19" s="36"/>
      <c r="M19" s="77"/>
      <c r="N19" s="73"/>
      <c r="O19" s="77"/>
      <c r="P19" s="77"/>
      <c r="Q19" s="77"/>
      <c r="R19" s="74"/>
      <c r="S19" s="78"/>
      <c r="U19" s="76"/>
    </row>
    <row r="20" spans="2:21" s="79" customFormat="1" ht="13.5" customHeight="1">
      <c r="B20" s="36"/>
      <c r="C20" s="86"/>
      <c r="D20" s="89"/>
      <c r="E20" s="72"/>
      <c r="F20" s="90"/>
      <c r="G20" s="90"/>
      <c r="H20" s="91"/>
      <c r="I20" s="92"/>
      <c r="J20" s="29"/>
      <c r="K20" s="91"/>
      <c r="L20" s="36"/>
      <c r="M20" s="93"/>
      <c r="N20" s="73"/>
      <c r="O20" s="93"/>
      <c r="P20" s="93"/>
      <c r="Q20" s="93"/>
      <c r="R20" s="74"/>
      <c r="S20" s="67"/>
      <c r="U20" s="76"/>
    </row>
    <row r="21" spans="2:21" s="79" customFormat="1" ht="13.5" customHeight="1">
      <c r="B21" s="36" t="s">
        <v>46</v>
      </c>
      <c r="C21" s="86">
        <v>14053</v>
      </c>
      <c r="D21" s="87">
        <v>-0.04067543205622304</v>
      </c>
      <c r="E21" s="86">
        <v>-679</v>
      </c>
      <c r="F21" s="86">
        <v>-175</v>
      </c>
      <c r="G21" s="86">
        <v>-504</v>
      </c>
      <c r="H21" s="88">
        <v>0.024047707447607536</v>
      </c>
      <c r="I21" s="87">
        <v>0</v>
      </c>
      <c r="J21" s="29"/>
      <c r="K21" s="88">
        <v>-0.13783751413393475</v>
      </c>
      <c r="L21" s="36"/>
      <c r="M21" s="77"/>
      <c r="N21" s="73"/>
      <c r="O21" s="77"/>
      <c r="P21" s="77"/>
      <c r="Q21" s="77"/>
      <c r="R21" s="74"/>
      <c r="S21" s="73"/>
      <c r="U21" s="76"/>
    </row>
    <row r="22" spans="2:21" s="79" customFormat="1" ht="13.5" customHeight="1">
      <c r="B22" s="36" t="s">
        <v>47</v>
      </c>
      <c r="C22" s="86">
        <v>858</v>
      </c>
      <c r="D22" s="87">
        <v>-0.04414582901430508</v>
      </c>
      <c r="E22" s="86">
        <v>-1725</v>
      </c>
      <c r="F22" s="86">
        <v>-818</v>
      </c>
      <c r="G22" s="86">
        <v>-907</v>
      </c>
      <c r="H22" s="88">
        <v>0.0511021358620809</v>
      </c>
      <c r="I22" s="87">
        <v>0</v>
      </c>
      <c r="J22" s="29"/>
      <c r="K22" s="88">
        <v>-1.7842182021286703</v>
      </c>
      <c r="L22" s="36"/>
      <c r="M22" s="77"/>
      <c r="N22" s="73"/>
      <c r="O22" s="77"/>
      <c r="P22" s="77"/>
      <c r="Q22" s="77"/>
      <c r="R22" s="74"/>
      <c r="S22" s="78"/>
      <c r="U22" s="76"/>
    </row>
    <row r="23" spans="2:21" s="79" customFormat="1" ht="13.5" customHeight="1">
      <c r="B23" s="36"/>
      <c r="C23" s="86"/>
      <c r="D23" s="89"/>
      <c r="E23" s="72"/>
      <c r="F23" s="90"/>
      <c r="G23" s="90"/>
      <c r="H23" s="91"/>
      <c r="I23" s="92"/>
      <c r="J23" s="29"/>
      <c r="K23" s="91"/>
      <c r="L23" s="36"/>
      <c r="M23" s="77"/>
      <c r="N23" s="73"/>
      <c r="O23" s="77"/>
      <c r="P23" s="77"/>
      <c r="Q23" s="77"/>
      <c r="R23" s="74"/>
      <c r="S23" s="78"/>
      <c r="U23" s="76"/>
    </row>
    <row r="24" spans="2:21" s="79" customFormat="1" ht="13.5" customHeight="1">
      <c r="B24" s="36" t="s">
        <v>94</v>
      </c>
      <c r="C24" s="86">
        <v>2266</v>
      </c>
      <c r="D24" s="87">
        <v>-0.03858216080049193</v>
      </c>
      <c r="E24" s="86">
        <v>-3260</v>
      </c>
      <c r="F24" s="86">
        <v>-1564</v>
      </c>
      <c r="G24" s="86">
        <v>-1696</v>
      </c>
      <c r="H24" s="88">
        <v>0.03104884203263225</v>
      </c>
      <c r="I24" s="87">
        <v>0</v>
      </c>
      <c r="J24" s="29"/>
      <c r="K24" s="88">
        <v>-1.728306048010836</v>
      </c>
      <c r="L24" s="36"/>
      <c r="M24" s="77"/>
      <c r="N24" s="73"/>
      <c r="O24" s="77"/>
      <c r="P24" s="77"/>
      <c r="Q24" s="77"/>
      <c r="R24" s="74"/>
      <c r="S24" s="73"/>
      <c r="U24" s="76"/>
    </row>
    <row r="25" spans="2:21" s="79" customFormat="1" ht="13.5" customHeight="1">
      <c r="B25" s="36" t="s">
        <v>95</v>
      </c>
      <c r="C25" s="86">
        <v>2346</v>
      </c>
      <c r="D25" s="87">
        <v>-0.03889129115051748</v>
      </c>
      <c r="E25" s="86">
        <v>-671</v>
      </c>
      <c r="F25" s="86">
        <v>-494</v>
      </c>
      <c r="G25" s="86">
        <v>-177</v>
      </c>
      <c r="H25" s="88">
        <v>-0.13426359981833969</v>
      </c>
      <c r="I25" s="87">
        <v>0</v>
      </c>
      <c r="J25" s="29"/>
      <c r="K25" s="88">
        <v>-0.7418709299369084</v>
      </c>
      <c r="L25" s="36"/>
      <c r="M25" s="77"/>
      <c r="N25" s="73"/>
      <c r="O25" s="77"/>
      <c r="P25" s="77"/>
      <c r="Q25" s="77"/>
      <c r="R25" s="74"/>
      <c r="S25" s="78"/>
      <c r="U25" s="76"/>
    </row>
    <row r="26" spans="2:21" s="79" customFormat="1" ht="13.5" customHeight="1">
      <c r="B26" s="36" t="s">
        <v>96</v>
      </c>
      <c r="C26" s="86">
        <v>1773</v>
      </c>
      <c r="D26" s="87">
        <v>-0.04981667959828151</v>
      </c>
      <c r="E26" s="86">
        <v>124</v>
      </c>
      <c r="F26" s="86">
        <v>155</v>
      </c>
      <c r="G26" s="86">
        <v>-31</v>
      </c>
      <c r="H26" s="88">
        <v>0.1350541401680232</v>
      </c>
      <c r="I26" s="87">
        <v>0</v>
      </c>
      <c r="J26" s="29"/>
      <c r="K26" s="88">
        <v>0.18422225523698899</v>
      </c>
      <c r="L26" s="36"/>
      <c r="M26" s="77"/>
      <c r="N26" s="73"/>
      <c r="O26" s="77"/>
      <c r="P26" s="77"/>
      <c r="Q26" s="77"/>
      <c r="R26" s="74"/>
      <c r="S26" s="78"/>
      <c r="U26" s="76"/>
    </row>
    <row r="27" spans="2:21" s="79" customFormat="1" ht="13.5" customHeight="1">
      <c r="B27" s="36" t="s">
        <v>97</v>
      </c>
      <c r="C27" s="86">
        <v>6562</v>
      </c>
      <c r="D27" s="87">
        <v>-0.037023307446684584</v>
      </c>
      <c r="E27" s="86">
        <v>4316</v>
      </c>
      <c r="F27" s="86">
        <v>2370</v>
      </c>
      <c r="G27" s="86">
        <v>1946</v>
      </c>
      <c r="H27" s="88">
        <v>0.0855023471539198</v>
      </c>
      <c r="I27" s="87">
        <v>0</v>
      </c>
      <c r="J27" s="29"/>
      <c r="K27" s="88">
        <v>3.0868479963381787</v>
      </c>
      <c r="L27" s="36"/>
      <c r="M27" s="77"/>
      <c r="N27" s="73"/>
      <c r="O27" s="77"/>
      <c r="P27" s="77"/>
      <c r="Q27" s="77"/>
      <c r="R27" s="74"/>
      <c r="S27" s="73"/>
      <c r="U27" s="76"/>
    </row>
    <row r="28" spans="2:21" s="79" customFormat="1" ht="13.5" customHeight="1">
      <c r="B28" s="36" t="s">
        <v>98</v>
      </c>
      <c r="C28" s="86">
        <v>1964</v>
      </c>
      <c r="D28" s="87">
        <v>-0.04881281615588007</v>
      </c>
      <c r="E28" s="86">
        <v>-2913</v>
      </c>
      <c r="F28" s="86">
        <v>-1460</v>
      </c>
      <c r="G28" s="86">
        <v>-1453</v>
      </c>
      <c r="H28" s="88">
        <v>-0.006141244687327685</v>
      </c>
      <c r="I28" s="87">
        <v>0</v>
      </c>
      <c r="J28" s="29"/>
      <c r="K28" s="88">
        <v>-2.825686293529998</v>
      </c>
      <c r="L28" s="36"/>
      <c r="M28" s="77"/>
      <c r="N28" s="73"/>
      <c r="O28" s="77"/>
      <c r="P28" s="77"/>
      <c r="Q28" s="77"/>
      <c r="R28" s="74"/>
      <c r="S28" s="78"/>
      <c r="U28" s="76"/>
    </row>
    <row r="29" spans="2:21" s="79" customFormat="1" ht="13.5" customHeight="1">
      <c r="B29" s="36"/>
      <c r="C29" s="93"/>
      <c r="D29" s="73"/>
      <c r="E29" s="83"/>
      <c r="F29" s="83"/>
      <c r="G29" s="83"/>
      <c r="H29" s="74"/>
      <c r="I29" s="80"/>
      <c r="J29" s="29"/>
      <c r="K29" s="76"/>
      <c r="L29" s="36"/>
      <c r="M29" s="77"/>
      <c r="N29" s="73"/>
      <c r="O29" s="77"/>
      <c r="P29" s="77"/>
      <c r="Q29" s="77"/>
      <c r="R29" s="74"/>
      <c r="S29" s="78"/>
      <c r="U29" s="76"/>
    </row>
    <row r="30" spans="1:21" s="79" customFormat="1" ht="13.5" customHeight="1">
      <c r="A30" s="79">
        <v>201</v>
      </c>
      <c r="B30" s="36" t="s">
        <v>10</v>
      </c>
      <c r="C30" s="94">
        <v>108755</v>
      </c>
      <c r="D30" s="73">
        <v>2.4290469403705575</v>
      </c>
      <c r="E30" s="72">
        <v>264171</v>
      </c>
      <c r="F30" s="94">
        <v>128013</v>
      </c>
      <c r="G30" s="94">
        <v>136158</v>
      </c>
      <c r="H30" s="74">
        <v>94.01797911250165</v>
      </c>
      <c r="I30" s="75">
        <v>217.43</v>
      </c>
      <c r="J30" s="29" t="s">
        <v>126</v>
      </c>
      <c r="K30" s="76">
        <v>1214.9703352803201</v>
      </c>
      <c r="L30" s="36"/>
      <c r="M30" s="77"/>
      <c r="N30" s="73"/>
      <c r="O30" s="77"/>
      <c r="P30" s="77"/>
      <c r="Q30" s="77"/>
      <c r="R30" s="74"/>
      <c r="S30" s="78"/>
      <c r="U30" s="76"/>
    </row>
    <row r="31" spans="1:21" s="79" customFormat="1" ht="13.5" customHeight="1">
      <c r="A31" s="79">
        <v>202</v>
      </c>
      <c r="B31" s="36" t="s">
        <v>14</v>
      </c>
      <c r="C31" s="94">
        <v>77806</v>
      </c>
      <c r="D31" s="73">
        <v>2.503020332622163</v>
      </c>
      <c r="E31" s="72">
        <v>194750</v>
      </c>
      <c r="F31" s="94">
        <v>96978</v>
      </c>
      <c r="G31" s="94">
        <v>97772</v>
      </c>
      <c r="H31" s="74">
        <v>99.1879065581148</v>
      </c>
      <c r="I31" s="75">
        <v>225.55</v>
      </c>
      <c r="J31" s="29"/>
      <c r="K31" s="76">
        <v>863.4449124362668</v>
      </c>
      <c r="L31" s="36"/>
      <c r="M31" s="77"/>
      <c r="N31" s="73"/>
      <c r="O31" s="77"/>
      <c r="P31" s="77"/>
      <c r="Q31" s="77"/>
      <c r="R31" s="74"/>
      <c r="S31" s="78"/>
      <c r="U31" s="76"/>
    </row>
    <row r="32" spans="1:21" s="79" customFormat="1" ht="13.5" customHeight="1">
      <c r="A32" s="79">
        <v>203</v>
      </c>
      <c r="B32" s="36" t="s">
        <v>25</v>
      </c>
      <c r="C32" s="94">
        <v>55543</v>
      </c>
      <c r="D32" s="73">
        <v>2.5871847037430458</v>
      </c>
      <c r="E32" s="72">
        <v>143700</v>
      </c>
      <c r="F32" s="94">
        <v>71515</v>
      </c>
      <c r="G32" s="94">
        <v>72185</v>
      </c>
      <c r="H32" s="74">
        <v>99.07182932742259</v>
      </c>
      <c r="I32" s="75">
        <v>113.82</v>
      </c>
      <c r="J32" s="29" t="s">
        <v>124</v>
      </c>
      <c r="K32" s="76">
        <v>1262.5197680548235</v>
      </c>
      <c r="L32" s="36"/>
      <c r="M32" s="77"/>
      <c r="N32" s="73"/>
      <c r="O32" s="77"/>
      <c r="P32" s="77"/>
      <c r="Q32" s="77"/>
      <c r="R32" s="74"/>
      <c r="S32" s="73"/>
      <c r="U32" s="76"/>
    </row>
    <row r="33" spans="1:21" s="79" customFormat="1" ht="13.5" customHeight="1">
      <c r="A33" s="79">
        <v>204</v>
      </c>
      <c r="B33" s="36" t="s">
        <v>33</v>
      </c>
      <c r="C33" s="94">
        <v>50328</v>
      </c>
      <c r="D33" s="73">
        <v>2.8657606103958035</v>
      </c>
      <c r="E33" s="72">
        <v>144228</v>
      </c>
      <c r="F33" s="94">
        <v>71981</v>
      </c>
      <c r="G33" s="94">
        <v>72247</v>
      </c>
      <c r="H33" s="74">
        <v>99.63181862222653</v>
      </c>
      <c r="I33" s="75">
        <v>123.58</v>
      </c>
      <c r="J33" s="29"/>
      <c r="K33" s="76">
        <v>1167.0820521119922</v>
      </c>
      <c r="L33" s="36"/>
      <c r="M33" s="77"/>
      <c r="N33" s="73"/>
      <c r="O33" s="77"/>
      <c r="P33" s="77"/>
      <c r="Q33" s="77"/>
      <c r="R33" s="74"/>
      <c r="S33" s="78"/>
      <c r="U33" s="76"/>
    </row>
    <row r="34" spans="1:21" s="79" customFormat="1" ht="13.5" customHeight="1">
      <c r="A34" s="79">
        <v>205</v>
      </c>
      <c r="B34" s="36" t="s">
        <v>26</v>
      </c>
      <c r="C34" s="94">
        <v>26633</v>
      </c>
      <c r="D34" s="73">
        <v>3.0077347651409907</v>
      </c>
      <c r="E34" s="72">
        <v>80105</v>
      </c>
      <c r="F34" s="94">
        <v>39184</v>
      </c>
      <c r="G34" s="94">
        <v>40921</v>
      </c>
      <c r="H34" s="74">
        <v>95.75523569805235</v>
      </c>
      <c r="I34" s="75">
        <v>213.38</v>
      </c>
      <c r="J34" s="29" t="s">
        <v>124</v>
      </c>
      <c r="K34" s="76">
        <v>375.4100665479426</v>
      </c>
      <c r="L34" s="36"/>
      <c r="M34" s="77"/>
      <c r="N34" s="73"/>
      <c r="O34" s="77"/>
      <c r="P34" s="77"/>
      <c r="Q34" s="77"/>
      <c r="R34" s="74"/>
      <c r="S34" s="78"/>
      <c r="U34" s="76"/>
    </row>
    <row r="35" spans="1:21" s="79" customFormat="1" ht="13.5" customHeight="1">
      <c r="A35" s="79">
        <v>207</v>
      </c>
      <c r="B35" s="36" t="s">
        <v>29</v>
      </c>
      <c r="C35" s="94">
        <v>17248</v>
      </c>
      <c r="D35" s="73">
        <v>3.023249072356215</v>
      </c>
      <c r="E35" s="72">
        <v>52145</v>
      </c>
      <c r="F35" s="94">
        <v>26018</v>
      </c>
      <c r="G35" s="94">
        <v>26127</v>
      </c>
      <c r="H35" s="74">
        <v>99.5828070578329</v>
      </c>
      <c r="I35" s="75">
        <v>65.84</v>
      </c>
      <c r="J35" s="29"/>
      <c r="K35" s="76">
        <v>791.9957472660996</v>
      </c>
      <c r="L35" s="36"/>
      <c r="M35" s="77"/>
      <c r="N35" s="73"/>
      <c r="O35" s="77"/>
      <c r="P35" s="77"/>
      <c r="Q35" s="77"/>
      <c r="R35" s="74"/>
      <c r="S35" s="73"/>
      <c r="U35" s="76"/>
    </row>
    <row r="36" spans="1:21" s="79" customFormat="1" ht="13.5" customHeight="1">
      <c r="A36" s="79">
        <v>208</v>
      </c>
      <c r="B36" s="36" t="s">
        <v>64</v>
      </c>
      <c r="C36" s="94">
        <v>28922</v>
      </c>
      <c r="D36" s="73">
        <v>2.7389184703685774</v>
      </c>
      <c r="E36" s="72">
        <v>79215</v>
      </c>
      <c r="F36" s="94">
        <v>39625</v>
      </c>
      <c r="G36" s="94">
        <v>39590</v>
      </c>
      <c r="H36" s="74">
        <v>100.08840616317252</v>
      </c>
      <c r="I36" s="75">
        <v>78.2</v>
      </c>
      <c r="J36" s="29"/>
      <c r="K36" s="76">
        <v>1012.9795396419437</v>
      </c>
      <c r="L36" s="36"/>
      <c r="M36" s="77"/>
      <c r="N36" s="73"/>
      <c r="O36" s="77"/>
      <c r="P36" s="77"/>
      <c r="Q36" s="77"/>
      <c r="R36" s="74"/>
      <c r="S36" s="78"/>
      <c r="U36" s="76"/>
    </row>
    <row r="37" spans="1:21" s="79" customFormat="1" ht="13.5" customHeight="1">
      <c r="A37" s="79">
        <v>210</v>
      </c>
      <c r="B37" s="36" t="s">
        <v>30</v>
      </c>
      <c r="C37" s="94">
        <v>15077</v>
      </c>
      <c r="D37" s="73">
        <v>3.0240764077734297</v>
      </c>
      <c r="E37" s="72">
        <v>45594</v>
      </c>
      <c r="F37" s="94">
        <v>22802</v>
      </c>
      <c r="G37" s="94">
        <v>22792</v>
      </c>
      <c r="H37" s="74">
        <v>100.04387504387505</v>
      </c>
      <c r="I37" s="75">
        <v>80.88</v>
      </c>
      <c r="J37" s="29"/>
      <c r="K37" s="76">
        <v>563.7240356083087</v>
      </c>
      <c r="L37" s="36"/>
      <c r="M37" s="77"/>
      <c r="N37" s="73"/>
      <c r="O37" s="77"/>
      <c r="P37" s="77"/>
      <c r="Q37" s="77"/>
      <c r="R37" s="74"/>
      <c r="S37" s="78"/>
      <c r="U37" s="76"/>
    </row>
    <row r="38" spans="1:21" s="79" customFormat="1" ht="13.5" customHeight="1">
      <c r="A38" s="79">
        <v>211</v>
      </c>
      <c r="B38" s="36" t="s">
        <v>101</v>
      </c>
      <c r="C38" s="94">
        <v>20664</v>
      </c>
      <c r="D38" s="73">
        <v>3.1850077429345722</v>
      </c>
      <c r="E38" s="72">
        <v>65815</v>
      </c>
      <c r="F38" s="94">
        <v>32712</v>
      </c>
      <c r="G38" s="94">
        <v>33103</v>
      </c>
      <c r="H38" s="74">
        <v>98.81883817176691</v>
      </c>
      <c r="I38" s="75">
        <v>123.52</v>
      </c>
      <c r="J38" s="29"/>
      <c r="K38" s="76">
        <v>532.8286917098445</v>
      </c>
      <c r="L38" s="36"/>
      <c r="M38" s="93"/>
      <c r="N38" s="73"/>
      <c r="O38" s="93"/>
      <c r="P38" s="93"/>
      <c r="Q38" s="93"/>
      <c r="R38" s="74"/>
      <c r="S38" s="67"/>
      <c r="U38" s="76"/>
    </row>
    <row r="39" spans="1:21" s="79" customFormat="1" ht="13.5" customHeight="1">
      <c r="A39" s="79">
        <v>212</v>
      </c>
      <c r="B39" s="36" t="s">
        <v>12</v>
      </c>
      <c r="C39" s="94">
        <v>20197</v>
      </c>
      <c r="D39" s="73">
        <v>2.8593355448829034</v>
      </c>
      <c r="E39" s="72">
        <v>57750</v>
      </c>
      <c r="F39" s="94">
        <v>28007</v>
      </c>
      <c r="G39" s="94">
        <v>29743</v>
      </c>
      <c r="H39" s="74">
        <v>94.16333254883502</v>
      </c>
      <c r="I39" s="75">
        <v>372.01</v>
      </c>
      <c r="J39" s="29"/>
      <c r="K39" s="76">
        <v>155.23776242574124</v>
      </c>
      <c r="L39" s="36"/>
      <c r="M39" s="77"/>
      <c r="N39" s="73"/>
      <c r="O39" s="77"/>
      <c r="P39" s="77"/>
      <c r="Q39" s="77"/>
      <c r="R39" s="74"/>
      <c r="S39" s="73"/>
      <c r="U39" s="76"/>
    </row>
    <row r="40" spans="1:21" s="79" customFormat="1" ht="13.5" customHeight="1">
      <c r="A40" s="79">
        <v>214</v>
      </c>
      <c r="B40" s="36" t="s">
        <v>15</v>
      </c>
      <c r="C40" s="94">
        <v>11878</v>
      </c>
      <c r="D40" s="73">
        <v>2.672672167031487</v>
      </c>
      <c r="E40" s="72">
        <v>31746</v>
      </c>
      <c r="F40" s="94">
        <v>15483</v>
      </c>
      <c r="G40" s="94">
        <v>16263</v>
      </c>
      <c r="H40" s="74">
        <v>95.20383693045564</v>
      </c>
      <c r="I40" s="75">
        <v>193.65</v>
      </c>
      <c r="J40" s="29"/>
      <c r="K40" s="76">
        <v>163.9349341595662</v>
      </c>
      <c r="L40" s="36"/>
      <c r="M40" s="77"/>
      <c r="N40" s="73"/>
      <c r="O40" s="77"/>
      <c r="P40" s="77"/>
      <c r="Q40" s="77"/>
      <c r="R40" s="74"/>
      <c r="S40" s="78"/>
      <c r="U40" s="76"/>
    </row>
    <row r="41" spans="1:21" s="79" customFormat="1" ht="13.5" customHeight="1">
      <c r="A41" s="79">
        <v>215</v>
      </c>
      <c r="B41" s="36" t="s">
        <v>16</v>
      </c>
      <c r="C41" s="94">
        <v>17375</v>
      </c>
      <c r="D41" s="73">
        <v>2.754589928057554</v>
      </c>
      <c r="E41" s="72">
        <v>47861</v>
      </c>
      <c r="F41" s="94">
        <v>23613</v>
      </c>
      <c r="G41" s="94">
        <v>24248</v>
      </c>
      <c r="H41" s="74">
        <v>97.38122731771692</v>
      </c>
      <c r="I41" s="75">
        <v>186.55</v>
      </c>
      <c r="J41" s="29"/>
      <c r="K41" s="76">
        <v>256.55856338783167</v>
      </c>
      <c r="L41" s="36"/>
      <c r="M41" s="77"/>
      <c r="N41" s="73"/>
      <c r="O41" s="77"/>
      <c r="P41" s="77"/>
      <c r="Q41" s="77"/>
      <c r="R41" s="74"/>
      <c r="S41" s="73"/>
      <c r="U41" s="76"/>
    </row>
    <row r="42" spans="1:21" s="79" customFormat="1" ht="13.5" customHeight="1">
      <c r="A42" s="79">
        <v>216</v>
      </c>
      <c r="B42" s="36" t="s">
        <v>48</v>
      </c>
      <c r="C42" s="94">
        <v>27947</v>
      </c>
      <c r="D42" s="73">
        <v>2.8756217125272836</v>
      </c>
      <c r="E42" s="72">
        <v>80365</v>
      </c>
      <c r="F42" s="94">
        <v>39304</v>
      </c>
      <c r="G42" s="94">
        <v>41061</v>
      </c>
      <c r="H42" s="74">
        <v>95.7210004627262</v>
      </c>
      <c r="I42" s="75">
        <v>240.27</v>
      </c>
      <c r="J42" s="29"/>
      <c r="K42" s="76">
        <v>334.4778790527323</v>
      </c>
      <c r="L42" s="36"/>
      <c r="M42" s="77"/>
      <c r="N42" s="73"/>
      <c r="O42" s="77"/>
      <c r="P42" s="77"/>
      <c r="Q42" s="77"/>
      <c r="R42" s="74"/>
      <c r="S42" s="78"/>
      <c r="U42" s="76"/>
    </row>
    <row r="43" spans="1:21" s="79" customFormat="1" ht="13.5" customHeight="1">
      <c r="A43" s="79">
        <v>217</v>
      </c>
      <c r="B43" s="36" t="s">
        <v>21</v>
      </c>
      <c r="C43" s="94">
        <v>42582</v>
      </c>
      <c r="D43" s="73">
        <v>2.575571837865765</v>
      </c>
      <c r="E43" s="72">
        <v>109673</v>
      </c>
      <c r="F43" s="94">
        <v>54193</v>
      </c>
      <c r="G43" s="94">
        <v>55480</v>
      </c>
      <c r="H43" s="74">
        <v>97.68024513338139</v>
      </c>
      <c r="I43" s="75">
        <v>69.96</v>
      </c>
      <c r="J43" s="29"/>
      <c r="K43" s="76">
        <v>1567.652944539737</v>
      </c>
      <c r="L43" s="36"/>
      <c r="M43" s="77"/>
      <c r="N43" s="73"/>
      <c r="O43" s="77"/>
      <c r="P43" s="77"/>
      <c r="Q43" s="77"/>
      <c r="R43" s="74"/>
      <c r="S43" s="78"/>
      <c r="U43" s="76"/>
    </row>
    <row r="44" spans="1:21" s="79" customFormat="1" ht="13.5" customHeight="1">
      <c r="A44" s="79">
        <v>219</v>
      </c>
      <c r="B44" s="36" t="s">
        <v>22</v>
      </c>
      <c r="C44" s="94">
        <v>29953</v>
      </c>
      <c r="D44" s="73">
        <v>2.672486896137282</v>
      </c>
      <c r="E44" s="72">
        <v>80049</v>
      </c>
      <c r="F44" s="94">
        <v>39763</v>
      </c>
      <c r="G44" s="94">
        <v>40286</v>
      </c>
      <c r="H44" s="74">
        <v>98.70178225686342</v>
      </c>
      <c r="I44" s="75">
        <v>58.88</v>
      </c>
      <c r="J44" s="29"/>
      <c r="K44" s="76">
        <v>1359.5278532608695</v>
      </c>
      <c r="L44" s="36"/>
      <c r="M44" s="77"/>
      <c r="N44" s="73"/>
      <c r="O44" s="77"/>
      <c r="P44" s="77"/>
      <c r="Q44" s="77"/>
      <c r="R44" s="74"/>
      <c r="S44" s="78"/>
      <c r="U44" s="76"/>
    </row>
    <row r="45" spans="1:21" s="79" customFormat="1" ht="13.5" customHeight="1">
      <c r="A45" s="79">
        <v>220</v>
      </c>
      <c r="B45" s="36" t="s">
        <v>37</v>
      </c>
      <c r="C45" s="94">
        <v>84541</v>
      </c>
      <c r="D45" s="73">
        <v>2.477034811511574</v>
      </c>
      <c r="E45" s="72">
        <v>209411</v>
      </c>
      <c r="F45" s="94">
        <v>107630</v>
      </c>
      <c r="G45" s="94">
        <v>101781</v>
      </c>
      <c r="H45" s="74">
        <v>105.74665212564231</v>
      </c>
      <c r="I45" s="75">
        <v>284.07</v>
      </c>
      <c r="J45" s="29"/>
      <c r="K45" s="76">
        <v>737.1809765198719</v>
      </c>
      <c r="L45" s="36"/>
      <c r="M45" s="95"/>
      <c r="N45" s="73"/>
      <c r="O45" s="77"/>
      <c r="P45" s="77"/>
      <c r="Q45" s="77"/>
      <c r="R45" s="74"/>
      <c r="S45" s="78"/>
      <c r="U45" s="76"/>
    </row>
    <row r="46" spans="1:21" s="79" customFormat="1" ht="13.5" customHeight="1">
      <c r="A46" s="79">
        <v>221</v>
      </c>
      <c r="B46" s="36" t="s">
        <v>39</v>
      </c>
      <c r="C46" s="94">
        <v>59468</v>
      </c>
      <c r="D46" s="73">
        <v>2.6225869375126116</v>
      </c>
      <c r="E46" s="72">
        <v>155960</v>
      </c>
      <c r="F46" s="94">
        <v>78365</v>
      </c>
      <c r="G46" s="94">
        <v>77595</v>
      </c>
      <c r="H46" s="74">
        <v>100.99233198015337</v>
      </c>
      <c r="I46" s="75">
        <v>99.04</v>
      </c>
      <c r="J46" s="29"/>
      <c r="K46" s="76">
        <v>1574.7172859450725</v>
      </c>
      <c r="L46" s="36"/>
      <c r="M46" s="77"/>
      <c r="N46" s="73"/>
      <c r="O46" s="77"/>
      <c r="P46" s="77"/>
      <c r="Q46" s="77"/>
      <c r="R46" s="74"/>
      <c r="S46" s="78"/>
      <c r="U46" s="76"/>
    </row>
    <row r="47" spans="1:21" s="79" customFormat="1" ht="13.5" customHeight="1">
      <c r="A47" s="79">
        <v>222</v>
      </c>
      <c r="B47" s="36" t="s">
        <v>19</v>
      </c>
      <c r="C47" s="94">
        <v>25065</v>
      </c>
      <c r="D47" s="73">
        <v>2.6137243167763815</v>
      </c>
      <c r="E47" s="72">
        <v>65513</v>
      </c>
      <c r="F47" s="94">
        <v>33699</v>
      </c>
      <c r="G47" s="94">
        <v>31814</v>
      </c>
      <c r="H47" s="74">
        <v>105.9250644370403</v>
      </c>
      <c r="I47" s="75">
        <v>92.96</v>
      </c>
      <c r="J47" s="29" t="s">
        <v>127</v>
      </c>
      <c r="K47" s="76">
        <v>704.7439759036145</v>
      </c>
      <c r="L47" s="36"/>
      <c r="M47" s="93"/>
      <c r="N47" s="73"/>
      <c r="O47" s="93"/>
      <c r="P47" s="93"/>
      <c r="Q47" s="93"/>
      <c r="R47" s="74"/>
      <c r="S47" s="67"/>
      <c r="U47" s="76"/>
    </row>
    <row r="48" spans="1:21" s="79" customFormat="1" ht="13.5" customHeight="1">
      <c r="A48" s="79">
        <v>223</v>
      </c>
      <c r="B48" s="36" t="s">
        <v>43</v>
      </c>
      <c r="C48" s="94">
        <v>10312</v>
      </c>
      <c r="D48" s="73">
        <v>3.004654771140419</v>
      </c>
      <c r="E48" s="72">
        <v>30984</v>
      </c>
      <c r="F48" s="94">
        <v>15256</v>
      </c>
      <c r="G48" s="94">
        <v>15728</v>
      </c>
      <c r="H48" s="74">
        <v>96.99898270600204</v>
      </c>
      <c r="I48" s="75">
        <v>62.67</v>
      </c>
      <c r="J48" s="29" t="s">
        <v>128</v>
      </c>
      <c r="K48" s="76">
        <v>494.39923408329344</v>
      </c>
      <c r="L48" s="36"/>
      <c r="M48" s="77"/>
      <c r="N48" s="73"/>
      <c r="O48" s="77"/>
      <c r="P48" s="77"/>
      <c r="Q48" s="77"/>
      <c r="R48" s="74"/>
      <c r="S48" s="73"/>
      <c r="U48" s="76"/>
    </row>
    <row r="49" spans="1:21" s="79" customFormat="1" ht="13.5" customHeight="1">
      <c r="A49" s="79">
        <v>224</v>
      </c>
      <c r="B49" s="36" t="s">
        <v>65</v>
      </c>
      <c r="C49" s="96">
        <v>21350</v>
      </c>
      <c r="D49" s="73">
        <v>2.7569555035128808</v>
      </c>
      <c r="E49" s="72">
        <v>58861</v>
      </c>
      <c r="F49" s="94">
        <v>29792</v>
      </c>
      <c r="G49" s="94">
        <v>29069</v>
      </c>
      <c r="H49" s="74">
        <v>102.48718566170147</v>
      </c>
      <c r="I49" s="97">
        <v>35.63</v>
      </c>
      <c r="J49" s="26"/>
      <c r="K49" s="76">
        <v>1652.0067358967162</v>
      </c>
      <c r="L49" s="36"/>
      <c r="M49" s="77"/>
      <c r="N49" s="73"/>
      <c r="O49" s="77"/>
      <c r="P49" s="77"/>
      <c r="Q49" s="77"/>
      <c r="R49" s="74"/>
      <c r="S49" s="78"/>
      <c r="U49" s="76"/>
    </row>
    <row r="50" spans="1:21" s="79" customFormat="1" ht="13.5" customHeight="1">
      <c r="A50" s="79">
        <v>225</v>
      </c>
      <c r="B50" s="36" t="s">
        <v>67</v>
      </c>
      <c r="C50" s="94">
        <v>16292</v>
      </c>
      <c r="D50" s="73">
        <v>2.8501718634912843</v>
      </c>
      <c r="E50" s="72">
        <v>46435</v>
      </c>
      <c r="F50" s="94">
        <v>22715</v>
      </c>
      <c r="G50" s="94">
        <v>23720</v>
      </c>
      <c r="H50" s="74">
        <v>95.76306913996628</v>
      </c>
      <c r="I50" s="97">
        <v>348.38</v>
      </c>
      <c r="J50" s="26"/>
      <c r="K50" s="76">
        <v>133.28836328147426</v>
      </c>
      <c r="L50" s="36"/>
      <c r="M50" s="77"/>
      <c r="N50" s="73"/>
      <c r="O50" s="77"/>
      <c r="P50" s="98"/>
      <c r="Q50" s="99"/>
      <c r="R50" s="74"/>
      <c r="S50" s="78"/>
      <c r="U50" s="76"/>
    </row>
    <row r="51" spans="1:21" s="79" customFormat="1" ht="13.5" customHeight="1">
      <c r="A51" s="79">
        <v>226</v>
      </c>
      <c r="B51" s="36" t="s">
        <v>68</v>
      </c>
      <c r="C51" s="94">
        <v>18837</v>
      </c>
      <c r="D51" s="73">
        <v>2.886181451398843</v>
      </c>
      <c r="E51" s="72">
        <v>54367</v>
      </c>
      <c r="F51" s="94">
        <v>26511</v>
      </c>
      <c r="G51" s="94">
        <v>27856</v>
      </c>
      <c r="H51" s="74">
        <v>95.17159678345777</v>
      </c>
      <c r="I51" s="75">
        <v>97.8</v>
      </c>
      <c r="J51" s="29"/>
      <c r="K51" s="76">
        <v>555.8997955010225</v>
      </c>
      <c r="L51" s="36"/>
      <c r="M51" s="77"/>
      <c r="N51" s="73"/>
      <c r="O51" s="77"/>
      <c r="P51" s="77"/>
      <c r="Q51" s="77"/>
      <c r="R51" s="74"/>
      <c r="S51" s="78"/>
      <c r="U51" s="76"/>
    </row>
    <row r="52" spans="1:21" s="79" customFormat="1" ht="13.5" customHeight="1">
      <c r="A52" s="79">
        <v>227</v>
      </c>
      <c r="B52" s="36" t="s">
        <v>103</v>
      </c>
      <c r="C52" s="94">
        <v>35258</v>
      </c>
      <c r="D52" s="73">
        <v>3.1220999489477563</v>
      </c>
      <c r="E52" s="72">
        <v>110079</v>
      </c>
      <c r="F52" s="94">
        <v>54419</v>
      </c>
      <c r="G52" s="94">
        <v>55660</v>
      </c>
      <c r="H52" s="74">
        <v>97.7703916636723</v>
      </c>
      <c r="I52" s="75">
        <v>205.35</v>
      </c>
      <c r="J52" s="29"/>
      <c r="K52" s="76">
        <v>536.0555149744339</v>
      </c>
      <c r="L52" s="36"/>
      <c r="M52" s="77"/>
      <c r="N52" s="73"/>
      <c r="O52" s="77"/>
      <c r="P52" s="77"/>
      <c r="Q52" s="77"/>
      <c r="R52" s="74"/>
      <c r="S52" s="78"/>
      <c r="U52" s="76"/>
    </row>
    <row r="53" spans="1:21" s="79" customFormat="1" ht="13.5" customHeight="1" thickBot="1">
      <c r="A53" s="79">
        <v>228</v>
      </c>
      <c r="B53" s="36" t="s">
        <v>79</v>
      </c>
      <c r="C53" s="94">
        <v>16879</v>
      </c>
      <c r="D53" s="73">
        <v>3.3737780674210556</v>
      </c>
      <c r="E53" s="72">
        <v>56946</v>
      </c>
      <c r="F53" s="94">
        <v>28682</v>
      </c>
      <c r="G53" s="94">
        <v>28264</v>
      </c>
      <c r="H53" s="74">
        <v>101.47891310500992</v>
      </c>
      <c r="I53" s="97">
        <v>123.18</v>
      </c>
      <c r="J53" s="26"/>
      <c r="K53" s="76">
        <v>462.2990745250852</v>
      </c>
      <c r="L53" s="36"/>
      <c r="M53" s="77"/>
      <c r="N53" s="73"/>
      <c r="O53" s="77"/>
      <c r="P53" s="98"/>
      <c r="Q53" s="99"/>
      <c r="R53" s="74"/>
      <c r="S53" s="100"/>
      <c r="T53" s="101"/>
      <c r="U53" s="76"/>
    </row>
    <row r="54" spans="1:21" ht="13.5">
      <c r="A54" s="79">
        <v>229</v>
      </c>
      <c r="B54" s="36" t="s">
        <v>72</v>
      </c>
      <c r="C54" s="77">
        <v>14971</v>
      </c>
      <c r="D54" s="73">
        <v>3.1880969875091845</v>
      </c>
      <c r="E54" s="77">
        <v>47729</v>
      </c>
      <c r="F54" s="77">
        <v>23574</v>
      </c>
      <c r="G54" s="77">
        <v>24155</v>
      </c>
      <c r="H54" s="74">
        <v>97.59470089008488</v>
      </c>
      <c r="I54" s="78">
        <v>178.12</v>
      </c>
      <c r="J54" s="79" t="s">
        <v>124</v>
      </c>
      <c r="K54" s="76">
        <v>267.95980238041767</v>
      </c>
      <c r="L54" s="40"/>
      <c r="M54" s="41"/>
      <c r="N54" s="102"/>
      <c r="O54" s="42"/>
      <c r="P54" s="42"/>
      <c r="Q54" s="43"/>
      <c r="R54" s="103"/>
      <c r="S54" s="104"/>
      <c r="T54" s="105"/>
      <c r="U54" s="103"/>
    </row>
    <row r="55" spans="1:21" s="51" customFormat="1" ht="12" customHeight="1">
      <c r="A55" s="29">
        <v>230</v>
      </c>
      <c r="B55" s="36" t="s">
        <v>73</v>
      </c>
      <c r="C55" s="77">
        <v>15006</v>
      </c>
      <c r="D55" s="73">
        <v>2.95421831267493</v>
      </c>
      <c r="E55" s="77">
        <v>44331</v>
      </c>
      <c r="F55" s="77">
        <v>22293</v>
      </c>
      <c r="G55" s="77">
        <v>22038</v>
      </c>
      <c r="H55" s="74">
        <v>101.15709229512659</v>
      </c>
      <c r="I55" s="78">
        <v>118.77</v>
      </c>
      <c r="J55" s="79" t="s">
        <v>124</v>
      </c>
      <c r="K55" s="76">
        <v>373.25082091437235</v>
      </c>
      <c r="L55" s="44"/>
      <c r="M55" s="45"/>
      <c r="N55" s="106"/>
      <c r="O55" s="46"/>
      <c r="P55" s="46"/>
      <c r="Q55" s="47"/>
      <c r="R55" s="107"/>
      <c r="S55" s="108"/>
      <c r="T55" s="49"/>
      <c r="U55" s="107"/>
    </row>
    <row r="56" spans="1:21" s="51" customFormat="1" ht="12" customHeight="1">
      <c r="A56" s="29">
        <v>231</v>
      </c>
      <c r="B56" s="36" t="s">
        <v>92</v>
      </c>
      <c r="C56" s="77">
        <v>14013</v>
      </c>
      <c r="D56" s="73">
        <v>3.3581674159708843</v>
      </c>
      <c r="E56" s="77">
        <v>47058</v>
      </c>
      <c r="F56" s="77">
        <v>23048</v>
      </c>
      <c r="G56" s="77">
        <v>24010</v>
      </c>
      <c r="H56" s="74">
        <v>95.99333610995419</v>
      </c>
      <c r="I56" s="78">
        <v>179.78</v>
      </c>
      <c r="J56" s="79"/>
      <c r="K56" s="76">
        <v>261.7532539770831</v>
      </c>
      <c r="L56" s="38"/>
      <c r="M56" s="38"/>
      <c r="N56" s="38"/>
      <c r="O56" s="38"/>
      <c r="P56" s="38"/>
      <c r="Q56" s="48"/>
      <c r="S56" s="109"/>
      <c r="U56" s="38"/>
    </row>
    <row r="57" spans="1:21" s="51" customFormat="1" ht="12" customHeight="1">
      <c r="A57" s="29">
        <v>232</v>
      </c>
      <c r="B57" s="36" t="s">
        <v>71</v>
      </c>
      <c r="C57" s="77">
        <v>35391</v>
      </c>
      <c r="D57" s="73">
        <v>2.6484982057585262</v>
      </c>
      <c r="E57" s="77">
        <v>93733</v>
      </c>
      <c r="F57" s="77">
        <v>48052</v>
      </c>
      <c r="G57" s="77">
        <v>45681</v>
      </c>
      <c r="H57" s="74">
        <v>105.1903417175631</v>
      </c>
      <c r="I57" s="78">
        <v>147.24</v>
      </c>
      <c r="J57" s="79"/>
      <c r="K57" s="76">
        <v>636.6001086661233</v>
      </c>
      <c r="L57" s="49"/>
      <c r="M57" s="49"/>
      <c r="N57" s="49"/>
      <c r="O57" s="49"/>
      <c r="P57" s="49"/>
      <c r="Q57" s="50"/>
      <c r="R57" s="110"/>
      <c r="S57" s="109"/>
      <c r="T57" s="111"/>
      <c r="U57" s="112"/>
    </row>
    <row r="58" spans="1:21" s="116" customFormat="1" ht="12" customHeight="1">
      <c r="A58" s="94">
        <v>233</v>
      </c>
      <c r="B58" s="36" t="s">
        <v>93</v>
      </c>
      <c r="C58" s="77">
        <v>11656</v>
      </c>
      <c r="D58" s="73">
        <v>3.3223232669869596</v>
      </c>
      <c r="E58" s="77">
        <v>38725</v>
      </c>
      <c r="F58" s="77">
        <v>19020</v>
      </c>
      <c r="G58" s="77">
        <v>19705</v>
      </c>
      <c r="H58" s="74">
        <v>96.52372494290789</v>
      </c>
      <c r="I58" s="78">
        <v>166.33</v>
      </c>
      <c r="J58" s="79" t="s">
        <v>125</v>
      </c>
      <c r="K58" s="76">
        <v>232.82029699993987</v>
      </c>
      <c r="L58" s="113"/>
      <c r="M58" s="114"/>
      <c r="N58" s="113"/>
      <c r="O58" s="114"/>
      <c r="P58" s="114"/>
      <c r="Q58" s="114"/>
      <c r="R58" s="115"/>
      <c r="S58" s="115"/>
      <c r="T58" s="115"/>
      <c r="U58" s="113"/>
    </row>
    <row r="59" spans="1:21" s="116" customFormat="1" ht="12" customHeight="1">
      <c r="A59" s="94">
        <v>234</v>
      </c>
      <c r="B59" s="36" t="s">
        <v>70</v>
      </c>
      <c r="C59" s="77">
        <v>16972</v>
      </c>
      <c r="D59" s="73">
        <v>2.9834433184067874</v>
      </c>
      <c r="E59" s="77">
        <v>50635</v>
      </c>
      <c r="F59" s="77">
        <v>25347</v>
      </c>
      <c r="G59" s="77">
        <v>25288</v>
      </c>
      <c r="H59" s="74">
        <v>100.23331224296108</v>
      </c>
      <c r="I59" s="78">
        <v>203.9</v>
      </c>
      <c r="J59" s="79" t="s">
        <v>129</v>
      </c>
      <c r="K59" s="76">
        <v>248.33251593918587</v>
      </c>
      <c r="M59" s="114"/>
      <c r="N59" s="113"/>
      <c r="O59" s="114"/>
      <c r="P59" s="114"/>
      <c r="Q59" s="114"/>
      <c r="R59" s="115"/>
      <c r="S59" s="115"/>
      <c r="T59" s="115"/>
      <c r="U59" s="113"/>
    </row>
    <row r="60" spans="1:21" s="116" customFormat="1" ht="12" customHeight="1">
      <c r="A60" s="94">
        <v>235</v>
      </c>
      <c r="B60" s="36" t="s">
        <v>85</v>
      </c>
      <c r="C60" s="77">
        <v>14413</v>
      </c>
      <c r="D60" s="73">
        <v>2.958925969610768</v>
      </c>
      <c r="E60" s="77">
        <v>42647</v>
      </c>
      <c r="F60" s="77">
        <v>21188</v>
      </c>
      <c r="G60" s="77">
        <v>21459</v>
      </c>
      <c r="H60" s="74">
        <v>98.7371266135421</v>
      </c>
      <c r="I60" s="78">
        <v>79.14</v>
      </c>
      <c r="J60" s="79"/>
      <c r="K60" s="76">
        <v>538.8804649987364</v>
      </c>
      <c r="M60" s="114"/>
      <c r="N60" s="113"/>
      <c r="O60" s="114"/>
      <c r="P60" s="114"/>
      <c r="Q60" s="114"/>
      <c r="R60" s="115"/>
      <c r="S60" s="115"/>
      <c r="T60" s="115"/>
      <c r="U60" s="113"/>
    </row>
    <row r="61" spans="1:21" s="116" customFormat="1" ht="12" customHeight="1">
      <c r="A61" s="94">
        <v>236</v>
      </c>
      <c r="B61" s="36" t="s">
        <v>80</v>
      </c>
      <c r="C61" s="77">
        <v>16984</v>
      </c>
      <c r="D61" s="73">
        <v>3.0983278379651438</v>
      </c>
      <c r="E61" s="77">
        <v>52622</v>
      </c>
      <c r="F61" s="77">
        <v>26491</v>
      </c>
      <c r="G61" s="77">
        <v>26131</v>
      </c>
      <c r="H61" s="74">
        <v>101.37767402701772</v>
      </c>
      <c r="I61" s="78">
        <v>140.21</v>
      </c>
      <c r="J61" s="79" t="s">
        <v>124</v>
      </c>
      <c r="K61" s="76">
        <v>375.3084658726196</v>
      </c>
      <c r="M61" s="114"/>
      <c r="N61" s="113"/>
      <c r="O61" s="114"/>
      <c r="P61" s="114"/>
      <c r="Q61" s="114"/>
      <c r="R61" s="115"/>
      <c r="S61" s="115"/>
      <c r="T61" s="115"/>
      <c r="U61" s="113"/>
    </row>
    <row r="62" spans="2:21" s="116" customFormat="1" ht="12" customHeight="1">
      <c r="B62" s="36"/>
      <c r="C62" s="77"/>
      <c r="D62" s="73"/>
      <c r="E62" s="77"/>
      <c r="F62" s="77"/>
      <c r="G62" s="77"/>
      <c r="H62" s="74"/>
      <c r="I62" s="73"/>
      <c r="J62" s="79"/>
      <c r="K62" s="76"/>
      <c r="L62" s="117"/>
      <c r="M62" s="114"/>
      <c r="N62" s="113"/>
      <c r="O62" s="114"/>
      <c r="P62" s="114"/>
      <c r="Q62" s="114"/>
      <c r="R62" s="115"/>
      <c r="S62" s="115"/>
      <c r="T62" s="115"/>
      <c r="U62" s="113"/>
    </row>
    <row r="63" spans="2:19" s="51" customFormat="1" ht="12" customHeight="1">
      <c r="B63" s="36" t="s">
        <v>49</v>
      </c>
      <c r="C63" s="77">
        <v>25284</v>
      </c>
      <c r="D63" s="73">
        <v>2.9932368296155674</v>
      </c>
      <c r="E63" s="77">
        <v>75681</v>
      </c>
      <c r="F63" s="77">
        <v>37119</v>
      </c>
      <c r="G63" s="77">
        <v>38562</v>
      </c>
      <c r="H63" s="74">
        <v>96.25797417146413</v>
      </c>
      <c r="I63" s="73">
        <v>306.56</v>
      </c>
      <c r="J63" s="79"/>
      <c r="K63" s="76">
        <v>246.87173799582465</v>
      </c>
      <c r="S63" s="109"/>
    </row>
    <row r="64" spans="1:19" s="51" customFormat="1" ht="12" customHeight="1">
      <c r="A64" s="29">
        <v>302</v>
      </c>
      <c r="B64" s="36" t="s">
        <v>11</v>
      </c>
      <c r="C64" s="77">
        <v>10879</v>
      </c>
      <c r="D64" s="73">
        <v>3.197444618071514</v>
      </c>
      <c r="E64" s="77">
        <v>34785</v>
      </c>
      <c r="F64" s="77">
        <v>17155</v>
      </c>
      <c r="G64" s="77">
        <v>17630</v>
      </c>
      <c r="H64" s="74">
        <v>97.30572887124221</v>
      </c>
      <c r="I64" s="78">
        <v>121.64</v>
      </c>
      <c r="J64" s="79" t="s">
        <v>126</v>
      </c>
      <c r="K64" s="76">
        <v>285.9667872410391</v>
      </c>
      <c r="S64" s="109"/>
    </row>
    <row r="65" spans="1:19" s="51" customFormat="1" ht="12" customHeight="1">
      <c r="A65" s="29">
        <v>309</v>
      </c>
      <c r="B65" s="36" t="s">
        <v>50</v>
      </c>
      <c r="C65" s="77">
        <v>7029</v>
      </c>
      <c r="D65" s="73">
        <v>2.6397780623132734</v>
      </c>
      <c r="E65" s="77">
        <v>18555</v>
      </c>
      <c r="F65" s="77">
        <v>9054</v>
      </c>
      <c r="G65" s="77">
        <v>9501</v>
      </c>
      <c r="H65" s="74">
        <v>95.29523208083359</v>
      </c>
      <c r="I65" s="78">
        <v>23.19</v>
      </c>
      <c r="J65" s="79"/>
      <c r="K65" s="76">
        <v>800.1293661060802</v>
      </c>
      <c r="S65" s="109"/>
    </row>
    <row r="66" spans="1:11" ht="13.5">
      <c r="A66" s="79">
        <v>310</v>
      </c>
      <c r="B66" s="36" t="s">
        <v>66</v>
      </c>
      <c r="C66" s="77">
        <v>7376</v>
      </c>
      <c r="D66" s="73">
        <v>3.0288774403470717</v>
      </c>
      <c r="E66" s="77">
        <v>22341</v>
      </c>
      <c r="F66" s="77">
        <v>10910</v>
      </c>
      <c r="G66" s="77">
        <v>11431</v>
      </c>
      <c r="H66" s="74">
        <v>95.44221852856268</v>
      </c>
      <c r="I66" s="78">
        <v>161.73</v>
      </c>
      <c r="J66" s="79"/>
      <c r="K66" s="76">
        <v>138.13763680207754</v>
      </c>
    </row>
    <row r="67" spans="1:11" ht="13.5">
      <c r="A67" s="79"/>
      <c r="B67" s="36"/>
      <c r="C67" s="93"/>
      <c r="D67" s="73"/>
      <c r="E67" s="93"/>
      <c r="F67" s="93"/>
      <c r="G67" s="93"/>
      <c r="H67" s="74"/>
      <c r="I67" s="67"/>
      <c r="J67" s="79"/>
      <c r="K67" s="76"/>
    </row>
    <row r="68" spans="1:21" s="116" customFormat="1" ht="12" customHeight="1">
      <c r="A68" s="94"/>
      <c r="B68" s="36" t="s">
        <v>51</v>
      </c>
      <c r="C68" s="77">
        <v>13776</v>
      </c>
      <c r="D68" s="73">
        <v>2.6499709639953544</v>
      </c>
      <c r="E68" s="77">
        <v>36506</v>
      </c>
      <c r="F68" s="77">
        <v>18349</v>
      </c>
      <c r="G68" s="77">
        <v>18157</v>
      </c>
      <c r="H68" s="74">
        <v>101.057443410255</v>
      </c>
      <c r="I68" s="73">
        <v>37.48</v>
      </c>
      <c r="J68" s="79"/>
      <c r="K68" s="76">
        <v>974.0128068303096</v>
      </c>
      <c r="L68" s="113"/>
      <c r="M68" s="114"/>
      <c r="N68" s="113"/>
      <c r="O68" s="114"/>
      <c r="P68" s="114"/>
      <c r="Q68" s="114"/>
      <c r="R68" s="113"/>
      <c r="S68" s="115"/>
      <c r="T68" s="115"/>
      <c r="U68" s="39"/>
    </row>
    <row r="69" spans="1:21" s="116" customFormat="1" ht="12" customHeight="1">
      <c r="A69" s="94">
        <v>341</v>
      </c>
      <c r="B69" s="36" t="s">
        <v>40</v>
      </c>
      <c r="C69" s="77">
        <v>13776</v>
      </c>
      <c r="D69" s="73">
        <v>2.6499709639953544</v>
      </c>
      <c r="E69" s="77">
        <v>36506</v>
      </c>
      <c r="F69" s="77">
        <v>18349</v>
      </c>
      <c r="G69" s="77">
        <v>18157</v>
      </c>
      <c r="H69" s="74">
        <v>101.057443410255</v>
      </c>
      <c r="I69" s="78">
        <v>37.48</v>
      </c>
      <c r="J69" s="79"/>
      <c r="K69" s="76">
        <v>974.0128068303096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13"/>
    </row>
    <row r="70" spans="1:21" s="116" customFormat="1" ht="12" customHeight="1">
      <c r="A70" s="94"/>
      <c r="B70" s="36"/>
      <c r="C70" s="77"/>
      <c r="D70" s="73"/>
      <c r="E70" s="77"/>
      <c r="F70" s="77"/>
      <c r="G70" s="77"/>
      <c r="H70" s="74"/>
      <c r="I70" s="78"/>
      <c r="J70" s="79"/>
      <c r="K70" s="76"/>
      <c r="L70" s="113"/>
      <c r="M70" s="114"/>
      <c r="N70" s="113"/>
      <c r="O70" s="114"/>
      <c r="P70" s="114"/>
      <c r="Q70" s="114"/>
      <c r="R70" s="115"/>
      <c r="S70" s="115"/>
      <c r="T70" s="115"/>
      <c r="U70" s="113"/>
    </row>
    <row r="71" spans="1:21" s="116" customFormat="1" ht="12" customHeight="1">
      <c r="A71" s="94"/>
      <c r="B71" s="36" t="s">
        <v>52</v>
      </c>
      <c r="C71" s="77">
        <v>7323</v>
      </c>
      <c r="D71" s="73">
        <v>2.8308070462925032</v>
      </c>
      <c r="E71" s="77">
        <v>20730</v>
      </c>
      <c r="F71" s="77">
        <v>10123</v>
      </c>
      <c r="G71" s="77">
        <v>10607</v>
      </c>
      <c r="H71" s="74">
        <v>95.43697558216272</v>
      </c>
      <c r="I71" s="73">
        <v>325.78</v>
      </c>
      <c r="J71" s="79"/>
      <c r="K71" s="76">
        <v>63.63189882742956</v>
      </c>
      <c r="M71" s="114"/>
      <c r="N71" s="113"/>
      <c r="O71" s="114"/>
      <c r="P71" s="114"/>
      <c r="Q71" s="114"/>
      <c r="R71" s="115"/>
      <c r="S71" s="115"/>
      <c r="T71" s="115"/>
      <c r="U71" s="113"/>
    </row>
    <row r="72" spans="1:21" s="116" customFormat="1" ht="12" customHeight="1">
      <c r="A72" s="94">
        <v>364</v>
      </c>
      <c r="B72" s="36" t="s">
        <v>53</v>
      </c>
      <c r="C72" s="77">
        <v>7323</v>
      </c>
      <c r="D72" s="73">
        <v>2.8308070462925032</v>
      </c>
      <c r="E72" s="77">
        <v>20730</v>
      </c>
      <c r="F72" s="77">
        <v>10123</v>
      </c>
      <c r="G72" s="77">
        <v>10607</v>
      </c>
      <c r="H72" s="74">
        <v>95.43697558216272</v>
      </c>
      <c r="I72" s="78">
        <v>325.78</v>
      </c>
      <c r="J72" s="79"/>
      <c r="K72" s="76">
        <v>63.63189882742956</v>
      </c>
      <c r="M72" s="114"/>
      <c r="N72" s="113"/>
      <c r="O72" s="114"/>
      <c r="P72" s="114"/>
      <c r="Q72" s="114"/>
      <c r="R72" s="115"/>
      <c r="S72" s="115"/>
      <c r="T72" s="115"/>
      <c r="U72" s="113"/>
    </row>
    <row r="73" spans="1:21" s="116" customFormat="1" ht="12" customHeight="1">
      <c r="A73" s="94"/>
      <c r="B73" s="36"/>
      <c r="C73" s="77"/>
      <c r="D73" s="73"/>
      <c r="E73" s="77"/>
      <c r="F73" s="77"/>
      <c r="G73" s="77"/>
      <c r="H73" s="74"/>
      <c r="I73" s="78"/>
      <c r="J73" s="79"/>
      <c r="K73" s="76"/>
      <c r="M73" s="114"/>
      <c r="N73" s="113"/>
      <c r="O73" s="114"/>
      <c r="P73" s="114"/>
      <c r="Q73" s="114"/>
      <c r="R73" s="115"/>
      <c r="S73" s="115"/>
      <c r="T73" s="115"/>
      <c r="U73" s="113"/>
    </row>
    <row r="74" spans="1:21" s="116" customFormat="1" ht="12" customHeight="1">
      <c r="A74" s="94"/>
      <c r="B74" s="36" t="s">
        <v>100</v>
      </c>
      <c r="C74" s="77">
        <v>27286</v>
      </c>
      <c r="D74" s="73">
        <v>2.779777175108114</v>
      </c>
      <c r="E74" s="77">
        <v>75849</v>
      </c>
      <c r="F74" s="77">
        <v>37690</v>
      </c>
      <c r="G74" s="77">
        <v>38159</v>
      </c>
      <c r="H74" s="74">
        <v>98.77093215231008</v>
      </c>
      <c r="I74" s="73">
        <v>143.32</v>
      </c>
      <c r="J74" s="79"/>
      <c r="K74" s="76">
        <v>529.2283003070054</v>
      </c>
      <c r="L74" s="117"/>
      <c r="M74" s="114"/>
      <c r="N74" s="113"/>
      <c r="O74" s="114"/>
      <c r="P74" s="114"/>
      <c r="Q74" s="114"/>
      <c r="R74" s="115"/>
      <c r="S74" s="115"/>
      <c r="T74" s="115"/>
      <c r="U74" s="113"/>
    </row>
    <row r="75" spans="1:11" ht="13.5">
      <c r="A75" s="79">
        <v>442</v>
      </c>
      <c r="B75" s="36" t="s">
        <v>27</v>
      </c>
      <c r="C75" s="77">
        <v>6301</v>
      </c>
      <c r="D75" s="73">
        <v>2.788763688303444</v>
      </c>
      <c r="E75" s="77">
        <v>17572</v>
      </c>
      <c r="F75" s="77">
        <v>8904</v>
      </c>
      <c r="G75" s="77">
        <v>8668</v>
      </c>
      <c r="H75" s="74">
        <v>102.7226580526073</v>
      </c>
      <c r="I75" s="78">
        <v>34.03</v>
      </c>
      <c r="J75" s="79" t="s">
        <v>124</v>
      </c>
      <c r="K75" s="76">
        <v>516.3679106670585</v>
      </c>
    </row>
    <row r="76" spans="1:11" ht="13.5">
      <c r="A76" s="79">
        <v>443</v>
      </c>
      <c r="B76" s="36" t="s">
        <v>28</v>
      </c>
      <c r="C76" s="77">
        <v>17875</v>
      </c>
      <c r="D76" s="73">
        <v>2.6766993006993007</v>
      </c>
      <c r="E76" s="77">
        <v>47846</v>
      </c>
      <c r="F76" s="77">
        <v>23728</v>
      </c>
      <c r="G76" s="77">
        <v>24118</v>
      </c>
      <c r="H76" s="74">
        <v>98.38295049340742</v>
      </c>
      <c r="I76" s="78">
        <v>64.97</v>
      </c>
      <c r="J76" s="79" t="s">
        <v>124</v>
      </c>
      <c r="K76" s="76">
        <v>736.4321994766816</v>
      </c>
    </row>
    <row r="77" spans="1:11" ht="13.5">
      <c r="A77" s="79">
        <v>447</v>
      </c>
      <c r="B77" s="36" t="s">
        <v>23</v>
      </c>
      <c r="C77" s="77">
        <v>3110</v>
      </c>
      <c r="D77" s="73">
        <v>3.3540192926045016</v>
      </c>
      <c r="E77" s="77">
        <v>10431</v>
      </c>
      <c r="F77" s="77">
        <v>5058</v>
      </c>
      <c r="G77" s="77">
        <v>5373</v>
      </c>
      <c r="H77" s="74">
        <v>94.13735343383584</v>
      </c>
      <c r="I77" s="78">
        <v>44.32</v>
      </c>
      <c r="J77" s="79"/>
      <c r="K77" s="76">
        <v>235.35649819494586</v>
      </c>
    </row>
    <row r="78" spans="1:11" ht="13.5">
      <c r="A78" s="79"/>
      <c r="B78" s="36"/>
      <c r="C78" s="77"/>
      <c r="D78" s="73"/>
      <c r="E78" s="77"/>
      <c r="F78" s="77"/>
      <c r="G78" s="77"/>
      <c r="H78" s="74"/>
      <c r="I78" s="78"/>
      <c r="J78" s="79"/>
      <c r="K78" s="76"/>
    </row>
    <row r="79" spans="1:11" ht="13.5">
      <c r="A79" s="79"/>
      <c r="B79" s="36" t="s">
        <v>54</v>
      </c>
      <c r="C79" s="77">
        <v>6496</v>
      </c>
      <c r="D79" s="73">
        <v>3.5869766009852215</v>
      </c>
      <c r="E79" s="77">
        <v>23301</v>
      </c>
      <c r="F79" s="77">
        <v>11821</v>
      </c>
      <c r="G79" s="77">
        <v>11480</v>
      </c>
      <c r="H79" s="74">
        <v>102.97038327526134</v>
      </c>
      <c r="I79" s="73">
        <v>59.1</v>
      </c>
      <c r="J79" s="79"/>
      <c r="K79" s="76">
        <v>394.2639593908629</v>
      </c>
    </row>
    <row r="80" spans="1:11" ht="13.5">
      <c r="A80" s="79">
        <v>521</v>
      </c>
      <c r="B80" s="36" t="s">
        <v>31</v>
      </c>
      <c r="C80" s="77">
        <v>6496</v>
      </c>
      <c r="D80" s="73">
        <v>3.5869766009852215</v>
      </c>
      <c r="E80" s="77">
        <v>23301</v>
      </c>
      <c r="F80" s="77">
        <v>11821</v>
      </c>
      <c r="G80" s="77">
        <v>11480</v>
      </c>
      <c r="H80" s="74">
        <v>102.97038327526134</v>
      </c>
      <c r="I80" s="78">
        <v>59.1</v>
      </c>
      <c r="J80" s="79"/>
      <c r="K80" s="76">
        <v>394.2639593908629</v>
      </c>
    </row>
    <row r="81" spans="1:11" ht="13.5">
      <c r="A81" s="79"/>
      <c r="B81" s="36"/>
      <c r="C81" s="77"/>
      <c r="D81" s="73"/>
      <c r="E81" s="77"/>
      <c r="F81" s="77"/>
      <c r="G81" s="77"/>
      <c r="H81" s="74"/>
      <c r="I81" s="78"/>
      <c r="J81" s="79"/>
      <c r="K81" s="76"/>
    </row>
    <row r="82" spans="1:11" ht="13.5">
      <c r="A82" s="79"/>
      <c r="B82" s="36" t="s">
        <v>55</v>
      </c>
      <c r="C82" s="77">
        <v>10801</v>
      </c>
      <c r="D82" s="73">
        <v>3.2986760485140265</v>
      </c>
      <c r="E82" s="77">
        <v>35629</v>
      </c>
      <c r="F82" s="77">
        <v>17812</v>
      </c>
      <c r="G82" s="77">
        <v>17817</v>
      </c>
      <c r="H82" s="74">
        <v>99.97193691418308</v>
      </c>
      <c r="I82" s="73">
        <v>69.67</v>
      </c>
      <c r="J82" s="79"/>
      <c r="K82" s="76">
        <v>511.3965838955074</v>
      </c>
    </row>
    <row r="83" spans="1:11" ht="13.5">
      <c r="A83" s="79">
        <v>542</v>
      </c>
      <c r="B83" s="36" t="s">
        <v>34</v>
      </c>
      <c r="C83" s="77">
        <v>2951</v>
      </c>
      <c r="D83" s="73">
        <v>3.254151135208404</v>
      </c>
      <c r="E83" s="77">
        <v>9603</v>
      </c>
      <c r="F83" s="77">
        <v>4824</v>
      </c>
      <c r="G83" s="77">
        <v>4779</v>
      </c>
      <c r="H83" s="74">
        <v>100.94161958568739</v>
      </c>
      <c r="I83" s="78">
        <v>23.09</v>
      </c>
      <c r="J83" s="79"/>
      <c r="K83" s="76">
        <v>415.8943265482893</v>
      </c>
    </row>
    <row r="84" spans="1:11" ht="13.5">
      <c r="A84" s="79">
        <v>546</v>
      </c>
      <c r="B84" s="36" t="s">
        <v>35</v>
      </c>
      <c r="C84" s="77">
        <v>7850</v>
      </c>
      <c r="D84" s="73">
        <v>3.3154140127388536</v>
      </c>
      <c r="E84" s="77">
        <v>26026</v>
      </c>
      <c r="F84" s="77">
        <v>12988</v>
      </c>
      <c r="G84" s="77">
        <v>13038</v>
      </c>
      <c r="H84" s="74">
        <v>99.61650559901825</v>
      </c>
      <c r="I84" s="78">
        <v>46.58</v>
      </c>
      <c r="J84" s="79"/>
      <c r="K84" s="76">
        <v>558.7376556462001</v>
      </c>
    </row>
    <row r="85" spans="1:11" ht="13.5">
      <c r="A85" s="79"/>
      <c r="B85" s="36"/>
      <c r="C85" s="93"/>
      <c r="D85" s="73"/>
      <c r="E85" s="93"/>
      <c r="F85" s="93"/>
      <c r="G85" s="93"/>
      <c r="H85" s="74"/>
      <c r="I85" s="67"/>
      <c r="J85" s="79"/>
      <c r="K85" s="76"/>
    </row>
    <row r="86" spans="1:11" ht="13.5">
      <c r="A86" s="79"/>
      <c r="B86" s="36" t="s">
        <v>56</v>
      </c>
      <c r="C86" s="77">
        <v>6082</v>
      </c>
      <c r="D86" s="73">
        <v>2.876849720486682</v>
      </c>
      <c r="E86" s="77">
        <v>17497</v>
      </c>
      <c r="F86" s="77">
        <v>8489</v>
      </c>
      <c r="G86" s="77">
        <v>9008</v>
      </c>
      <c r="H86" s="74">
        <v>94.23845470692717</v>
      </c>
      <c r="I86" s="73">
        <v>24.9</v>
      </c>
      <c r="J86" s="79"/>
      <c r="K86" s="76">
        <v>702.6907630522089</v>
      </c>
    </row>
    <row r="87" spans="1:11" ht="13.5">
      <c r="A87" s="79">
        <v>564</v>
      </c>
      <c r="B87" s="36" t="s">
        <v>102</v>
      </c>
      <c r="C87" s="77">
        <v>6082</v>
      </c>
      <c r="D87" s="73">
        <v>2.876849720486682</v>
      </c>
      <c r="E87" s="77">
        <v>17497</v>
      </c>
      <c r="F87" s="77">
        <v>8489</v>
      </c>
      <c r="G87" s="77">
        <v>9008</v>
      </c>
      <c r="H87" s="74">
        <v>94.23845470692717</v>
      </c>
      <c r="I87" s="78">
        <v>24.9</v>
      </c>
      <c r="J87" s="79"/>
      <c r="K87" s="76">
        <v>702.6907630522089</v>
      </c>
    </row>
  </sheetData>
  <mergeCells count="14">
    <mergeCell ref="R4:R6"/>
    <mergeCell ref="S4:T6"/>
    <mergeCell ref="D5:D6"/>
    <mergeCell ref="E5:E6"/>
    <mergeCell ref="F5:F6"/>
    <mergeCell ref="G5:G6"/>
    <mergeCell ref="N5:N6"/>
    <mergeCell ref="O5:O6"/>
    <mergeCell ref="P5:P6"/>
    <mergeCell ref="Q5:Q6"/>
    <mergeCell ref="B4:B6"/>
    <mergeCell ref="H4:H6"/>
    <mergeCell ref="I4:J6"/>
    <mergeCell ref="L4:L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28">
      <selection activeCell="I42" sqref="I42:J43"/>
    </sheetView>
  </sheetViews>
  <sheetFormatPr defaultColWidth="9.00390625" defaultRowHeight="13.5"/>
  <sheetData>
    <row r="1" spans="1:10" ht="13.5">
      <c r="A1" s="119" t="s">
        <v>104</v>
      </c>
      <c r="B1" s="119"/>
      <c r="C1" s="120"/>
      <c r="D1" s="120"/>
      <c r="E1" s="120"/>
      <c r="F1" s="121"/>
      <c r="G1" s="121"/>
      <c r="H1" s="121"/>
      <c r="I1" s="121"/>
      <c r="J1" s="121"/>
    </row>
    <row r="2" spans="1:10" ht="13.5">
      <c r="A2" s="122"/>
      <c r="B2" s="122"/>
      <c r="C2" s="120"/>
      <c r="D2" s="120"/>
      <c r="E2" s="120"/>
      <c r="F2" s="121"/>
      <c r="G2" s="121"/>
      <c r="H2" s="121"/>
      <c r="I2" s="121"/>
      <c r="J2" s="121"/>
    </row>
    <row r="3" spans="1:10" ht="13.5">
      <c r="A3" s="123"/>
      <c r="B3" s="124"/>
      <c r="C3" s="125" t="s">
        <v>5</v>
      </c>
      <c r="D3" s="125" t="s">
        <v>6</v>
      </c>
      <c r="E3" s="126" t="s">
        <v>7</v>
      </c>
      <c r="F3" s="123"/>
      <c r="G3" s="124"/>
      <c r="H3" s="125" t="s">
        <v>5</v>
      </c>
      <c r="I3" s="125" t="s">
        <v>6</v>
      </c>
      <c r="J3" s="125" t="s">
        <v>7</v>
      </c>
    </row>
    <row r="4" spans="1:10" ht="13.5">
      <c r="A4" s="127"/>
      <c r="B4" s="128"/>
      <c r="C4" s="129"/>
      <c r="D4" s="129"/>
      <c r="E4" s="130"/>
      <c r="F4" s="210"/>
      <c r="G4" s="211"/>
      <c r="H4" s="131"/>
      <c r="I4" s="131"/>
      <c r="J4" s="131"/>
    </row>
    <row r="5" spans="1:10" ht="13.5" customHeight="1">
      <c r="A5" s="212" t="s">
        <v>105</v>
      </c>
      <c r="B5" s="213"/>
      <c r="C5" s="133">
        <v>125947000</v>
      </c>
      <c r="D5" s="172">
        <v>61424000</v>
      </c>
      <c r="E5" s="173">
        <v>64523000</v>
      </c>
      <c r="F5" s="214" t="s">
        <v>20</v>
      </c>
      <c r="G5" s="215"/>
      <c r="H5" s="133">
        <v>397587</v>
      </c>
      <c r="I5" s="133">
        <v>197554</v>
      </c>
      <c r="J5" s="133">
        <v>200033</v>
      </c>
    </row>
    <row r="6" spans="1:10" ht="13.5">
      <c r="A6" s="212"/>
      <c r="B6" s="213"/>
      <c r="C6" s="133"/>
      <c r="D6" s="133"/>
      <c r="E6" s="136"/>
      <c r="F6" s="137"/>
      <c r="G6" s="135" t="s">
        <v>44</v>
      </c>
      <c r="H6" s="133">
        <v>77975</v>
      </c>
      <c r="I6" s="138">
        <v>38983</v>
      </c>
      <c r="J6" s="139">
        <v>38992</v>
      </c>
    </row>
    <row r="7" spans="1:10" ht="13.5">
      <c r="A7" s="212" t="s">
        <v>42</v>
      </c>
      <c r="B7" s="213"/>
      <c r="C7" s="133">
        <v>2923000</v>
      </c>
      <c r="D7" s="172">
        <v>1455000</v>
      </c>
      <c r="E7" s="173">
        <v>1468000</v>
      </c>
      <c r="F7" s="137"/>
      <c r="G7" s="135" t="s">
        <v>106</v>
      </c>
      <c r="H7" s="133">
        <v>108190</v>
      </c>
      <c r="I7" s="138">
        <v>53434</v>
      </c>
      <c r="J7" s="139">
        <v>54756</v>
      </c>
    </row>
    <row r="8" spans="1:10" ht="13.5">
      <c r="A8" s="212"/>
      <c r="B8" s="213"/>
      <c r="C8" s="133"/>
      <c r="D8" s="140"/>
      <c r="E8" s="140"/>
      <c r="F8" s="137"/>
      <c r="G8" s="135" t="s">
        <v>107</v>
      </c>
      <c r="H8" s="133">
        <v>78823</v>
      </c>
      <c r="I8" s="138">
        <v>39108</v>
      </c>
      <c r="J8" s="139">
        <v>39715</v>
      </c>
    </row>
    <row r="9" spans="1:10" ht="13.5" customHeight="1">
      <c r="A9" s="214" t="s">
        <v>9</v>
      </c>
      <c r="B9" s="215"/>
      <c r="C9" s="133">
        <v>467947</v>
      </c>
      <c r="D9" s="133">
        <v>228726</v>
      </c>
      <c r="E9" s="136">
        <v>239221</v>
      </c>
      <c r="F9" s="137"/>
      <c r="G9" s="135" t="s">
        <v>131</v>
      </c>
      <c r="H9" s="133">
        <v>58258</v>
      </c>
      <c r="I9" s="138">
        <v>29519</v>
      </c>
      <c r="J9" s="139">
        <v>28739</v>
      </c>
    </row>
    <row r="10" spans="1:10" ht="13.5">
      <c r="A10" s="137"/>
      <c r="B10" s="135" t="s">
        <v>10</v>
      </c>
      <c r="C10" s="133">
        <v>261619</v>
      </c>
      <c r="D10" s="138">
        <v>126922</v>
      </c>
      <c r="E10" s="141">
        <v>134697</v>
      </c>
      <c r="F10" s="137"/>
      <c r="G10" s="135" t="s">
        <v>132</v>
      </c>
      <c r="H10" s="133">
        <v>46527</v>
      </c>
      <c r="I10" s="138">
        <v>22987</v>
      </c>
      <c r="J10" s="139">
        <v>23540</v>
      </c>
    </row>
    <row r="11" spans="1:10" ht="13.5">
      <c r="A11" s="137"/>
      <c r="B11" s="135" t="s">
        <v>108</v>
      </c>
      <c r="C11" s="133">
        <v>79824</v>
      </c>
      <c r="D11" s="138">
        <v>39080</v>
      </c>
      <c r="E11" s="141">
        <v>40744</v>
      </c>
      <c r="F11" s="137"/>
      <c r="G11" s="135" t="s">
        <v>109</v>
      </c>
      <c r="H11" s="133">
        <v>10377</v>
      </c>
      <c r="I11" s="138">
        <v>5048</v>
      </c>
      <c r="J11" s="139">
        <v>5329</v>
      </c>
    </row>
    <row r="12" spans="1:10" ht="13.5">
      <c r="A12" s="137"/>
      <c r="B12" s="135" t="s">
        <v>133</v>
      </c>
      <c r="C12" s="133">
        <v>51834</v>
      </c>
      <c r="D12" s="138">
        <v>26110</v>
      </c>
      <c r="E12" s="141">
        <v>25724</v>
      </c>
      <c r="F12" s="137"/>
      <c r="G12" s="135" t="s">
        <v>110</v>
      </c>
      <c r="H12" s="133">
        <v>17437</v>
      </c>
      <c r="I12" s="138">
        <v>8475</v>
      </c>
      <c r="J12" s="139">
        <v>8962</v>
      </c>
    </row>
    <row r="13" spans="1:10" ht="13.5">
      <c r="A13" s="137"/>
      <c r="B13" s="135" t="s">
        <v>11</v>
      </c>
      <c r="C13" s="133">
        <v>34549</v>
      </c>
      <c r="D13" s="138">
        <v>17009</v>
      </c>
      <c r="E13" s="141">
        <v>17540</v>
      </c>
      <c r="F13" s="142"/>
      <c r="G13" s="143"/>
      <c r="H13" s="133"/>
      <c r="I13" s="133"/>
      <c r="J13" s="133"/>
    </row>
    <row r="14" spans="1:10" ht="13.5" customHeight="1">
      <c r="A14" s="137"/>
      <c r="B14" s="135" t="s">
        <v>111</v>
      </c>
      <c r="C14" s="133">
        <v>17850</v>
      </c>
      <c r="D14" s="138">
        <v>8716</v>
      </c>
      <c r="E14" s="141">
        <v>9134</v>
      </c>
      <c r="F14" s="214" t="s">
        <v>24</v>
      </c>
      <c r="G14" s="215"/>
      <c r="H14" s="133">
        <v>329267</v>
      </c>
      <c r="I14" s="133">
        <v>163814</v>
      </c>
      <c r="J14" s="133">
        <v>165453</v>
      </c>
    </row>
    <row r="15" spans="1:10" ht="13.5">
      <c r="A15" s="137"/>
      <c r="B15" s="135" t="s">
        <v>134</v>
      </c>
      <c r="C15" s="133">
        <v>22271</v>
      </c>
      <c r="D15" s="138">
        <v>10889</v>
      </c>
      <c r="E15" s="141">
        <v>11382</v>
      </c>
      <c r="F15" s="137"/>
      <c r="G15" s="135" t="s">
        <v>112</v>
      </c>
      <c r="H15" s="133">
        <v>141592</v>
      </c>
      <c r="I15" s="138">
        <v>70594</v>
      </c>
      <c r="J15" s="139">
        <v>70998</v>
      </c>
    </row>
    <row r="16" spans="1:10" ht="13.5">
      <c r="A16" s="142"/>
      <c r="B16" s="132"/>
      <c r="C16" s="144"/>
      <c r="D16" s="133"/>
      <c r="E16" s="133"/>
      <c r="F16" s="137"/>
      <c r="G16" s="135" t="s">
        <v>113</v>
      </c>
      <c r="H16" s="133">
        <v>79442</v>
      </c>
      <c r="I16" s="138">
        <v>38971</v>
      </c>
      <c r="J16" s="139">
        <v>40471</v>
      </c>
    </row>
    <row r="17" spans="1:10" ht="13.5" customHeight="1">
      <c r="A17" s="214" t="s">
        <v>135</v>
      </c>
      <c r="B17" s="215"/>
      <c r="C17" s="133">
        <v>178645</v>
      </c>
      <c r="D17" s="133">
        <v>87131</v>
      </c>
      <c r="E17" s="136">
        <v>91514</v>
      </c>
      <c r="F17" s="137"/>
      <c r="G17" s="145" t="s">
        <v>136</v>
      </c>
      <c r="H17" s="133">
        <v>43557</v>
      </c>
      <c r="I17" s="138">
        <v>21887</v>
      </c>
      <c r="J17" s="139">
        <v>21670</v>
      </c>
    </row>
    <row r="18" spans="1:10" ht="13.5">
      <c r="A18" s="137"/>
      <c r="B18" s="135" t="s">
        <v>12</v>
      </c>
      <c r="C18" s="133">
        <v>57653</v>
      </c>
      <c r="D18" s="138">
        <v>27969</v>
      </c>
      <c r="E18" s="141">
        <v>29684</v>
      </c>
      <c r="F18" s="137"/>
      <c r="G18" s="135" t="s">
        <v>114</v>
      </c>
      <c r="H18" s="133">
        <v>17385</v>
      </c>
      <c r="I18" s="138">
        <v>8836</v>
      </c>
      <c r="J18" s="139">
        <v>8549</v>
      </c>
    </row>
    <row r="19" spans="1:10" ht="13.5">
      <c r="A19" s="137"/>
      <c r="B19" s="135" t="s">
        <v>137</v>
      </c>
      <c r="C19" s="133">
        <v>46183</v>
      </c>
      <c r="D19" s="138">
        <v>22635</v>
      </c>
      <c r="E19" s="141">
        <v>23548</v>
      </c>
      <c r="F19" s="137"/>
      <c r="G19" s="135" t="s">
        <v>115</v>
      </c>
      <c r="H19" s="133">
        <v>47291</v>
      </c>
      <c r="I19" s="138">
        <v>23526</v>
      </c>
      <c r="J19" s="139">
        <v>23765</v>
      </c>
    </row>
    <row r="20" spans="1:10" ht="13.5">
      <c r="A20" s="137"/>
      <c r="B20" s="135" t="s">
        <v>138</v>
      </c>
      <c r="C20" s="133">
        <v>54188</v>
      </c>
      <c r="D20" s="138">
        <v>26420</v>
      </c>
      <c r="E20" s="141">
        <v>27768</v>
      </c>
      <c r="F20" s="142"/>
      <c r="G20" s="143"/>
      <c r="H20" s="133"/>
      <c r="I20" s="133"/>
      <c r="J20" s="133"/>
    </row>
    <row r="21" spans="1:10" ht="13.5" customHeight="1">
      <c r="A21" s="137"/>
      <c r="B21" s="135" t="s">
        <v>116</v>
      </c>
      <c r="C21" s="133">
        <v>20621</v>
      </c>
      <c r="D21" s="138">
        <v>10107</v>
      </c>
      <c r="E21" s="141">
        <v>10514</v>
      </c>
      <c r="F21" s="214" t="s">
        <v>139</v>
      </c>
      <c r="G21" s="215"/>
      <c r="H21" s="133">
        <v>206726</v>
      </c>
      <c r="I21" s="133">
        <v>102306</v>
      </c>
      <c r="J21" s="133">
        <v>104420</v>
      </c>
    </row>
    <row r="22" spans="1:10" ht="13.5">
      <c r="A22" s="142"/>
      <c r="B22" s="132"/>
      <c r="C22" s="133"/>
      <c r="D22" s="133"/>
      <c r="E22" s="133"/>
      <c r="F22" s="137"/>
      <c r="G22" s="135" t="s">
        <v>117</v>
      </c>
      <c r="H22" s="133">
        <v>51137</v>
      </c>
      <c r="I22" s="146">
        <v>25483</v>
      </c>
      <c r="J22" s="146">
        <v>25654</v>
      </c>
    </row>
    <row r="23" spans="1:10" ht="13.5" customHeight="1">
      <c r="A23" s="212" t="s">
        <v>13</v>
      </c>
      <c r="B23" s="213"/>
      <c r="C23" s="133">
        <v>272774</v>
      </c>
      <c r="D23" s="133">
        <v>135320</v>
      </c>
      <c r="E23" s="136">
        <v>137454</v>
      </c>
      <c r="F23" s="137"/>
      <c r="G23" s="135" t="s">
        <v>140</v>
      </c>
      <c r="H23" s="133">
        <v>108712</v>
      </c>
      <c r="I23" s="146">
        <v>53845</v>
      </c>
      <c r="J23" s="146">
        <v>54867</v>
      </c>
    </row>
    <row r="24" spans="1:10" ht="13.5">
      <c r="A24" s="142"/>
      <c r="B24" s="132" t="s">
        <v>14</v>
      </c>
      <c r="C24" s="133">
        <v>193607</v>
      </c>
      <c r="D24" s="147">
        <v>96430</v>
      </c>
      <c r="E24" s="148">
        <v>97177</v>
      </c>
      <c r="F24" s="137"/>
      <c r="G24" s="135" t="s">
        <v>141</v>
      </c>
      <c r="H24" s="133">
        <v>46877</v>
      </c>
      <c r="I24" s="146">
        <v>22978</v>
      </c>
      <c r="J24" s="146">
        <v>23899</v>
      </c>
    </row>
    <row r="25" spans="1:10" ht="13.5">
      <c r="A25" s="142"/>
      <c r="B25" s="132" t="s">
        <v>15</v>
      </c>
      <c r="C25" s="133">
        <v>31585</v>
      </c>
      <c r="D25" s="147">
        <v>15408</v>
      </c>
      <c r="E25" s="148">
        <v>16177</v>
      </c>
      <c r="F25" s="142"/>
      <c r="G25" s="143"/>
      <c r="H25" s="133"/>
      <c r="I25" s="133"/>
      <c r="J25" s="133"/>
    </row>
    <row r="26" spans="1:10" ht="13.5" customHeight="1">
      <c r="A26" s="142"/>
      <c r="B26" s="132" t="s">
        <v>16</v>
      </c>
      <c r="C26" s="133">
        <v>47582</v>
      </c>
      <c r="D26" s="147">
        <v>23482</v>
      </c>
      <c r="E26" s="148">
        <v>24100</v>
      </c>
      <c r="F26" s="214" t="s">
        <v>142</v>
      </c>
      <c r="G26" s="215"/>
      <c r="H26" s="133">
        <v>185898</v>
      </c>
      <c r="I26" s="133">
        <v>93011</v>
      </c>
      <c r="J26" s="133">
        <v>92887</v>
      </c>
    </row>
    <row r="27" spans="1:10" ht="13.5">
      <c r="A27" s="142"/>
      <c r="B27" s="132"/>
      <c r="C27" s="133"/>
      <c r="D27" s="133"/>
      <c r="E27" s="136"/>
      <c r="F27" s="137"/>
      <c r="G27" s="135" t="s">
        <v>118</v>
      </c>
      <c r="H27" s="133">
        <v>44087</v>
      </c>
      <c r="I27" s="146">
        <v>22074</v>
      </c>
      <c r="J27" s="146">
        <v>22013</v>
      </c>
    </row>
    <row r="28" spans="1:10" ht="13.5" customHeight="1">
      <c r="A28" s="214" t="s">
        <v>17</v>
      </c>
      <c r="B28" s="215"/>
      <c r="C28" s="133">
        <v>87444</v>
      </c>
      <c r="D28" s="133">
        <v>43275</v>
      </c>
      <c r="E28" s="136">
        <v>44169</v>
      </c>
      <c r="F28" s="137"/>
      <c r="G28" s="135" t="s">
        <v>143</v>
      </c>
      <c r="H28" s="133">
        <v>62722</v>
      </c>
      <c r="I28" s="146">
        <v>31051</v>
      </c>
      <c r="J28" s="146">
        <v>31671</v>
      </c>
    </row>
    <row r="29" spans="1:10" ht="13.5">
      <c r="A29" s="134"/>
      <c r="B29" s="135" t="s">
        <v>144</v>
      </c>
      <c r="C29" s="133">
        <v>37940</v>
      </c>
      <c r="D29" s="147">
        <v>18704</v>
      </c>
      <c r="E29" s="148">
        <v>19236</v>
      </c>
      <c r="F29" s="137"/>
      <c r="G29" s="135" t="s">
        <v>145</v>
      </c>
      <c r="H29" s="133">
        <v>56079</v>
      </c>
      <c r="I29" s="146">
        <v>28271</v>
      </c>
      <c r="J29" s="146">
        <v>27808</v>
      </c>
    </row>
    <row r="30" spans="1:10" ht="13.5">
      <c r="A30" s="134"/>
      <c r="B30" s="135" t="s">
        <v>146</v>
      </c>
      <c r="C30" s="133">
        <v>49504</v>
      </c>
      <c r="D30" s="147">
        <v>24571</v>
      </c>
      <c r="E30" s="148">
        <v>24933</v>
      </c>
      <c r="F30" s="137"/>
      <c r="G30" s="135" t="s">
        <v>31</v>
      </c>
      <c r="H30" s="133">
        <v>23010</v>
      </c>
      <c r="I30" s="146">
        <v>11615</v>
      </c>
      <c r="J30" s="146">
        <v>11395</v>
      </c>
    </row>
    <row r="31" spans="1:10" ht="13.5">
      <c r="A31" s="142"/>
      <c r="B31" s="132"/>
      <c r="C31" s="133"/>
      <c r="D31" s="133"/>
      <c r="E31" s="136"/>
      <c r="F31" s="142"/>
      <c r="G31" s="143"/>
      <c r="H31" s="133"/>
      <c r="I31" s="133"/>
      <c r="J31" s="133"/>
    </row>
    <row r="32" spans="1:10" ht="13.5" customHeight="1">
      <c r="A32" s="214" t="s">
        <v>18</v>
      </c>
      <c r="B32" s="215"/>
      <c r="C32" s="133">
        <v>186840</v>
      </c>
      <c r="D32" s="133">
        <v>95566</v>
      </c>
      <c r="E32" s="136">
        <v>91274</v>
      </c>
      <c r="F32" s="214" t="s">
        <v>32</v>
      </c>
      <c r="G32" s="215"/>
      <c r="H32" s="133">
        <v>178184</v>
      </c>
      <c r="I32" s="133">
        <v>89007</v>
      </c>
      <c r="J32" s="133">
        <v>89177</v>
      </c>
    </row>
    <row r="33" spans="1:10" ht="13.5">
      <c r="A33" s="137"/>
      <c r="B33" s="135" t="s">
        <v>19</v>
      </c>
      <c r="C33" s="133">
        <v>65070</v>
      </c>
      <c r="D33" s="146">
        <v>33577</v>
      </c>
      <c r="E33" s="149">
        <v>31493</v>
      </c>
      <c r="F33" s="137"/>
      <c r="G33" s="135" t="s">
        <v>119</v>
      </c>
      <c r="H33" s="133">
        <v>143008</v>
      </c>
      <c r="I33" s="146">
        <v>71438</v>
      </c>
      <c r="J33" s="146">
        <v>71570</v>
      </c>
    </row>
    <row r="34" spans="1:10" ht="13.5">
      <c r="A34" s="137"/>
      <c r="B34" s="135" t="s">
        <v>147</v>
      </c>
      <c r="C34" s="133">
        <v>30748</v>
      </c>
      <c r="D34" s="147">
        <v>15164</v>
      </c>
      <c r="E34" s="148">
        <v>15584</v>
      </c>
      <c r="F34" s="137"/>
      <c r="G34" s="135" t="s">
        <v>120</v>
      </c>
      <c r="H34" s="133">
        <v>9545</v>
      </c>
      <c r="I34" s="146">
        <v>4792</v>
      </c>
      <c r="J34" s="146">
        <v>4753</v>
      </c>
    </row>
    <row r="35" spans="1:10" ht="13.5">
      <c r="A35" s="150"/>
      <c r="B35" s="151" t="s">
        <v>148</v>
      </c>
      <c r="C35" s="152">
        <v>91022</v>
      </c>
      <c r="D35" s="153">
        <v>46825</v>
      </c>
      <c r="E35" s="154">
        <v>44197</v>
      </c>
      <c r="F35" s="137"/>
      <c r="G35" s="135" t="s">
        <v>121</v>
      </c>
      <c r="H35" s="133">
        <v>25631</v>
      </c>
      <c r="I35" s="146">
        <v>12777</v>
      </c>
      <c r="J35" s="146">
        <v>12854</v>
      </c>
    </row>
    <row r="36" spans="1:10" ht="13.5">
      <c r="A36" s="216"/>
      <c r="B36" s="216"/>
      <c r="C36" s="155"/>
      <c r="D36" s="155"/>
      <c r="E36" s="156"/>
      <c r="F36" s="142"/>
      <c r="G36" s="143"/>
      <c r="H36" s="133"/>
      <c r="I36" s="133"/>
      <c r="J36" s="133"/>
    </row>
    <row r="37" spans="1:10" ht="13.5" customHeight="1">
      <c r="A37" s="157"/>
      <c r="B37" s="143"/>
      <c r="C37" s="155"/>
      <c r="D37" s="155"/>
      <c r="E37" s="156"/>
      <c r="F37" s="212" t="s">
        <v>36</v>
      </c>
      <c r="G37" s="213"/>
      <c r="H37" s="133">
        <v>246376</v>
      </c>
      <c r="I37" s="133">
        <v>125981</v>
      </c>
      <c r="J37" s="133">
        <v>120395</v>
      </c>
    </row>
    <row r="38" spans="1:10" ht="13.5">
      <c r="A38" s="157"/>
      <c r="B38" s="143"/>
      <c r="C38" s="155"/>
      <c r="D38" s="155"/>
      <c r="E38" s="156"/>
      <c r="F38" s="142"/>
      <c r="G38" s="143" t="s">
        <v>37</v>
      </c>
      <c r="H38" s="133">
        <v>203950</v>
      </c>
      <c r="I38" s="146">
        <v>104861</v>
      </c>
      <c r="J38" s="146">
        <v>99089</v>
      </c>
    </row>
    <row r="39" spans="1:10" ht="13.5">
      <c r="A39" s="157"/>
      <c r="B39" s="143"/>
      <c r="C39" s="155"/>
      <c r="D39" s="155"/>
      <c r="E39" s="155"/>
      <c r="F39" s="142"/>
      <c r="G39" s="158" t="s">
        <v>149</v>
      </c>
      <c r="H39" s="133">
        <v>42426</v>
      </c>
      <c r="I39" s="146">
        <v>21120</v>
      </c>
      <c r="J39" s="146">
        <v>21306</v>
      </c>
    </row>
    <row r="40" spans="1:10" ht="13.5">
      <c r="A40" s="157"/>
      <c r="B40" s="143"/>
      <c r="C40" s="155"/>
      <c r="D40" s="155"/>
      <c r="E40" s="155"/>
      <c r="F40" s="142"/>
      <c r="G40" s="143"/>
      <c r="H40" s="133"/>
      <c r="I40" s="133"/>
      <c r="J40" s="133"/>
    </row>
    <row r="41" spans="1:10" ht="13.5" customHeight="1">
      <c r="A41" s="121"/>
      <c r="B41" s="121"/>
      <c r="C41" s="157"/>
      <c r="D41" s="144"/>
      <c r="E41" s="159"/>
      <c r="F41" s="212" t="s">
        <v>38</v>
      </c>
      <c r="G41" s="213"/>
      <c r="H41" s="133">
        <v>191584</v>
      </c>
      <c r="I41" s="133">
        <v>96324</v>
      </c>
      <c r="J41" s="133">
        <v>95260</v>
      </c>
    </row>
    <row r="42" spans="1:10" ht="22.5">
      <c r="A42" s="121"/>
      <c r="B42" s="121"/>
      <c r="C42" s="160"/>
      <c r="D42" s="144"/>
      <c r="E42" s="159"/>
      <c r="F42" s="142"/>
      <c r="G42" s="143" t="s">
        <v>39</v>
      </c>
      <c r="H42" s="133">
        <v>155238</v>
      </c>
      <c r="I42" s="146">
        <v>78056</v>
      </c>
      <c r="J42" s="146">
        <v>77182</v>
      </c>
    </row>
    <row r="43" spans="1:10" ht="13.5">
      <c r="A43" s="121"/>
      <c r="B43" s="121"/>
      <c r="C43" s="160"/>
      <c r="D43" s="144"/>
      <c r="E43" s="161"/>
      <c r="F43" s="162"/>
      <c r="G43" s="163" t="s">
        <v>40</v>
      </c>
      <c r="H43" s="152">
        <v>36346</v>
      </c>
      <c r="I43" s="164">
        <v>18268</v>
      </c>
      <c r="J43" s="164">
        <v>18078</v>
      </c>
    </row>
    <row r="44" spans="1:10" ht="13.5">
      <c r="A44" s="157"/>
      <c r="B44" s="160"/>
      <c r="C44" s="155"/>
      <c r="D44" s="144"/>
      <c r="E44" s="155"/>
      <c r="F44" s="121"/>
      <c r="G44" s="165"/>
      <c r="H44" s="166"/>
      <c r="I44" s="166"/>
      <c r="J44" s="166"/>
    </row>
    <row r="45" spans="1:10" ht="13.5">
      <c r="A45" s="167" t="s">
        <v>57</v>
      </c>
      <c r="B45" s="157" t="s">
        <v>150</v>
      </c>
      <c r="C45" s="155"/>
      <c r="D45" s="155"/>
      <c r="E45" s="155"/>
      <c r="F45" s="159"/>
      <c r="G45" s="159"/>
      <c r="H45" s="159"/>
      <c r="I45" s="159"/>
      <c r="J45" s="159"/>
    </row>
    <row r="46" spans="1:10" ht="13.5">
      <c r="A46" s="167"/>
      <c r="B46" s="157" t="s">
        <v>122</v>
      </c>
      <c r="C46" s="144"/>
      <c r="D46" s="144"/>
      <c r="E46" s="144"/>
      <c r="F46" s="159"/>
      <c r="G46" s="159"/>
      <c r="H46" s="159"/>
      <c r="I46" s="159"/>
      <c r="J46" s="159"/>
    </row>
    <row r="47" spans="1:10" ht="13.5">
      <c r="A47" s="157"/>
      <c r="B47" s="159" t="s">
        <v>151</v>
      </c>
      <c r="C47" s="144"/>
      <c r="D47" s="144"/>
      <c r="E47" s="144"/>
      <c r="F47" s="161"/>
      <c r="G47" s="161"/>
      <c r="H47" s="161"/>
      <c r="I47" s="161"/>
      <c r="J47" s="161"/>
    </row>
    <row r="48" spans="1:10" ht="13.5">
      <c r="A48" s="121"/>
      <c r="B48" s="160" t="s">
        <v>123</v>
      </c>
      <c r="C48" s="144"/>
      <c r="D48" s="144"/>
      <c r="E48" s="144"/>
      <c r="F48" s="121"/>
      <c r="G48" s="165"/>
      <c r="H48" s="166"/>
      <c r="I48" s="166"/>
      <c r="J48" s="166"/>
    </row>
    <row r="49" spans="1:10" ht="13.5">
      <c r="A49" s="121"/>
      <c r="B49" s="159" t="s">
        <v>152</v>
      </c>
      <c r="C49" s="144"/>
      <c r="D49" s="144"/>
      <c r="E49" s="144"/>
      <c r="F49" s="121"/>
      <c r="G49" s="165"/>
      <c r="H49" s="166"/>
      <c r="I49" s="166"/>
      <c r="J49" s="166"/>
    </row>
    <row r="50" spans="1:10" ht="13.5">
      <c r="A50" s="121"/>
      <c r="B50" s="168" t="s">
        <v>153</v>
      </c>
      <c r="C50" s="144"/>
      <c r="D50" s="144"/>
      <c r="E50" s="144"/>
      <c r="F50" s="121"/>
      <c r="G50" s="166"/>
      <c r="H50" s="166"/>
      <c r="I50" s="166"/>
      <c r="J50" s="166"/>
    </row>
    <row r="51" spans="1:10" ht="13.5">
      <c r="A51" s="121"/>
      <c r="B51" s="121"/>
      <c r="C51" s="144"/>
      <c r="D51" s="144"/>
      <c r="E51" s="144"/>
      <c r="F51" s="121"/>
      <c r="G51" s="166"/>
      <c r="H51" s="166"/>
      <c r="I51" s="166"/>
      <c r="J51" s="166"/>
    </row>
    <row r="52" spans="1:10" ht="13.5">
      <c r="A52" s="121"/>
      <c r="B52" s="121"/>
      <c r="C52" s="144"/>
      <c r="D52" s="144"/>
      <c r="E52" s="144"/>
      <c r="F52" s="121"/>
      <c r="G52" s="166"/>
      <c r="H52" s="166"/>
      <c r="I52" s="166"/>
      <c r="J52" s="166"/>
    </row>
    <row r="53" spans="1:10" ht="13.5">
      <c r="A53" s="167"/>
      <c r="B53" s="121"/>
      <c r="C53" s="144"/>
      <c r="D53" s="144"/>
      <c r="E53" s="144"/>
      <c r="F53" s="121"/>
      <c r="G53" s="166"/>
      <c r="H53" s="166"/>
      <c r="I53" s="166"/>
      <c r="J53" s="166"/>
    </row>
    <row r="54" spans="1:10" ht="13.5">
      <c r="A54" s="121"/>
      <c r="B54" s="121"/>
      <c r="C54" s="144"/>
      <c r="D54" s="144"/>
      <c r="E54" s="144"/>
      <c r="F54" s="121"/>
      <c r="G54" s="166"/>
      <c r="H54" s="166"/>
      <c r="I54" s="166"/>
      <c r="J54" s="166"/>
    </row>
  </sheetData>
  <mergeCells count="18">
    <mergeCell ref="F37:G37"/>
    <mergeCell ref="F41:G41"/>
    <mergeCell ref="A28:B28"/>
    <mergeCell ref="A32:B32"/>
    <mergeCell ref="F32:G32"/>
    <mergeCell ref="A36:B36"/>
    <mergeCell ref="A17:B17"/>
    <mergeCell ref="F21:G21"/>
    <mergeCell ref="A23:B23"/>
    <mergeCell ref="F26:G26"/>
    <mergeCell ref="A7:B7"/>
    <mergeCell ref="A8:B8"/>
    <mergeCell ref="A9:B9"/>
    <mergeCell ref="F14:G14"/>
    <mergeCell ref="F4:G4"/>
    <mergeCell ref="A5:B5"/>
    <mergeCell ref="F5:G5"/>
    <mergeCell ref="A6:B6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subject/>
  <dc:creator>R．KAWAGUCHI</dc:creator>
  <cp:keywords/>
  <dc:description/>
  <cp:lastModifiedBy>茨城県</cp:lastModifiedBy>
  <cp:lastPrinted>2009-11-06T10:30:47Z</cp:lastPrinted>
  <dcterms:created xsi:type="dcterms:W3CDTF">1998-10-20T09:36:26Z</dcterms:created>
  <dcterms:modified xsi:type="dcterms:W3CDTF">2010-02-23T00:29:01Z</dcterms:modified>
  <cp:category/>
  <cp:version/>
  <cp:contentType/>
  <cp:contentStatus/>
</cp:coreProperties>
</file>