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5431" windowWidth="15330" windowHeight="8190" activeTab="0"/>
  </bookViews>
  <sheets>
    <sheet name="Sheet1" sheetId="1" r:id="rId1"/>
    <sheet name="人口" sheetId="2" r:id="rId2"/>
    <sheet name="日本人人口 " sheetId="3" r:id="rId3"/>
  </sheets>
  <externalReferences>
    <externalReference r:id="rId6"/>
  </externalReferences>
  <definedNames>
    <definedName name="_xlnm.Print_Area" localSheetId="0">'Sheet1'!$C$1:$L$85</definedName>
    <definedName name="_xlnm.Print_Area" localSheetId="2">'日本人人口 '!$A$1:$J$65</definedName>
    <definedName name="_xlnm.Print_Titles" localSheetId="0">'Sheet1'!$C:$E,'Sheet1'!$1:$9</definedName>
    <definedName name="TABLE" localSheetId="0">'Sheet1'!$F$13:$H$13</definedName>
    <definedName name="TABLE" localSheetId="2">'日本人人口 '!#REF!</definedName>
    <definedName name="TABLE_2" localSheetId="0">'Sheet1'!$F$13:$I$13</definedName>
    <definedName name="TABLE_2" localSheetId="2">'日本人人口 '!#REF!</definedName>
    <definedName name="TABLE_3" localSheetId="0">'Sheet1'!$F$14:$I$14</definedName>
    <definedName name="TABLE_4" localSheetId="0">'Sheet1'!$F$15:$I$15</definedName>
    <definedName name="TABLE_5" localSheetId="0">'Sheet1'!$F$16:$I$16</definedName>
    <definedName name="TABLE_6" localSheetId="0">'Sheet1'!$F$17:$I$17</definedName>
    <definedName name="TABLE_7" localSheetId="0">'Sheet1'!$F$18:$I$18</definedName>
    <definedName name="コード表">#REF!</definedName>
    <definedName name="範囲">'[1]表引用'!$A$1:$D$85</definedName>
  </definedNames>
  <calcPr fullCalcOnLoad="1"/>
</workbook>
</file>

<file path=xl/sharedStrings.xml><?xml version="1.0" encoding="utf-8"?>
<sst xmlns="http://schemas.openxmlformats.org/spreadsheetml/2006/main" count="278" uniqueCount="175">
  <si>
    <t>第１表　茨城県の世帯数及び人口</t>
  </si>
  <si>
    <t>人　　　　　　　口</t>
  </si>
  <si>
    <t>保　健　所</t>
  </si>
  <si>
    <t>世　帯</t>
  </si>
  <si>
    <t>市　町　村</t>
  </si>
  <si>
    <t>総　数</t>
  </si>
  <si>
    <t>男</t>
  </si>
  <si>
    <t>女</t>
  </si>
  <si>
    <t>総数</t>
  </si>
  <si>
    <t>水戸保健所</t>
  </si>
  <si>
    <t>水戸市</t>
  </si>
  <si>
    <t>茨城町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</si>
  <si>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</si>
  <si>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</si>
  <si>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</si>
  <si>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</si>
  <si>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</si>
  <si>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</si>
  <si>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</si>
  <si>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</si>
  <si>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</si>
  <si>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</si>
  <si>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</si>
  <si>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</si>
  <si>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土浦保健所</t>
  </si>
  <si>
    <t>土浦市</t>
  </si>
  <si>
    <t>石岡市</t>
  </si>
  <si>
    <t>美浦村</t>
  </si>
  <si>
    <t>阿見町</t>
  </si>
  <si>
    <t>結城市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</si>
  <si>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</si>
  <si>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</si>
  <si>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</si>
  <si>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</si>
  <si>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</si>
  <si>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</si>
  <si>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</si>
  <si>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</si>
  <si>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ひたちなか保健所</t>
  </si>
  <si>
    <t>ひたちなか市</t>
  </si>
  <si>
    <t>東海村</t>
  </si>
  <si>
    <t>（総覧）</t>
  </si>
  <si>
    <t>茨城県</t>
  </si>
  <si>
    <t>潮来市</t>
  </si>
  <si>
    <t>守谷市</t>
  </si>
  <si>
    <t>市計</t>
  </si>
  <si>
    <t>郡計</t>
  </si>
  <si>
    <t>笠間市</t>
  </si>
  <si>
    <t>東茨城郡</t>
  </si>
  <si>
    <t>大洗町</t>
  </si>
  <si>
    <t>那珂郡</t>
  </si>
  <si>
    <t>久慈郡</t>
  </si>
  <si>
    <t>大子町</t>
  </si>
  <si>
    <t>結城郡</t>
  </si>
  <si>
    <t>猿島郡</t>
  </si>
  <si>
    <t>北相馬郡</t>
  </si>
  <si>
    <t>※</t>
  </si>
  <si>
    <t>県・地域　　　　　　市町村</t>
  </si>
  <si>
    <t>世　帯　数</t>
  </si>
  <si>
    <t>人　　　口</t>
  </si>
  <si>
    <t>総　数</t>
  </si>
  <si>
    <t>男</t>
  </si>
  <si>
    <t>女</t>
  </si>
  <si>
    <t>龍ケ崎市</t>
  </si>
  <si>
    <t>守谷市</t>
  </si>
  <si>
    <t>城里町</t>
  </si>
  <si>
    <t>常陸大宮市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</si>
  <si>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</si>
  <si>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</si>
  <si>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</si>
  <si>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</si>
  <si>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</si>
  <si>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</si>
  <si>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</si>
  <si>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</si>
  <si>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</si>
  <si>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</si>
  <si>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</si>
  <si>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</si>
  <si>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</si>
  <si>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茨城町</t>
  </si>
  <si>
    <t>常総保健所</t>
  </si>
  <si>
    <t>常陸大宮保健所</t>
  </si>
  <si>
    <t>常総市</t>
  </si>
  <si>
    <t>つくばみらい市</t>
  </si>
  <si>
    <t>性　比</t>
  </si>
  <si>
    <t>面　積　　　　　（k㎡）</t>
  </si>
  <si>
    <t>１世帯当たり人員</t>
  </si>
  <si>
    <t>人口密度</t>
  </si>
  <si>
    <t>（人/k㎡）</t>
  </si>
  <si>
    <t>桜川市</t>
  </si>
  <si>
    <t>行方市</t>
  </si>
  <si>
    <t>県北地域</t>
  </si>
  <si>
    <t>県央地域</t>
  </si>
  <si>
    <t>鹿行地域</t>
  </si>
  <si>
    <t>県南地域</t>
  </si>
  <si>
    <t>県西地域</t>
  </si>
  <si>
    <t>（対前年比）</t>
  </si>
  <si>
    <t>稲敷郡</t>
  </si>
  <si>
    <t>常総市</t>
  </si>
  <si>
    <t>利根町</t>
  </si>
  <si>
    <t>筑西市</t>
  </si>
  <si>
    <t>（参考）　分母に用いた日本人人口</t>
  </si>
  <si>
    <t>全国</t>
  </si>
  <si>
    <t>取 手 市</t>
  </si>
  <si>
    <t>牛 久 市</t>
  </si>
  <si>
    <t>笠 間 市</t>
  </si>
  <si>
    <t>河 内 町</t>
  </si>
  <si>
    <t>利 根 町</t>
  </si>
  <si>
    <t>大 洗 町</t>
  </si>
  <si>
    <t>土 浦 市</t>
  </si>
  <si>
    <t>石 岡 市</t>
  </si>
  <si>
    <t>美 浦 村</t>
  </si>
  <si>
    <t>阿 見 町</t>
  </si>
  <si>
    <t>大 子 町</t>
  </si>
  <si>
    <t>結 城 市</t>
  </si>
  <si>
    <t>下 妻 市</t>
  </si>
  <si>
    <t>古 河 市</t>
  </si>
  <si>
    <t>五 霞 町</t>
  </si>
  <si>
    <t>境　  町</t>
  </si>
  <si>
    <t>全国・茨城県男女別人口</t>
  </si>
  <si>
    <t>保健所・市町村男女別人口</t>
  </si>
  <si>
    <t>a</t>
  </si>
  <si>
    <t>日　本　人　人　口</t>
  </si>
  <si>
    <t>大洗町</t>
  </si>
  <si>
    <t>大子町</t>
  </si>
  <si>
    <t>河内町</t>
  </si>
  <si>
    <t>利根町</t>
  </si>
  <si>
    <t>結城市</t>
  </si>
  <si>
    <t>五霞町</t>
  </si>
  <si>
    <t>境町</t>
  </si>
  <si>
    <t>　　　　　　　　平成17年国勢調査時の外国人及び年齢不詳の者を除いた</t>
  </si>
  <si>
    <t>龍ケ崎市</t>
  </si>
  <si>
    <t xml:space="preserve">　　平成１７年国勢調査時の外国人及び年齢不詳の者を除いた。 </t>
  </si>
  <si>
    <t xml:space="preserve">　　資料：「茨城県常住人口調査結果報告書」 （平成２１年１０月１日現在・茨城県企画部統計課）から      </t>
  </si>
  <si>
    <t>　　資料：「平成２１年１０月１日現在推計人口」　総務省統計局</t>
  </si>
  <si>
    <t>日本人人口について</t>
  </si>
  <si>
    <t>東海村</t>
  </si>
  <si>
    <t>ひたちなか市</t>
  </si>
  <si>
    <t>つくばみらい市</t>
  </si>
  <si>
    <t>つくば市</t>
  </si>
  <si>
    <t>神栖市</t>
  </si>
  <si>
    <t>潮 来 市</t>
  </si>
  <si>
    <t>鉾田市</t>
  </si>
  <si>
    <t>坂東市</t>
  </si>
  <si>
    <t>行方市</t>
  </si>
  <si>
    <t>常総市</t>
  </si>
  <si>
    <t>常総保健所</t>
  </si>
  <si>
    <t>高萩市</t>
  </si>
  <si>
    <t>桜川市</t>
  </si>
  <si>
    <t>日立市</t>
  </si>
  <si>
    <t>筑西市</t>
  </si>
  <si>
    <t>筑西保健所</t>
  </si>
  <si>
    <t>那珂市</t>
  </si>
  <si>
    <t>常陸大宮市</t>
  </si>
  <si>
    <t>かすみがうら市</t>
  </si>
  <si>
    <t>常陸大宮保健所</t>
  </si>
  <si>
    <t>城里町</t>
  </si>
  <si>
    <t>小美玉市</t>
  </si>
  <si>
    <t>稲敷市</t>
  </si>
  <si>
    <t>守 谷 市</t>
  </si>
  <si>
    <t>龍ヶ崎市</t>
  </si>
  <si>
    <t>第2表　　世帯数，人口及び面積（平成21年10月1日現在）－県・地域・市町村－</t>
  </si>
  <si>
    <t>　その１（茨城県～坂東市）</t>
  </si>
  <si>
    <t>　その２（稲敷市～利根町）</t>
  </si>
  <si>
    <t>注1）対前年比の数値は、前年比増減数（ポイント）である。</t>
  </si>
  <si>
    <t>　2）面積は平成21年10月1日現在（国土交通省国土地理院調）。</t>
  </si>
  <si>
    <t>　3）境界未定について</t>
  </si>
  <si>
    <r>
      <t xml:space="preserve">　  </t>
    </r>
    <r>
      <rPr>
        <b/>
        <sz val="8"/>
        <rFont val="ＭＳ ゴシック"/>
        <family val="3"/>
      </rPr>
      <t>a</t>
    </r>
    <r>
      <rPr>
        <sz val="8"/>
        <rFont val="ＭＳ 明朝"/>
        <family val="1"/>
      </rPr>
      <t xml:space="preserve"> 水戸市及び東茨城郡茨城町（合計面積：339.07km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）　</t>
    </r>
  </si>
  <si>
    <r>
      <t>日本人人口(総数)：平成2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年10月1日現在推計人口(総務省統計局)</t>
    </r>
  </si>
  <si>
    <t>平成２１年１０月１日現在</t>
  </si>
  <si>
    <t>世帯・人口については、資料「茨城県常住人口調査結果報告書」(平成21年10月1日現在・茨城県企画部統計課)</t>
  </si>
  <si>
    <t>厚生総務課HPー統計・指標ー人口動態統計の概況</t>
  </si>
  <si>
    <t>出典</t>
  </si>
  <si>
    <r>
      <t>　　　〃　　(保健所・市町村別)：「茨城県常住人口調査結果報告書」(平成2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年10月1日現在・茨城県企画部統計課)から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</si>
</sst>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&quot;△&quot;#,##0.0_ ;_ * &quot;-&quot;_ ;_ @_ "/>
    <numFmt numFmtId="178" formatCode="_ * #,##0.00_ ;_ * &quot;△&quot;#,##0.00_ ;_ * &quot;-&quot;_ ;_ @_ "/>
    <numFmt numFmtId="179" formatCode="###,###,###,##0;&quot;-&quot;##,###,###,##0"/>
    <numFmt numFmtId="180" formatCode="#,###,###,##0;&quot; -&quot;###,###,##0"/>
    <numFmt numFmtId="181" formatCode="\ ###,###,##0;&quot;-&quot;###,##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_);[Red]\(#,##0\)"/>
    <numFmt numFmtId="188" formatCode="#,##0;&quot;△ &quot;#,##0"/>
    <numFmt numFmtId="189" formatCode="#,##0.00;&quot;△ &quot;#,##0.00"/>
    <numFmt numFmtId="190" formatCode="#,##0.0;&quot;△ &quot;#,##0.0"/>
    <numFmt numFmtId="191" formatCode="#,##0.0"/>
    <numFmt numFmtId="192" formatCode="0.0;&quot;△ &quot;0.0"/>
  </numFmts>
  <fonts count="5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1"/>
      <name val="明朝"/>
      <family val="1"/>
    </font>
    <font>
      <sz val="12"/>
      <name val="ＭＳ ゴシック"/>
      <family val="3"/>
    </font>
    <font>
      <b/>
      <sz val="8"/>
      <name val="ＭＳ ゴシック"/>
      <family val="3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64" applyNumberFormat="1" applyFont="1" applyBorder="1" applyAlignment="1" applyProtection="1">
      <alignment horizontal="center" vertical="center"/>
      <protection/>
    </xf>
    <xf numFmtId="176" fontId="0" fillId="0" borderId="0" xfId="64" applyNumberFormat="1" applyFont="1" applyBorder="1" applyProtection="1">
      <alignment/>
      <protection/>
    </xf>
    <xf numFmtId="37" fontId="0" fillId="0" borderId="0" xfId="64" applyNumberFormat="1" applyFont="1" applyBorder="1" applyAlignment="1" applyProtection="1">
      <alignment horizontal="right" vertical="center"/>
      <protection/>
    </xf>
    <xf numFmtId="176" fontId="0" fillId="0" borderId="0" xfId="64" applyNumberFormat="1" applyFont="1" applyBorder="1" applyAlignment="1" applyProtection="1">
      <alignment vertical="center"/>
      <protection/>
    </xf>
    <xf numFmtId="176" fontId="0" fillId="0" borderId="15" xfId="64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0" borderId="16" xfId="0" applyFont="1" applyFill="1" applyBorder="1" applyAlignment="1">
      <alignment horizontal="centerContinuous" vertical="center"/>
    </xf>
    <xf numFmtId="0" fontId="10" fillId="0" borderId="17" xfId="0" applyFont="1" applyFill="1" applyBorder="1" applyAlignment="1">
      <alignment horizontal="centerContinuous" vertical="center"/>
    </xf>
    <xf numFmtId="0" fontId="10" fillId="0" borderId="18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10" fillId="0" borderId="19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188" fontId="11" fillId="0" borderId="17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3" fontId="11" fillId="0" borderId="17" xfId="49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188" fontId="12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186" fontId="12" fillId="0" borderId="0" xfId="49" applyNumberFormat="1" applyFont="1" applyFill="1" applyBorder="1" applyAlignment="1">
      <alignment vertical="center"/>
    </xf>
    <xf numFmtId="0" fontId="12" fillId="0" borderId="0" xfId="49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176" fontId="0" fillId="0" borderId="0" xfId="64" applyNumberFormat="1" applyFont="1" applyFill="1" applyProtection="1">
      <alignment/>
      <protection/>
    </xf>
    <xf numFmtId="176" fontId="0" fillId="0" borderId="0" xfId="64" applyNumberFormat="1" applyFont="1" applyFill="1" applyBorder="1" applyAlignment="1" applyProtection="1">
      <alignment vertical="center"/>
      <protection/>
    </xf>
    <xf numFmtId="176" fontId="0" fillId="0" borderId="0" xfId="64" applyNumberFormat="1" applyFont="1" applyFill="1" applyBorder="1" applyAlignment="1" applyProtection="1">
      <alignment vertical="center" wrapText="1"/>
      <protection/>
    </xf>
    <xf numFmtId="0" fontId="0" fillId="0" borderId="0" xfId="64" applyFont="1" applyFill="1">
      <alignment/>
      <protection/>
    </xf>
    <xf numFmtId="37" fontId="0" fillId="0" borderId="0" xfId="64" applyNumberFormat="1" applyFont="1" applyFill="1" applyBorder="1" applyAlignment="1" applyProtection="1">
      <alignment vertical="top"/>
      <protection/>
    </xf>
    <xf numFmtId="37" fontId="0" fillId="0" borderId="0" xfId="64" applyNumberFormat="1" applyFont="1" applyFill="1" applyBorder="1" applyProtection="1">
      <alignment/>
      <protection/>
    </xf>
    <xf numFmtId="37" fontId="0" fillId="0" borderId="0" xfId="64" applyNumberFormat="1" applyFont="1" applyFill="1" applyProtection="1">
      <alignment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64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 wrapText="1" shrinkToFit="1"/>
    </xf>
    <xf numFmtId="4" fontId="10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 wrapText="1" shrinkToFit="1"/>
    </xf>
    <xf numFmtId="4" fontId="6" fillId="0" borderId="0" xfId="0" applyNumberFormat="1" applyFont="1" applyFill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189" fontId="11" fillId="0" borderId="17" xfId="0" applyNumberFormat="1" applyFont="1" applyFill="1" applyBorder="1" applyAlignment="1">
      <alignment vertical="center"/>
    </xf>
    <xf numFmtId="190" fontId="11" fillId="0" borderId="17" xfId="0" applyNumberFormat="1" applyFont="1" applyFill="1" applyBorder="1" applyAlignment="1">
      <alignment vertical="center"/>
    </xf>
    <xf numFmtId="4" fontId="11" fillId="0" borderId="17" xfId="0" applyNumberFormat="1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>
      <alignment vertical="center"/>
    </xf>
    <xf numFmtId="189" fontId="12" fillId="0" borderId="0" xfId="0" applyNumberFormat="1" applyFont="1" applyFill="1" applyBorder="1" applyAlignment="1">
      <alignment vertical="center"/>
    </xf>
    <xf numFmtId="190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 applyProtection="1">
      <alignment vertical="center"/>
      <protection locked="0"/>
    </xf>
    <xf numFmtId="4" fontId="12" fillId="0" borderId="0" xfId="0" applyNumberFormat="1" applyFont="1" applyFill="1" applyAlignment="1">
      <alignment vertical="center"/>
    </xf>
    <xf numFmtId="192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92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49" applyNumberFormat="1" applyFont="1" applyFill="1" applyBorder="1" applyAlignment="1">
      <alignment vertical="center"/>
    </xf>
    <xf numFmtId="3" fontId="12" fillId="0" borderId="0" xfId="49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6" xfId="0" applyNumberFormat="1" applyFont="1" applyBorder="1" applyAlignment="1" applyProtection="1">
      <alignment vertical="center"/>
      <protection/>
    </xf>
    <xf numFmtId="176" fontId="0" fillId="0" borderId="27" xfId="0" applyNumberFormat="1" applyFont="1" applyBorder="1" applyAlignment="1" applyProtection="1">
      <alignment vertical="center"/>
      <protection/>
    </xf>
    <xf numFmtId="176" fontId="0" fillId="0" borderId="27" xfId="0" applyNumberFormat="1" applyFont="1" applyBorder="1" applyAlignment="1">
      <alignment horizontal="right"/>
    </xf>
    <xf numFmtId="176" fontId="0" fillId="0" borderId="28" xfId="0" applyNumberFormat="1" applyFont="1" applyBorder="1" applyAlignment="1">
      <alignment horizontal="right"/>
    </xf>
    <xf numFmtId="176" fontId="0" fillId="0" borderId="2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76" fontId="0" fillId="0" borderId="28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distributed"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176" fontId="0" fillId="0" borderId="30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0" xfId="65" applyFont="1" applyFill="1">
      <alignment/>
      <protection/>
    </xf>
    <xf numFmtId="37" fontId="0" fillId="0" borderId="0" xfId="65" applyNumberFormat="1" applyFont="1" applyFill="1" applyProtection="1">
      <alignment/>
      <protection/>
    </xf>
    <xf numFmtId="176" fontId="0" fillId="0" borderId="0" xfId="65" applyNumberFormat="1" applyFont="1" applyFill="1" applyProtection="1">
      <alignment/>
      <protection/>
    </xf>
    <xf numFmtId="0" fontId="0" fillId="0" borderId="0" xfId="65" applyFont="1" applyFill="1" applyAlignment="1">
      <alignment vertical="center"/>
      <protection/>
    </xf>
    <xf numFmtId="37" fontId="0" fillId="0" borderId="0" xfId="65" applyNumberFormat="1" applyFont="1" applyFill="1" applyAlignment="1" applyProtection="1">
      <alignment vertical="center"/>
      <protection/>
    </xf>
    <xf numFmtId="37" fontId="0" fillId="0" borderId="0" xfId="65" applyNumberFormat="1" applyFont="1" applyFill="1" applyBorder="1" applyAlignment="1" applyProtection="1">
      <alignment horizontal="right" vertical="center"/>
      <protection/>
    </xf>
    <xf numFmtId="176" fontId="0" fillId="0" borderId="0" xfId="65" applyNumberFormat="1" applyFont="1" applyFill="1" applyBorder="1" applyAlignment="1" applyProtection="1">
      <alignment vertical="top"/>
      <protection/>
    </xf>
    <xf numFmtId="37" fontId="0" fillId="0" borderId="0" xfId="65" applyNumberFormat="1" applyFont="1" applyFill="1" applyBorder="1" applyProtection="1">
      <alignment/>
      <protection/>
    </xf>
    <xf numFmtId="176" fontId="0" fillId="0" borderId="0" xfId="65" applyNumberFormat="1" applyFont="1" applyFill="1" applyBorder="1" applyAlignment="1" applyProtection="1">
      <alignment vertical="center"/>
      <protection/>
    </xf>
    <xf numFmtId="37" fontId="0" fillId="0" borderId="0" xfId="65" applyNumberFormat="1" applyFont="1" applyFill="1" applyBorder="1" applyAlignment="1" applyProtection="1">
      <alignment vertical="top"/>
      <protection/>
    </xf>
    <xf numFmtId="176" fontId="0" fillId="0" borderId="0" xfId="65" applyNumberFormat="1" applyFont="1" applyFill="1" applyBorder="1" applyAlignment="1" applyProtection="1">
      <alignment vertical="center" wrapText="1"/>
      <protection/>
    </xf>
    <xf numFmtId="37" fontId="0" fillId="0" borderId="0" xfId="65" applyNumberFormat="1" applyFont="1" applyFill="1" applyBorder="1" applyAlignment="1" applyProtection="1">
      <alignment vertical="center"/>
      <protection/>
    </xf>
    <xf numFmtId="176" fontId="0" fillId="0" borderId="0" xfId="65" applyNumberFormat="1" applyFont="1" applyFill="1" applyBorder="1" applyProtection="1">
      <alignment/>
      <protection/>
    </xf>
    <xf numFmtId="176" fontId="0" fillId="0" borderId="31" xfId="65" applyNumberFormat="1" applyFont="1" applyFill="1" applyBorder="1" applyAlignment="1" applyProtection="1">
      <alignment horizontal="center" vertical="center"/>
      <protection/>
    </xf>
    <xf numFmtId="37" fontId="0" fillId="0" borderId="32" xfId="65" applyNumberFormat="1" applyFont="1" applyFill="1" applyBorder="1" applyAlignment="1" applyProtection="1">
      <alignment horizontal="distributed" vertical="center"/>
      <protection/>
    </xf>
    <xf numFmtId="37" fontId="0" fillId="0" borderId="20" xfId="65" applyNumberFormat="1" applyFont="1" applyFill="1" applyBorder="1" applyAlignment="1" applyProtection="1">
      <alignment vertical="center"/>
      <protection/>
    </xf>
    <xf numFmtId="176" fontId="0" fillId="0" borderId="33" xfId="65" applyNumberFormat="1" applyFont="1" applyFill="1" applyBorder="1" applyAlignment="1" applyProtection="1">
      <alignment horizontal="center" vertical="center"/>
      <protection/>
    </xf>
    <xf numFmtId="37" fontId="0" fillId="0" borderId="0" xfId="65" applyNumberFormat="1" applyFont="1" applyFill="1" applyBorder="1" applyAlignment="1" applyProtection="1">
      <alignment horizontal="distributed" vertical="center"/>
      <protection/>
    </xf>
    <xf numFmtId="37" fontId="0" fillId="0" borderId="19" xfId="65" applyNumberFormat="1" applyFont="1" applyFill="1" applyBorder="1" applyAlignment="1" applyProtection="1">
      <alignment vertical="center"/>
      <protection/>
    </xf>
    <xf numFmtId="37" fontId="0" fillId="0" borderId="0" xfId="65" applyNumberFormat="1" applyFont="1" applyFill="1" applyBorder="1" applyAlignment="1" applyProtection="1">
      <alignment vertical="center" shrinkToFit="1"/>
      <protection/>
    </xf>
    <xf numFmtId="176" fontId="0" fillId="0" borderId="21" xfId="65" applyNumberFormat="1" applyFont="1" applyFill="1" applyBorder="1" applyProtection="1">
      <alignment/>
      <protection/>
    </xf>
    <xf numFmtId="37" fontId="0" fillId="0" borderId="21" xfId="63" applyNumberFormat="1" applyFont="1" applyFill="1" applyBorder="1" applyAlignment="1" applyProtection="1">
      <alignment horizontal="distributed" vertical="center"/>
      <protection/>
    </xf>
    <xf numFmtId="37" fontId="0" fillId="0" borderId="19" xfId="63" applyNumberFormat="1" applyFont="1" applyFill="1" applyBorder="1" applyAlignment="1" applyProtection="1">
      <alignment vertical="center"/>
      <protection/>
    </xf>
    <xf numFmtId="37" fontId="0" fillId="0" borderId="34" xfId="63" applyNumberFormat="1" applyFont="1" applyFill="1" applyBorder="1" applyAlignment="1" applyProtection="1">
      <alignment horizontal="distributed" vertical="center"/>
      <protection/>
    </xf>
    <xf numFmtId="37" fontId="0" fillId="0" borderId="20" xfId="63" applyNumberFormat="1" applyFont="1" applyFill="1" applyBorder="1" applyAlignment="1" applyProtection="1">
      <alignment vertical="center"/>
      <protection/>
    </xf>
    <xf numFmtId="37" fontId="0" fillId="0" borderId="19" xfId="63" applyNumberFormat="1" applyFont="1" applyFill="1" applyBorder="1" applyAlignment="1" applyProtection="1">
      <alignment horizontal="distributed" vertical="center"/>
      <protection/>
    </xf>
    <xf numFmtId="176" fontId="0" fillId="0" borderId="21" xfId="65" applyNumberFormat="1" applyFont="1" applyFill="1" applyBorder="1" applyAlignment="1" applyProtection="1">
      <alignment horizontal="center" vertical="center"/>
      <protection/>
    </xf>
    <xf numFmtId="37" fontId="0" fillId="0" borderId="21" xfId="65" applyNumberFormat="1" applyFont="1" applyFill="1" applyBorder="1" applyAlignment="1" applyProtection="1">
      <alignment horizontal="distributed" vertical="center"/>
      <protection/>
    </xf>
    <xf numFmtId="37" fontId="0" fillId="0" borderId="21" xfId="63" applyNumberFormat="1" applyFont="1" applyFill="1" applyBorder="1" applyAlignment="1" applyProtection="1">
      <alignment vertical="center" shrinkToFit="1"/>
      <protection/>
    </xf>
    <xf numFmtId="176" fontId="0" fillId="0" borderId="33" xfId="65" applyNumberFormat="1" applyFont="1" applyFill="1" applyBorder="1" applyProtection="1">
      <alignment/>
      <protection/>
    </xf>
    <xf numFmtId="3" fontId="0" fillId="0" borderId="33" xfId="63" applyNumberFormat="1" applyFont="1" applyBorder="1">
      <alignment/>
      <protection/>
    </xf>
    <xf numFmtId="3" fontId="0" fillId="0" borderId="0" xfId="63" applyNumberFormat="1" applyFont="1">
      <alignment/>
      <protection/>
    </xf>
    <xf numFmtId="176" fontId="0" fillId="0" borderId="19" xfId="65" applyNumberFormat="1" applyFont="1" applyFill="1" applyBorder="1" applyAlignment="1" applyProtection="1">
      <alignment horizontal="center" vertical="center"/>
      <protection/>
    </xf>
    <xf numFmtId="176" fontId="0" fillId="0" borderId="35" xfId="65" applyNumberFormat="1" applyFont="1" applyFill="1" applyBorder="1" applyProtection="1">
      <alignment/>
      <protection/>
    </xf>
    <xf numFmtId="176" fontId="0" fillId="0" borderId="36" xfId="65" applyNumberFormat="1" applyFont="1" applyFill="1" applyBorder="1" applyAlignment="1" applyProtection="1">
      <alignment horizontal="center" vertical="center"/>
      <protection/>
    </xf>
    <xf numFmtId="176" fontId="0" fillId="0" borderId="35" xfId="65" applyNumberFormat="1" applyFont="1" applyFill="1" applyBorder="1" applyAlignment="1" applyProtection="1">
      <alignment horizontal="center" vertical="center"/>
      <protection/>
    </xf>
    <xf numFmtId="37" fontId="0" fillId="0" borderId="36" xfId="65" applyNumberFormat="1" applyFont="1" applyFill="1" applyBorder="1" applyAlignment="1" applyProtection="1">
      <alignment vertical="center"/>
      <protection/>
    </xf>
    <xf numFmtId="37" fontId="0" fillId="0" borderId="22" xfId="65" applyNumberFormat="1" applyFont="1" applyFill="1" applyBorder="1" applyAlignment="1" applyProtection="1">
      <alignment vertical="center"/>
      <protection/>
    </xf>
    <xf numFmtId="176" fontId="0" fillId="0" borderId="37" xfId="65" applyNumberFormat="1" applyFont="1" applyFill="1" applyBorder="1" applyAlignment="1" applyProtection="1">
      <alignment horizontal="center" vertical="center"/>
      <protection/>
    </xf>
    <xf numFmtId="37" fontId="0" fillId="0" borderId="38" xfId="65" applyNumberFormat="1" applyFont="1" applyFill="1" applyBorder="1" applyAlignment="1" applyProtection="1">
      <alignment vertical="center"/>
      <protection/>
    </xf>
    <xf numFmtId="37" fontId="0" fillId="0" borderId="39" xfId="65" applyNumberFormat="1" applyFont="1" applyFill="1" applyBorder="1" applyAlignment="1" applyProtection="1">
      <alignment vertical="center"/>
      <protection/>
    </xf>
    <xf numFmtId="176" fontId="0" fillId="0" borderId="38" xfId="65" applyNumberFormat="1" applyFont="1" applyFill="1" applyBorder="1" applyAlignment="1" applyProtection="1">
      <alignment horizontal="center" vertical="center"/>
      <protection/>
    </xf>
    <xf numFmtId="176" fontId="0" fillId="0" borderId="0" xfId="65" applyNumberFormat="1" applyFont="1" applyFill="1">
      <alignment/>
      <protection/>
    </xf>
    <xf numFmtId="37" fontId="7" fillId="0" borderId="0" xfId="65" applyNumberFormat="1" applyFont="1" applyFill="1" applyAlignment="1" applyProtection="1">
      <alignment vertical="center"/>
      <protection/>
    </xf>
    <xf numFmtId="186" fontId="51" fillId="0" borderId="33" xfId="63" applyNumberFormat="1" applyFont="1" applyFill="1" applyBorder="1" applyAlignment="1">
      <alignment horizontal="right" vertical="center"/>
      <protection/>
    </xf>
    <xf numFmtId="186" fontId="51" fillId="0" borderId="0" xfId="63" applyNumberFormat="1" applyFont="1" applyFill="1" applyBorder="1" applyAlignment="1">
      <alignment horizontal="right" vertical="center"/>
      <protection/>
    </xf>
    <xf numFmtId="38" fontId="51" fillId="0" borderId="33" xfId="51" applyFont="1" applyFill="1" applyBorder="1" applyAlignment="1">
      <alignment vertical="center"/>
    </xf>
    <xf numFmtId="38" fontId="51" fillId="0" borderId="21" xfId="51" applyFont="1" applyFill="1" applyBorder="1" applyAlignment="1">
      <alignment vertical="center"/>
    </xf>
    <xf numFmtId="186" fontId="51" fillId="0" borderId="33" xfId="63" applyNumberFormat="1" applyFont="1" applyFill="1" applyBorder="1" applyAlignment="1">
      <alignment vertical="center"/>
      <protection/>
    </xf>
    <xf numFmtId="186" fontId="51" fillId="0" borderId="0" xfId="63" applyNumberFormat="1" applyFont="1" applyFill="1" applyBorder="1" applyAlignment="1">
      <alignment vertical="center"/>
      <protection/>
    </xf>
    <xf numFmtId="38" fontId="51" fillId="0" borderId="31" xfId="51" applyFont="1" applyFill="1" applyBorder="1" applyAlignment="1">
      <alignment vertical="center"/>
    </xf>
    <xf numFmtId="38" fontId="51" fillId="0" borderId="34" xfId="51" applyFont="1" applyFill="1" applyBorder="1" applyAlignment="1">
      <alignment vertical="center"/>
    </xf>
    <xf numFmtId="186" fontId="51" fillId="0" borderId="21" xfId="63" applyNumberFormat="1" applyFont="1" applyFill="1" applyBorder="1" applyAlignment="1">
      <alignment horizontal="right" vertical="center"/>
      <protection/>
    </xf>
    <xf numFmtId="186" fontId="51" fillId="0" borderId="31" xfId="63" applyNumberFormat="1" applyFont="1" applyFill="1" applyBorder="1" applyAlignment="1">
      <alignment vertical="center"/>
      <protection/>
    </xf>
    <xf numFmtId="0" fontId="11" fillId="0" borderId="36" xfId="0" applyFont="1" applyFill="1" applyBorder="1" applyAlignment="1">
      <alignment horizontal="distributed" vertical="center"/>
    </xf>
    <xf numFmtId="188" fontId="11" fillId="0" borderId="0" xfId="52" applyNumberFormat="1" applyFont="1" applyFill="1" applyAlignment="1">
      <alignment vertical="center"/>
    </xf>
    <xf numFmtId="189" fontId="11" fillId="0" borderId="0" xfId="0" applyNumberFormat="1" applyFont="1" applyFill="1" applyBorder="1" applyAlignment="1">
      <alignment vertical="center"/>
    </xf>
    <xf numFmtId="190" fontId="11" fillId="0" borderId="0" xfId="0" applyNumberFormat="1" applyFont="1" applyFill="1" applyAlignment="1">
      <alignment vertical="center"/>
    </xf>
    <xf numFmtId="189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>
      <alignment vertical="center"/>
    </xf>
    <xf numFmtId="190" fontId="11" fillId="0" borderId="0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21" xfId="0" applyFont="1" applyFill="1" applyBorder="1" applyAlignment="1">
      <alignment horizontal="distributed" vertical="center"/>
    </xf>
    <xf numFmtId="189" fontId="11" fillId="0" borderId="0" xfId="0" applyNumberFormat="1" applyFont="1" applyFill="1" applyAlignment="1">
      <alignment vertical="center"/>
    </xf>
    <xf numFmtId="189" fontId="11" fillId="0" borderId="0" xfId="52" applyNumberFormat="1" applyFont="1" applyFill="1" applyAlignment="1">
      <alignment vertical="center"/>
    </xf>
    <xf numFmtId="188" fontId="11" fillId="0" borderId="0" xfId="0" applyNumberFormat="1" applyFont="1" applyFill="1" applyBorder="1" applyAlignment="1" applyProtection="1">
      <alignment vertical="center"/>
      <protection/>
    </xf>
    <xf numFmtId="188" fontId="11" fillId="0" borderId="0" xfId="0" applyNumberFormat="1" applyFont="1" applyFill="1" applyAlignment="1">
      <alignment vertical="center"/>
    </xf>
    <xf numFmtId="188" fontId="11" fillId="0" borderId="0" xfId="0" applyNumberFormat="1" applyFont="1" applyFill="1" applyAlignment="1" applyProtection="1">
      <alignment vertical="center"/>
      <protection/>
    </xf>
    <xf numFmtId="189" fontId="11" fillId="0" borderId="0" xfId="0" applyNumberFormat="1" applyFont="1" applyFill="1" applyAlignment="1" applyProtection="1">
      <alignment vertical="center"/>
      <protection/>
    </xf>
    <xf numFmtId="188" fontId="11" fillId="0" borderId="0" xfId="52" applyNumberFormat="1" applyFont="1" applyFill="1" applyBorder="1" applyAlignment="1" applyProtection="1">
      <alignment vertical="center"/>
      <protection/>
    </xf>
    <xf numFmtId="189" fontId="11" fillId="0" borderId="0" xfId="52" applyNumberFormat="1" applyFont="1" applyFill="1" applyBorder="1" applyAlignment="1" applyProtection="1">
      <alignment vertical="center"/>
      <protection/>
    </xf>
    <xf numFmtId="190" fontId="11" fillId="0" borderId="0" xfId="52" applyNumberFormat="1" applyFont="1" applyFill="1" applyBorder="1" applyAlignment="1" applyProtection="1">
      <alignment vertical="center"/>
      <protection/>
    </xf>
    <xf numFmtId="189" fontId="11" fillId="0" borderId="0" xfId="52" applyNumberFormat="1" applyFont="1" applyFill="1" applyBorder="1" applyAlignment="1">
      <alignment vertical="center"/>
    </xf>
    <xf numFmtId="188" fontId="11" fillId="0" borderId="0" xfId="52" applyNumberFormat="1" applyFont="1" applyFill="1" applyAlignment="1" applyProtection="1">
      <alignment vertical="center"/>
      <protection/>
    </xf>
    <xf numFmtId="190" fontId="11" fillId="0" borderId="0" xfId="52" applyNumberFormat="1" applyFont="1" applyFill="1" applyAlignment="1" applyProtection="1">
      <alignment vertical="center"/>
      <protection/>
    </xf>
    <xf numFmtId="189" fontId="11" fillId="0" borderId="0" xfId="52" applyNumberFormat="1" applyFont="1" applyFill="1" applyAlignment="1" applyProtection="1">
      <alignment vertical="center"/>
      <protection/>
    </xf>
    <xf numFmtId="188" fontId="11" fillId="0" borderId="0" xfId="52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1" fillId="0" borderId="19" xfId="0" applyNumberFormat="1" applyFont="1" applyFill="1" applyBorder="1" applyAlignment="1">
      <alignment vertical="center"/>
    </xf>
    <xf numFmtId="189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vertical="center"/>
    </xf>
    <xf numFmtId="3" fontId="11" fillId="0" borderId="0" xfId="52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2" fillId="0" borderId="0" xfId="52" applyNumberFormat="1" applyFont="1" applyFill="1" applyBorder="1" applyAlignment="1">
      <alignment vertical="center"/>
    </xf>
    <xf numFmtId="0" fontId="12" fillId="0" borderId="0" xfId="52" applyNumberFormat="1" applyFont="1" applyFill="1" applyBorder="1" applyAlignment="1" applyProtection="1">
      <alignment vertical="center"/>
      <protection locked="0"/>
    </xf>
    <xf numFmtId="3" fontId="12" fillId="0" borderId="0" xfId="52" applyNumberFormat="1" applyFont="1" applyFill="1" applyBorder="1" applyAlignment="1">
      <alignment vertical="center"/>
    </xf>
    <xf numFmtId="37" fontId="0" fillId="0" borderId="0" xfId="64" applyNumberFormat="1" applyFont="1" applyFill="1" applyBorder="1" applyAlignment="1" applyProtection="1">
      <alignment vertical="center"/>
      <protection/>
    </xf>
    <xf numFmtId="176" fontId="0" fillId="0" borderId="0" xfId="64" applyNumberFormat="1" applyFont="1" applyFill="1" applyProtection="1">
      <alignment/>
      <protection/>
    </xf>
    <xf numFmtId="0" fontId="0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65" applyNumberFormat="1" applyFont="1" applyFill="1" applyProtection="1">
      <alignment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0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42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vertical="center"/>
      <protection/>
    </xf>
    <xf numFmtId="0" fontId="0" fillId="0" borderId="48" xfId="0" applyNumberFormat="1" applyFont="1" applyBorder="1" applyAlignment="1" applyProtection="1">
      <alignment horizontal="center" vertical="center"/>
      <protection/>
    </xf>
    <xf numFmtId="0" fontId="0" fillId="0" borderId="49" xfId="0" applyNumberFormat="1" applyFont="1" applyBorder="1" applyAlignment="1" applyProtection="1">
      <alignment horizontal="center" vertical="center"/>
      <protection/>
    </xf>
    <xf numFmtId="0" fontId="0" fillId="0" borderId="5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10" fillId="0" borderId="35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37" fontId="0" fillId="0" borderId="19" xfId="65" applyNumberFormat="1" applyFont="1" applyFill="1" applyBorder="1" applyAlignment="1" applyProtection="1">
      <alignment horizontal="distributed" vertical="center"/>
      <protection/>
    </xf>
    <xf numFmtId="37" fontId="0" fillId="0" borderId="21" xfId="65" applyNumberFormat="1" applyFont="1" applyFill="1" applyBorder="1" applyAlignment="1" applyProtection="1">
      <alignment horizontal="distributed" vertical="center"/>
      <protection/>
    </xf>
    <xf numFmtId="37" fontId="0" fillId="0" borderId="0" xfId="65" applyNumberFormat="1" applyFont="1" applyFill="1" applyBorder="1" applyAlignment="1" applyProtection="1">
      <alignment horizontal="distributed" vertical="center"/>
      <protection/>
    </xf>
    <xf numFmtId="37" fontId="0" fillId="0" borderId="19" xfId="63" applyNumberFormat="1" applyFont="1" applyFill="1" applyBorder="1" applyAlignment="1" applyProtection="1">
      <alignment horizontal="distributed" vertical="center"/>
      <protection/>
    </xf>
    <xf numFmtId="37" fontId="0" fillId="0" borderId="21" xfId="63" applyNumberFormat="1" applyFont="1" applyFill="1" applyBorder="1" applyAlignment="1" applyProtection="1">
      <alignment horizontal="distributed" vertical="center"/>
      <protection/>
    </xf>
    <xf numFmtId="37" fontId="0" fillId="0" borderId="22" xfId="65" applyNumberFormat="1" applyFont="1" applyFill="1" applyBorder="1" applyAlignment="1" applyProtection="1">
      <alignment horizontal="distributed" vertical="center"/>
      <protection/>
    </xf>
    <xf numFmtId="37" fontId="0" fillId="0" borderId="52" xfId="65" applyNumberFormat="1" applyFont="1" applyFill="1" applyBorder="1" applyAlignment="1" applyProtection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日本人人口" xfId="64"/>
    <cellStyle name="標準_日本人人口 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2"/>
  <sheetViews>
    <sheetView tabSelected="1" view="pageBreakPreview" zoomScale="75" zoomScaleSheetLayoutView="75" zoomScalePageLayoutView="0" workbookViewId="0" topLeftCell="A1">
      <pane xSplit="5" ySplit="8" topLeftCell="F6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82" sqref="F82"/>
    </sheetView>
  </sheetViews>
  <sheetFormatPr defaultColWidth="10.625" defaultRowHeight="13.5"/>
  <cols>
    <col min="1" max="1" width="4.375" style="94" customWidth="1"/>
    <col min="2" max="2" width="4.25390625" style="13" customWidth="1"/>
    <col min="3" max="3" width="3.625" style="10" customWidth="1"/>
    <col min="4" max="4" width="14.625" style="10" customWidth="1"/>
    <col min="5" max="5" width="1.625" style="10" customWidth="1"/>
    <col min="6" max="6" width="14.125" style="10" customWidth="1"/>
    <col min="7" max="12" width="14.625" style="10" customWidth="1"/>
    <col min="13" max="242" width="10.625" style="10" customWidth="1"/>
    <col min="243" max="16384" width="10.625" style="13" customWidth="1"/>
  </cols>
  <sheetData>
    <row r="1" spans="1:242" s="2" customFormat="1" ht="17.25">
      <c r="A1" s="13"/>
      <c r="C1" s="1"/>
      <c r="D1" s="1"/>
      <c r="E1" s="1"/>
      <c r="F1" s="1" t="s">
        <v>41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s="2" customFormat="1" ht="17.25">
      <c r="A2" s="13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s="4" customFormat="1" ht="14.25" thickBot="1">
      <c r="A3" s="13"/>
      <c r="C3" s="3"/>
      <c r="D3" s="3"/>
      <c r="E3" s="3"/>
      <c r="F3" s="3"/>
      <c r="G3" s="3"/>
      <c r="H3" s="3"/>
      <c r="I3" s="3"/>
      <c r="J3" s="3"/>
      <c r="K3" s="3"/>
      <c r="L3" s="205" t="s">
        <v>170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s="4" customFormat="1" ht="13.5" customHeight="1">
      <c r="A4" s="13"/>
      <c r="C4" s="5"/>
      <c r="D4" s="5"/>
      <c r="E4" s="6"/>
      <c r="F4" s="90"/>
      <c r="G4" s="208" t="s">
        <v>1</v>
      </c>
      <c r="H4" s="209"/>
      <c r="I4" s="210"/>
      <c r="J4" s="217" t="s">
        <v>123</v>
      </c>
      <c r="K4" s="218"/>
      <c r="L4" s="21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s="4" customFormat="1" ht="13.5">
      <c r="A5" s="13"/>
      <c r="C5" s="228" t="s">
        <v>2</v>
      </c>
      <c r="D5" s="228"/>
      <c r="E5" s="229"/>
      <c r="F5" s="91"/>
      <c r="G5" s="211"/>
      <c r="H5" s="212"/>
      <c r="I5" s="213"/>
      <c r="J5" s="219"/>
      <c r="K5" s="220"/>
      <c r="L5" s="22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s="4" customFormat="1" ht="13.5">
      <c r="A6" s="13"/>
      <c r="C6" s="3"/>
      <c r="D6" s="3"/>
      <c r="E6" s="7"/>
      <c r="F6" s="92" t="s">
        <v>3</v>
      </c>
      <c r="G6" s="214"/>
      <c r="H6" s="215"/>
      <c r="I6" s="216"/>
      <c r="J6" s="221"/>
      <c r="K6" s="222"/>
      <c r="L6" s="22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242" s="4" customFormat="1" ht="13.5">
      <c r="A7" s="13"/>
      <c r="C7" s="228" t="s">
        <v>4</v>
      </c>
      <c r="D7" s="228"/>
      <c r="E7" s="229"/>
      <c r="F7" s="91"/>
      <c r="G7" s="223" t="s">
        <v>5</v>
      </c>
      <c r="H7" s="223" t="s">
        <v>6</v>
      </c>
      <c r="I7" s="223" t="s">
        <v>7</v>
      </c>
      <c r="J7" s="223" t="s">
        <v>5</v>
      </c>
      <c r="K7" s="223" t="s">
        <v>6</v>
      </c>
      <c r="L7" s="225" t="s">
        <v>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</row>
    <row r="8" spans="3:242" s="4" customFormat="1" ht="14.25" thickBot="1">
      <c r="C8" s="8"/>
      <c r="D8" s="8"/>
      <c r="E8" s="9"/>
      <c r="F8" s="93"/>
      <c r="G8" s="224"/>
      <c r="H8" s="224"/>
      <c r="I8" s="224"/>
      <c r="J8" s="224"/>
      <c r="K8" s="224"/>
      <c r="L8" s="22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</row>
    <row r="9" spans="5:11" ht="13.5">
      <c r="E9" s="11"/>
      <c r="F9" s="12"/>
      <c r="G9" s="12"/>
      <c r="H9" s="12"/>
      <c r="I9" s="12"/>
      <c r="J9" s="12"/>
      <c r="K9" s="12"/>
    </row>
    <row r="10" spans="1:12" ht="13.5" customHeight="1">
      <c r="A10" s="13">
        <v>1</v>
      </c>
      <c r="C10" s="227" t="s">
        <v>8</v>
      </c>
      <c r="D10" s="227"/>
      <c r="E10" s="96"/>
      <c r="F10" s="14">
        <f>SUM(F12,F20,F26,F31,F35,F40,F49,F56,F61,F67,F72,F76)</f>
        <v>1088732</v>
      </c>
      <c r="G10" s="14">
        <f>SUM(G12,G20,G26,G31,G35,G40,G49,G56,G61,G67,G72,G76)</f>
        <v>2967404</v>
      </c>
      <c r="H10" s="14">
        <f>SUM(H12,H20,H26,H31,H35,H40,H49,H56,H61,H67,H72,H76)</f>
        <v>1476702</v>
      </c>
      <c r="I10" s="14">
        <f>SUM(I12,I20,I26,I31,I35,I40,I49,I56,I61,I67,I72,I76)</f>
        <v>1490702</v>
      </c>
      <c r="J10" s="14">
        <v>2920000</v>
      </c>
      <c r="K10" s="14">
        <v>1454000</v>
      </c>
      <c r="L10" s="14">
        <v>1466000</v>
      </c>
    </row>
    <row r="11" spans="1:12" ht="13.5">
      <c r="A11" s="13">
        <v>2</v>
      </c>
      <c r="D11" s="95"/>
      <c r="E11" s="96"/>
      <c r="F11" s="14"/>
      <c r="G11" s="58"/>
      <c r="H11" s="58"/>
      <c r="I11" s="14"/>
      <c r="J11" s="58"/>
      <c r="K11" s="16"/>
      <c r="L11" s="16"/>
    </row>
    <row r="12" spans="1:12" ht="13.5" customHeight="1">
      <c r="A12" s="13">
        <v>3</v>
      </c>
      <c r="C12" s="227" t="s">
        <v>9</v>
      </c>
      <c r="D12" s="227"/>
      <c r="E12" s="96"/>
      <c r="F12" s="97">
        <f aca="true" t="shared" si="0" ref="F12:L12">SUM(F13:F18)</f>
        <v>181115</v>
      </c>
      <c r="G12" s="58">
        <f>SUM(G13:G18)</f>
        <v>472920</v>
      </c>
      <c r="H12" s="58">
        <f t="shared" si="0"/>
        <v>231145</v>
      </c>
      <c r="I12" s="58">
        <f t="shared" si="0"/>
        <v>241775</v>
      </c>
      <c r="J12" s="58">
        <f t="shared" si="0"/>
        <v>468028</v>
      </c>
      <c r="K12" s="58">
        <f t="shared" si="0"/>
        <v>228944</v>
      </c>
      <c r="L12" s="58">
        <f t="shared" si="0"/>
        <v>239084</v>
      </c>
    </row>
    <row r="13" spans="1:12" ht="13.5">
      <c r="A13" s="13">
        <v>4</v>
      </c>
      <c r="B13" s="10">
        <v>201</v>
      </c>
      <c r="D13" s="95" t="s">
        <v>10</v>
      </c>
      <c r="E13" s="96"/>
      <c r="F13" s="98">
        <f>VLOOKUP(B13,'人口'!$A$30:$K$87,3)</f>
        <v>110404</v>
      </c>
      <c r="G13" s="88">
        <f aca="true" t="shared" si="1" ref="G13:G18">SUM(H13:I13)</f>
        <v>265270</v>
      </c>
      <c r="H13" s="88">
        <f>VLOOKUP($B13,'人口'!$A$30:$K$87,6)</f>
        <v>128633</v>
      </c>
      <c r="I13" s="88">
        <f>VLOOKUP($B13,'人口'!$A$30:$K$87,7)</f>
        <v>136637</v>
      </c>
      <c r="J13" s="88">
        <f aca="true" t="shared" si="2" ref="J13:J18">SUM(K13:L13)</f>
        <v>262718</v>
      </c>
      <c r="K13" s="15">
        <v>127542</v>
      </c>
      <c r="L13" s="15">
        <v>135176</v>
      </c>
    </row>
    <row r="14" spans="1:12" ht="13.5">
      <c r="A14" s="13">
        <v>5</v>
      </c>
      <c r="B14" s="10">
        <v>216</v>
      </c>
      <c r="D14" s="95" t="s">
        <v>47</v>
      </c>
      <c r="E14" s="96"/>
      <c r="F14" s="98">
        <f>VLOOKUP(B14,'人口'!$A$30:$K$87,3)</f>
        <v>28009</v>
      </c>
      <c r="G14" s="88">
        <f t="shared" si="1"/>
        <v>79806</v>
      </c>
      <c r="H14" s="88">
        <f>VLOOKUP($B14,'人口'!$A$30:$K$87,6)</f>
        <v>39111</v>
      </c>
      <c r="I14" s="88">
        <f>VLOOKUP($B14,'人口'!$A$30:$K$87,7)</f>
        <v>40695</v>
      </c>
      <c r="J14" s="88">
        <f t="shared" si="2"/>
        <v>79265</v>
      </c>
      <c r="K14" s="15">
        <v>38887</v>
      </c>
      <c r="L14" s="15">
        <v>40378</v>
      </c>
    </row>
    <row r="15" spans="1:12" ht="13.5">
      <c r="A15" s="13">
        <v>6</v>
      </c>
      <c r="B15" s="10">
        <v>236</v>
      </c>
      <c r="D15" s="95" t="s">
        <v>79</v>
      </c>
      <c r="E15" s="96"/>
      <c r="F15" s="98">
        <f>VLOOKUP(B15,'人口'!$A$30:$K$87,3)</f>
        <v>17142</v>
      </c>
      <c r="G15" s="88">
        <f t="shared" si="1"/>
        <v>52547</v>
      </c>
      <c r="H15" s="88">
        <f>VLOOKUP($B15,'人口'!$A$30:$K$87,6)</f>
        <v>26463</v>
      </c>
      <c r="I15" s="88">
        <f>VLOOKUP($B15,'人口'!$A$30:$K$87,7)</f>
        <v>26084</v>
      </c>
      <c r="J15" s="88">
        <f>SUM(K15:L15)</f>
        <v>51759</v>
      </c>
      <c r="K15" s="15">
        <v>26082</v>
      </c>
      <c r="L15" s="15">
        <v>25677</v>
      </c>
    </row>
    <row r="16" spans="1:12" ht="13.5">
      <c r="A16" s="13">
        <v>7</v>
      </c>
      <c r="B16" s="10">
        <v>302</v>
      </c>
      <c r="D16" s="95" t="s">
        <v>80</v>
      </c>
      <c r="E16" s="96"/>
      <c r="F16" s="98">
        <f>VLOOKUP(B16,'人口'!$A$30:$K$87,3)</f>
        <v>11038</v>
      </c>
      <c r="G16" s="88">
        <f t="shared" si="1"/>
        <v>34655</v>
      </c>
      <c r="H16" s="88">
        <f>VLOOKUP($B16,'人口'!$A$30:$K$87,6)</f>
        <v>17124</v>
      </c>
      <c r="I16" s="88">
        <f>VLOOKUP($B16,'人口'!$A$30:$K$87,7)</f>
        <v>17531</v>
      </c>
      <c r="J16" s="88">
        <f t="shared" si="2"/>
        <v>34419</v>
      </c>
      <c r="K16" s="15">
        <v>16978</v>
      </c>
      <c r="L16" s="15">
        <v>17441</v>
      </c>
    </row>
    <row r="17" spans="1:12" ht="13.5">
      <c r="A17" s="13">
        <v>8</v>
      </c>
      <c r="B17" s="10">
        <v>309</v>
      </c>
      <c r="D17" s="95" t="s">
        <v>124</v>
      </c>
      <c r="E17" s="96"/>
      <c r="F17" s="98">
        <f>VLOOKUP(B17,'人口'!$A$30:$K$87,3)</f>
        <v>7114</v>
      </c>
      <c r="G17" s="88">
        <f t="shared" si="1"/>
        <v>18569</v>
      </c>
      <c r="H17" s="88">
        <f>VLOOKUP($B17,'人口'!$A$30:$K$87,6)</f>
        <v>9026</v>
      </c>
      <c r="I17" s="88">
        <f>VLOOKUP($B17,'人口'!$A$30:$K$87,7)</f>
        <v>9543</v>
      </c>
      <c r="J17" s="88">
        <f t="shared" si="2"/>
        <v>17864</v>
      </c>
      <c r="K17" s="15">
        <v>8688</v>
      </c>
      <c r="L17" s="15">
        <v>9176</v>
      </c>
    </row>
    <row r="18" spans="1:12" ht="13.5">
      <c r="A18" s="13">
        <v>9</v>
      </c>
      <c r="B18" s="10">
        <v>310</v>
      </c>
      <c r="D18" s="95" t="s">
        <v>65</v>
      </c>
      <c r="E18" s="96"/>
      <c r="F18" s="98">
        <f>VLOOKUP(B18,'人口'!$A$30:$K$87,3)</f>
        <v>7408</v>
      </c>
      <c r="G18" s="88">
        <f t="shared" si="1"/>
        <v>22073</v>
      </c>
      <c r="H18" s="88">
        <f>VLOOKUP($B18,'人口'!$A$30:$K$87,6)</f>
        <v>10788</v>
      </c>
      <c r="I18" s="88">
        <f>VLOOKUP($B18,'人口'!$A$30:$K$87,7)</f>
        <v>11285</v>
      </c>
      <c r="J18" s="88">
        <f t="shared" si="2"/>
        <v>22003</v>
      </c>
      <c r="K18" s="15">
        <v>10767</v>
      </c>
      <c r="L18" s="15">
        <v>11236</v>
      </c>
    </row>
    <row r="19" spans="1:12" ht="13.5">
      <c r="A19" s="13">
        <v>13</v>
      </c>
      <c r="B19" s="10"/>
      <c r="D19" s="95"/>
      <c r="E19" s="96"/>
      <c r="F19" s="98"/>
      <c r="G19" s="88"/>
      <c r="H19" s="88"/>
      <c r="I19" s="88"/>
      <c r="J19" s="88"/>
      <c r="K19" s="15"/>
      <c r="L19" s="15"/>
    </row>
    <row r="20" spans="1:12" ht="13.5" customHeight="1">
      <c r="A20" s="13">
        <v>14</v>
      </c>
      <c r="B20" s="10"/>
      <c r="C20" s="227" t="s">
        <v>82</v>
      </c>
      <c r="D20" s="227"/>
      <c r="E20" s="96"/>
      <c r="F20" s="99">
        <f aca="true" t="shared" si="3" ref="F20:L20">SUM(F21:F24)</f>
        <v>62894</v>
      </c>
      <c r="G20" s="88">
        <f t="shared" si="3"/>
        <v>177482</v>
      </c>
      <c r="H20" s="88">
        <f t="shared" si="3"/>
        <v>86497</v>
      </c>
      <c r="I20" s="88">
        <f t="shared" si="3"/>
        <v>90985</v>
      </c>
      <c r="J20" s="88">
        <f t="shared" si="3"/>
        <v>176845</v>
      </c>
      <c r="K20" s="88">
        <f t="shared" si="3"/>
        <v>86272</v>
      </c>
      <c r="L20" s="88">
        <f t="shared" si="3"/>
        <v>90573</v>
      </c>
    </row>
    <row r="21" spans="1:12" ht="13.5">
      <c r="A21" s="13">
        <v>15</v>
      </c>
      <c r="B21" s="10">
        <v>212</v>
      </c>
      <c r="D21" s="95" t="s">
        <v>12</v>
      </c>
      <c r="E21" s="96"/>
      <c r="F21" s="98">
        <f>VLOOKUP(B21,'人口'!$A$30:$K$87,3)</f>
        <v>20180</v>
      </c>
      <c r="G21" s="88">
        <f>SUM(H21:I21)</f>
        <v>56987</v>
      </c>
      <c r="H21" s="88">
        <f>VLOOKUP($B21,'人口'!$A$30:$K$87,6)</f>
        <v>27601</v>
      </c>
      <c r="I21" s="88">
        <f>VLOOKUP($B21,'人口'!$A$30:$K$87,7)</f>
        <v>29386</v>
      </c>
      <c r="J21" s="88">
        <f>SUM(K21:L21)</f>
        <v>56890</v>
      </c>
      <c r="K21" s="15">
        <v>27563</v>
      </c>
      <c r="L21" s="15">
        <v>29327</v>
      </c>
    </row>
    <row r="22" spans="1:12" ht="13.5">
      <c r="A22" s="13">
        <v>16</v>
      </c>
      <c r="B22" s="10">
        <v>225</v>
      </c>
      <c r="D22" s="95" t="s">
        <v>66</v>
      </c>
      <c r="E22" s="96"/>
      <c r="F22" s="98">
        <f>VLOOKUP(B22,'人口'!$A$30:$K$87,3)</f>
        <v>16268</v>
      </c>
      <c r="G22" s="88">
        <f>SUM(H22:I22)</f>
        <v>45881</v>
      </c>
      <c r="H22" s="88">
        <f>VLOOKUP($B22,'人口'!$A$30:$K$87,6)</f>
        <v>22503</v>
      </c>
      <c r="I22" s="88">
        <f>VLOOKUP($B22,'人口'!$A$30:$K$87,7)</f>
        <v>23378</v>
      </c>
      <c r="J22" s="88">
        <f>SUM(K22:L22)</f>
        <v>45629</v>
      </c>
      <c r="K22" s="15">
        <v>22423</v>
      </c>
      <c r="L22" s="15">
        <v>23206</v>
      </c>
    </row>
    <row r="23" spans="1:12" ht="13.5">
      <c r="A23" s="13">
        <v>17</v>
      </c>
      <c r="B23" s="10">
        <v>226</v>
      </c>
      <c r="D23" s="95" t="s">
        <v>67</v>
      </c>
      <c r="E23" s="96"/>
      <c r="F23" s="98">
        <f>VLOOKUP(B23,'人口'!$A$30:$K$87,3)</f>
        <v>19111</v>
      </c>
      <c r="G23" s="88">
        <f>SUM(H23:I23)</f>
        <v>54302</v>
      </c>
      <c r="H23" s="88">
        <f>VLOOKUP($B23,'人口'!$A$30:$K$87,6)</f>
        <v>26479</v>
      </c>
      <c r="I23" s="88">
        <f>VLOOKUP($B23,'人口'!$A$30:$K$87,7)</f>
        <v>27823</v>
      </c>
      <c r="J23" s="88">
        <f>SUM(K23:L23)</f>
        <v>54123</v>
      </c>
      <c r="K23" s="15">
        <v>26388</v>
      </c>
      <c r="L23" s="15">
        <v>27735</v>
      </c>
    </row>
    <row r="24" spans="1:12" ht="13.5">
      <c r="A24" s="13">
        <v>18</v>
      </c>
      <c r="B24" s="10">
        <v>364</v>
      </c>
      <c r="D24" s="95" t="s">
        <v>125</v>
      </c>
      <c r="E24" s="96"/>
      <c r="F24" s="100">
        <f>VLOOKUP(B24,'人口'!$A$30:$K$87,3)</f>
        <v>7335</v>
      </c>
      <c r="G24" s="88">
        <f>SUM(H24:I24)</f>
        <v>20312</v>
      </c>
      <c r="H24" s="89">
        <f>VLOOKUP($B24,'人口'!$A$30:$K$87,6)</f>
        <v>9914</v>
      </c>
      <c r="I24" s="89">
        <f>VLOOKUP($B24,'人口'!$A$30:$K$87,7)</f>
        <v>10398</v>
      </c>
      <c r="J24" s="88">
        <f>SUM(K24:L24)</f>
        <v>20203</v>
      </c>
      <c r="K24" s="15">
        <v>9898</v>
      </c>
      <c r="L24" s="15">
        <v>10305</v>
      </c>
    </row>
    <row r="25" spans="1:12" ht="12.75" customHeight="1">
      <c r="A25" s="13">
        <v>19</v>
      </c>
      <c r="B25" s="10"/>
      <c r="E25" s="96"/>
      <c r="F25" s="89"/>
      <c r="G25" s="89"/>
      <c r="H25" s="89"/>
      <c r="I25" s="89"/>
      <c r="J25" s="89"/>
      <c r="K25" s="15"/>
      <c r="L25" s="15"/>
    </row>
    <row r="26" spans="1:12" ht="13.5">
      <c r="A26" s="13">
        <v>20</v>
      </c>
      <c r="B26" s="10"/>
      <c r="C26" s="227" t="s">
        <v>13</v>
      </c>
      <c r="D26" s="227"/>
      <c r="E26" s="96"/>
      <c r="F26" s="98">
        <f aca="true" t="shared" si="4" ref="F26:L26">SUM(F27:F29)</f>
        <v>107574</v>
      </c>
      <c r="G26" s="88">
        <f t="shared" si="4"/>
        <v>272207</v>
      </c>
      <c r="H26" s="88">
        <f t="shared" si="4"/>
        <v>135102</v>
      </c>
      <c r="I26" s="88">
        <f t="shared" si="4"/>
        <v>137105</v>
      </c>
      <c r="J26" s="88">
        <f t="shared" si="4"/>
        <v>270624</v>
      </c>
      <c r="K26" s="88">
        <f t="shared" si="4"/>
        <v>134348</v>
      </c>
      <c r="L26" s="88">
        <f t="shared" si="4"/>
        <v>136276</v>
      </c>
    </row>
    <row r="27" spans="1:12" ht="13.5" customHeight="1">
      <c r="A27" s="13">
        <v>21</v>
      </c>
      <c r="B27" s="10">
        <v>202</v>
      </c>
      <c r="D27" s="95" t="s">
        <v>14</v>
      </c>
      <c r="E27" s="96"/>
      <c r="F27" s="98">
        <f>VLOOKUP(B27,'人口'!$A$30:$K$87,3)</f>
        <v>78262</v>
      </c>
      <c r="G27" s="88">
        <f>SUM(H27:I27)</f>
        <v>193559</v>
      </c>
      <c r="H27" s="88">
        <f>VLOOKUP($B27,'人口'!$A$30:$K$87,6)</f>
        <v>96553</v>
      </c>
      <c r="I27" s="88">
        <f>VLOOKUP($B27,'人口'!$A$30:$K$87,7)</f>
        <v>97006</v>
      </c>
      <c r="J27" s="88">
        <f>SUM(K27:L27)</f>
        <v>192416</v>
      </c>
      <c r="K27" s="15">
        <v>96005</v>
      </c>
      <c r="L27" s="15">
        <v>96411</v>
      </c>
    </row>
    <row r="28" spans="1:12" ht="13.5">
      <c r="A28" s="13">
        <v>22</v>
      </c>
      <c r="B28" s="10">
        <v>214</v>
      </c>
      <c r="D28" s="95" t="s">
        <v>15</v>
      </c>
      <c r="E28" s="96"/>
      <c r="F28" s="98">
        <f>VLOOKUP(B28,'人口'!$A$30:$K$87,3)</f>
        <v>11867</v>
      </c>
      <c r="G28" s="88">
        <f>SUM(H28:I28)</f>
        <v>31274</v>
      </c>
      <c r="H28" s="88">
        <f>VLOOKUP($B28,'人口'!$A$30:$K$87,6)</f>
        <v>15261</v>
      </c>
      <c r="I28" s="88">
        <f>VLOOKUP($B28,'人口'!$A$30:$K$87,7)</f>
        <v>16013</v>
      </c>
      <c r="J28" s="88">
        <f>SUM(K28:L28)</f>
        <v>31113</v>
      </c>
      <c r="K28" s="15">
        <v>15186</v>
      </c>
      <c r="L28" s="15">
        <v>15927</v>
      </c>
    </row>
    <row r="29" spans="1:12" ht="13.5">
      <c r="A29" s="13">
        <v>23</v>
      </c>
      <c r="B29" s="10">
        <v>215</v>
      </c>
      <c r="D29" s="95" t="s">
        <v>16</v>
      </c>
      <c r="E29" s="96"/>
      <c r="F29" s="98">
        <f>VLOOKUP(B29,'人口'!$A$30:$K$87,3)</f>
        <v>17445</v>
      </c>
      <c r="G29" s="88">
        <f>SUM(H29:I29)</f>
        <v>47374</v>
      </c>
      <c r="H29" s="88">
        <f>VLOOKUP($B29,'人口'!$A$30:$K$87,6)</f>
        <v>23288</v>
      </c>
      <c r="I29" s="88">
        <f>VLOOKUP($B29,'人口'!$A$30:$K$87,7)</f>
        <v>24086</v>
      </c>
      <c r="J29" s="88">
        <f>SUM(K29:L29)</f>
        <v>47095</v>
      </c>
      <c r="K29" s="15">
        <v>23157</v>
      </c>
      <c r="L29" s="15">
        <v>23938</v>
      </c>
    </row>
    <row r="30" spans="1:12" ht="13.5">
      <c r="A30" s="13">
        <v>24</v>
      </c>
      <c r="B30" s="10"/>
      <c r="D30" s="95"/>
      <c r="E30" s="96"/>
      <c r="F30" s="98"/>
      <c r="G30" s="88"/>
      <c r="H30" s="88"/>
      <c r="I30" s="88"/>
      <c r="J30" s="88"/>
      <c r="K30" s="15"/>
      <c r="L30" s="15"/>
    </row>
    <row r="31" spans="1:12" ht="13.5">
      <c r="A31" s="13">
        <v>25</v>
      </c>
      <c r="B31" s="10"/>
      <c r="C31" s="227" t="s">
        <v>17</v>
      </c>
      <c r="D31" s="227"/>
      <c r="E31" s="96"/>
      <c r="F31" s="98">
        <f aca="true" t="shared" si="5" ref="F31:L31">SUM(F32:F33)</f>
        <v>28865</v>
      </c>
      <c r="G31" s="88">
        <f t="shared" si="5"/>
        <v>88703</v>
      </c>
      <c r="H31" s="88">
        <f t="shared" si="5"/>
        <v>44106</v>
      </c>
      <c r="I31" s="88">
        <f t="shared" si="5"/>
        <v>44597</v>
      </c>
      <c r="J31" s="88">
        <f t="shared" si="5"/>
        <v>86787</v>
      </c>
      <c r="K31" s="88">
        <f t="shared" si="5"/>
        <v>43014</v>
      </c>
      <c r="L31" s="88">
        <f t="shared" si="5"/>
        <v>43773</v>
      </c>
    </row>
    <row r="32" spans="1:12" ht="13.5">
      <c r="A32" s="13">
        <v>26</v>
      </c>
      <c r="B32" s="10">
        <v>233</v>
      </c>
      <c r="D32" s="95" t="s">
        <v>68</v>
      </c>
      <c r="E32" s="96"/>
      <c r="F32" s="98">
        <f>VLOOKUP(B32,'人口'!$A$30:$K$87,3)</f>
        <v>11637</v>
      </c>
      <c r="G32" s="88">
        <f>SUM(H32:I32)</f>
        <v>38253</v>
      </c>
      <c r="H32" s="88">
        <f>VLOOKUP($B32,'人口'!$A$30:$K$87,6)</f>
        <v>18779</v>
      </c>
      <c r="I32" s="88">
        <f>VLOOKUP($B32,'人口'!$A$30:$K$87,7)</f>
        <v>19474</v>
      </c>
      <c r="J32" s="88">
        <f>SUM(K32:L32)</f>
        <v>37468</v>
      </c>
      <c r="K32" s="15">
        <v>18463</v>
      </c>
      <c r="L32" s="15">
        <v>19005</v>
      </c>
    </row>
    <row r="33" spans="1:12" ht="13.5">
      <c r="A33" s="13">
        <v>27</v>
      </c>
      <c r="B33" s="10">
        <v>234</v>
      </c>
      <c r="D33" s="95" t="s">
        <v>69</v>
      </c>
      <c r="E33" s="96"/>
      <c r="F33" s="98">
        <f>VLOOKUP(B33,'人口'!$A$30:$K$87,3)</f>
        <v>17228</v>
      </c>
      <c r="G33" s="88">
        <f>SUM(H33:I33)</f>
        <v>50450</v>
      </c>
      <c r="H33" s="88">
        <f>VLOOKUP($B33,'人口'!$A$30:$K$87,6)</f>
        <v>25327</v>
      </c>
      <c r="I33" s="88">
        <f>VLOOKUP($B33,'人口'!$A$30:$K$87,7)</f>
        <v>25123</v>
      </c>
      <c r="J33" s="88">
        <f>SUM(K33:L33)</f>
        <v>49319</v>
      </c>
      <c r="K33" s="15">
        <v>24551</v>
      </c>
      <c r="L33" s="15">
        <v>24768</v>
      </c>
    </row>
    <row r="34" spans="1:12" ht="13.5">
      <c r="A34" s="13">
        <v>28</v>
      </c>
      <c r="B34" s="10"/>
      <c r="D34" s="95"/>
      <c r="E34" s="96"/>
      <c r="F34" s="98"/>
      <c r="G34" s="88"/>
      <c r="H34" s="88"/>
      <c r="I34" s="88"/>
      <c r="J34" s="88"/>
      <c r="K34" s="15"/>
      <c r="L34" s="15"/>
    </row>
    <row r="35" spans="1:12" ht="13.5">
      <c r="A35" s="13">
        <v>29</v>
      </c>
      <c r="B35" s="10"/>
      <c r="C35" s="227" t="s">
        <v>18</v>
      </c>
      <c r="D35" s="227"/>
      <c r="E35" s="96"/>
      <c r="F35" s="98">
        <f aca="true" t="shared" si="6" ref="F35:L35">SUM(F36:F38)</f>
        <v>71739</v>
      </c>
      <c r="G35" s="88">
        <f t="shared" si="6"/>
        <v>190810</v>
      </c>
      <c r="H35" s="88">
        <f t="shared" si="6"/>
        <v>97310</v>
      </c>
      <c r="I35" s="88">
        <f t="shared" si="6"/>
        <v>93500</v>
      </c>
      <c r="J35" s="88">
        <f t="shared" si="6"/>
        <v>187420</v>
      </c>
      <c r="K35" s="88">
        <f t="shared" si="6"/>
        <v>95869</v>
      </c>
      <c r="L35" s="88">
        <f t="shared" si="6"/>
        <v>91551</v>
      </c>
    </row>
    <row r="36" spans="1:12" ht="13.5" customHeight="1">
      <c r="A36" s="13">
        <v>30</v>
      </c>
      <c r="B36" s="10">
        <v>222</v>
      </c>
      <c r="D36" s="95" t="s">
        <v>19</v>
      </c>
      <c r="E36" s="96"/>
      <c r="F36" s="98">
        <f>VLOOKUP(B36,'人口'!$A$30:$K$87,3)</f>
        <v>25598</v>
      </c>
      <c r="G36" s="88">
        <f>SUM(H36:I36)</f>
        <v>65785</v>
      </c>
      <c r="H36" s="88">
        <f>VLOOKUP($B36,'人口'!$A$30:$K$87,6)</f>
        <v>33797</v>
      </c>
      <c r="I36" s="88">
        <f>VLOOKUP($B36,'人口'!$A$30:$K$87,7)</f>
        <v>31988</v>
      </c>
      <c r="J36" s="88">
        <f>SUM(K36:L36)</f>
        <v>65342</v>
      </c>
      <c r="K36" s="15">
        <v>33675</v>
      </c>
      <c r="L36" s="15">
        <v>31667</v>
      </c>
    </row>
    <row r="37" spans="1:12" ht="13.5">
      <c r="A37" s="13">
        <v>31</v>
      </c>
      <c r="B37" s="10">
        <v>223</v>
      </c>
      <c r="D37" s="95" t="s">
        <v>43</v>
      </c>
      <c r="E37" s="96"/>
      <c r="F37" s="100">
        <f>VLOOKUP(B37,'人口'!$A$30:$K$87,3)</f>
        <v>10352</v>
      </c>
      <c r="G37" s="88">
        <f>SUM(H37:I37)</f>
        <v>30705</v>
      </c>
      <c r="H37" s="89">
        <f>VLOOKUP($B37,'人口'!$A$30:$K$87,6)</f>
        <v>15142</v>
      </c>
      <c r="I37" s="89">
        <f>VLOOKUP($B37,'人口'!$A$30:$K$87,7)</f>
        <v>15563</v>
      </c>
      <c r="J37" s="88">
        <f>SUM(K37:L37)</f>
        <v>30469</v>
      </c>
      <c r="K37" s="15">
        <v>15050</v>
      </c>
      <c r="L37" s="15">
        <v>15419</v>
      </c>
    </row>
    <row r="38" spans="1:12" ht="12.75" customHeight="1">
      <c r="A38" s="13">
        <v>32</v>
      </c>
      <c r="B38" s="10">
        <v>232</v>
      </c>
      <c r="D38" s="95" t="s">
        <v>70</v>
      </c>
      <c r="E38" s="96"/>
      <c r="F38" s="101">
        <f>VLOOKUP(B38,'人口'!$A$30:$K$87,3)</f>
        <v>35789</v>
      </c>
      <c r="G38" s="88">
        <f>SUM(H38:I38)</f>
        <v>94320</v>
      </c>
      <c r="H38" s="101">
        <f>VLOOKUP($B38,'人口'!$A$30:$K$87,6)</f>
        <v>48371</v>
      </c>
      <c r="I38" s="101">
        <f>VLOOKUP($B38,'人口'!$A$30:$K$87,7)</f>
        <v>45949</v>
      </c>
      <c r="J38" s="88">
        <f>SUM(K38:L38)</f>
        <v>91609</v>
      </c>
      <c r="K38" s="15">
        <v>47144</v>
      </c>
      <c r="L38" s="15">
        <v>44465</v>
      </c>
    </row>
    <row r="39" spans="1:12" ht="13.5">
      <c r="A39" s="13">
        <v>33</v>
      </c>
      <c r="B39" s="10"/>
      <c r="D39" s="95"/>
      <c r="E39" s="96"/>
      <c r="F39" s="98"/>
      <c r="G39" s="88"/>
      <c r="H39" s="88"/>
      <c r="I39" s="88"/>
      <c r="J39" s="88"/>
      <c r="K39" s="15"/>
      <c r="L39" s="15"/>
    </row>
    <row r="40" spans="1:12" ht="13.5">
      <c r="A40" s="13">
        <v>34</v>
      </c>
      <c r="B40" s="10"/>
      <c r="C40" s="230" t="s">
        <v>20</v>
      </c>
      <c r="D40" s="230"/>
      <c r="E40" s="96"/>
      <c r="F40" s="98">
        <f aca="true" t="shared" si="7" ref="F40:L40">SUM(F41:F47)</f>
        <v>149662</v>
      </c>
      <c r="G40" s="88">
        <f t="shared" si="7"/>
        <v>405385</v>
      </c>
      <c r="H40" s="88">
        <f t="shared" si="7"/>
        <v>201413</v>
      </c>
      <c r="I40" s="88">
        <f t="shared" si="7"/>
        <v>203972</v>
      </c>
      <c r="J40" s="88">
        <f t="shared" si="7"/>
        <v>399517</v>
      </c>
      <c r="K40" s="88">
        <f t="shared" si="7"/>
        <v>198473</v>
      </c>
      <c r="L40" s="88">
        <f t="shared" si="7"/>
        <v>201044</v>
      </c>
    </row>
    <row r="41" spans="1:12" ht="13.5">
      <c r="A41" s="13">
        <v>35</v>
      </c>
      <c r="B41" s="10">
        <v>208</v>
      </c>
      <c r="D41" s="95" t="s">
        <v>132</v>
      </c>
      <c r="E41" s="96"/>
      <c r="F41" s="98">
        <f>VLOOKUP(B41,'人口'!$A$30:$K$87,3)</f>
        <v>29341</v>
      </c>
      <c r="G41" s="88">
        <f>SUM(H41:I41)</f>
        <v>79410</v>
      </c>
      <c r="H41" s="88">
        <f>VLOOKUP($B41,'人口'!$A$30:$K$87,6)</f>
        <v>39790</v>
      </c>
      <c r="I41" s="88">
        <f>VLOOKUP($B41,'人口'!$A$30:$K$87,7)</f>
        <v>39620</v>
      </c>
      <c r="J41" s="88">
        <f>SUM(K41:L41)</f>
        <v>78170</v>
      </c>
      <c r="K41" s="103">
        <v>39148</v>
      </c>
      <c r="L41" s="103">
        <v>39022</v>
      </c>
    </row>
    <row r="42" spans="1:12" ht="13.5">
      <c r="A42" s="13">
        <v>36</v>
      </c>
      <c r="B42" s="10">
        <v>217</v>
      </c>
      <c r="D42" s="95" t="s">
        <v>21</v>
      </c>
      <c r="E42" s="96"/>
      <c r="F42" s="98">
        <f>VLOOKUP(B42,'人口'!$A$30:$K$87,3)</f>
        <v>43077</v>
      </c>
      <c r="G42" s="88">
        <f aca="true" t="shared" si="8" ref="G42:G47">SUM(H42:I42)</f>
        <v>109543</v>
      </c>
      <c r="H42" s="88">
        <f>VLOOKUP($B42,'人口'!$A$30:$K$87,6)</f>
        <v>54102</v>
      </c>
      <c r="I42" s="88">
        <f>VLOOKUP($B42,'人口'!$A$30:$K$87,7)</f>
        <v>55441</v>
      </c>
      <c r="J42" s="88">
        <f aca="true" t="shared" si="9" ref="J42:J47">SUM(K42:L42)</f>
        <v>108060</v>
      </c>
      <c r="K42" s="103">
        <v>53343</v>
      </c>
      <c r="L42" s="103">
        <v>54717</v>
      </c>
    </row>
    <row r="43" spans="1:12" ht="13.5">
      <c r="A43" s="13">
        <v>37</v>
      </c>
      <c r="B43" s="10">
        <v>219</v>
      </c>
      <c r="D43" s="95" t="s">
        <v>22</v>
      </c>
      <c r="E43" s="96"/>
      <c r="F43" s="100">
        <f>VLOOKUP(B43,'人口'!$A$30:$K$87,3)</f>
        <v>30622</v>
      </c>
      <c r="G43" s="58">
        <f t="shared" si="8"/>
        <v>80939</v>
      </c>
      <c r="H43" s="89">
        <f>VLOOKUP($B43,'人口'!$A$30:$K$87,6)</f>
        <v>40176</v>
      </c>
      <c r="I43" s="89">
        <f>VLOOKUP($B43,'人口'!$A$30:$K$87,7)</f>
        <v>40763</v>
      </c>
      <c r="J43" s="88">
        <f t="shared" si="9"/>
        <v>79713</v>
      </c>
      <c r="K43" s="103">
        <v>39521</v>
      </c>
      <c r="L43" s="103">
        <v>40192</v>
      </c>
    </row>
    <row r="44" spans="1:12" ht="12.75" customHeight="1">
      <c r="A44" s="13">
        <v>38</v>
      </c>
      <c r="B44" s="10">
        <v>224</v>
      </c>
      <c r="D44" s="95" t="s">
        <v>44</v>
      </c>
      <c r="E44" s="96"/>
      <c r="F44" s="14">
        <f>VLOOKUP(B44,'人口'!$A$30:$K$87,3)</f>
        <v>22363</v>
      </c>
      <c r="G44" s="58">
        <f t="shared" si="8"/>
        <v>60701</v>
      </c>
      <c r="H44" s="58">
        <f>VLOOKUP($B44,'人口'!$A$30:$K$87,6)</f>
        <v>30669</v>
      </c>
      <c r="I44" s="14">
        <f>VLOOKUP($B44,'人口'!$A$30:$K$87,7)</f>
        <v>30032</v>
      </c>
      <c r="J44" s="88">
        <f t="shared" si="9"/>
        <v>60098</v>
      </c>
      <c r="K44" s="103">
        <v>30396</v>
      </c>
      <c r="L44" s="103">
        <v>29702</v>
      </c>
    </row>
    <row r="45" spans="1:12" ht="13.5">
      <c r="A45" s="13">
        <v>39</v>
      </c>
      <c r="B45" s="10">
        <v>229</v>
      </c>
      <c r="D45" s="95" t="s">
        <v>71</v>
      </c>
      <c r="E45" s="96"/>
      <c r="F45" s="98">
        <f>VLOOKUP(B45,'人口'!$A$30:$K$87,3)</f>
        <v>14986</v>
      </c>
      <c r="G45" s="58">
        <f t="shared" si="8"/>
        <v>47132</v>
      </c>
      <c r="H45" s="88">
        <f>VLOOKUP($B45,'人口'!$A$30:$K$87,6)</f>
        <v>23310</v>
      </c>
      <c r="I45" s="88">
        <f>VLOOKUP($B45,'人口'!$A$30:$K$87,7)</f>
        <v>23822</v>
      </c>
      <c r="J45" s="88">
        <f t="shared" si="9"/>
        <v>45930</v>
      </c>
      <c r="K45" s="103">
        <v>22723</v>
      </c>
      <c r="L45" s="103">
        <v>23207</v>
      </c>
    </row>
    <row r="46" spans="1:12" ht="13.5">
      <c r="A46" s="13">
        <v>40</v>
      </c>
      <c r="B46" s="10">
        <v>447</v>
      </c>
      <c r="D46" s="95" t="s">
        <v>126</v>
      </c>
      <c r="E46" s="96"/>
      <c r="F46" s="98">
        <f>VLOOKUP(B46,'人口'!$A$30:$K$87,3)</f>
        <v>3105</v>
      </c>
      <c r="G46" s="58">
        <f t="shared" si="8"/>
        <v>10259</v>
      </c>
      <c r="H46" s="88">
        <f>VLOOKUP($B46,'人口'!$A$30:$K$87,6)</f>
        <v>4963</v>
      </c>
      <c r="I46" s="88">
        <f>VLOOKUP($B46,'人口'!$A$30:$K$87,7)</f>
        <v>5296</v>
      </c>
      <c r="J46" s="88">
        <f t="shared" si="9"/>
        <v>10205</v>
      </c>
      <c r="K46" s="103">
        <v>4953</v>
      </c>
      <c r="L46" s="103">
        <v>5252</v>
      </c>
    </row>
    <row r="47" spans="1:12" ht="13.5">
      <c r="A47" s="13">
        <v>41</v>
      </c>
      <c r="B47" s="10">
        <v>564</v>
      </c>
      <c r="D47" s="95" t="s">
        <v>127</v>
      </c>
      <c r="E47" s="96"/>
      <c r="F47" s="98">
        <f>VLOOKUP(B47,'人口'!$A$30:$K$87,3)</f>
        <v>6168</v>
      </c>
      <c r="G47" s="58">
        <f t="shared" si="8"/>
        <v>17401</v>
      </c>
      <c r="H47" s="88">
        <f>VLOOKUP($B47,'人口'!$A$30:$K$87,6)</f>
        <v>8403</v>
      </c>
      <c r="I47" s="88">
        <f>VLOOKUP($B47,'人口'!$A$30:$K$87,7)</f>
        <v>8998</v>
      </c>
      <c r="J47" s="88">
        <f t="shared" si="9"/>
        <v>17341</v>
      </c>
      <c r="K47" s="103">
        <v>8389</v>
      </c>
      <c r="L47" s="103">
        <v>8952</v>
      </c>
    </row>
    <row r="48" spans="1:12" ht="13.5">
      <c r="A48" s="13">
        <v>42</v>
      </c>
      <c r="B48" s="10"/>
      <c r="D48" s="95"/>
      <c r="E48" s="96"/>
      <c r="F48" s="98"/>
      <c r="G48" s="88"/>
      <c r="H48" s="88"/>
      <c r="I48" s="88"/>
      <c r="J48" s="88"/>
      <c r="K48" s="59"/>
      <c r="L48" s="59"/>
    </row>
    <row r="49" spans="1:12" ht="13.5">
      <c r="A49" s="13">
        <v>43</v>
      </c>
      <c r="B49" s="10"/>
      <c r="C49" s="227" t="s">
        <v>24</v>
      </c>
      <c r="D49" s="227"/>
      <c r="E49" s="96"/>
      <c r="F49" s="98">
        <f aca="true" t="shared" si="10" ref="F49:L49">SUM(F50:F54)</f>
        <v>122813</v>
      </c>
      <c r="G49" s="88">
        <f t="shared" si="10"/>
        <v>332889</v>
      </c>
      <c r="H49" s="88">
        <f t="shared" si="10"/>
        <v>165347</v>
      </c>
      <c r="I49" s="88">
        <f t="shared" si="10"/>
        <v>167542</v>
      </c>
      <c r="J49" s="88">
        <f t="shared" si="10"/>
        <v>328602</v>
      </c>
      <c r="K49" s="88">
        <f t="shared" si="10"/>
        <v>163537</v>
      </c>
      <c r="L49" s="88">
        <f t="shared" si="10"/>
        <v>165065</v>
      </c>
    </row>
    <row r="50" spans="1:12" ht="13.5">
      <c r="A50" s="13">
        <v>44</v>
      </c>
      <c r="B50" s="10">
        <v>203</v>
      </c>
      <c r="D50" s="95" t="s">
        <v>25</v>
      </c>
      <c r="E50" s="96"/>
      <c r="F50" s="100">
        <f>VLOOKUP(B50,'人口'!$A$30:$K$87,3)</f>
        <v>56605</v>
      </c>
      <c r="G50" s="58">
        <f>SUM(H50:I50)</f>
        <v>144534</v>
      </c>
      <c r="H50" s="89">
        <f>VLOOKUP($B50,'人口'!$A$30:$K$87,6)</f>
        <v>72003</v>
      </c>
      <c r="I50" s="89">
        <f>VLOOKUP($B50,'人口'!$A$30:$K$87,7)</f>
        <v>72531</v>
      </c>
      <c r="J50" s="58">
        <f>SUM(K50:L50)</f>
        <v>142426</v>
      </c>
      <c r="K50" s="103">
        <v>71082</v>
      </c>
      <c r="L50" s="103">
        <v>71344</v>
      </c>
    </row>
    <row r="51" spans="1:12" ht="12.75" customHeight="1">
      <c r="A51" s="13">
        <v>45</v>
      </c>
      <c r="B51" s="10">
        <v>205</v>
      </c>
      <c r="D51" s="95" t="s">
        <v>26</v>
      </c>
      <c r="E51" s="96"/>
      <c r="F51" s="14">
        <f>VLOOKUP(B51,'人口'!$A$30:$K$87,3)</f>
        <v>26759</v>
      </c>
      <c r="G51" s="58">
        <f>SUM(H51:I51)</f>
        <v>79307</v>
      </c>
      <c r="H51" s="58">
        <f>VLOOKUP($B51,'人口'!$A$30:$K$87,6)</f>
        <v>38831</v>
      </c>
      <c r="I51" s="14">
        <f>VLOOKUP($B51,'人口'!$A$30:$K$87,7)</f>
        <v>40476</v>
      </c>
      <c r="J51" s="58">
        <f>SUM(K51:L51)</f>
        <v>78644</v>
      </c>
      <c r="K51" s="103">
        <v>38618</v>
      </c>
      <c r="L51" s="103">
        <v>40026</v>
      </c>
    </row>
    <row r="52" spans="1:12" ht="13.5">
      <c r="A52" s="13">
        <v>46</v>
      </c>
      <c r="B52" s="10">
        <v>230</v>
      </c>
      <c r="D52" s="95" t="s">
        <v>72</v>
      </c>
      <c r="E52" s="96"/>
      <c r="F52" s="98">
        <f>VLOOKUP(B52,'人口'!$A$30:$K$87,3)</f>
        <v>15032</v>
      </c>
      <c r="G52" s="88">
        <f>SUM(H52:I52)</f>
        <v>43828</v>
      </c>
      <c r="H52" s="88">
        <f>VLOOKUP($B52,'人口'!$A$30:$K$87,6)</f>
        <v>22013</v>
      </c>
      <c r="I52" s="88">
        <f>VLOOKUP($B52,'人口'!$A$30:$K$87,7)</f>
        <v>21815</v>
      </c>
      <c r="J52" s="58">
        <f>SUM(K52:L52)</f>
        <v>43054</v>
      </c>
      <c r="K52" s="103">
        <v>21607</v>
      </c>
      <c r="L52" s="103">
        <v>21447</v>
      </c>
    </row>
    <row r="53" spans="1:12" ht="13.5">
      <c r="A53" s="13">
        <v>47</v>
      </c>
      <c r="B53" s="10">
        <v>442</v>
      </c>
      <c r="D53" s="95" t="s">
        <v>73</v>
      </c>
      <c r="E53" s="96"/>
      <c r="F53" s="98">
        <f>VLOOKUP(B53,'人口'!$A$30:$K$87,3)</f>
        <v>6334</v>
      </c>
      <c r="G53" s="88">
        <f>SUM(H53:I53)</f>
        <v>17428</v>
      </c>
      <c r="H53" s="88">
        <f>VLOOKUP($B53,'人口'!$A$30:$K$87,6)</f>
        <v>8839</v>
      </c>
      <c r="I53" s="88">
        <f>VLOOKUP($B53,'人口'!$A$30:$K$87,7)</f>
        <v>8589</v>
      </c>
      <c r="J53" s="58">
        <f>SUM(K53:L53)</f>
        <v>17241</v>
      </c>
      <c r="K53" s="103">
        <v>8771</v>
      </c>
      <c r="L53" s="103">
        <v>8470</v>
      </c>
    </row>
    <row r="54" spans="1:12" ht="13.5">
      <c r="A54" s="13">
        <v>48</v>
      </c>
      <c r="B54" s="10">
        <v>443</v>
      </c>
      <c r="D54" s="95" t="s">
        <v>74</v>
      </c>
      <c r="E54" s="96"/>
      <c r="F54" s="98">
        <f>VLOOKUP(B54,'人口'!$A$30:$K$87,3)</f>
        <v>18083</v>
      </c>
      <c r="G54" s="88">
        <f>SUM(H54:I54)</f>
        <v>47792</v>
      </c>
      <c r="H54" s="88">
        <f>VLOOKUP($B54,'人口'!$A$30:$K$87,6)</f>
        <v>23661</v>
      </c>
      <c r="I54" s="88">
        <f>VLOOKUP($B54,'人口'!$A$30:$K$87,7)</f>
        <v>24131</v>
      </c>
      <c r="J54" s="58">
        <f>SUM(K54:L54)</f>
        <v>47237</v>
      </c>
      <c r="K54" s="103">
        <v>23459</v>
      </c>
      <c r="L54" s="103">
        <v>23778</v>
      </c>
    </row>
    <row r="55" spans="1:12" ht="13.5">
      <c r="A55" s="13"/>
      <c r="B55" s="10"/>
      <c r="D55" s="95"/>
      <c r="E55" s="96"/>
      <c r="F55" s="100"/>
      <c r="G55" s="58"/>
      <c r="H55" s="89"/>
      <c r="I55" s="89"/>
      <c r="J55" s="58"/>
      <c r="K55" s="59"/>
      <c r="L55" s="59"/>
    </row>
    <row r="56" spans="1:12" ht="13.5">
      <c r="A56" s="13"/>
      <c r="B56" s="10"/>
      <c r="C56" s="227" t="s">
        <v>75</v>
      </c>
      <c r="D56" s="227"/>
      <c r="E56" s="96"/>
      <c r="F56" s="89">
        <f aca="true" t="shared" si="11" ref="F56:L56">SUM(F57:F59)</f>
        <v>66867</v>
      </c>
      <c r="G56" s="89">
        <f t="shared" si="11"/>
        <v>207731</v>
      </c>
      <c r="H56" s="89">
        <f t="shared" si="11"/>
        <v>102742</v>
      </c>
      <c r="I56" s="89">
        <f t="shared" si="11"/>
        <v>104989</v>
      </c>
      <c r="J56" s="89">
        <f t="shared" si="11"/>
        <v>205175</v>
      </c>
      <c r="K56" s="89">
        <f t="shared" si="11"/>
        <v>101563</v>
      </c>
      <c r="L56" s="89">
        <f t="shared" si="11"/>
        <v>103612</v>
      </c>
    </row>
    <row r="57" spans="1:12" ht="13.5">
      <c r="A57" s="13"/>
      <c r="B57" s="10">
        <v>207</v>
      </c>
      <c r="D57" s="95" t="s">
        <v>128</v>
      </c>
      <c r="E57" s="96"/>
      <c r="F57" s="89">
        <f>VLOOKUP(B57,'人口'!$A$30:$K$87,3)</f>
        <v>17436</v>
      </c>
      <c r="G57" s="58">
        <f>SUM(H57:I57)</f>
        <v>52180</v>
      </c>
      <c r="H57" s="89">
        <f>VLOOKUP($B57,'人口'!$A$30:$K$87,6)</f>
        <v>26025</v>
      </c>
      <c r="I57" s="89">
        <f>VLOOKUP($B57,'人口'!$A$30:$K$87,7)</f>
        <v>26155</v>
      </c>
      <c r="J57" s="58">
        <f>SUM(K57:L57)</f>
        <v>51172</v>
      </c>
      <c r="K57" s="104">
        <v>25490</v>
      </c>
      <c r="L57" s="104">
        <v>25682</v>
      </c>
    </row>
    <row r="58" spans="1:12" ht="13.5">
      <c r="A58" s="13"/>
      <c r="B58" s="10">
        <v>227</v>
      </c>
      <c r="D58" s="95" t="s">
        <v>76</v>
      </c>
      <c r="E58" s="96"/>
      <c r="F58" s="89">
        <f>VLOOKUP(B58,'人口'!$A$30:$K$87,3)</f>
        <v>35294</v>
      </c>
      <c r="G58" s="58">
        <f>SUM(H58:I58)</f>
        <v>108976</v>
      </c>
      <c r="H58" s="89">
        <f>VLOOKUP($B58,'人口'!$A$30:$K$87,6)</f>
        <v>53900</v>
      </c>
      <c r="I58" s="89">
        <f>VLOOKUP($B58,'人口'!$A$30:$K$87,7)</f>
        <v>55076</v>
      </c>
      <c r="J58" s="58">
        <f>SUM(K58:L58)</f>
        <v>107609</v>
      </c>
      <c r="K58" s="104">
        <v>53326</v>
      </c>
      <c r="L58" s="104">
        <v>54283</v>
      </c>
    </row>
    <row r="59" spans="1:12" ht="13.5">
      <c r="A59" s="13"/>
      <c r="B59" s="10">
        <v>231</v>
      </c>
      <c r="D59" s="95" t="s">
        <v>77</v>
      </c>
      <c r="E59" s="96"/>
      <c r="F59" s="89">
        <f>VLOOKUP(B59,'人口'!$A$30:$K$87,3)</f>
        <v>14137</v>
      </c>
      <c r="G59" s="58">
        <f>SUM(H59:I59)</f>
        <v>46575</v>
      </c>
      <c r="H59" s="89">
        <f>VLOOKUP($B59,'人口'!$A$30:$K$87,6)</f>
        <v>22817</v>
      </c>
      <c r="I59" s="89">
        <f>VLOOKUP($B59,'人口'!$A$30:$K$87,7)</f>
        <v>23758</v>
      </c>
      <c r="J59" s="58">
        <f>SUM(K59:L59)</f>
        <v>46394</v>
      </c>
      <c r="K59" s="104">
        <v>22747</v>
      </c>
      <c r="L59" s="104">
        <v>23647</v>
      </c>
    </row>
    <row r="60" spans="1:12" ht="13.5">
      <c r="A60" s="13"/>
      <c r="B60" s="10"/>
      <c r="D60" s="95"/>
      <c r="E60" s="96"/>
      <c r="F60" s="89"/>
      <c r="G60" s="58"/>
      <c r="H60" s="89"/>
      <c r="I60" s="89"/>
      <c r="J60" s="58"/>
      <c r="K60" s="59"/>
      <c r="L60" s="59"/>
    </row>
    <row r="61" spans="1:12" ht="13.5">
      <c r="A61" s="13"/>
      <c r="B61" s="10"/>
      <c r="C61" s="227" t="s">
        <v>81</v>
      </c>
      <c r="D61" s="227"/>
      <c r="E61" s="96"/>
      <c r="F61" s="89">
        <f aca="true" t="shared" si="12" ref="F61:L61">SUM(F62:F65)</f>
        <v>59651</v>
      </c>
      <c r="G61" s="89">
        <f t="shared" si="12"/>
        <v>190570</v>
      </c>
      <c r="H61" s="89">
        <f t="shared" si="12"/>
        <v>95527</v>
      </c>
      <c r="I61" s="89">
        <f t="shared" si="12"/>
        <v>95043</v>
      </c>
      <c r="J61" s="89">
        <f t="shared" si="12"/>
        <v>184812</v>
      </c>
      <c r="K61" s="89">
        <f t="shared" si="12"/>
        <v>92521</v>
      </c>
      <c r="L61" s="89">
        <f t="shared" si="12"/>
        <v>92291</v>
      </c>
    </row>
    <row r="62" spans="1:12" ht="13.5">
      <c r="A62" s="13"/>
      <c r="B62" s="10">
        <v>210</v>
      </c>
      <c r="D62" s="95" t="s">
        <v>30</v>
      </c>
      <c r="E62" s="96"/>
      <c r="F62" s="89">
        <f>VLOOKUP(B62,'人口'!$A$30:$K$87,3)</f>
        <v>15228</v>
      </c>
      <c r="G62" s="58">
        <f>SUM(H62:I62)</f>
        <v>45437</v>
      </c>
      <c r="H62" s="89">
        <f>VLOOKUP($B62,'人口'!$A$30:$K$87,6)</f>
        <v>22711</v>
      </c>
      <c r="I62" s="89">
        <f>VLOOKUP($B62,'人口'!$A$30:$K$87,7)</f>
        <v>22726</v>
      </c>
      <c r="J62" s="58">
        <f>SUM(K62:L62)</f>
        <v>43930</v>
      </c>
      <c r="K62" s="104">
        <v>21983</v>
      </c>
      <c r="L62" s="104">
        <v>21947</v>
      </c>
    </row>
    <row r="63" spans="1:12" ht="13.5">
      <c r="A63" s="13">
        <v>52</v>
      </c>
      <c r="B63" s="10">
        <v>211</v>
      </c>
      <c r="D63" s="95" t="s">
        <v>83</v>
      </c>
      <c r="E63" s="96"/>
      <c r="F63" s="105">
        <f>VLOOKUP(B63,'人口'!$A$30:$K$87,3)</f>
        <v>20845</v>
      </c>
      <c r="G63" s="58">
        <f>SUM(H63:I63)</f>
        <v>65540</v>
      </c>
      <c r="H63" s="106">
        <f>VLOOKUP($B63,'人口'!$A$30:$K$87,6)</f>
        <v>32575</v>
      </c>
      <c r="I63" s="106">
        <f>VLOOKUP($B63,'人口'!$A$30:$K$87,7)</f>
        <v>32965</v>
      </c>
      <c r="J63" s="58">
        <f>SUM(K63:L63)</f>
        <v>62447</v>
      </c>
      <c r="K63" s="104">
        <v>30914</v>
      </c>
      <c r="L63" s="104">
        <v>31533</v>
      </c>
    </row>
    <row r="64" spans="1:12" ht="12.75" customHeight="1">
      <c r="A64" s="13">
        <v>53</v>
      </c>
      <c r="B64" s="107">
        <v>228</v>
      </c>
      <c r="D64" s="95" t="s">
        <v>78</v>
      </c>
      <c r="E64" s="96"/>
      <c r="F64" s="14">
        <f>VLOOKUP(B64,'人口'!$A$30:$K$87,3)</f>
        <v>16975</v>
      </c>
      <c r="G64" s="58">
        <f>SUM(H64:I64)</f>
        <v>56524</v>
      </c>
      <c r="H64" s="58">
        <f>VLOOKUP($B64,'人口'!$A$30:$K$87,6)</f>
        <v>28503</v>
      </c>
      <c r="I64" s="14">
        <f>VLOOKUP($B64,'人口'!$A$30:$K$87,7)</f>
        <v>28021</v>
      </c>
      <c r="J64" s="58">
        <f>SUM(K64:L64)</f>
        <v>55657</v>
      </c>
      <c r="K64" s="104">
        <v>28092</v>
      </c>
      <c r="L64" s="104">
        <v>27565</v>
      </c>
    </row>
    <row r="65" spans="1:12" ht="13.5">
      <c r="A65" s="13">
        <v>54</v>
      </c>
      <c r="B65" s="10">
        <v>521</v>
      </c>
      <c r="D65" s="95" t="s">
        <v>31</v>
      </c>
      <c r="E65" s="96"/>
      <c r="F65" s="98">
        <f>VLOOKUP(B65,'人口'!$A$30:$K$87,3)</f>
        <v>6603</v>
      </c>
      <c r="G65" s="88">
        <f>SUM(H65:I65)</f>
        <v>23069</v>
      </c>
      <c r="H65" s="88">
        <f>VLOOKUP($B65,'人口'!$A$30:$K$87,6)</f>
        <v>11738</v>
      </c>
      <c r="I65" s="88">
        <f>VLOOKUP($B65,'人口'!$A$30:$K$87,7)</f>
        <v>11331</v>
      </c>
      <c r="J65" s="58">
        <f>SUM(K65:L65)</f>
        <v>22778</v>
      </c>
      <c r="K65" s="104">
        <v>11532</v>
      </c>
      <c r="L65" s="104">
        <v>11246</v>
      </c>
    </row>
    <row r="66" spans="1:12" ht="13.5">
      <c r="A66" s="13">
        <v>57</v>
      </c>
      <c r="B66" s="10"/>
      <c r="D66" s="95"/>
      <c r="E66" s="96"/>
      <c r="F66" s="98"/>
      <c r="G66" s="88"/>
      <c r="H66" s="88"/>
      <c r="I66" s="88"/>
      <c r="J66" s="88"/>
      <c r="K66" s="59"/>
      <c r="L66" s="59"/>
    </row>
    <row r="67" spans="1:12" ht="13.5">
      <c r="A67" s="13">
        <v>58</v>
      </c>
      <c r="B67" s="10"/>
      <c r="C67" s="227" t="s">
        <v>32</v>
      </c>
      <c r="D67" s="227"/>
      <c r="E67" s="96"/>
      <c r="F67" s="98">
        <f aca="true" t="shared" si="13" ref="F67:L67">SUM(F68:F70)</f>
        <v>61668</v>
      </c>
      <c r="G67" s="88">
        <f t="shared" si="13"/>
        <v>179103</v>
      </c>
      <c r="H67" s="88">
        <f t="shared" si="13"/>
        <v>89327</v>
      </c>
      <c r="I67" s="88">
        <f t="shared" si="13"/>
        <v>89776</v>
      </c>
      <c r="J67" s="88">
        <f t="shared" si="13"/>
        <v>177430</v>
      </c>
      <c r="K67" s="88">
        <f t="shared" si="13"/>
        <v>88541</v>
      </c>
      <c r="L67" s="88">
        <f t="shared" si="13"/>
        <v>88889</v>
      </c>
    </row>
    <row r="68" spans="1:12" ht="13.5">
      <c r="A68" s="13">
        <v>59</v>
      </c>
      <c r="B68" s="10">
        <v>204</v>
      </c>
      <c r="D68" s="95" t="s">
        <v>33</v>
      </c>
      <c r="E68" s="96"/>
      <c r="F68" s="98">
        <f>VLOOKUP(B68,'人口'!$A$30:$K$87,3)</f>
        <v>50884</v>
      </c>
      <c r="G68" s="88">
        <f>SUM(H68:I68)</f>
        <v>143870</v>
      </c>
      <c r="H68" s="88">
        <f>VLOOKUP($B68,'人口'!$A$30:$K$87,6)</f>
        <v>71774</v>
      </c>
      <c r="I68" s="88">
        <f>VLOOKUP($B68,'人口'!$A$30:$K$87,7)</f>
        <v>72096</v>
      </c>
      <c r="J68" s="88">
        <f>SUM(K68:L68)</f>
        <v>142650</v>
      </c>
      <c r="K68" s="104">
        <v>71231</v>
      </c>
      <c r="L68" s="104">
        <v>71419</v>
      </c>
    </row>
    <row r="69" spans="1:12" ht="13.5">
      <c r="A69" s="13">
        <v>60</v>
      </c>
      <c r="B69" s="10">
        <v>542</v>
      </c>
      <c r="D69" s="95" t="s">
        <v>129</v>
      </c>
      <c r="E69" s="96"/>
      <c r="F69" s="98">
        <f>VLOOKUP(B69,'人口'!$A$30:$K$87,3)</f>
        <v>2930</v>
      </c>
      <c r="G69" s="88">
        <f>SUM(H69:I69)</f>
        <v>9489</v>
      </c>
      <c r="H69" s="88">
        <f>VLOOKUP($B69,'人口'!$A$30:$K$87,6)</f>
        <v>4726</v>
      </c>
      <c r="I69" s="88">
        <f>VLOOKUP($B69,'人口'!$A$30:$K$87,7)</f>
        <v>4763</v>
      </c>
      <c r="J69" s="88">
        <f>SUM(K69:L69)</f>
        <v>9431</v>
      </c>
      <c r="K69" s="104">
        <v>4694</v>
      </c>
      <c r="L69" s="104">
        <v>4737</v>
      </c>
    </row>
    <row r="70" spans="1:12" ht="13.5">
      <c r="A70" s="13">
        <v>61</v>
      </c>
      <c r="B70" s="10">
        <v>546</v>
      </c>
      <c r="D70" s="95" t="s">
        <v>130</v>
      </c>
      <c r="E70" s="96"/>
      <c r="F70" s="98">
        <f>VLOOKUP(B70,'人口'!$A$30:$K$87,3)</f>
        <v>7854</v>
      </c>
      <c r="G70" s="88">
        <f>SUM(H70:I70)</f>
        <v>25744</v>
      </c>
      <c r="H70" s="88">
        <f>VLOOKUP($B70,'人口'!$A$30:$K$87,6)</f>
        <v>12827</v>
      </c>
      <c r="I70" s="88">
        <f>VLOOKUP($B70,'人口'!$A$30:$K$87,7)</f>
        <v>12917</v>
      </c>
      <c r="J70" s="88">
        <f>SUM(K70:L70)</f>
        <v>25349</v>
      </c>
      <c r="K70" s="104">
        <v>12616</v>
      </c>
      <c r="L70" s="104">
        <v>12733</v>
      </c>
    </row>
    <row r="71" spans="1:12" ht="13.5">
      <c r="A71" s="13">
        <v>62</v>
      </c>
      <c r="B71" s="10"/>
      <c r="D71" s="95"/>
      <c r="E71" s="96"/>
      <c r="F71" s="98"/>
      <c r="G71" s="88"/>
      <c r="H71" s="88"/>
      <c r="I71" s="88"/>
      <c r="J71" s="88"/>
      <c r="K71" s="59"/>
      <c r="L71" s="59"/>
    </row>
    <row r="72" spans="1:12" ht="13.5">
      <c r="A72" s="13">
        <v>63</v>
      </c>
      <c r="B72" s="10"/>
      <c r="C72" s="227" t="s">
        <v>36</v>
      </c>
      <c r="D72" s="227"/>
      <c r="E72" s="96"/>
      <c r="F72" s="98">
        <f aca="true" t="shared" si="14" ref="F72:L72">SUM(F73:F74)</f>
        <v>101544</v>
      </c>
      <c r="G72" s="88">
        <f t="shared" si="14"/>
        <v>256002</v>
      </c>
      <c r="H72" s="88">
        <f t="shared" si="14"/>
        <v>130862</v>
      </c>
      <c r="I72" s="88">
        <f t="shared" si="14"/>
        <v>125140</v>
      </c>
      <c r="J72" s="88">
        <f t="shared" si="14"/>
        <v>250320</v>
      </c>
      <c r="K72" s="88">
        <f t="shared" si="14"/>
        <v>128025</v>
      </c>
      <c r="L72" s="88">
        <f t="shared" si="14"/>
        <v>122295</v>
      </c>
    </row>
    <row r="73" spans="1:12" ht="13.5">
      <c r="A73" s="13">
        <v>64</v>
      </c>
      <c r="B73" s="10">
        <v>220</v>
      </c>
      <c r="D73" s="95" t="s">
        <v>37</v>
      </c>
      <c r="E73" s="96"/>
      <c r="F73" s="98">
        <f>VLOOKUP(B73,'人口'!$A$30:$K$87,3)</f>
        <v>86524</v>
      </c>
      <c r="G73" s="88">
        <f>SUM(H73:I73)</f>
        <v>212445</v>
      </c>
      <c r="H73" s="88">
        <f>VLOOKUP($B73,'人口'!$A$30:$K$87,6)</f>
        <v>109160</v>
      </c>
      <c r="I73" s="88">
        <f>VLOOKUP($B73,'人口'!$A$30:$K$87,7)</f>
        <v>103285</v>
      </c>
      <c r="J73" s="88">
        <f>SUM(K73:L73)</f>
        <v>206984</v>
      </c>
      <c r="K73" s="104">
        <v>106391</v>
      </c>
      <c r="L73" s="104">
        <v>100593</v>
      </c>
    </row>
    <row r="74" spans="1:12" ht="13.5">
      <c r="A74" s="13">
        <v>65</v>
      </c>
      <c r="B74" s="107">
        <v>235</v>
      </c>
      <c r="D74" s="95" t="s">
        <v>84</v>
      </c>
      <c r="E74" s="96"/>
      <c r="F74" s="100">
        <f>VLOOKUP(B74,'人口'!$A$30:$K$87,3)</f>
        <v>15020</v>
      </c>
      <c r="G74" s="58">
        <f>SUM(H74:I74)</f>
        <v>43557</v>
      </c>
      <c r="H74" s="89">
        <f>VLOOKUP($B74,'人口'!$A$30:$K$87,6)</f>
        <v>21702</v>
      </c>
      <c r="I74" s="89">
        <f>VLOOKUP($B74,'人口'!$A$30:$K$87,7)</f>
        <v>21855</v>
      </c>
      <c r="J74" s="88">
        <f>SUM(K74:L74)</f>
        <v>43336</v>
      </c>
      <c r="K74" s="104">
        <v>21634</v>
      </c>
      <c r="L74" s="104">
        <v>21702</v>
      </c>
    </row>
    <row r="75" spans="1:12" ht="13.5">
      <c r="A75" s="13">
        <v>67</v>
      </c>
      <c r="B75" s="10"/>
      <c r="D75" s="95"/>
      <c r="E75" s="96"/>
      <c r="F75" s="98"/>
      <c r="G75" s="88"/>
      <c r="H75" s="88"/>
      <c r="I75" s="88"/>
      <c r="J75" s="88"/>
      <c r="K75" s="59"/>
      <c r="L75" s="59"/>
    </row>
    <row r="76" spans="1:12" ht="13.5">
      <c r="A76" s="13">
        <v>68</v>
      </c>
      <c r="B76" s="10"/>
      <c r="C76" s="227" t="s">
        <v>38</v>
      </c>
      <c r="D76" s="227"/>
      <c r="E76" s="96"/>
      <c r="F76" s="98">
        <f aca="true" t="shared" si="15" ref="F76:L76">SUM(F77:F78)</f>
        <v>74340</v>
      </c>
      <c r="G76" s="88">
        <f t="shared" si="15"/>
        <v>193602</v>
      </c>
      <c r="H76" s="88">
        <f t="shared" si="15"/>
        <v>97324</v>
      </c>
      <c r="I76" s="88">
        <f t="shared" si="15"/>
        <v>96278</v>
      </c>
      <c r="J76" s="88">
        <f t="shared" si="15"/>
        <v>192720</v>
      </c>
      <c r="K76" s="88">
        <f t="shared" si="15"/>
        <v>96934</v>
      </c>
      <c r="L76" s="88">
        <f t="shared" si="15"/>
        <v>95786</v>
      </c>
    </row>
    <row r="77" spans="1:12" ht="13.5">
      <c r="A77" s="13">
        <v>69</v>
      </c>
      <c r="B77" s="10">
        <v>221</v>
      </c>
      <c r="D77" s="95" t="s">
        <v>39</v>
      </c>
      <c r="E77" s="96"/>
      <c r="F77" s="98">
        <f>VLOOKUP(B77,'人口'!$A$30:$K$87,3)</f>
        <v>60284</v>
      </c>
      <c r="G77" s="88">
        <f>SUM(H77:I77)</f>
        <v>156651</v>
      </c>
      <c r="H77" s="88">
        <f>VLOOKUP($B77,'人口'!$A$30:$K$87,6)</f>
        <v>78720</v>
      </c>
      <c r="I77" s="88">
        <f>VLOOKUP($B77,'人口'!$A$30:$K$87,7)</f>
        <v>77931</v>
      </c>
      <c r="J77" s="88">
        <f>SUM(K77:L77)</f>
        <v>155929</v>
      </c>
      <c r="K77" s="104">
        <v>78411</v>
      </c>
      <c r="L77" s="104">
        <v>77518</v>
      </c>
    </row>
    <row r="78" spans="1:12" ht="13.5">
      <c r="A78" s="13">
        <v>70</v>
      </c>
      <c r="B78" s="10">
        <v>341</v>
      </c>
      <c r="C78" s="107"/>
      <c r="D78" s="102" t="s">
        <v>40</v>
      </c>
      <c r="E78" s="96"/>
      <c r="F78" s="98">
        <f>VLOOKUP(B78,'人口'!$A$30:$K$87,3)</f>
        <v>14056</v>
      </c>
      <c r="G78" s="88">
        <f>SUM(H78:I78)</f>
        <v>36951</v>
      </c>
      <c r="H78" s="88">
        <f>VLOOKUP($B78,'人口'!$A$30:$K$87,6)</f>
        <v>18604</v>
      </c>
      <c r="I78" s="88">
        <f>VLOOKUP($B78,'人口'!$A$30:$K$87,7)</f>
        <v>18347</v>
      </c>
      <c r="J78" s="88">
        <f>SUM(K78:L78)</f>
        <v>36791</v>
      </c>
      <c r="K78" s="104">
        <v>18523</v>
      </c>
      <c r="L78" s="104">
        <v>18268</v>
      </c>
    </row>
    <row r="79" spans="1:12" ht="13.5">
      <c r="A79" s="13"/>
      <c r="B79" s="10"/>
      <c r="C79" s="107"/>
      <c r="D79" s="102"/>
      <c r="E79" s="96"/>
      <c r="F79" s="98"/>
      <c r="G79" s="88"/>
      <c r="H79" s="88"/>
      <c r="I79" s="88"/>
      <c r="J79" s="15"/>
      <c r="K79" s="15"/>
      <c r="L79" s="15"/>
    </row>
    <row r="80" spans="1:12" ht="14.25" thickBot="1">
      <c r="A80" s="13"/>
      <c r="B80" s="10"/>
      <c r="C80" s="108"/>
      <c r="D80" s="109"/>
      <c r="E80" s="110"/>
      <c r="F80" s="111"/>
      <c r="G80" s="112"/>
      <c r="H80" s="112"/>
      <c r="I80" s="112"/>
      <c r="J80" s="19"/>
      <c r="K80" s="19"/>
      <c r="L80" s="19"/>
    </row>
    <row r="81" spans="5:242" ht="13.5">
      <c r="E81" s="17" t="s">
        <v>56</v>
      </c>
      <c r="F81" s="203" t="s">
        <v>169</v>
      </c>
      <c r="G81" s="51"/>
      <c r="H81" s="51"/>
      <c r="I81" s="51"/>
      <c r="J81" s="52"/>
      <c r="K81" s="52"/>
      <c r="L81" s="52"/>
      <c r="IH81" s="13"/>
    </row>
    <row r="82" spans="3:242" ht="13.5">
      <c r="C82" s="13"/>
      <c r="D82" s="13"/>
      <c r="E82" s="13"/>
      <c r="F82" s="203" t="s">
        <v>174</v>
      </c>
      <c r="G82" s="51"/>
      <c r="H82" s="51"/>
      <c r="I82" s="51"/>
      <c r="J82" s="52"/>
      <c r="K82" s="52"/>
      <c r="L82" s="52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</row>
    <row r="83" spans="6:242" ht="13.5">
      <c r="F83" s="18"/>
      <c r="G83" s="204" t="s">
        <v>131</v>
      </c>
      <c r="H83" s="51"/>
      <c r="I83" s="51"/>
      <c r="J83" s="53"/>
      <c r="K83" s="53"/>
      <c r="L83" s="53"/>
      <c r="IH83" s="13"/>
    </row>
    <row r="84" spans="6:242" ht="13.5">
      <c r="F84" s="55"/>
      <c r="G84" s="51"/>
      <c r="H84" s="51"/>
      <c r="I84" s="51"/>
      <c r="J84" s="54"/>
      <c r="K84" s="56"/>
      <c r="L84" s="57"/>
      <c r="IH84" s="13"/>
    </row>
    <row r="85" spans="6:242" ht="13.5">
      <c r="F85" s="18"/>
      <c r="G85" s="51"/>
      <c r="H85" s="51"/>
      <c r="I85" s="51"/>
      <c r="J85" s="54"/>
      <c r="K85" s="56"/>
      <c r="L85" s="57"/>
      <c r="IH85" s="13"/>
    </row>
    <row r="88" ht="13.5">
      <c r="F88" s="206" t="s">
        <v>171</v>
      </c>
    </row>
    <row r="92" spans="6:12" ht="13.5">
      <c r="F92" s="10">
        <f>SUM(F12,F20,F26,F31,F35,F40,F49,F56,F61,F67,F72,F76)</f>
        <v>1088732</v>
      </c>
      <c r="G92" s="10">
        <f aca="true" t="shared" si="16" ref="G92:L92">SUM(G12,G20,G26,G31,G35,G40,G49,G56,G61,G67,G72,G76)</f>
        <v>2967404</v>
      </c>
      <c r="H92" s="10">
        <f t="shared" si="16"/>
        <v>1476702</v>
      </c>
      <c r="I92" s="10">
        <f t="shared" si="16"/>
        <v>1490702</v>
      </c>
      <c r="J92" s="10">
        <f>SUM(J12,J20,J26,J31,J35,J40,J49,J56,J61,J67,J72,J76)</f>
        <v>2928280</v>
      </c>
      <c r="K92" s="10">
        <f t="shared" si="16"/>
        <v>1458041</v>
      </c>
      <c r="L92" s="10">
        <f t="shared" si="16"/>
        <v>1470239</v>
      </c>
    </row>
  </sheetData>
  <sheetProtection/>
  <mergeCells count="23">
    <mergeCell ref="C76:D76"/>
    <mergeCell ref="C40:D40"/>
    <mergeCell ref="C49:D49"/>
    <mergeCell ref="C56:D56"/>
    <mergeCell ref="C61:D61"/>
    <mergeCell ref="C67:D67"/>
    <mergeCell ref="C72:D72"/>
    <mergeCell ref="C31:D31"/>
    <mergeCell ref="C35:D35"/>
    <mergeCell ref="C5:E5"/>
    <mergeCell ref="C7:E7"/>
    <mergeCell ref="C10:D10"/>
    <mergeCell ref="C12:D12"/>
    <mergeCell ref="C20:D20"/>
    <mergeCell ref="C26:D26"/>
    <mergeCell ref="G4:I6"/>
    <mergeCell ref="J4:L6"/>
    <mergeCell ref="G7:G8"/>
    <mergeCell ref="H7:H8"/>
    <mergeCell ref="I7:I8"/>
    <mergeCell ref="J7:J8"/>
    <mergeCell ref="K7:K8"/>
    <mergeCell ref="L7:L8"/>
  </mergeCells>
  <printOptions/>
  <pageMargins left="0.5905511811023623" right="0.5905511811023623" top="0.5905511811023623" bottom="0.53" header="0.5118110236220472" footer="0.37"/>
  <pageSetup firstPageNumber="29" useFirstPageNumber="1" horizontalDpi="600" verticalDpi="600" orientation="portrait" paperSize="9" scale="70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92"/>
  <sheetViews>
    <sheetView zoomScalePageLayoutView="0" workbookViewId="0" topLeftCell="A1">
      <selection activeCell="I91" sqref="I91"/>
    </sheetView>
  </sheetViews>
  <sheetFormatPr defaultColWidth="9.00390625" defaultRowHeight="13.5"/>
  <cols>
    <col min="1" max="1" width="9.00390625" style="36" customWidth="1"/>
    <col min="2" max="2" width="11.625" style="36" customWidth="1"/>
    <col min="3" max="7" width="9.00390625" style="36" customWidth="1"/>
    <col min="8" max="8" width="7.625" style="36" customWidth="1"/>
    <col min="9" max="9" width="9.00390625" style="36" customWidth="1"/>
    <col min="10" max="10" width="3.625" style="36" customWidth="1"/>
    <col min="11" max="11" width="9.625" style="36" customWidth="1"/>
    <col min="12" max="12" width="11.625" style="36" customWidth="1"/>
    <col min="13" max="17" width="9.00390625" style="36" customWidth="1"/>
    <col min="18" max="18" width="7.625" style="36" customWidth="1"/>
    <col min="19" max="19" width="9.00390625" style="87" customWidth="1"/>
    <col min="20" max="20" width="3.625" style="36" customWidth="1"/>
    <col min="21" max="22" width="9.625" style="36" customWidth="1"/>
    <col min="23" max="16384" width="9.00390625" style="36" customWidth="1"/>
  </cols>
  <sheetData>
    <row r="1" spans="2:19" s="21" customFormat="1" ht="15.75" customHeight="1">
      <c r="B1" s="20" t="s">
        <v>162</v>
      </c>
      <c r="F1" s="20"/>
      <c r="I1" s="60"/>
      <c r="L1" s="20" t="s">
        <v>162</v>
      </c>
      <c r="P1" s="20"/>
      <c r="S1" s="61"/>
    </row>
    <row r="2" spans="2:21" s="23" customFormat="1" ht="13.5" customHeight="1">
      <c r="B2" s="22" t="s">
        <v>163</v>
      </c>
      <c r="C2" s="22"/>
      <c r="D2" s="62"/>
      <c r="F2" s="24"/>
      <c r="G2" s="24"/>
      <c r="H2" s="24"/>
      <c r="I2" s="24"/>
      <c r="K2" s="24"/>
      <c r="L2" s="22" t="s">
        <v>164</v>
      </c>
      <c r="M2" s="22"/>
      <c r="N2" s="62"/>
      <c r="P2" s="24"/>
      <c r="Q2" s="24"/>
      <c r="R2" s="24"/>
      <c r="S2" s="63"/>
      <c r="U2" s="24"/>
    </row>
    <row r="3" spans="2:21" s="27" customFormat="1" ht="12" customHeight="1" thickBot="1">
      <c r="B3" s="25"/>
      <c r="C3" s="26"/>
      <c r="D3" s="64"/>
      <c r="F3" s="28"/>
      <c r="G3" s="28"/>
      <c r="H3" s="28"/>
      <c r="I3" s="28"/>
      <c r="K3" s="28"/>
      <c r="L3" s="25"/>
      <c r="M3" s="26"/>
      <c r="N3" s="64"/>
      <c r="P3" s="28"/>
      <c r="Q3" s="28"/>
      <c r="R3" s="28"/>
      <c r="S3" s="65"/>
      <c r="U3" s="28"/>
    </row>
    <row r="4" spans="2:21" s="32" customFormat="1" ht="13.5" customHeight="1">
      <c r="B4" s="235" t="s">
        <v>57</v>
      </c>
      <c r="C4" s="29" t="s">
        <v>58</v>
      </c>
      <c r="D4" s="31"/>
      <c r="E4" s="29" t="s">
        <v>59</v>
      </c>
      <c r="F4" s="30"/>
      <c r="G4" s="31"/>
      <c r="H4" s="238" t="s">
        <v>85</v>
      </c>
      <c r="I4" s="240" t="s">
        <v>86</v>
      </c>
      <c r="J4" s="241"/>
      <c r="K4" s="66"/>
      <c r="L4" s="235" t="s">
        <v>57</v>
      </c>
      <c r="M4" s="29" t="s">
        <v>58</v>
      </c>
      <c r="N4" s="31"/>
      <c r="O4" s="29" t="s">
        <v>59</v>
      </c>
      <c r="P4" s="30"/>
      <c r="Q4" s="31"/>
      <c r="R4" s="238" t="s">
        <v>85</v>
      </c>
      <c r="S4" s="240" t="s">
        <v>86</v>
      </c>
      <c r="T4" s="241"/>
      <c r="U4" s="66"/>
    </row>
    <row r="5" spans="2:21" s="32" customFormat="1" ht="13.5" customHeight="1">
      <c r="B5" s="236"/>
      <c r="C5" s="33"/>
      <c r="D5" s="231" t="s">
        <v>87</v>
      </c>
      <c r="E5" s="233" t="s">
        <v>60</v>
      </c>
      <c r="F5" s="233" t="s">
        <v>61</v>
      </c>
      <c r="G5" s="233" t="s">
        <v>62</v>
      </c>
      <c r="H5" s="239"/>
      <c r="I5" s="242"/>
      <c r="J5" s="243"/>
      <c r="K5" s="67" t="s">
        <v>88</v>
      </c>
      <c r="L5" s="236"/>
      <c r="M5" s="33"/>
      <c r="N5" s="231" t="s">
        <v>87</v>
      </c>
      <c r="O5" s="233" t="s">
        <v>60</v>
      </c>
      <c r="P5" s="233" t="s">
        <v>61</v>
      </c>
      <c r="Q5" s="233" t="s">
        <v>62</v>
      </c>
      <c r="R5" s="239"/>
      <c r="S5" s="242"/>
      <c r="T5" s="243"/>
      <c r="U5" s="67" t="s">
        <v>88</v>
      </c>
    </row>
    <row r="6" spans="2:21" s="32" customFormat="1" ht="13.5">
      <c r="B6" s="237"/>
      <c r="C6" s="34"/>
      <c r="D6" s="232"/>
      <c r="E6" s="234"/>
      <c r="F6" s="234"/>
      <c r="G6" s="234"/>
      <c r="H6" s="234"/>
      <c r="I6" s="244"/>
      <c r="J6" s="245"/>
      <c r="K6" s="68" t="s">
        <v>89</v>
      </c>
      <c r="L6" s="237"/>
      <c r="M6" s="34"/>
      <c r="N6" s="232"/>
      <c r="O6" s="234"/>
      <c r="P6" s="234"/>
      <c r="Q6" s="234"/>
      <c r="R6" s="234"/>
      <c r="S6" s="244"/>
      <c r="T6" s="245"/>
      <c r="U6" s="68" t="s">
        <v>89</v>
      </c>
    </row>
    <row r="7" spans="2:21" s="69" customFormat="1" ht="13.5" customHeight="1">
      <c r="B7" s="167" t="s">
        <v>42</v>
      </c>
      <c r="C7" s="168">
        <v>1088732</v>
      </c>
      <c r="D7" s="169">
        <v>2.7255596418586023</v>
      </c>
      <c r="E7" s="168">
        <v>2967404</v>
      </c>
      <c r="F7" s="168">
        <v>1476702</v>
      </c>
      <c r="G7" s="168">
        <v>1490702</v>
      </c>
      <c r="H7" s="170">
        <v>99.06084515885804</v>
      </c>
      <c r="I7" s="171">
        <v>6095.69</v>
      </c>
      <c r="J7" s="172"/>
      <c r="K7" s="173">
        <v>486.803626824855</v>
      </c>
      <c r="L7" s="35" t="s">
        <v>71</v>
      </c>
      <c r="M7" s="174">
        <v>14986</v>
      </c>
      <c r="N7" s="169">
        <v>3.145068730815428</v>
      </c>
      <c r="O7" s="174">
        <v>47132</v>
      </c>
      <c r="P7" s="174">
        <v>23310</v>
      </c>
      <c r="Q7" s="174">
        <v>23822</v>
      </c>
      <c r="R7" s="170">
        <v>97.85072621946101</v>
      </c>
      <c r="S7" s="175">
        <v>205.78</v>
      </c>
      <c r="T7" s="176"/>
      <c r="U7" s="173">
        <v>229.0407231023423</v>
      </c>
    </row>
    <row r="8" spans="2:21" s="69" customFormat="1" ht="13.5" customHeight="1">
      <c r="B8" s="177"/>
      <c r="C8" s="168"/>
      <c r="D8" s="169"/>
      <c r="E8" s="168"/>
      <c r="F8" s="168"/>
      <c r="G8" s="168"/>
      <c r="H8" s="170"/>
      <c r="I8" s="178"/>
      <c r="J8" s="172"/>
      <c r="K8" s="173"/>
      <c r="L8" s="35" t="s">
        <v>72</v>
      </c>
      <c r="M8" s="174">
        <v>15032</v>
      </c>
      <c r="N8" s="169">
        <v>2.9156466205428417</v>
      </c>
      <c r="O8" s="174">
        <v>43828</v>
      </c>
      <c r="P8" s="174">
        <v>22013</v>
      </c>
      <c r="Q8" s="174">
        <v>21815</v>
      </c>
      <c r="R8" s="170">
        <v>100.90763236305294</v>
      </c>
      <c r="S8" s="175">
        <v>156.61</v>
      </c>
      <c r="T8" s="176"/>
      <c r="U8" s="173">
        <v>279.8544154268565</v>
      </c>
    </row>
    <row r="9" spans="2:21" s="69" customFormat="1" ht="13.5" customHeight="1">
      <c r="B9" s="177" t="s">
        <v>45</v>
      </c>
      <c r="C9" s="168">
        <v>990704</v>
      </c>
      <c r="D9" s="169">
        <v>2.708843408323778</v>
      </c>
      <c r="E9" s="168">
        <v>2683662</v>
      </c>
      <c r="F9" s="168">
        <v>1336089</v>
      </c>
      <c r="G9" s="168">
        <v>1347573</v>
      </c>
      <c r="H9" s="170">
        <v>99.1478012693932</v>
      </c>
      <c r="I9" s="179">
        <v>5089.92</v>
      </c>
      <c r="J9" s="172"/>
      <c r="K9" s="173">
        <v>527.2524018153598</v>
      </c>
      <c r="L9" s="35" t="s">
        <v>90</v>
      </c>
      <c r="M9" s="174">
        <v>14137</v>
      </c>
      <c r="N9" s="169">
        <v>3.294546226214897</v>
      </c>
      <c r="O9" s="174">
        <v>46575</v>
      </c>
      <c r="P9" s="174">
        <v>22817</v>
      </c>
      <c r="Q9" s="174">
        <v>23758</v>
      </c>
      <c r="R9" s="170">
        <v>96.03922889132082</v>
      </c>
      <c r="S9" s="175">
        <v>179.78</v>
      </c>
      <c r="T9" s="176"/>
      <c r="U9" s="173">
        <v>259.0666370007787</v>
      </c>
    </row>
    <row r="10" spans="2:21" s="69" customFormat="1" ht="13.5" customHeight="1">
      <c r="B10" s="177" t="s">
        <v>46</v>
      </c>
      <c r="C10" s="168">
        <v>98028</v>
      </c>
      <c r="D10" s="169">
        <v>2.8944995307463173</v>
      </c>
      <c r="E10" s="168">
        <v>283742</v>
      </c>
      <c r="F10" s="168">
        <v>140613</v>
      </c>
      <c r="G10" s="168">
        <v>143129</v>
      </c>
      <c r="H10" s="170">
        <v>98.2421451976888</v>
      </c>
      <c r="I10" s="179">
        <v>1005.77</v>
      </c>
      <c r="J10" s="172"/>
      <c r="K10" s="173">
        <v>282.1142010598845</v>
      </c>
      <c r="L10" s="35" t="s">
        <v>70</v>
      </c>
      <c r="M10" s="174">
        <v>35789</v>
      </c>
      <c r="N10" s="169">
        <v>2.6354466456173684</v>
      </c>
      <c r="O10" s="174">
        <v>94320</v>
      </c>
      <c r="P10" s="174">
        <v>48371</v>
      </c>
      <c r="Q10" s="174">
        <v>45949</v>
      </c>
      <c r="R10" s="170">
        <v>105.27106139415439</v>
      </c>
      <c r="S10" s="175">
        <v>147.26</v>
      </c>
      <c r="T10" s="176"/>
      <c r="U10" s="173">
        <v>640.4997962786908</v>
      </c>
    </row>
    <row r="11" spans="2:21" s="69" customFormat="1" ht="13.5" customHeight="1">
      <c r="B11" s="177"/>
      <c r="C11" s="168"/>
      <c r="D11" s="169"/>
      <c r="E11" s="168"/>
      <c r="F11" s="168"/>
      <c r="G11" s="168"/>
      <c r="H11" s="170"/>
      <c r="I11" s="178"/>
      <c r="J11" s="172"/>
      <c r="K11" s="173"/>
      <c r="L11" s="35" t="s">
        <v>91</v>
      </c>
      <c r="M11" s="174">
        <v>11637</v>
      </c>
      <c r="N11" s="169">
        <v>3.2871874194379993</v>
      </c>
      <c r="O11" s="174">
        <v>38253</v>
      </c>
      <c r="P11" s="174">
        <v>18779</v>
      </c>
      <c r="Q11" s="174">
        <v>19474</v>
      </c>
      <c r="R11" s="170">
        <v>96.43113895450344</v>
      </c>
      <c r="S11" s="175">
        <v>222.38</v>
      </c>
      <c r="T11" s="176"/>
      <c r="U11" s="173">
        <v>172.0163683784513</v>
      </c>
    </row>
    <row r="12" spans="2:21" s="69" customFormat="1" ht="13.5" customHeight="1">
      <c r="B12" s="177" t="s">
        <v>92</v>
      </c>
      <c r="C12" s="168">
        <v>244808</v>
      </c>
      <c r="D12" s="169">
        <v>2.627736838665403</v>
      </c>
      <c r="E12" s="168">
        <v>643291</v>
      </c>
      <c r="F12" s="168">
        <v>318923</v>
      </c>
      <c r="G12" s="168">
        <v>324368</v>
      </c>
      <c r="H12" s="170">
        <v>98.32135105805752</v>
      </c>
      <c r="I12" s="179">
        <v>1886.24</v>
      </c>
      <c r="J12" s="172"/>
      <c r="K12" s="173">
        <v>341.0440877088812</v>
      </c>
      <c r="L12" s="35" t="s">
        <v>69</v>
      </c>
      <c r="M12" s="174">
        <v>17228</v>
      </c>
      <c r="N12" s="169">
        <v>2.9283724169955887</v>
      </c>
      <c r="O12" s="174">
        <v>50450</v>
      </c>
      <c r="P12" s="174">
        <v>25327</v>
      </c>
      <c r="Q12" s="174">
        <v>25123</v>
      </c>
      <c r="R12" s="170">
        <v>100.81200493571627</v>
      </c>
      <c r="S12" s="175">
        <v>208.18</v>
      </c>
      <c r="T12" s="176"/>
      <c r="U12" s="173">
        <v>242.33836103372082</v>
      </c>
    </row>
    <row r="13" spans="2:21" s="69" customFormat="1" ht="13.5" customHeight="1">
      <c r="B13" s="177" t="s">
        <v>93</v>
      </c>
      <c r="C13" s="168">
        <v>181115</v>
      </c>
      <c r="D13" s="169">
        <v>2.6111586561024764</v>
      </c>
      <c r="E13" s="168">
        <v>472920</v>
      </c>
      <c r="F13" s="168">
        <v>231145</v>
      </c>
      <c r="G13" s="168">
        <v>241775</v>
      </c>
      <c r="H13" s="170">
        <v>95.60335022231413</v>
      </c>
      <c r="I13" s="179">
        <v>909.29</v>
      </c>
      <c r="J13" s="172"/>
      <c r="K13" s="173">
        <v>520.0980985164249</v>
      </c>
      <c r="L13" s="35" t="s">
        <v>84</v>
      </c>
      <c r="M13" s="174">
        <v>15020</v>
      </c>
      <c r="N13" s="169">
        <v>2.8999334221038615</v>
      </c>
      <c r="O13" s="174">
        <v>43557</v>
      </c>
      <c r="P13" s="174">
        <v>21702</v>
      </c>
      <c r="Q13" s="174">
        <v>21855</v>
      </c>
      <c r="R13" s="170">
        <v>99.29993136582019</v>
      </c>
      <c r="S13" s="175">
        <v>79.14</v>
      </c>
      <c r="T13" s="176"/>
      <c r="U13" s="173">
        <v>550.3790750568612</v>
      </c>
    </row>
    <row r="14" spans="2:21" s="69" customFormat="1" ht="13.5" customHeight="1">
      <c r="B14" s="177" t="s">
        <v>94</v>
      </c>
      <c r="C14" s="168">
        <v>100604</v>
      </c>
      <c r="D14" s="169">
        <v>2.778348773408612</v>
      </c>
      <c r="E14" s="168">
        <v>279513</v>
      </c>
      <c r="F14" s="168">
        <v>141416</v>
      </c>
      <c r="G14" s="168">
        <v>138097</v>
      </c>
      <c r="H14" s="170">
        <v>102.40338312924973</v>
      </c>
      <c r="I14" s="179">
        <v>755.2</v>
      </c>
      <c r="J14" s="172"/>
      <c r="K14" s="173">
        <v>370.1276516856908</v>
      </c>
      <c r="L14" s="35" t="s">
        <v>79</v>
      </c>
      <c r="M14" s="174">
        <v>17142</v>
      </c>
      <c r="N14" s="169">
        <v>3.065394936413487</v>
      </c>
      <c r="O14" s="174">
        <v>52547</v>
      </c>
      <c r="P14" s="174">
        <v>26463</v>
      </c>
      <c r="Q14" s="174">
        <v>26084</v>
      </c>
      <c r="R14" s="170">
        <v>101.45299800644072</v>
      </c>
      <c r="S14" s="175">
        <v>145.03</v>
      </c>
      <c r="T14" s="176"/>
      <c r="U14" s="173">
        <v>362.3181410742605</v>
      </c>
    </row>
    <row r="15" spans="2:21" s="69" customFormat="1" ht="13.5" customHeight="1">
      <c r="B15" s="177" t="s">
        <v>95</v>
      </c>
      <c r="C15" s="168">
        <v>374019</v>
      </c>
      <c r="D15" s="169">
        <v>2.6583569283913384</v>
      </c>
      <c r="E15" s="168">
        <v>994276</v>
      </c>
      <c r="F15" s="168">
        <v>497622</v>
      </c>
      <c r="G15" s="168">
        <v>496654</v>
      </c>
      <c r="H15" s="170">
        <v>100.19490429957274</v>
      </c>
      <c r="I15" s="179">
        <v>1514.06</v>
      </c>
      <c r="J15" s="172"/>
      <c r="K15" s="173">
        <v>656.6952432532395</v>
      </c>
      <c r="L15" s="35"/>
      <c r="M15" s="174"/>
      <c r="N15" s="169"/>
      <c r="O15" s="174"/>
      <c r="P15" s="174"/>
      <c r="Q15" s="174"/>
      <c r="R15" s="170"/>
      <c r="S15" s="169"/>
      <c r="T15" s="176"/>
      <c r="U15" s="173"/>
    </row>
    <row r="16" spans="2:21" s="69" customFormat="1" ht="13.5" customHeight="1">
      <c r="B16" s="177" t="s">
        <v>96</v>
      </c>
      <c r="C16" s="168">
        <v>188186</v>
      </c>
      <c r="D16" s="169">
        <v>3.068262251177027</v>
      </c>
      <c r="E16" s="168">
        <v>577404</v>
      </c>
      <c r="F16" s="168">
        <v>287596</v>
      </c>
      <c r="G16" s="168">
        <v>289808</v>
      </c>
      <c r="H16" s="170">
        <v>99.23673604593387</v>
      </c>
      <c r="I16" s="179">
        <v>1030.9</v>
      </c>
      <c r="J16" s="172"/>
      <c r="K16" s="173">
        <v>560.0970026190707</v>
      </c>
      <c r="L16" s="35" t="s">
        <v>48</v>
      </c>
      <c r="M16" s="174">
        <v>25560</v>
      </c>
      <c r="N16" s="169">
        <v>2.9458920187793427</v>
      </c>
      <c r="O16" s="174">
        <v>75297</v>
      </c>
      <c r="P16" s="174">
        <v>36938</v>
      </c>
      <c r="Q16" s="174">
        <v>38359</v>
      </c>
      <c r="R16" s="170">
        <v>96.29552386662843</v>
      </c>
      <c r="S16" s="169">
        <v>306.56</v>
      </c>
      <c r="T16" s="176"/>
      <c r="U16" s="173">
        <v>245.61912839248433</v>
      </c>
    </row>
    <row r="17" spans="2:21" s="69" customFormat="1" ht="13.5" customHeight="1">
      <c r="B17" s="177"/>
      <c r="C17" s="180"/>
      <c r="D17" s="169"/>
      <c r="E17" s="181"/>
      <c r="F17" s="182"/>
      <c r="G17" s="182"/>
      <c r="H17" s="170"/>
      <c r="I17" s="183"/>
      <c r="J17" s="172"/>
      <c r="K17" s="173"/>
      <c r="L17" s="35" t="s">
        <v>11</v>
      </c>
      <c r="M17" s="174">
        <v>11038</v>
      </c>
      <c r="N17" s="169">
        <v>3.1396086247508608</v>
      </c>
      <c r="O17" s="174">
        <v>34655</v>
      </c>
      <c r="P17" s="174">
        <v>17124</v>
      </c>
      <c r="Q17" s="174">
        <v>17531</v>
      </c>
      <c r="R17" s="170">
        <v>97.67839826592892</v>
      </c>
      <c r="S17" s="175">
        <v>121.64</v>
      </c>
      <c r="T17" s="176" t="s">
        <v>122</v>
      </c>
      <c r="U17" s="173">
        <v>284.89805984873396</v>
      </c>
    </row>
    <row r="18" spans="2:21" s="69" customFormat="1" ht="13.5" customHeight="1">
      <c r="B18" s="177" t="s">
        <v>97</v>
      </c>
      <c r="C18" s="180"/>
      <c r="D18" s="169"/>
      <c r="E18" s="181"/>
      <c r="F18" s="182"/>
      <c r="G18" s="182"/>
      <c r="H18" s="170"/>
      <c r="I18" s="183"/>
      <c r="J18" s="172"/>
      <c r="K18" s="173"/>
      <c r="L18" s="35" t="s">
        <v>49</v>
      </c>
      <c r="M18" s="174">
        <v>7114</v>
      </c>
      <c r="N18" s="169">
        <v>2.610205229125668</v>
      </c>
      <c r="O18" s="174">
        <v>18569</v>
      </c>
      <c r="P18" s="174">
        <v>9026</v>
      </c>
      <c r="Q18" s="174">
        <v>9543</v>
      </c>
      <c r="R18" s="170">
        <v>94.58241643089175</v>
      </c>
      <c r="S18" s="175">
        <v>23.19</v>
      </c>
      <c r="T18" s="176"/>
      <c r="U18" s="173">
        <v>800.7330746011211</v>
      </c>
    </row>
    <row r="19" spans="2:21" s="69" customFormat="1" ht="13.5" customHeight="1">
      <c r="B19" s="177" t="s">
        <v>42</v>
      </c>
      <c r="C19" s="184">
        <v>13368</v>
      </c>
      <c r="D19" s="185">
        <v>-0.03480429072608526</v>
      </c>
      <c r="E19" s="184">
        <v>-992</v>
      </c>
      <c r="F19" s="184">
        <v>26</v>
      </c>
      <c r="G19" s="184">
        <v>-1018</v>
      </c>
      <c r="H19" s="186">
        <v>0.06934541359754576</v>
      </c>
      <c r="I19" s="185">
        <v>0</v>
      </c>
      <c r="J19" s="172"/>
      <c r="K19" s="186">
        <v>-0.16273793450784524</v>
      </c>
      <c r="L19" s="35" t="s">
        <v>65</v>
      </c>
      <c r="M19" s="174">
        <v>7408</v>
      </c>
      <c r="N19" s="169">
        <v>2.9796166306695464</v>
      </c>
      <c r="O19" s="174">
        <v>22073</v>
      </c>
      <c r="P19" s="174">
        <v>10788</v>
      </c>
      <c r="Q19" s="174">
        <v>11285</v>
      </c>
      <c r="R19" s="170">
        <v>95.5959237926451</v>
      </c>
      <c r="S19" s="175">
        <v>161.73</v>
      </c>
      <c r="T19" s="176"/>
      <c r="U19" s="173">
        <v>136.48055400976938</v>
      </c>
    </row>
    <row r="20" spans="2:21" s="69" customFormat="1" ht="13.5" customHeight="1">
      <c r="B20" s="177"/>
      <c r="C20" s="184"/>
      <c r="D20" s="187"/>
      <c r="E20" s="168"/>
      <c r="F20" s="188"/>
      <c r="G20" s="188"/>
      <c r="H20" s="189"/>
      <c r="I20" s="190"/>
      <c r="J20" s="172"/>
      <c r="K20" s="189"/>
      <c r="L20" s="35"/>
      <c r="M20" s="191"/>
      <c r="N20" s="169"/>
      <c r="O20" s="191"/>
      <c r="P20" s="191"/>
      <c r="Q20" s="191"/>
      <c r="R20" s="170"/>
      <c r="S20" s="192"/>
      <c r="T20" s="176"/>
      <c r="U20" s="173"/>
    </row>
    <row r="21" spans="2:21" s="69" customFormat="1" ht="13.5" customHeight="1">
      <c r="B21" s="177" t="s">
        <v>45</v>
      </c>
      <c r="C21" s="184">
        <v>12388</v>
      </c>
      <c r="D21" s="185">
        <v>-0.0338317600267346</v>
      </c>
      <c r="E21" s="184">
        <v>459</v>
      </c>
      <c r="F21" s="184">
        <v>816</v>
      </c>
      <c r="G21" s="184">
        <v>-357</v>
      </c>
      <c r="H21" s="186">
        <v>0.08679661781633285</v>
      </c>
      <c r="I21" s="185">
        <v>163.83000000000084</v>
      </c>
      <c r="J21" s="172"/>
      <c r="K21" s="186">
        <v>-17.439838886698</v>
      </c>
      <c r="L21" s="35" t="s">
        <v>50</v>
      </c>
      <c r="M21" s="174">
        <v>14056</v>
      </c>
      <c r="N21" s="169">
        <v>2.6288417757541263</v>
      </c>
      <c r="O21" s="174">
        <v>36951</v>
      </c>
      <c r="P21" s="174">
        <v>18604</v>
      </c>
      <c r="Q21" s="174">
        <v>18347</v>
      </c>
      <c r="R21" s="170">
        <v>101.40077396849621</v>
      </c>
      <c r="S21" s="169">
        <v>37.48</v>
      </c>
      <c r="T21" s="176"/>
      <c r="U21" s="173">
        <v>985.8858057630737</v>
      </c>
    </row>
    <row r="22" spans="2:21" s="69" customFormat="1" ht="13.5" customHeight="1">
      <c r="B22" s="177" t="s">
        <v>46</v>
      </c>
      <c r="C22" s="184">
        <v>980</v>
      </c>
      <c r="D22" s="185">
        <v>-0.044180297792137946</v>
      </c>
      <c r="E22" s="184">
        <v>-1451</v>
      </c>
      <c r="F22" s="184">
        <v>-790</v>
      </c>
      <c r="G22" s="184">
        <v>-661</v>
      </c>
      <c r="H22" s="186">
        <v>-0.09779499286688065</v>
      </c>
      <c r="I22" s="185">
        <v>38.95999999999992</v>
      </c>
      <c r="J22" s="172"/>
      <c r="K22" s="186">
        <v>-12.869301386304528</v>
      </c>
      <c r="L22" s="35" t="s">
        <v>40</v>
      </c>
      <c r="M22" s="174">
        <v>14056</v>
      </c>
      <c r="N22" s="169">
        <v>2.6288417757541263</v>
      </c>
      <c r="O22" s="174">
        <v>36951</v>
      </c>
      <c r="P22" s="174">
        <v>18604</v>
      </c>
      <c r="Q22" s="174">
        <v>18347</v>
      </c>
      <c r="R22" s="170">
        <v>101.40077396849621</v>
      </c>
      <c r="S22" s="175">
        <v>37.48</v>
      </c>
      <c r="T22" s="176"/>
      <c r="U22" s="173">
        <v>985.8858057630737</v>
      </c>
    </row>
    <row r="23" spans="2:21" s="69" customFormat="1" ht="13.5" customHeight="1">
      <c r="B23" s="177"/>
      <c r="C23" s="184"/>
      <c r="D23" s="187"/>
      <c r="E23" s="168"/>
      <c r="F23" s="188"/>
      <c r="G23" s="188"/>
      <c r="H23" s="189"/>
      <c r="I23" s="190"/>
      <c r="J23" s="172"/>
      <c r="K23" s="189"/>
      <c r="L23" s="35"/>
      <c r="M23" s="174"/>
      <c r="N23" s="169"/>
      <c r="O23" s="174"/>
      <c r="P23" s="174"/>
      <c r="Q23" s="174"/>
      <c r="R23" s="170"/>
      <c r="S23" s="175"/>
      <c r="T23" s="176"/>
      <c r="U23" s="173"/>
    </row>
    <row r="24" spans="2:21" s="69" customFormat="1" ht="13.5" customHeight="1">
      <c r="B24" s="177" t="s">
        <v>92</v>
      </c>
      <c r="C24" s="184">
        <v>1856</v>
      </c>
      <c r="D24" s="185">
        <v>-0.031656786412801896</v>
      </c>
      <c r="E24" s="184">
        <v>-2814</v>
      </c>
      <c r="F24" s="184">
        <v>-1221</v>
      </c>
      <c r="G24" s="184">
        <v>-1593</v>
      </c>
      <c r="H24" s="186">
        <v>0.10592037770005902</v>
      </c>
      <c r="I24" s="185">
        <v>0</v>
      </c>
      <c r="J24" s="172"/>
      <c r="K24" s="186">
        <v>-1.4918568156756464</v>
      </c>
      <c r="L24" s="35" t="s">
        <v>51</v>
      </c>
      <c r="M24" s="174">
        <v>7335</v>
      </c>
      <c r="N24" s="169">
        <v>2.769188820722563</v>
      </c>
      <c r="O24" s="174">
        <v>20312</v>
      </c>
      <c r="P24" s="174">
        <v>9914</v>
      </c>
      <c r="Q24" s="174">
        <v>10398</v>
      </c>
      <c r="R24" s="170">
        <v>95.34525870359684</v>
      </c>
      <c r="S24" s="169">
        <v>325.78</v>
      </c>
      <c r="T24" s="176"/>
      <c r="U24" s="173">
        <v>62.34882435999755</v>
      </c>
    </row>
    <row r="25" spans="2:21" s="69" customFormat="1" ht="13.5" customHeight="1">
      <c r="B25" s="177" t="s">
        <v>93</v>
      </c>
      <c r="C25" s="184">
        <v>2145</v>
      </c>
      <c r="D25" s="185">
        <v>-0.030842796654968918</v>
      </c>
      <c r="E25" s="184">
        <v>81</v>
      </c>
      <c r="F25" s="184">
        <v>218</v>
      </c>
      <c r="G25" s="184">
        <v>-137</v>
      </c>
      <c r="H25" s="186">
        <v>0.14425765972939075</v>
      </c>
      <c r="I25" s="185">
        <v>4.819999999999936</v>
      </c>
      <c r="J25" s="172"/>
      <c r="K25" s="186">
        <v>-2.6820931980597607</v>
      </c>
      <c r="L25" s="35" t="s">
        <v>52</v>
      </c>
      <c r="M25" s="174">
        <v>7335</v>
      </c>
      <c r="N25" s="169">
        <v>2.769188820722563</v>
      </c>
      <c r="O25" s="174">
        <v>20312</v>
      </c>
      <c r="P25" s="174">
        <v>9914</v>
      </c>
      <c r="Q25" s="174">
        <v>10398</v>
      </c>
      <c r="R25" s="170">
        <v>95.34525870359684</v>
      </c>
      <c r="S25" s="175">
        <v>325.78</v>
      </c>
      <c r="T25" s="176"/>
      <c r="U25" s="173">
        <v>62.34882435999755</v>
      </c>
    </row>
    <row r="26" spans="2:21" s="69" customFormat="1" ht="13.5" customHeight="1">
      <c r="B26" s="177" t="s">
        <v>94</v>
      </c>
      <c r="C26" s="184">
        <v>1208</v>
      </c>
      <c r="D26" s="185">
        <v>-0.03454108131391198</v>
      </c>
      <c r="E26" s="184">
        <v>-77</v>
      </c>
      <c r="F26" s="184">
        <v>42</v>
      </c>
      <c r="G26" s="184">
        <v>-119</v>
      </c>
      <c r="H26" s="186">
        <v>0.1185535870838379</v>
      </c>
      <c r="I26" s="185">
        <v>82.1</v>
      </c>
      <c r="J26" s="172"/>
      <c r="K26" s="186">
        <v>-45.24896397320089</v>
      </c>
      <c r="L26" s="35"/>
      <c r="M26" s="174"/>
      <c r="N26" s="169"/>
      <c r="O26" s="174"/>
      <c r="P26" s="174"/>
      <c r="Q26" s="174"/>
      <c r="R26" s="170"/>
      <c r="S26" s="175"/>
      <c r="T26" s="176"/>
      <c r="U26" s="173"/>
    </row>
    <row r="27" spans="2:21" s="69" customFormat="1" ht="13.5" customHeight="1">
      <c r="B27" s="177" t="s">
        <v>95</v>
      </c>
      <c r="C27" s="184">
        <v>6737</v>
      </c>
      <c r="D27" s="185">
        <v>-0.03457928955563405</v>
      </c>
      <c r="E27" s="184">
        <v>5209</v>
      </c>
      <c r="F27" s="184">
        <v>2686</v>
      </c>
      <c r="G27" s="184">
        <v>2523</v>
      </c>
      <c r="H27" s="186">
        <v>0.03199203541606721</v>
      </c>
      <c r="I27" s="185">
        <v>115.87</v>
      </c>
      <c r="J27" s="172"/>
      <c r="K27" s="186">
        <v>-50.69574080472114</v>
      </c>
      <c r="L27" s="35" t="s">
        <v>98</v>
      </c>
      <c r="M27" s="174">
        <v>27522</v>
      </c>
      <c r="N27" s="169">
        <v>2.74249691156166</v>
      </c>
      <c r="O27" s="174">
        <v>75479</v>
      </c>
      <c r="P27" s="174">
        <v>37463</v>
      </c>
      <c r="Q27" s="174">
        <v>38016</v>
      </c>
      <c r="R27" s="170">
        <v>98.54534932659934</v>
      </c>
      <c r="S27" s="169">
        <v>182.28</v>
      </c>
      <c r="T27" s="176"/>
      <c r="U27" s="173">
        <v>414.0827298661401</v>
      </c>
    </row>
    <row r="28" spans="2:21" s="69" customFormat="1" ht="13.5" customHeight="1">
      <c r="B28" s="177" t="s">
        <v>96</v>
      </c>
      <c r="C28" s="184">
        <v>1422</v>
      </c>
      <c r="D28" s="185">
        <v>-0.04151800626016655</v>
      </c>
      <c r="E28" s="184">
        <v>-3391</v>
      </c>
      <c r="F28" s="184">
        <v>-1699</v>
      </c>
      <c r="G28" s="184">
        <v>-1692</v>
      </c>
      <c r="H28" s="186">
        <v>-0.006831707067846082</v>
      </c>
      <c r="I28" s="185">
        <v>0</v>
      </c>
      <c r="J28" s="172"/>
      <c r="K28" s="186">
        <v>-3.289358812687965</v>
      </c>
      <c r="L28" s="35" t="s">
        <v>27</v>
      </c>
      <c r="M28" s="174">
        <v>6334</v>
      </c>
      <c r="N28" s="169">
        <v>2.751499842121882</v>
      </c>
      <c r="O28" s="174">
        <v>17428</v>
      </c>
      <c r="P28" s="174">
        <v>8839</v>
      </c>
      <c r="Q28" s="174">
        <v>8589</v>
      </c>
      <c r="R28" s="170">
        <v>102.91069973221563</v>
      </c>
      <c r="S28" s="175">
        <v>66.57</v>
      </c>
      <c r="T28" s="176"/>
      <c r="U28" s="173">
        <v>261.7996094336789</v>
      </c>
    </row>
    <row r="29" spans="2:21" s="69" customFormat="1" ht="13.5" customHeight="1">
      <c r="B29" s="177"/>
      <c r="C29" s="191"/>
      <c r="D29" s="169"/>
      <c r="E29" s="181"/>
      <c r="F29" s="181"/>
      <c r="G29" s="181"/>
      <c r="H29" s="170"/>
      <c r="I29" s="178"/>
      <c r="J29" s="172"/>
      <c r="K29" s="173"/>
      <c r="L29" s="35" t="s">
        <v>28</v>
      </c>
      <c r="M29" s="174">
        <v>18083</v>
      </c>
      <c r="N29" s="169">
        <v>2.6429242935353647</v>
      </c>
      <c r="O29" s="174">
        <v>47792</v>
      </c>
      <c r="P29" s="174">
        <v>23661</v>
      </c>
      <c r="Q29" s="174">
        <v>24131</v>
      </c>
      <c r="R29" s="170">
        <v>98.05229787410386</v>
      </c>
      <c r="S29" s="175">
        <v>71.39</v>
      </c>
      <c r="T29" s="176"/>
      <c r="U29" s="173">
        <v>669.449502731475</v>
      </c>
    </row>
    <row r="30" spans="1:21" s="69" customFormat="1" ht="13.5" customHeight="1">
      <c r="A30" s="69">
        <v>201</v>
      </c>
      <c r="B30" s="177" t="s">
        <v>10</v>
      </c>
      <c r="C30" s="193">
        <v>110404</v>
      </c>
      <c r="D30" s="169">
        <v>2.402720915908844</v>
      </c>
      <c r="E30" s="168">
        <v>265270</v>
      </c>
      <c r="F30" s="193">
        <v>128633</v>
      </c>
      <c r="G30" s="193">
        <v>136637</v>
      </c>
      <c r="H30" s="170">
        <v>94.14214305056463</v>
      </c>
      <c r="I30" s="171">
        <v>217.43</v>
      </c>
      <c r="J30" s="172" t="s">
        <v>122</v>
      </c>
      <c r="K30" s="173">
        <v>1220.024835579267</v>
      </c>
      <c r="L30" s="35" t="s">
        <v>23</v>
      </c>
      <c r="M30" s="174">
        <v>3105</v>
      </c>
      <c r="N30" s="169">
        <v>3.30402576489533</v>
      </c>
      <c r="O30" s="174">
        <v>10259</v>
      </c>
      <c r="P30" s="174">
        <v>4963</v>
      </c>
      <c r="Q30" s="174">
        <v>5296</v>
      </c>
      <c r="R30" s="170">
        <v>93.71223564954683</v>
      </c>
      <c r="S30" s="175">
        <v>44.32</v>
      </c>
      <c r="T30" s="176"/>
      <c r="U30" s="173">
        <v>231.47563176895306</v>
      </c>
    </row>
    <row r="31" spans="1:21" s="69" customFormat="1" ht="13.5" customHeight="1">
      <c r="A31" s="69">
        <v>202</v>
      </c>
      <c r="B31" s="177" t="s">
        <v>14</v>
      </c>
      <c r="C31" s="193">
        <v>78262</v>
      </c>
      <c r="D31" s="169">
        <v>2.473218164626511</v>
      </c>
      <c r="E31" s="168">
        <v>193559</v>
      </c>
      <c r="F31" s="193">
        <v>96553</v>
      </c>
      <c r="G31" s="193">
        <v>97006</v>
      </c>
      <c r="H31" s="170">
        <v>99.53301857617055</v>
      </c>
      <c r="I31" s="171">
        <v>225.55</v>
      </c>
      <c r="J31" s="172"/>
      <c r="K31" s="173">
        <v>858.1644868100199</v>
      </c>
      <c r="L31" s="35"/>
      <c r="M31" s="174"/>
      <c r="N31" s="169"/>
      <c r="O31" s="174"/>
      <c r="P31" s="174"/>
      <c r="Q31" s="174"/>
      <c r="R31" s="170"/>
      <c r="S31" s="175"/>
      <c r="T31" s="176"/>
      <c r="U31" s="173"/>
    </row>
    <row r="32" spans="1:21" s="69" customFormat="1" ht="13.5" customHeight="1">
      <c r="A32" s="69">
        <v>203</v>
      </c>
      <c r="B32" s="177" t="s">
        <v>25</v>
      </c>
      <c r="C32" s="193">
        <v>56605</v>
      </c>
      <c r="D32" s="169">
        <v>2.553378676795336</v>
      </c>
      <c r="E32" s="168">
        <v>144534</v>
      </c>
      <c r="F32" s="193">
        <v>72003</v>
      </c>
      <c r="G32" s="193">
        <v>72531</v>
      </c>
      <c r="H32" s="170">
        <v>99.27203540555072</v>
      </c>
      <c r="I32" s="171">
        <v>122.99</v>
      </c>
      <c r="J32" s="172"/>
      <c r="K32" s="173">
        <v>1175.168712903488</v>
      </c>
      <c r="L32" s="35" t="s">
        <v>53</v>
      </c>
      <c r="M32" s="174">
        <v>6603</v>
      </c>
      <c r="N32" s="169">
        <v>3.4937149780402845</v>
      </c>
      <c r="O32" s="174">
        <v>23069</v>
      </c>
      <c r="P32" s="174">
        <v>11738</v>
      </c>
      <c r="Q32" s="174">
        <v>11331</v>
      </c>
      <c r="R32" s="170">
        <v>103.59191598270232</v>
      </c>
      <c r="S32" s="169">
        <v>59.1</v>
      </c>
      <c r="T32" s="176"/>
      <c r="U32" s="173">
        <v>390.3384094754653</v>
      </c>
    </row>
    <row r="33" spans="1:21" s="69" customFormat="1" ht="13.5" customHeight="1">
      <c r="A33" s="69">
        <v>204</v>
      </c>
      <c r="B33" s="177" t="s">
        <v>33</v>
      </c>
      <c r="C33" s="193">
        <v>50884</v>
      </c>
      <c r="D33" s="169">
        <v>2.827411367030894</v>
      </c>
      <c r="E33" s="168">
        <v>143870</v>
      </c>
      <c r="F33" s="193">
        <v>71774</v>
      </c>
      <c r="G33" s="193">
        <v>72096</v>
      </c>
      <c r="H33" s="170">
        <v>99.55337328007101</v>
      </c>
      <c r="I33" s="171">
        <v>123.58</v>
      </c>
      <c r="J33" s="172"/>
      <c r="K33" s="173">
        <v>1164.1851432270594</v>
      </c>
      <c r="L33" s="35" t="s">
        <v>31</v>
      </c>
      <c r="M33" s="174">
        <v>6603</v>
      </c>
      <c r="N33" s="169">
        <v>3.4937149780402845</v>
      </c>
      <c r="O33" s="174">
        <v>23069</v>
      </c>
      <c r="P33" s="174">
        <v>11738</v>
      </c>
      <c r="Q33" s="174">
        <v>11331</v>
      </c>
      <c r="R33" s="170">
        <v>103.59191598270232</v>
      </c>
      <c r="S33" s="175">
        <v>59.1</v>
      </c>
      <c r="T33" s="176"/>
      <c r="U33" s="173">
        <v>390.3384094754653</v>
      </c>
    </row>
    <row r="34" spans="1:21" s="69" customFormat="1" ht="13.5" customHeight="1">
      <c r="A34" s="69">
        <v>205</v>
      </c>
      <c r="B34" s="177" t="s">
        <v>26</v>
      </c>
      <c r="C34" s="193">
        <v>26759</v>
      </c>
      <c r="D34" s="169">
        <v>2.9637505138458087</v>
      </c>
      <c r="E34" s="168">
        <v>79307</v>
      </c>
      <c r="F34" s="193">
        <v>38831</v>
      </c>
      <c r="G34" s="193">
        <v>40476</v>
      </c>
      <c r="H34" s="170">
        <v>95.93586322759165</v>
      </c>
      <c r="I34" s="171">
        <v>215.62</v>
      </c>
      <c r="J34" s="172"/>
      <c r="K34" s="173">
        <v>367.8091086170114</v>
      </c>
      <c r="L34" s="35"/>
      <c r="M34" s="174"/>
      <c r="N34" s="169"/>
      <c r="O34" s="174"/>
      <c r="P34" s="174"/>
      <c r="Q34" s="174"/>
      <c r="R34" s="170"/>
      <c r="S34" s="175"/>
      <c r="T34" s="176"/>
      <c r="U34" s="173"/>
    </row>
    <row r="35" spans="1:21" s="69" customFormat="1" ht="13.5" customHeight="1">
      <c r="A35" s="69">
        <v>207</v>
      </c>
      <c r="B35" s="177" t="s">
        <v>29</v>
      </c>
      <c r="C35" s="193">
        <v>17436</v>
      </c>
      <c r="D35" s="169">
        <v>2.992658866712549</v>
      </c>
      <c r="E35" s="168">
        <v>52180</v>
      </c>
      <c r="F35" s="193">
        <v>26025</v>
      </c>
      <c r="G35" s="193">
        <v>26155</v>
      </c>
      <c r="H35" s="170">
        <v>99.50296310456892</v>
      </c>
      <c r="I35" s="171">
        <v>65.84</v>
      </c>
      <c r="J35" s="172"/>
      <c r="K35" s="173">
        <v>792.5273390036451</v>
      </c>
      <c r="L35" s="35" t="s">
        <v>54</v>
      </c>
      <c r="M35" s="174">
        <v>10784</v>
      </c>
      <c r="N35" s="169">
        <v>3.267155044510386</v>
      </c>
      <c r="O35" s="174">
        <v>35233</v>
      </c>
      <c r="P35" s="174">
        <v>17553</v>
      </c>
      <c r="Q35" s="174">
        <v>17680</v>
      </c>
      <c r="R35" s="170">
        <v>99.28167420814479</v>
      </c>
      <c r="S35" s="169">
        <v>69.67</v>
      </c>
      <c r="T35" s="176"/>
      <c r="U35" s="173">
        <v>505.7126453279747</v>
      </c>
    </row>
    <row r="36" spans="1:21" s="69" customFormat="1" ht="13.5" customHeight="1">
      <c r="A36" s="69">
        <v>208</v>
      </c>
      <c r="B36" s="177" t="s">
        <v>63</v>
      </c>
      <c r="C36" s="193">
        <v>29341</v>
      </c>
      <c r="D36" s="169">
        <v>2.7064517228451654</v>
      </c>
      <c r="E36" s="168">
        <v>79410</v>
      </c>
      <c r="F36" s="193">
        <v>39790</v>
      </c>
      <c r="G36" s="193">
        <v>39620</v>
      </c>
      <c r="H36" s="170">
        <v>100.42907622412922</v>
      </c>
      <c r="I36" s="171">
        <v>78.2</v>
      </c>
      <c r="J36" s="172"/>
      <c r="K36" s="173">
        <v>1015.4731457800511</v>
      </c>
      <c r="L36" s="35" t="s">
        <v>34</v>
      </c>
      <c r="M36" s="174">
        <v>2930</v>
      </c>
      <c r="N36" s="169">
        <v>3.2385665529010237</v>
      </c>
      <c r="O36" s="174">
        <v>9489</v>
      </c>
      <c r="P36" s="174">
        <v>4726</v>
      </c>
      <c r="Q36" s="174">
        <v>4763</v>
      </c>
      <c r="R36" s="170">
        <v>99.22317866890616</v>
      </c>
      <c r="S36" s="175">
        <v>23.09</v>
      </c>
      <c r="T36" s="176"/>
      <c r="U36" s="173">
        <v>410.9571242962321</v>
      </c>
    </row>
    <row r="37" spans="1:21" s="69" customFormat="1" ht="13.5" customHeight="1">
      <c r="A37" s="69">
        <v>210</v>
      </c>
      <c r="B37" s="177" t="s">
        <v>30</v>
      </c>
      <c r="C37" s="193">
        <v>15228</v>
      </c>
      <c r="D37" s="169">
        <v>2.98377987916995</v>
      </c>
      <c r="E37" s="168">
        <v>45437</v>
      </c>
      <c r="F37" s="193">
        <v>22711</v>
      </c>
      <c r="G37" s="193">
        <v>22726</v>
      </c>
      <c r="H37" s="170">
        <v>99.93399630379301</v>
      </c>
      <c r="I37" s="171">
        <v>80.88</v>
      </c>
      <c r="J37" s="172"/>
      <c r="K37" s="173">
        <v>561.7828882294758</v>
      </c>
      <c r="L37" s="35" t="s">
        <v>35</v>
      </c>
      <c r="M37" s="174">
        <v>7854</v>
      </c>
      <c r="N37" s="169">
        <v>3.2778202189966894</v>
      </c>
      <c r="O37" s="174">
        <v>25744</v>
      </c>
      <c r="P37" s="174">
        <v>12827</v>
      </c>
      <c r="Q37" s="174">
        <v>12917</v>
      </c>
      <c r="R37" s="170">
        <v>99.3032437872571</v>
      </c>
      <c r="S37" s="175">
        <v>46.58</v>
      </c>
      <c r="T37" s="176"/>
      <c r="U37" s="173">
        <v>552.6835551738944</v>
      </c>
    </row>
    <row r="38" spans="1:21" s="69" customFormat="1" ht="13.5" customHeight="1">
      <c r="A38" s="69">
        <v>211</v>
      </c>
      <c r="B38" s="177" t="s">
        <v>99</v>
      </c>
      <c r="C38" s="193">
        <v>20845</v>
      </c>
      <c r="D38" s="169">
        <v>3.1441592708083475</v>
      </c>
      <c r="E38" s="168">
        <v>65540</v>
      </c>
      <c r="F38" s="193">
        <v>32575</v>
      </c>
      <c r="G38" s="193">
        <v>32965</v>
      </c>
      <c r="H38" s="170">
        <v>98.81692704383437</v>
      </c>
      <c r="I38" s="171">
        <v>123.52</v>
      </c>
      <c r="J38" s="172"/>
      <c r="K38" s="173">
        <v>530.6023316062176</v>
      </c>
      <c r="L38" s="35"/>
      <c r="M38" s="191"/>
      <c r="N38" s="169"/>
      <c r="O38" s="191"/>
      <c r="P38" s="191"/>
      <c r="Q38" s="191"/>
      <c r="R38" s="170"/>
      <c r="S38" s="192"/>
      <c r="T38" s="176"/>
      <c r="U38" s="173"/>
    </row>
    <row r="39" spans="1:21" s="69" customFormat="1" ht="13.5" customHeight="1">
      <c r="A39" s="69">
        <v>212</v>
      </c>
      <c r="B39" s="177" t="s">
        <v>12</v>
      </c>
      <c r="C39" s="193">
        <v>20180</v>
      </c>
      <c r="D39" s="169">
        <v>2.8239345887016847</v>
      </c>
      <c r="E39" s="168">
        <v>56987</v>
      </c>
      <c r="F39" s="193">
        <v>27601</v>
      </c>
      <c r="G39" s="193">
        <v>29386</v>
      </c>
      <c r="H39" s="170">
        <v>93.92567889471178</v>
      </c>
      <c r="I39" s="171">
        <v>372.01</v>
      </c>
      <c r="J39" s="172"/>
      <c r="K39" s="173">
        <v>153.18674229187388</v>
      </c>
      <c r="L39" s="35" t="s">
        <v>55</v>
      </c>
      <c r="M39" s="174">
        <v>6168</v>
      </c>
      <c r="N39" s="169">
        <v>2.8211738002594036</v>
      </c>
      <c r="O39" s="174">
        <v>17401</v>
      </c>
      <c r="P39" s="174">
        <v>8403</v>
      </c>
      <c r="Q39" s="174">
        <v>8998</v>
      </c>
      <c r="R39" s="170">
        <v>93.38741942653922</v>
      </c>
      <c r="S39" s="169">
        <v>24.9</v>
      </c>
      <c r="T39" s="176"/>
      <c r="U39" s="173">
        <v>698.8353413654619</v>
      </c>
    </row>
    <row r="40" spans="1:21" s="69" customFormat="1" ht="13.5" customHeight="1">
      <c r="A40" s="69">
        <v>214</v>
      </c>
      <c r="B40" s="177" t="s">
        <v>15</v>
      </c>
      <c r="C40" s="193">
        <v>11867</v>
      </c>
      <c r="D40" s="169">
        <v>2.6353754108030674</v>
      </c>
      <c r="E40" s="168">
        <v>31274</v>
      </c>
      <c r="F40" s="193">
        <v>15261</v>
      </c>
      <c r="G40" s="193">
        <v>16013</v>
      </c>
      <c r="H40" s="170">
        <v>95.30381564978455</v>
      </c>
      <c r="I40" s="171">
        <v>193.65</v>
      </c>
      <c r="J40" s="172"/>
      <c r="K40" s="173">
        <v>161.49754712109475</v>
      </c>
      <c r="L40" s="35" t="s">
        <v>100</v>
      </c>
      <c r="M40" s="174">
        <v>6168</v>
      </c>
      <c r="N40" s="169">
        <v>2.8211738002594036</v>
      </c>
      <c r="O40" s="174">
        <v>17401</v>
      </c>
      <c r="P40" s="174">
        <v>8403</v>
      </c>
      <c r="Q40" s="174">
        <v>8998</v>
      </c>
      <c r="R40" s="170">
        <v>93.38741942653922</v>
      </c>
      <c r="S40" s="175">
        <v>24.9</v>
      </c>
      <c r="T40" s="176"/>
      <c r="U40" s="173">
        <v>698.8353413654619</v>
      </c>
    </row>
    <row r="41" spans="1:21" s="69" customFormat="1" ht="13.5" customHeight="1">
      <c r="A41" s="69">
        <v>215</v>
      </c>
      <c r="B41" s="177" t="s">
        <v>16</v>
      </c>
      <c r="C41" s="193">
        <v>17445</v>
      </c>
      <c r="D41" s="169">
        <v>2.7156205216394382</v>
      </c>
      <c r="E41" s="168">
        <v>47374</v>
      </c>
      <c r="F41" s="193">
        <v>23288</v>
      </c>
      <c r="G41" s="193">
        <v>24086</v>
      </c>
      <c r="H41" s="170">
        <v>96.68687204185004</v>
      </c>
      <c r="I41" s="171">
        <v>186.55</v>
      </c>
      <c r="J41" s="172"/>
      <c r="K41" s="173">
        <v>253.9480032162959</v>
      </c>
      <c r="L41" s="35"/>
      <c r="M41" s="174"/>
      <c r="N41" s="169"/>
      <c r="O41" s="174"/>
      <c r="P41" s="174"/>
      <c r="Q41" s="174"/>
      <c r="R41" s="170"/>
      <c r="S41" s="169"/>
      <c r="T41" s="176"/>
      <c r="U41" s="173"/>
    </row>
    <row r="42" spans="1:21" s="69" customFormat="1" ht="13.5" customHeight="1">
      <c r="A42" s="69">
        <v>216</v>
      </c>
      <c r="B42" s="177" t="s">
        <v>47</v>
      </c>
      <c r="C42" s="193">
        <v>28009</v>
      </c>
      <c r="D42" s="169">
        <v>2.849298439787211</v>
      </c>
      <c r="E42" s="168">
        <v>79806</v>
      </c>
      <c r="F42" s="193">
        <v>39111</v>
      </c>
      <c r="G42" s="193">
        <v>40695</v>
      </c>
      <c r="H42" s="170">
        <v>96.10762992996683</v>
      </c>
      <c r="I42" s="171">
        <v>240.27</v>
      </c>
      <c r="J42" s="172"/>
      <c r="K42" s="173">
        <v>332.15132975402673</v>
      </c>
      <c r="L42" s="35"/>
      <c r="M42" s="174"/>
      <c r="N42" s="169"/>
      <c r="O42" s="174"/>
      <c r="P42" s="174"/>
      <c r="Q42" s="174"/>
      <c r="R42" s="170"/>
      <c r="S42" s="175"/>
      <c r="T42" s="176"/>
      <c r="U42" s="173"/>
    </row>
    <row r="43" spans="1:21" s="69" customFormat="1" ht="13.5" customHeight="1">
      <c r="A43" s="69">
        <v>217</v>
      </c>
      <c r="B43" s="177" t="s">
        <v>21</v>
      </c>
      <c r="C43" s="193">
        <v>43077</v>
      </c>
      <c r="D43" s="169">
        <v>2.542957959003645</v>
      </c>
      <c r="E43" s="168">
        <v>109543</v>
      </c>
      <c r="F43" s="193">
        <v>54102</v>
      </c>
      <c r="G43" s="193">
        <v>55441</v>
      </c>
      <c r="H43" s="170">
        <v>97.58481989863098</v>
      </c>
      <c r="I43" s="171">
        <v>69.96</v>
      </c>
      <c r="J43" s="172"/>
      <c r="K43" s="173">
        <v>1565.7947398513438</v>
      </c>
      <c r="L43" s="35"/>
      <c r="M43" s="174"/>
      <c r="N43" s="169"/>
      <c r="O43" s="174"/>
      <c r="P43" s="174"/>
      <c r="Q43" s="174"/>
      <c r="R43" s="170"/>
      <c r="S43" s="175"/>
      <c r="T43" s="176"/>
      <c r="U43" s="173"/>
    </row>
    <row r="44" spans="1:21" s="69" customFormat="1" ht="13.5" customHeight="1">
      <c r="A44" s="69">
        <v>219</v>
      </c>
      <c r="B44" s="177" t="s">
        <v>22</v>
      </c>
      <c r="C44" s="193">
        <v>30622</v>
      </c>
      <c r="D44" s="169">
        <v>2.6431650447390767</v>
      </c>
      <c r="E44" s="168">
        <v>80939</v>
      </c>
      <c r="F44" s="193">
        <v>40176</v>
      </c>
      <c r="G44" s="193">
        <v>40763</v>
      </c>
      <c r="H44" s="170">
        <v>98.55996859897456</v>
      </c>
      <c r="I44" s="171">
        <v>58.88</v>
      </c>
      <c r="J44" s="172"/>
      <c r="K44" s="173">
        <v>1374.6433423913043</v>
      </c>
      <c r="L44" s="35"/>
      <c r="M44" s="174"/>
      <c r="N44" s="169"/>
      <c r="O44" s="174"/>
      <c r="P44" s="174"/>
      <c r="Q44" s="174"/>
      <c r="R44" s="170"/>
      <c r="S44" s="175"/>
      <c r="T44" s="176"/>
      <c r="U44" s="173"/>
    </row>
    <row r="45" spans="1:21" s="69" customFormat="1" ht="13.5" customHeight="1">
      <c r="A45" s="69">
        <v>220</v>
      </c>
      <c r="B45" s="177" t="s">
        <v>37</v>
      </c>
      <c r="C45" s="193">
        <v>86524</v>
      </c>
      <c r="D45" s="169">
        <v>2.4553303129767463</v>
      </c>
      <c r="E45" s="168">
        <v>212445</v>
      </c>
      <c r="F45" s="193">
        <v>109160</v>
      </c>
      <c r="G45" s="193">
        <v>103285</v>
      </c>
      <c r="H45" s="170">
        <v>105.68814445466428</v>
      </c>
      <c r="I45" s="171">
        <v>284.07</v>
      </c>
      <c r="J45" s="172"/>
      <c r="K45" s="173">
        <v>747.8614426021755</v>
      </c>
      <c r="L45" s="35"/>
      <c r="M45" s="174"/>
      <c r="N45" s="169"/>
      <c r="O45" s="174"/>
      <c r="P45" s="174"/>
      <c r="Q45" s="174"/>
      <c r="R45" s="170"/>
      <c r="S45" s="175"/>
      <c r="T45" s="176"/>
      <c r="U45" s="173"/>
    </row>
    <row r="46" spans="1:21" s="69" customFormat="1" ht="13.5" customHeight="1">
      <c r="A46" s="69">
        <v>221</v>
      </c>
      <c r="B46" s="177" t="s">
        <v>39</v>
      </c>
      <c r="C46" s="193">
        <v>60284</v>
      </c>
      <c r="D46" s="169">
        <v>2.598550195740163</v>
      </c>
      <c r="E46" s="168">
        <v>156651</v>
      </c>
      <c r="F46" s="193">
        <v>78720</v>
      </c>
      <c r="G46" s="193">
        <v>77931</v>
      </c>
      <c r="H46" s="170">
        <v>101.01243407629828</v>
      </c>
      <c r="I46" s="171">
        <v>99.04</v>
      </c>
      <c r="J46" s="172"/>
      <c r="K46" s="173">
        <v>1581.694264943457</v>
      </c>
      <c r="L46" s="35"/>
      <c r="M46" s="174"/>
      <c r="N46" s="169"/>
      <c r="O46" s="174"/>
      <c r="P46" s="174"/>
      <c r="Q46" s="174"/>
      <c r="R46" s="170"/>
      <c r="S46" s="175"/>
      <c r="T46" s="176"/>
      <c r="U46" s="173"/>
    </row>
    <row r="47" spans="1:21" s="69" customFormat="1" ht="13.5" customHeight="1">
      <c r="A47" s="69">
        <v>222</v>
      </c>
      <c r="B47" s="177" t="s">
        <v>19</v>
      </c>
      <c r="C47" s="193">
        <v>25598</v>
      </c>
      <c r="D47" s="169">
        <v>2.569927338073287</v>
      </c>
      <c r="E47" s="168">
        <v>65785</v>
      </c>
      <c r="F47" s="193">
        <v>33797</v>
      </c>
      <c r="G47" s="193">
        <v>31988</v>
      </c>
      <c r="H47" s="170">
        <v>105.65524571714393</v>
      </c>
      <c r="I47" s="171">
        <v>105.97</v>
      </c>
      <c r="J47" s="172"/>
      <c r="K47" s="173">
        <v>620.788902519581</v>
      </c>
      <c r="L47" s="35"/>
      <c r="M47" s="191"/>
      <c r="N47" s="169"/>
      <c r="O47" s="191"/>
      <c r="P47" s="191"/>
      <c r="Q47" s="191"/>
      <c r="R47" s="170"/>
      <c r="S47" s="192"/>
      <c r="T47" s="176"/>
      <c r="U47" s="173"/>
    </row>
    <row r="48" spans="1:21" s="69" customFormat="1" ht="13.5" customHeight="1">
      <c r="A48" s="69">
        <v>223</v>
      </c>
      <c r="B48" s="177" t="s">
        <v>43</v>
      </c>
      <c r="C48" s="193">
        <v>10352</v>
      </c>
      <c r="D48" s="169">
        <v>2.966093508500773</v>
      </c>
      <c r="E48" s="168">
        <v>30705</v>
      </c>
      <c r="F48" s="193">
        <v>15142</v>
      </c>
      <c r="G48" s="193">
        <v>15563</v>
      </c>
      <c r="H48" s="170">
        <v>97.29486602840069</v>
      </c>
      <c r="I48" s="171">
        <v>71.41</v>
      </c>
      <c r="J48" s="172"/>
      <c r="K48" s="173">
        <v>429.9817952667694</v>
      </c>
      <c r="L48" s="35"/>
      <c r="M48" s="174"/>
      <c r="N48" s="169"/>
      <c r="O48" s="174"/>
      <c r="P48" s="174"/>
      <c r="Q48" s="174"/>
      <c r="R48" s="170"/>
      <c r="S48" s="169"/>
      <c r="T48" s="176"/>
      <c r="U48" s="173"/>
    </row>
    <row r="49" spans="1:21" s="69" customFormat="1" ht="13.5" customHeight="1">
      <c r="A49" s="69">
        <v>224</v>
      </c>
      <c r="B49" s="177" t="s">
        <v>64</v>
      </c>
      <c r="C49" s="194">
        <v>22363</v>
      </c>
      <c r="D49" s="169">
        <v>2.7143495953136876</v>
      </c>
      <c r="E49" s="168">
        <v>60701</v>
      </c>
      <c r="F49" s="193">
        <v>30669</v>
      </c>
      <c r="G49" s="193">
        <v>30032</v>
      </c>
      <c r="H49" s="170">
        <v>102.12107085775173</v>
      </c>
      <c r="I49" s="195">
        <v>35.63</v>
      </c>
      <c r="J49" s="196"/>
      <c r="K49" s="173">
        <v>1703.6486107213022</v>
      </c>
      <c r="L49" s="35"/>
      <c r="M49" s="174"/>
      <c r="N49" s="169"/>
      <c r="O49" s="174"/>
      <c r="P49" s="174"/>
      <c r="Q49" s="174"/>
      <c r="R49" s="170"/>
      <c r="S49" s="175"/>
      <c r="T49" s="176"/>
      <c r="U49" s="173"/>
    </row>
    <row r="50" spans="1:21" s="69" customFormat="1" ht="13.5" customHeight="1">
      <c r="A50" s="69">
        <v>225</v>
      </c>
      <c r="B50" s="177" t="s">
        <v>66</v>
      </c>
      <c r="C50" s="193">
        <v>16268</v>
      </c>
      <c r="D50" s="169">
        <v>2.8203221047455127</v>
      </c>
      <c r="E50" s="168">
        <v>45881</v>
      </c>
      <c r="F50" s="193">
        <v>22503</v>
      </c>
      <c r="G50" s="193">
        <v>23378</v>
      </c>
      <c r="H50" s="170">
        <v>96.25716485584738</v>
      </c>
      <c r="I50" s="195">
        <v>348.38</v>
      </c>
      <c r="J50" s="196"/>
      <c r="K50" s="173">
        <v>131.69814570296802</v>
      </c>
      <c r="L50" s="35"/>
      <c r="M50" s="174"/>
      <c r="N50" s="169"/>
      <c r="O50" s="174"/>
      <c r="P50" s="38"/>
      <c r="Q50" s="197"/>
      <c r="R50" s="170"/>
      <c r="S50" s="175"/>
      <c r="T50" s="176"/>
      <c r="U50" s="173"/>
    </row>
    <row r="51" spans="1:21" s="69" customFormat="1" ht="13.5" customHeight="1">
      <c r="A51" s="69">
        <v>226</v>
      </c>
      <c r="B51" s="177" t="s">
        <v>67</v>
      </c>
      <c r="C51" s="193">
        <v>19111</v>
      </c>
      <c r="D51" s="169">
        <v>2.8414002406990737</v>
      </c>
      <c r="E51" s="168">
        <v>54302</v>
      </c>
      <c r="F51" s="193">
        <v>26479</v>
      </c>
      <c r="G51" s="193">
        <v>27823</v>
      </c>
      <c r="H51" s="170">
        <v>95.16946411242498</v>
      </c>
      <c r="I51" s="171">
        <v>97.8</v>
      </c>
      <c r="J51" s="172"/>
      <c r="K51" s="173">
        <v>555.2351738241309</v>
      </c>
      <c r="L51" s="35"/>
      <c r="M51" s="174"/>
      <c r="N51" s="169"/>
      <c r="O51" s="174"/>
      <c r="P51" s="174"/>
      <c r="Q51" s="174"/>
      <c r="R51" s="170"/>
      <c r="S51" s="175"/>
      <c r="T51" s="176"/>
      <c r="U51" s="173"/>
    </row>
    <row r="52" spans="1:21" s="69" customFormat="1" ht="13.5" customHeight="1">
      <c r="A52" s="69">
        <v>227</v>
      </c>
      <c r="B52" s="177" t="s">
        <v>101</v>
      </c>
      <c r="C52" s="193">
        <v>35294</v>
      </c>
      <c r="D52" s="169">
        <v>3.0876636255454186</v>
      </c>
      <c r="E52" s="168">
        <v>108976</v>
      </c>
      <c r="F52" s="193">
        <v>53900</v>
      </c>
      <c r="G52" s="193">
        <v>55076</v>
      </c>
      <c r="H52" s="170">
        <v>97.86476868327402</v>
      </c>
      <c r="I52" s="171">
        <v>205.35</v>
      </c>
      <c r="J52" s="172"/>
      <c r="K52" s="173">
        <v>530.6841977112248</v>
      </c>
      <c r="L52" s="35"/>
      <c r="M52" s="174"/>
      <c r="N52" s="169"/>
      <c r="O52" s="174"/>
      <c r="P52" s="174"/>
      <c r="Q52" s="174"/>
      <c r="R52" s="170"/>
      <c r="S52" s="175"/>
      <c r="T52" s="176"/>
      <c r="U52" s="173"/>
    </row>
    <row r="53" spans="1:21" s="69" customFormat="1" ht="13.5" customHeight="1" thickBot="1">
      <c r="A53" s="69">
        <v>228</v>
      </c>
      <c r="B53" s="177" t="s">
        <v>78</v>
      </c>
      <c r="C53" s="193">
        <v>16975</v>
      </c>
      <c r="D53" s="169">
        <v>3.329837997054492</v>
      </c>
      <c r="E53" s="168">
        <v>56524</v>
      </c>
      <c r="F53" s="193">
        <v>28503</v>
      </c>
      <c r="G53" s="193">
        <v>28021</v>
      </c>
      <c r="H53" s="170">
        <v>101.72013846757788</v>
      </c>
      <c r="I53" s="195">
        <v>123.18</v>
      </c>
      <c r="J53" s="196"/>
      <c r="K53" s="173">
        <v>458.873193700276</v>
      </c>
      <c r="L53" s="35"/>
      <c r="M53" s="174"/>
      <c r="N53" s="169"/>
      <c r="O53" s="174"/>
      <c r="P53" s="38"/>
      <c r="Q53" s="197"/>
      <c r="R53" s="170"/>
      <c r="S53" s="198"/>
      <c r="T53" s="199"/>
      <c r="U53" s="173"/>
    </row>
    <row r="54" spans="1:21" ht="13.5">
      <c r="A54" s="69">
        <v>229</v>
      </c>
      <c r="B54" s="35" t="s">
        <v>71</v>
      </c>
      <c r="C54" s="174">
        <v>14986</v>
      </c>
      <c r="D54" s="169">
        <v>3.145068730815428</v>
      </c>
      <c r="E54" s="174">
        <v>47132</v>
      </c>
      <c r="F54" s="174">
        <v>23310</v>
      </c>
      <c r="G54" s="174">
        <v>23822</v>
      </c>
      <c r="H54" s="170">
        <v>97.85072621946101</v>
      </c>
      <c r="I54" s="175">
        <v>205.78</v>
      </c>
      <c r="J54" s="176"/>
      <c r="K54" s="173">
        <v>229.0407231023423</v>
      </c>
      <c r="L54" s="39"/>
      <c r="M54" s="40"/>
      <c r="N54" s="71"/>
      <c r="O54" s="41"/>
      <c r="P54" s="41"/>
      <c r="Q54" s="42"/>
      <c r="R54" s="72"/>
      <c r="S54" s="73"/>
      <c r="T54" s="74"/>
      <c r="U54" s="72"/>
    </row>
    <row r="55" spans="1:21" s="50" customFormat="1" ht="12" customHeight="1">
      <c r="A55" s="28">
        <v>230</v>
      </c>
      <c r="B55" s="35" t="s">
        <v>72</v>
      </c>
      <c r="C55" s="174">
        <v>15032</v>
      </c>
      <c r="D55" s="169">
        <v>2.9156466205428417</v>
      </c>
      <c r="E55" s="174">
        <v>43828</v>
      </c>
      <c r="F55" s="174">
        <v>22013</v>
      </c>
      <c r="G55" s="174">
        <v>21815</v>
      </c>
      <c r="H55" s="170">
        <v>100.90763236305294</v>
      </c>
      <c r="I55" s="175">
        <v>156.61</v>
      </c>
      <c r="J55" s="176"/>
      <c r="K55" s="173">
        <v>279.8544154268565</v>
      </c>
      <c r="L55" s="43"/>
      <c r="M55" s="44"/>
      <c r="N55" s="75"/>
      <c r="O55" s="45"/>
      <c r="P55" s="45"/>
      <c r="Q55" s="46"/>
      <c r="R55" s="76"/>
      <c r="S55" s="77"/>
      <c r="T55" s="48"/>
      <c r="U55" s="76"/>
    </row>
    <row r="56" spans="1:21" s="50" customFormat="1" ht="12" customHeight="1">
      <c r="A56" s="28">
        <v>231</v>
      </c>
      <c r="B56" s="35" t="s">
        <v>90</v>
      </c>
      <c r="C56" s="174">
        <v>14137</v>
      </c>
      <c r="D56" s="169">
        <v>3.294546226214897</v>
      </c>
      <c r="E56" s="174">
        <v>46575</v>
      </c>
      <c r="F56" s="174">
        <v>22817</v>
      </c>
      <c r="G56" s="174">
        <v>23758</v>
      </c>
      <c r="H56" s="170">
        <v>96.03922889132082</v>
      </c>
      <c r="I56" s="175">
        <v>179.78</v>
      </c>
      <c r="J56" s="176"/>
      <c r="K56" s="173">
        <v>259.0666370007787</v>
      </c>
      <c r="L56" s="37"/>
      <c r="M56" s="37"/>
      <c r="N56" s="37"/>
      <c r="O56" s="37"/>
      <c r="P56" s="37"/>
      <c r="Q56" s="47"/>
      <c r="S56" s="78"/>
      <c r="U56" s="37"/>
    </row>
    <row r="57" spans="1:21" s="50" customFormat="1" ht="12" customHeight="1">
      <c r="A57" s="28">
        <v>232</v>
      </c>
      <c r="B57" s="35" t="s">
        <v>70</v>
      </c>
      <c r="C57" s="174">
        <v>35789</v>
      </c>
      <c r="D57" s="169">
        <v>2.6354466456173684</v>
      </c>
      <c r="E57" s="174">
        <v>94320</v>
      </c>
      <c r="F57" s="174">
        <v>48371</v>
      </c>
      <c r="G57" s="174">
        <v>45949</v>
      </c>
      <c r="H57" s="170">
        <v>105.27106139415439</v>
      </c>
      <c r="I57" s="175">
        <v>147.26</v>
      </c>
      <c r="J57" s="176"/>
      <c r="K57" s="173">
        <v>640.4997962786908</v>
      </c>
      <c r="L57" s="48"/>
      <c r="M57" s="48"/>
      <c r="N57" s="48"/>
      <c r="O57" s="48"/>
      <c r="P57" s="48"/>
      <c r="Q57" s="49"/>
      <c r="R57" s="79"/>
      <c r="S57" s="78"/>
      <c r="T57" s="80"/>
      <c r="U57" s="81"/>
    </row>
    <row r="58" spans="1:21" s="85" customFormat="1" ht="12" customHeight="1">
      <c r="A58" s="70">
        <v>233</v>
      </c>
      <c r="B58" s="35" t="s">
        <v>91</v>
      </c>
      <c r="C58" s="174">
        <v>11637</v>
      </c>
      <c r="D58" s="169">
        <v>3.2871874194379993</v>
      </c>
      <c r="E58" s="174">
        <v>38253</v>
      </c>
      <c r="F58" s="174">
        <v>18779</v>
      </c>
      <c r="G58" s="174">
        <v>19474</v>
      </c>
      <c r="H58" s="170">
        <v>96.43113895450344</v>
      </c>
      <c r="I58" s="175">
        <v>222.38</v>
      </c>
      <c r="J58" s="176"/>
      <c r="K58" s="173">
        <v>172.0163683784513</v>
      </c>
      <c r="L58" s="82"/>
      <c r="M58" s="83"/>
      <c r="N58" s="82"/>
      <c r="O58" s="83"/>
      <c r="P58" s="83"/>
      <c r="Q58" s="83"/>
      <c r="R58" s="84"/>
      <c r="S58" s="84"/>
      <c r="T58" s="84"/>
      <c r="U58" s="82"/>
    </row>
    <row r="59" spans="1:21" s="85" customFormat="1" ht="12" customHeight="1">
      <c r="A59" s="70">
        <v>234</v>
      </c>
      <c r="B59" s="35" t="s">
        <v>69</v>
      </c>
      <c r="C59" s="174">
        <v>17228</v>
      </c>
      <c r="D59" s="169">
        <v>2.9283724169955887</v>
      </c>
      <c r="E59" s="174">
        <v>50450</v>
      </c>
      <c r="F59" s="174">
        <v>25327</v>
      </c>
      <c r="G59" s="174">
        <v>25123</v>
      </c>
      <c r="H59" s="170">
        <v>100.81200493571627</v>
      </c>
      <c r="I59" s="175">
        <v>208.18</v>
      </c>
      <c r="J59" s="176"/>
      <c r="K59" s="173">
        <v>242.33836103372082</v>
      </c>
      <c r="M59" s="83"/>
      <c r="N59" s="82"/>
      <c r="O59" s="83"/>
      <c r="P59" s="83"/>
      <c r="Q59" s="83"/>
      <c r="R59" s="84"/>
      <c r="S59" s="84"/>
      <c r="T59" s="84"/>
      <c r="U59" s="82"/>
    </row>
    <row r="60" spans="1:21" s="85" customFormat="1" ht="12" customHeight="1">
      <c r="A60" s="70">
        <v>235</v>
      </c>
      <c r="B60" s="35" t="s">
        <v>84</v>
      </c>
      <c r="C60" s="174">
        <v>15020</v>
      </c>
      <c r="D60" s="169">
        <v>2.8999334221038615</v>
      </c>
      <c r="E60" s="174">
        <v>43557</v>
      </c>
      <c r="F60" s="174">
        <v>21702</v>
      </c>
      <c r="G60" s="174">
        <v>21855</v>
      </c>
      <c r="H60" s="170">
        <v>99.29993136582019</v>
      </c>
      <c r="I60" s="175">
        <v>79.14</v>
      </c>
      <c r="J60" s="176"/>
      <c r="K60" s="173">
        <v>550.3790750568612</v>
      </c>
      <c r="M60" s="83"/>
      <c r="N60" s="82"/>
      <c r="O60" s="83"/>
      <c r="P60" s="83"/>
      <c r="Q60" s="83"/>
      <c r="R60" s="84"/>
      <c r="S60" s="84"/>
      <c r="T60" s="84"/>
      <c r="U60" s="82"/>
    </row>
    <row r="61" spans="1:21" s="85" customFormat="1" ht="12" customHeight="1">
      <c r="A61" s="70">
        <v>236</v>
      </c>
      <c r="B61" s="35" t="s">
        <v>79</v>
      </c>
      <c r="C61" s="174">
        <v>17142</v>
      </c>
      <c r="D61" s="169">
        <v>3.065394936413487</v>
      </c>
      <c r="E61" s="174">
        <v>52547</v>
      </c>
      <c r="F61" s="174">
        <v>26463</v>
      </c>
      <c r="G61" s="174">
        <v>26084</v>
      </c>
      <c r="H61" s="170">
        <v>101.45299800644072</v>
      </c>
      <c r="I61" s="175">
        <v>145.03</v>
      </c>
      <c r="J61" s="176"/>
      <c r="K61" s="173">
        <v>362.3181410742605</v>
      </c>
      <c r="M61" s="83"/>
      <c r="N61" s="82"/>
      <c r="O61" s="83"/>
      <c r="P61" s="83"/>
      <c r="Q61" s="83"/>
      <c r="R61" s="84"/>
      <c r="S61" s="84"/>
      <c r="T61" s="84"/>
      <c r="U61" s="82"/>
    </row>
    <row r="62" spans="2:21" s="85" customFormat="1" ht="12" customHeight="1">
      <c r="B62" s="35"/>
      <c r="C62" s="174"/>
      <c r="D62" s="169"/>
      <c r="E62" s="174"/>
      <c r="F62" s="174"/>
      <c r="G62" s="174"/>
      <c r="H62" s="170"/>
      <c r="I62" s="169"/>
      <c r="J62" s="176"/>
      <c r="K62" s="173"/>
      <c r="L62" s="86"/>
      <c r="M62" s="83"/>
      <c r="N62" s="82"/>
      <c r="O62" s="83"/>
      <c r="P62" s="83"/>
      <c r="Q62" s="83"/>
      <c r="R62" s="84"/>
      <c r="S62" s="84"/>
      <c r="T62" s="84"/>
      <c r="U62" s="82"/>
    </row>
    <row r="63" spans="2:19" s="50" customFormat="1" ht="12" customHeight="1">
      <c r="B63" s="35" t="s">
        <v>48</v>
      </c>
      <c r="C63" s="174">
        <v>25560</v>
      </c>
      <c r="D63" s="169">
        <v>2.9458920187793427</v>
      </c>
      <c r="E63" s="174">
        <v>75297</v>
      </c>
      <c r="F63" s="174">
        <v>36938</v>
      </c>
      <c r="G63" s="174">
        <v>38359</v>
      </c>
      <c r="H63" s="170">
        <v>96.29552386662843</v>
      </c>
      <c r="I63" s="169">
        <v>306.56</v>
      </c>
      <c r="J63" s="176"/>
      <c r="K63" s="173">
        <v>245.61912839248433</v>
      </c>
      <c r="S63" s="78"/>
    </row>
    <row r="64" spans="1:19" s="50" customFormat="1" ht="12" customHeight="1">
      <c r="A64" s="28">
        <v>302</v>
      </c>
      <c r="B64" s="35" t="s">
        <v>11</v>
      </c>
      <c r="C64" s="174">
        <v>11038</v>
      </c>
      <c r="D64" s="169">
        <v>3.1396086247508608</v>
      </c>
      <c r="E64" s="174">
        <v>34655</v>
      </c>
      <c r="F64" s="174">
        <v>17124</v>
      </c>
      <c r="G64" s="174">
        <v>17531</v>
      </c>
      <c r="H64" s="170">
        <v>97.67839826592892</v>
      </c>
      <c r="I64" s="175">
        <v>121.64</v>
      </c>
      <c r="J64" s="176" t="s">
        <v>122</v>
      </c>
      <c r="K64" s="173">
        <v>284.89805984873396</v>
      </c>
      <c r="S64" s="78"/>
    </row>
    <row r="65" spans="1:19" s="50" customFormat="1" ht="12" customHeight="1">
      <c r="A65" s="28">
        <v>309</v>
      </c>
      <c r="B65" s="35" t="s">
        <v>49</v>
      </c>
      <c r="C65" s="174">
        <v>7114</v>
      </c>
      <c r="D65" s="169">
        <v>2.610205229125668</v>
      </c>
      <c r="E65" s="174">
        <v>18569</v>
      </c>
      <c r="F65" s="174">
        <v>9026</v>
      </c>
      <c r="G65" s="174">
        <v>9543</v>
      </c>
      <c r="H65" s="170">
        <v>94.58241643089175</v>
      </c>
      <c r="I65" s="175">
        <v>23.19</v>
      </c>
      <c r="J65" s="176"/>
      <c r="K65" s="173">
        <v>800.7330746011211</v>
      </c>
      <c r="S65" s="78"/>
    </row>
    <row r="66" spans="1:11" ht="13.5">
      <c r="A66" s="69">
        <v>310</v>
      </c>
      <c r="B66" s="35" t="s">
        <v>65</v>
      </c>
      <c r="C66" s="174">
        <v>7408</v>
      </c>
      <c r="D66" s="169">
        <v>2.9796166306695464</v>
      </c>
      <c r="E66" s="174">
        <v>22073</v>
      </c>
      <c r="F66" s="174">
        <v>10788</v>
      </c>
      <c r="G66" s="174">
        <v>11285</v>
      </c>
      <c r="H66" s="170">
        <v>95.5959237926451</v>
      </c>
      <c r="I66" s="175">
        <v>161.73</v>
      </c>
      <c r="J66" s="176"/>
      <c r="K66" s="173">
        <v>136.48055400976938</v>
      </c>
    </row>
    <row r="67" spans="1:11" ht="13.5">
      <c r="A67" s="69"/>
      <c r="B67" s="35"/>
      <c r="C67" s="191"/>
      <c r="D67" s="169"/>
      <c r="E67" s="191"/>
      <c r="F67" s="191"/>
      <c r="G67" s="191"/>
      <c r="H67" s="170"/>
      <c r="I67" s="192"/>
      <c r="J67" s="176"/>
      <c r="K67" s="173"/>
    </row>
    <row r="68" spans="1:21" s="85" customFormat="1" ht="12" customHeight="1">
      <c r="A68" s="70"/>
      <c r="B68" s="35" t="s">
        <v>50</v>
      </c>
      <c r="C68" s="174">
        <v>14056</v>
      </c>
      <c r="D68" s="169">
        <v>2.6288417757541263</v>
      </c>
      <c r="E68" s="174">
        <v>36951</v>
      </c>
      <c r="F68" s="174">
        <v>18604</v>
      </c>
      <c r="G68" s="174">
        <v>18347</v>
      </c>
      <c r="H68" s="170">
        <v>101.40077396849621</v>
      </c>
      <c r="I68" s="169">
        <v>37.48</v>
      </c>
      <c r="J68" s="176"/>
      <c r="K68" s="173">
        <v>985.8858057630737</v>
      </c>
      <c r="L68" s="82"/>
      <c r="M68" s="83"/>
      <c r="N68" s="82"/>
      <c r="O68" s="83"/>
      <c r="P68" s="83"/>
      <c r="Q68" s="83"/>
      <c r="R68" s="82"/>
      <c r="S68" s="84"/>
      <c r="T68" s="84"/>
      <c r="U68" s="38"/>
    </row>
    <row r="69" spans="1:21" s="85" customFormat="1" ht="12" customHeight="1">
      <c r="A69" s="70">
        <v>341</v>
      </c>
      <c r="B69" s="35" t="s">
        <v>40</v>
      </c>
      <c r="C69" s="174">
        <v>14056</v>
      </c>
      <c r="D69" s="169">
        <v>2.6288417757541263</v>
      </c>
      <c r="E69" s="174">
        <v>36951</v>
      </c>
      <c r="F69" s="174">
        <v>18604</v>
      </c>
      <c r="G69" s="174">
        <v>18347</v>
      </c>
      <c r="H69" s="170">
        <v>101.40077396849621</v>
      </c>
      <c r="I69" s="175">
        <v>37.48</v>
      </c>
      <c r="J69" s="176"/>
      <c r="K69" s="173">
        <v>985.8858057630737</v>
      </c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21" s="85" customFormat="1" ht="12" customHeight="1">
      <c r="A70" s="70"/>
      <c r="B70" s="35"/>
      <c r="C70" s="174"/>
      <c r="D70" s="169"/>
      <c r="E70" s="174"/>
      <c r="F70" s="174"/>
      <c r="G70" s="174"/>
      <c r="H70" s="170"/>
      <c r="I70" s="175"/>
      <c r="J70" s="176"/>
      <c r="K70" s="173"/>
      <c r="L70" s="82"/>
      <c r="M70" s="83"/>
      <c r="N70" s="82"/>
      <c r="O70" s="83"/>
      <c r="P70" s="83"/>
      <c r="Q70" s="83"/>
      <c r="R70" s="84"/>
      <c r="S70" s="84"/>
      <c r="T70" s="84"/>
      <c r="U70" s="82"/>
    </row>
    <row r="71" spans="1:21" s="85" customFormat="1" ht="12" customHeight="1">
      <c r="A71" s="70"/>
      <c r="B71" s="35" t="s">
        <v>51</v>
      </c>
      <c r="C71" s="174">
        <v>7335</v>
      </c>
      <c r="D71" s="169">
        <v>2.769188820722563</v>
      </c>
      <c r="E71" s="174">
        <v>20312</v>
      </c>
      <c r="F71" s="174">
        <v>9914</v>
      </c>
      <c r="G71" s="174">
        <v>10398</v>
      </c>
      <c r="H71" s="170">
        <v>95.34525870359684</v>
      </c>
      <c r="I71" s="169">
        <v>325.78</v>
      </c>
      <c r="J71" s="176"/>
      <c r="K71" s="173">
        <v>62.34882435999755</v>
      </c>
      <c r="M71" s="83"/>
      <c r="N71" s="82"/>
      <c r="O71" s="83"/>
      <c r="P71" s="83"/>
      <c r="Q71" s="83"/>
      <c r="R71" s="84"/>
      <c r="S71" s="84"/>
      <c r="T71" s="84"/>
      <c r="U71" s="82"/>
    </row>
    <row r="72" spans="1:21" s="85" customFormat="1" ht="12" customHeight="1">
      <c r="A72" s="70">
        <v>364</v>
      </c>
      <c r="B72" s="35" t="s">
        <v>52</v>
      </c>
      <c r="C72" s="174">
        <v>7335</v>
      </c>
      <c r="D72" s="169">
        <v>2.769188820722563</v>
      </c>
      <c r="E72" s="174">
        <v>20312</v>
      </c>
      <c r="F72" s="174">
        <v>9914</v>
      </c>
      <c r="G72" s="174">
        <v>10398</v>
      </c>
      <c r="H72" s="170">
        <v>95.34525870359684</v>
      </c>
      <c r="I72" s="175">
        <v>325.78</v>
      </c>
      <c r="J72" s="176"/>
      <c r="K72" s="173">
        <v>62.34882435999755</v>
      </c>
      <c r="M72" s="83"/>
      <c r="N72" s="82"/>
      <c r="O72" s="83"/>
      <c r="P72" s="83"/>
      <c r="Q72" s="83"/>
      <c r="R72" s="84"/>
      <c r="S72" s="84"/>
      <c r="T72" s="84"/>
      <c r="U72" s="82"/>
    </row>
    <row r="73" spans="1:21" s="85" customFormat="1" ht="12" customHeight="1">
      <c r="A73" s="70"/>
      <c r="B73" s="35"/>
      <c r="C73" s="174"/>
      <c r="D73" s="169"/>
      <c r="E73" s="174"/>
      <c r="F73" s="174"/>
      <c r="G73" s="174"/>
      <c r="H73" s="170"/>
      <c r="I73" s="175"/>
      <c r="J73" s="176"/>
      <c r="K73" s="173"/>
      <c r="M73" s="83"/>
      <c r="N73" s="82"/>
      <c r="O73" s="83"/>
      <c r="P73" s="83"/>
      <c r="Q73" s="83"/>
      <c r="R73" s="84"/>
      <c r="S73" s="84"/>
      <c r="T73" s="84"/>
      <c r="U73" s="82"/>
    </row>
    <row r="74" spans="1:21" s="85" customFormat="1" ht="12" customHeight="1">
      <c r="A74" s="70"/>
      <c r="B74" s="35" t="s">
        <v>98</v>
      </c>
      <c r="C74" s="174">
        <v>27522</v>
      </c>
      <c r="D74" s="169">
        <v>2.74249691156166</v>
      </c>
      <c r="E74" s="174">
        <v>75479</v>
      </c>
      <c r="F74" s="174">
        <v>37463</v>
      </c>
      <c r="G74" s="174">
        <v>38016</v>
      </c>
      <c r="H74" s="170">
        <v>98.54534932659934</v>
      </c>
      <c r="I74" s="169">
        <v>182.28</v>
      </c>
      <c r="J74" s="176"/>
      <c r="K74" s="173">
        <v>414.0827298661401</v>
      </c>
      <c r="L74" s="86"/>
      <c r="M74" s="83"/>
      <c r="N74" s="82"/>
      <c r="O74" s="83"/>
      <c r="P74" s="83"/>
      <c r="Q74" s="83"/>
      <c r="R74" s="84"/>
      <c r="S74" s="84"/>
      <c r="T74" s="84"/>
      <c r="U74" s="82"/>
    </row>
    <row r="75" spans="1:11" ht="13.5">
      <c r="A75" s="69">
        <v>442</v>
      </c>
      <c r="B75" s="35" t="s">
        <v>27</v>
      </c>
      <c r="C75" s="174">
        <v>6334</v>
      </c>
      <c r="D75" s="169">
        <v>2.751499842121882</v>
      </c>
      <c r="E75" s="174">
        <v>17428</v>
      </c>
      <c r="F75" s="174">
        <v>8839</v>
      </c>
      <c r="G75" s="174">
        <v>8589</v>
      </c>
      <c r="H75" s="170">
        <v>102.91069973221563</v>
      </c>
      <c r="I75" s="175">
        <v>66.57</v>
      </c>
      <c r="J75" s="176"/>
      <c r="K75" s="173">
        <v>261.7996094336789</v>
      </c>
    </row>
    <row r="76" spans="1:11" ht="13.5">
      <c r="A76" s="69">
        <v>443</v>
      </c>
      <c r="B76" s="35" t="s">
        <v>28</v>
      </c>
      <c r="C76" s="174">
        <v>18083</v>
      </c>
      <c r="D76" s="169">
        <v>2.6429242935353647</v>
      </c>
      <c r="E76" s="174">
        <v>47792</v>
      </c>
      <c r="F76" s="174">
        <v>23661</v>
      </c>
      <c r="G76" s="174">
        <v>24131</v>
      </c>
      <c r="H76" s="170">
        <v>98.05229787410386</v>
      </c>
      <c r="I76" s="175">
        <v>71.39</v>
      </c>
      <c r="J76" s="176"/>
      <c r="K76" s="173">
        <v>669.449502731475</v>
      </c>
    </row>
    <row r="77" spans="1:11" ht="13.5">
      <c r="A77" s="69">
        <v>447</v>
      </c>
      <c r="B77" s="35" t="s">
        <v>23</v>
      </c>
      <c r="C77" s="174">
        <v>3105</v>
      </c>
      <c r="D77" s="169">
        <v>3.30402576489533</v>
      </c>
      <c r="E77" s="174">
        <v>10259</v>
      </c>
      <c r="F77" s="174">
        <v>4963</v>
      </c>
      <c r="G77" s="174">
        <v>5296</v>
      </c>
      <c r="H77" s="170">
        <v>93.71223564954683</v>
      </c>
      <c r="I77" s="175">
        <v>44.32</v>
      </c>
      <c r="J77" s="176"/>
      <c r="K77" s="173">
        <v>231.47563176895306</v>
      </c>
    </row>
    <row r="78" spans="1:11" ht="13.5">
      <c r="A78" s="69"/>
      <c r="B78" s="35"/>
      <c r="C78" s="174"/>
      <c r="D78" s="169"/>
      <c r="E78" s="174"/>
      <c r="F78" s="174"/>
      <c r="G78" s="174"/>
      <c r="H78" s="170"/>
      <c r="I78" s="175"/>
      <c r="J78" s="176"/>
      <c r="K78" s="173"/>
    </row>
    <row r="79" spans="1:11" ht="13.5">
      <c r="A79" s="69"/>
      <c r="B79" s="35" t="s">
        <v>53</v>
      </c>
      <c r="C79" s="174">
        <v>6603</v>
      </c>
      <c r="D79" s="169">
        <v>3.4937149780402845</v>
      </c>
      <c r="E79" s="174">
        <v>23069</v>
      </c>
      <c r="F79" s="174">
        <v>11738</v>
      </c>
      <c r="G79" s="174">
        <v>11331</v>
      </c>
      <c r="H79" s="170">
        <v>103.59191598270232</v>
      </c>
      <c r="I79" s="169">
        <v>59.1</v>
      </c>
      <c r="J79" s="176"/>
      <c r="K79" s="173">
        <v>390.3384094754653</v>
      </c>
    </row>
    <row r="80" spans="1:11" ht="13.5">
      <c r="A80" s="69">
        <v>521</v>
      </c>
      <c r="B80" s="35" t="s">
        <v>31</v>
      </c>
      <c r="C80" s="174">
        <v>6603</v>
      </c>
      <c r="D80" s="169">
        <v>3.4937149780402845</v>
      </c>
      <c r="E80" s="174">
        <v>23069</v>
      </c>
      <c r="F80" s="174">
        <v>11738</v>
      </c>
      <c r="G80" s="174">
        <v>11331</v>
      </c>
      <c r="H80" s="170">
        <v>103.59191598270232</v>
      </c>
      <c r="I80" s="175">
        <v>59.1</v>
      </c>
      <c r="J80" s="176"/>
      <c r="K80" s="173">
        <v>390.3384094754653</v>
      </c>
    </row>
    <row r="81" spans="1:11" ht="13.5">
      <c r="A81" s="69"/>
      <c r="B81" s="35"/>
      <c r="C81" s="174"/>
      <c r="D81" s="169"/>
      <c r="E81" s="174"/>
      <c r="F81" s="174"/>
      <c r="G81" s="174"/>
      <c r="H81" s="170"/>
      <c r="I81" s="175"/>
      <c r="J81" s="176"/>
      <c r="K81" s="173"/>
    </row>
    <row r="82" spans="1:11" ht="13.5">
      <c r="A82" s="69"/>
      <c r="B82" s="35" t="s">
        <v>54</v>
      </c>
      <c r="C82" s="174">
        <v>10784</v>
      </c>
      <c r="D82" s="169">
        <v>3.267155044510386</v>
      </c>
      <c r="E82" s="174">
        <v>35233</v>
      </c>
      <c r="F82" s="174">
        <v>17553</v>
      </c>
      <c r="G82" s="174">
        <v>17680</v>
      </c>
      <c r="H82" s="170">
        <v>99.28167420814479</v>
      </c>
      <c r="I82" s="169">
        <v>69.67</v>
      </c>
      <c r="J82" s="176"/>
      <c r="K82" s="173">
        <v>505.7126453279747</v>
      </c>
    </row>
    <row r="83" spans="1:11" ht="13.5">
      <c r="A83" s="69">
        <v>542</v>
      </c>
      <c r="B83" s="35" t="s">
        <v>34</v>
      </c>
      <c r="C83" s="174">
        <v>2930</v>
      </c>
      <c r="D83" s="169">
        <v>3.2385665529010237</v>
      </c>
      <c r="E83" s="174">
        <v>9489</v>
      </c>
      <c r="F83" s="174">
        <v>4726</v>
      </c>
      <c r="G83" s="174">
        <v>4763</v>
      </c>
      <c r="H83" s="170">
        <v>99.22317866890616</v>
      </c>
      <c r="I83" s="175">
        <v>23.09</v>
      </c>
      <c r="J83" s="176"/>
      <c r="K83" s="173">
        <v>410.9571242962321</v>
      </c>
    </row>
    <row r="84" spans="1:11" ht="13.5">
      <c r="A84" s="69">
        <v>546</v>
      </c>
      <c r="B84" s="35" t="s">
        <v>35</v>
      </c>
      <c r="C84" s="174">
        <v>7854</v>
      </c>
      <c r="D84" s="169">
        <v>3.2778202189966894</v>
      </c>
      <c r="E84" s="174">
        <v>25744</v>
      </c>
      <c r="F84" s="174">
        <v>12827</v>
      </c>
      <c r="G84" s="174">
        <v>12917</v>
      </c>
      <c r="H84" s="170">
        <v>99.3032437872571</v>
      </c>
      <c r="I84" s="175">
        <v>46.58</v>
      </c>
      <c r="J84" s="176"/>
      <c r="K84" s="173">
        <v>552.6835551738944</v>
      </c>
    </row>
    <row r="85" spans="1:11" ht="13.5">
      <c r="A85" s="69"/>
      <c r="B85" s="35"/>
      <c r="C85" s="191"/>
      <c r="D85" s="169"/>
      <c r="E85" s="191"/>
      <c r="F85" s="191"/>
      <c r="G85" s="191"/>
      <c r="H85" s="170"/>
      <c r="I85" s="192"/>
      <c r="J85" s="176"/>
      <c r="K85" s="173"/>
    </row>
    <row r="86" spans="1:11" ht="13.5">
      <c r="A86" s="69"/>
      <c r="B86" s="35" t="s">
        <v>55</v>
      </c>
      <c r="C86" s="174">
        <v>6168</v>
      </c>
      <c r="D86" s="169">
        <v>2.8211738002594036</v>
      </c>
      <c r="E86" s="174">
        <v>17401</v>
      </c>
      <c r="F86" s="174">
        <v>8403</v>
      </c>
      <c r="G86" s="174">
        <v>8998</v>
      </c>
      <c r="H86" s="170">
        <v>93.38741942653922</v>
      </c>
      <c r="I86" s="169">
        <v>24.9</v>
      </c>
      <c r="J86" s="176"/>
      <c r="K86" s="173">
        <v>698.8353413654619</v>
      </c>
    </row>
    <row r="87" spans="1:11" ht="13.5">
      <c r="A87" s="69">
        <v>564</v>
      </c>
      <c r="B87" s="35" t="s">
        <v>100</v>
      </c>
      <c r="C87" s="174">
        <v>6168</v>
      </c>
      <c r="D87" s="169">
        <v>2.8211738002594036</v>
      </c>
      <c r="E87" s="174">
        <v>17401</v>
      </c>
      <c r="F87" s="174">
        <v>8403</v>
      </c>
      <c r="G87" s="174">
        <v>8998</v>
      </c>
      <c r="H87" s="170">
        <v>93.38741942653922</v>
      </c>
      <c r="I87" s="175">
        <v>24.9</v>
      </c>
      <c r="J87" s="176"/>
      <c r="K87" s="173">
        <v>698.8353413654619</v>
      </c>
    </row>
    <row r="89" spans="2:6" ht="13.5">
      <c r="B89" s="37" t="s">
        <v>165</v>
      </c>
      <c r="C89" s="200"/>
      <c r="D89" s="37"/>
      <c r="E89" s="200"/>
      <c r="F89" s="37"/>
    </row>
    <row r="90" spans="2:6" ht="13.5">
      <c r="B90" s="37" t="s">
        <v>166</v>
      </c>
      <c r="C90" s="37"/>
      <c r="D90" s="37"/>
      <c r="E90" s="37"/>
      <c r="F90" s="37"/>
    </row>
    <row r="91" spans="2:6" ht="13.5">
      <c r="B91" s="37" t="s">
        <v>167</v>
      </c>
      <c r="C91" s="200"/>
      <c r="D91" s="37"/>
      <c r="E91" s="200"/>
      <c r="F91" s="201"/>
    </row>
    <row r="92" spans="2:6" ht="13.5">
      <c r="B92" s="82" t="s">
        <v>168</v>
      </c>
      <c r="C92" s="202"/>
      <c r="D92" s="82"/>
      <c r="E92" s="202"/>
      <c r="F92" s="202"/>
    </row>
  </sheetData>
  <sheetProtection/>
  <mergeCells count="14">
    <mergeCell ref="R4:R6"/>
    <mergeCell ref="S4:T6"/>
    <mergeCell ref="D5:D6"/>
    <mergeCell ref="E5:E6"/>
    <mergeCell ref="F5:F6"/>
    <mergeCell ref="G5:G6"/>
    <mergeCell ref="N5:N6"/>
    <mergeCell ref="O5:O6"/>
    <mergeCell ref="P5:P6"/>
    <mergeCell ref="Q5:Q6"/>
    <mergeCell ref="B4:B6"/>
    <mergeCell ref="H4:H6"/>
    <mergeCell ref="I4:J6"/>
    <mergeCell ref="L4:L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67"/>
  <sheetViews>
    <sheetView view="pageBreakPreview" zoomScale="75" zoomScaleSheetLayoutView="75" zoomScalePageLayoutView="0" workbookViewId="0" topLeftCell="A1">
      <selection activeCell="L5" sqref="L5"/>
    </sheetView>
  </sheetViews>
  <sheetFormatPr defaultColWidth="10.625" defaultRowHeight="13.5"/>
  <cols>
    <col min="1" max="1" width="4.50390625" style="113" customWidth="1"/>
    <col min="2" max="2" width="12.625" style="113" customWidth="1"/>
    <col min="3" max="3" width="13.875" style="115" customWidth="1"/>
    <col min="4" max="5" width="12.875" style="115" customWidth="1"/>
    <col min="6" max="6" width="4.50390625" style="113" customWidth="1"/>
    <col min="7" max="7" width="12.625" style="114" customWidth="1"/>
    <col min="8" max="8" width="13.875" style="114" customWidth="1"/>
    <col min="9" max="10" width="12.875" style="114" customWidth="1"/>
    <col min="11" max="230" width="10.625" style="114" customWidth="1"/>
    <col min="231" max="16384" width="10.625" style="113" customWidth="1"/>
  </cols>
  <sheetData>
    <row r="1" spans="1:230" ht="19.5" customHeight="1">
      <c r="A1" s="156" t="s">
        <v>102</v>
      </c>
      <c r="B1" s="156"/>
      <c r="C1" s="155"/>
      <c r="D1" s="155"/>
      <c r="E1" s="155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</row>
    <row r="2" spans="1:230" ht="13.5">
      <c r="A2" s="117"/>
      <c r="B2" s="117"/>
      <c r="C2" s="155"/>
      <c r="D2" s="155"/>
      <c r="E2" s="155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</row>
    <row r="3" spans="1:12" ht="26.25" customHeight="1">
      <c r="A3" s="153"/>
      <c r="B3" s="152"/>
      <c r="C3" s="151" t="s">
        <v>5</v>
      </c>
      <c r="D3" s="151" t="s">
        <v>6</v>
      </c>
      <c r="E3" s="154" t="s">
        <v>7</v>
      </c>
      <c r="F3" s="153"/>
      <c r="G3" s="152"/>
      <c r="H3" s="151" t="s">
        <v>5</v>
      </c>
      <c r="I3" s="151" t="s">
        <v>6</v>
      </c>
      <c r="J3" s="151" t="s">
        <v>7</v>
      </c>
      <c r="L3" s="207" t="s">
        <v>173</v>
      </c>
    </row>
    <row r="4" spans="1:12" ht="15" customHeight="1">
      <c r="A4" s="150"/>
      <c r="B4" s="149"/>
      <c r="C4" s="148"/>
      <c r="D4" s="148"/>
      <c r="E4" s="147"/>
      <c r="F4" s="251"/>
      <c r="G4" s="252"/>
      <c r="H4" s="146"/>
      <c r="I4" s="146"/>
      <c r="J4" s="146"/>
      <c r="L4" s="207" t="s">
        <v>172</v>
      </c>
    </row>
    <row r="5" spans="1:10" ht="15" customHeight="1">
      <c r="A5" s="246" t="s">
        <v>103</v>
      </c>
      <c r="B5" s="247"/>
      <c r="C5" s="129">
        <v>125820000</v>
      </c>
      <c r="D5" s="144">
        <v>61339000</v>
      </c>
      <c r="E5" s="143">
        <v>64481000</v>
      </c>
      <c r="F5" s="249" t="s">
        <v>20</v>
      </c>
      <c r="G5" s="250"/>
      <c r="H5" s="129">
        <v>399517</v>
      </c>
      <c r="I5" s="129">
        <v>198473</v>
      </c>
      <c r="J5" s="129">
        <v>201044</v>
      </c>
    </row>
    <row r="6" spans="1:10" ht="15" customHeight="1">
      <c r="A6" s="246"/>
      <c r="B6" s="247"/>
      <c r="C6" s="129"/>
      <c r="D6" s="145"/>
      <c r="E6" s="129"/>
      <c r="F6" s="135"/>
      <c r="G6" s="134" t="s">
        <v>161</v>
      </c>
      <c r="H6" s="129">
        <v>78170</v>
      </c>
      <c r="I6" s="157">
        <v>39148</v>
      </c>
      <c r="J6" s="165">
        <v>39022</v>
      </c>
    </row>
    <row r="7" spans="1:10" ht="15" customHeight="1">
      <c r="A7" s="246" t="s">
        <v>42</v>
      </c>
      <c r="B7" s="247"/>
      <c r="C7" s="129">
        <v>2920000</v>
      </c>
      <c r="D7" s="144">
        <v>1454000</v>
      </c>
      <c r="E7" s="143">
        <v>1466000</v>
      </c>
      <c r="F7" s="135"/>
      <c r="G7" s="134" t="s">
        <v>104</v>
      </c>
      <c r="H7" s="129">
        <v>108060</v>
      </c>
      <c r="I7" s="157">
        <v>53343</v>
      </c>
      <c r="J7" s="165">
        <v>54717</v>
      </c>
    </row>
    <row r="8" spans="1:10" ht="15" customHeight="1">
      <c r="A8" s="246"/>
      <c r="B8" s="247"/>
      <c r="C8" s="129"/>
      <c r="D8" s="142"/>
      <c r="E8" s="142"/>
      <c r="F8" s="135"/>
      <c r="G8" s="134" t="s">
        <v>105</v>
      </c>
      <c r="H8" s="129">
        <v>79713</v>
      </c>
      <c r="I8" s="157">
        <v>39521</v>
      </c>
      <c r="J8" s="165">
        <v>40192</v>
      </c>
    </row>
    <row r="9" spans="1:10" ht="15" customHeight="1">
      <c r="A9" s="249" t="s">
        <v>9</v>
      </c>
      <c r="B9" s="250"/>
      <c r="C9" s="129">
        <v>468028</v>
      </c>
      <c r="D9" s="129">
        <v>228944</v>
      </c>
      <c r="E9" s="139">
        <v>239084</v>
      </c>
      <c r="F9" s="135"/>
      <c r="G9" s="134" t="s">
        <v>160</v>
      </c>
      <c r="H9" s="129">
        <v>60098</v>
      </c>
      <c r="I9" s="157">
        <v>30396</v>
      </c>
      <c r="J9" s="165">
        <v>29702</v>
      </c>
    </row>
    <row r="10" spans="1:10" ht="15" customHeight="1">
      <c r="A10" s="135"/>
      <c r="B10" s="134" t="s">
        <v>10</v>
      </c>
      <c r="C10" s="129">
        <v>262718</v>
      </c>
      <c r="D10" s="157">
        <v>127542</v>
      </c>
      <c r="E10" s="157">
        <v>135176</v>
      </c>
      <c r="F10" s="135"/>
      <c r="G10" s="134" t="s">
        <v>159</v>
      </c>
      <c r="H10" s="129">
        <v>45930</v>
      </c>
      <c r="I10" s="157">
        <v>22723</v>
      </c>
      <c r="J10" s="165">
        <v>23207</v>
      </c>
    </row>
    <row r="11" spans="1:10" ht="15" customHeight="1">
      <c r="A11" s="135"/>
      <c r="B11" s="134" t="s">
        <v>106</v>
      </c>
      <c r="C11" s="129">
        <v>79265</v>
      </c>
      <c r="D11" s="157">
        <v>38887</v>
      </c>
      <c r="E11" s="157">
        <v>40378</v>
      </c>
      <c r="F11" s="135"/>
      <c r="G11" s="134" t="s">
        <v>107</v>
      </c>
      <c r="H11" s="129">
        <v>10205</v>
      </c>
      <c r="I11" s="157">
        <v>4953</v>
      </c>
      <c r="J11" s="165">
        <v>5252</v>
      </c>
    </row>
    <row r="12" spans="1:10" ht="15" customHeight="1">
      <c r="A12" s="135"/>
      <c r="B12" s="134" t="s">
        <v>158</v>
      </c>
      <c r="C12" s="129">
        <v>51759</v>
      </c>
      <c r="D12" s="157">
        <v>26082</v>
      </c>
      <c r="E12" s="157">
        <v>25677</v>
      </c>
      <c r="F12" s="135"/>
      <c r="G12" s="134" t="s">
        <v>108</v>
      </c>
      <c r="H12" s="129">
        <v>17341</v>
      </c>
      <c r="I12" s="157">
        <v>8389</v>
      </c>
      <c r="J12" s="165">
        <v>8952</v>
      </c>
    </row>
    <row r="13" spans="1:10" ht="15" customHeight="1">
      <c r="A13" s="135"/>
      <c r="B13" s="134" t="s">
        <v>11</v>
      </c>
      <c r="C13" s="129">
        <v>34419</v>
      </c>
      <c r="D13" s="157">
        <v>16978</v>
      </c>
      <c r="E13" s="157">
        <v>17441</v>
      </c>
      <c r="F13" s="131"/>
      <c r="G13" s="130"/>
      <c r="H13" s="129"/>
      <c r="I13" s="129"/>
      <c r="J13" s="129"/>
    </row>
    <row r="14" spans="1:10" ht="15" customHeight="1">
      <c r="A14" s="135"/>
      <c r="B14" s="134" t="s">
        <v>109</v>
      </c>
      <c r="C14" s="129">
        <v>17864</v>
      </c>
      <c r="D14" s="157">
        <v>8688</v>
      </c>
      <c r="E14" s="157">
        <v>9176</v>
      </c>
      <c r="F14" s="249" t="s">
        <v>24</v>
      </c>
      <c r="G14" s="250"/>
      <c r="H14" s="129">
        <v>328602</v>
      </c>
      <c r="I14" s="129">
        <v>163537</v>
      </c>
      <c r="J14" s="129">
        <v>165065</v>
      </c>
    </row>
    <row r="15" spans="1:10" ht="15" customHeight="1">
      <c r="A15" s="135"/>
      <c r="B15" s="134" t="s">
        <v>157</v>
      </c>
      <c r="C15" s="129">
        <v>22003</v>
      </c>
      <c r="D15" s="157">
        <v>10767</v>
      </c>
      <c r="E15" s="157">
        <v>11236</v>
      </c>
      <c r="F15" s="135"/>
      <c r="G15" s="134" t="s">
        <v>110</v>
      </c>
      <c r="H15" s="129">
        <v>142426</v>
      </c>
      <c r="I15" s="157">
        <v>71082</v>
      </c>
      <c r="J15" s="165">
        <v>71344</v>
      </c>
    </row>
    <row r="16" spans="1:10" ht="15" customHeight="1">
      <c r="A16" s="131"/>
      <c r="B16" s="140"/>
      <c r="D16" s="129"/>
      <c r="E16" s="129"/>
      <c r="F16" s="135"/>
      <c r="G16" s="134" t="s">
        <v>111</v>
      </c>
      <c r="H16" s="129">
        <v>78644</v>
      </c>
      <c r="I16" s="157">
        <v>38618</v>
      </c>
      <c r="J16" s="165">
        <v>40026</v>
      </c>
    </row>
    <row r="17" spans="1:10" ht="15" customHeight="1">
      <c r="A17" s="249" t="s">
        <v>156</v>
      </c>
      <c r="B17" s="250"/>
      <c r="C17" s="129">
        <v>176845</v>
      </c>
      <c r="D17" s="129">
        <v>86272</v>
      </c>
      <c r="E17" s="139">
        <v>90573</v>
      </c>
      <c r="F17" s="135"/>
      <c r="G17" s="141" t="s">
        <v>155</v>
      </c>
      <c r="H17" s="129">
        <v>43054</v>
      </c>
      <c r="I17" s="157">
        <v>21607</v>
      </c>
      <c r="J17" s="165">
        <v>21447</v>
      </c>
    </row>
    <row r="18" spans="1:10" ht="15" customHeight="1">
      <c r="A18" s="135"/>
      <c r="B18" s="134" t="s">
        <v>12</v>
      </c>
      <c r="C18" s="129">
        <v>56890</v>
      </c>
      <c r="D18" s="157">
        <v>27563</v>
      </c>
      <c r="E18" s="157">
        <v>29327</v>
      </c>
      <c r="F18" s="135"/>
      <c r="G18" s="134" t="s">
        <v>112</v>
      </c>
      <c r="H18" s="129">
        <v>17241</v>
      </c>
      <c r="I18" s="157">
        <v>8771</v>
      </c>
      <c r="J18" s="165">
        <v>8470</v>
      </c>
    </row>
    <row r="19" spans="1:10" ht="15" customHeight="1">
      <c r="A19" s="135"/>
      <c r="B19" s="134" t="s">
        <v>154</v>
      </c>
      <c r="C19" s="129">
        <v>45629</v>
      </c>
      <c r="D19" s="157">
        <v>22423</v>
      </c>
      <c r="E19" s="157">
        <v>23206</v>
      </c>
      <c r="F19" s="135"/>
      <c r="G19" s="134" t="s">
        <v>113</v>
      </c>
      <c r="H19" s="129">
        <v>47237</v>
      </c>
      <c r="I19" s="157">
        <v>23459</v>
      </c>
      <c r="J19" s="165">
        <v>23778</v>
      </c>
    </row>
    <row r="20" spans="1:10" ht="15" customHeight="1">
      <c r="A20" s="135"/>
      <c r="B20" s="134" t="s">
        <v>153</v>
      </c>
      <c r="C20" s="129">
        <v>54123</v>
      </c>
      <c r="D20" s="157">
        <v>26388</v>
      </c>
      <c r="E20" s="157">
        <v>27735</v>
      </c>
      <c r="F20" s="131"/>
      <c r="G20" s="130"/>
      <c r="H20" s="129"/>
      <c r="I20" s="129"/>
      <c r="J20" s="129"/>
    </row>
    <row r="21" spans="1:10" ht="15" customHeight="1">
      <c r="A21" s="135"/>
      <c r="B21" s="134" t="s">
        <v>114</v>
      </c>
      <c r="C21" s="129">
        <v>20203</v>
      </c>
      <c r="D21" s="157">
        <v>9898</v>
      </c>
      <c r="E21" s="158">
        <v>10305</v>
      </c>
      <c r="F21" s="249" t="s">
        <v>152</v>
      </c>
      <c r="G21" s="250"/>
      <c r="H21" s="129">
        <v>205175</v>
      </c>
      <c r="I21" s="129">
        <v>101563</v>
      </c>
      <c r="J21" s="129">
        <v>103612</v>
      </c>
    </row>
    <row r="22" spans="1:10" ht="15" customHeight="1">
      <c r="A22" s="131"/>
      <c r="B22" s="140"/>
      <c r="C22" s="129"/>
      <c r="D22" s="129"/>
      <c r="E22" s="129"/>
      <c r="F22" s="135"/>
      <c r="G22" s="134" t="s">
        <v>115</v>
      </c>
      <c r="H22" s="129">
        <v>51172</v>
      </c>
      <c r="I22" s="161">
        <v>25490</v>
      </c>
      <c r="J22" s="161">
        <v>25682</v>
      </c>
    </row>
    <row r="23" spans="1:10" ht="15" customHeight="1">
      <c r="A23" s="246" t="s">
        <v>13</v>
      </c>
      <c r="B23" s="247"/>
      <c r="C23" s="129">
        <v>270624</v>
      </c>
      <c r="D23" s="129">
        <v>134348</v>
      </c>
      <c r="E23" s="139">
        <v>136276</v>
      </c>
      <c r="F23" s="135"/>
      <c r="G23" s="134" t="s">
        <v>151</v>
      </c>
      <c r="H23" s="129">
        <v>107609</v>
      </c>
      <c r="I23" s="161">
        <v>53326</v>
      </c>
      <c r="J23" s="161">
        <v>54283</v>
      </c>
    </row>
    <row r="24" spans="1:10" ht="15" customHeight="1">
      <c r="A24" s="131"/>
      <c r="B24" s="140" t="s">
        <v>150</v>
      </c>
      <c r="C24" s="129">
        <v>192416</v>
      </c>
      <c r="D24" s="159">
        <v>96005</v>
      </c>
      <c r="E24" s="160">
        <v>96411</v>
      </c>
      <c r="F24" s="135"/>
      <c r="G24" s="134" t="s">
        <v>149</v>
      </c>
      <c r="H24" s="129">
        <v>46394</v>
      </c>
      <c r="I24" s="161">
        <v>22747</v>
      </c>
      <c r="J24" s="161">
        <v>23647</v>
      </c>
    </row>
    <row r="25" spans="1:10" ht="15" customHeight="1">
      <c r="A25" s="131"/>
      <c r="B25" s="140" t="s">
        <v>148</v>
      </c>
      <c r="C25" s="129">
        <v>31113</v>
      </c>
      <c r="D25" s="159">
        <v>15186</v>
      </c>
      <c r="E25" s="160">
        <v>15927</v>
      </c>
      <c r="F25" s="131"/>
      <c r="G25" s="130"/>
      <c r="H25" s="129"/>
      <c r="I25" s="129"/>
      <c r="J25" s="129"/>
    </row>
    <row r="26" spans="1:10" ht="15" customHeight="1">
      <c r="A26" s="131"/>
      <c r="B26" s="140" t="s">
        <v>16</v>
      </c>
      <c r="C26" s="129">
        <v>47095</v>
      </c>
      <c r="D26" s="159">
        <v>23157</v>
      </c>
      <c r="E26" s="160">
        <v>23938</v>
      </c>
      <c r="F26" s="249" t="s">
        <v>147</v>
      </c>
      <c r="G26" s="250"/>
      <c r="H26" s="129">
        <v>184812</v>
      </c>
      <c r="I26" s="129">
        <v>92521</v>
      </c>
      <c r="J26" s="129">
        <v>92291</v>
      </c>
    </row>
    <row r="27" spans="1:10" ht="15" customHeight="1">
      <c r="A27" s="131"/>
      <c r="B27" s="140"/>
      <c r="C27" s="129"/>
      <c r="D27" s="129"/>
      <c r="E27" s="139"/>
      <c r="F27" s="135"/>
      <c r="G27" s="134" t="s">
        <v>116</v>
      </c>
      <c r="H27" s="129">
        <v>43930</v>
      </c>
      <c r="I27" s="161">
        <v>21983</v>
      </c>
      <c r="J27" s="161">
        <v>21947</v>
      </c>
    </row>
    <row r="28" spans="1:10" ht="15" customHeight="1">
      <c r="A28" s="249" t="s">
        <v>17</v>
      </c>
      <c r="B28" s="250"/>
      <c r="C28" s="129">
        <v>86787</v>
      </c>
      <c r="D28" s="129">
        <v>43014</v>
      </c>
      <c r="E28" s="139">
        <v>43773</v>
      </c>
      <c r="F28" s="135"/>
      <c r="G28" s="134" t="s">
        <v>146</v>
      </c>
      <c r="H28" s="129">
        <v>62447</v>
      </c>
      <c r="I28" s="161">
        <v>30914</v>
      </c>
      <c r="J28" s="161">
        <v>31533</v>
      </c>
    </row>
    <row r="29" spans="1:10" ht="15" customHeight="1">
      <c r="A29" s="138"/>
      <c r="B29" s="134" t="s">
        <v>145</v>
      </c>
      <c r="C29" s="129">
        <v>37468</v>
      </c>
      <c r="D29" s="159">
        <v>18463</v>
      </c>
      <c r="E29" s="160">
        <v>19005</v>
      </c>
      <c r="F29" s="135"/>
      <c r="G29" s="134" t="s">
        <v>144</v>
      </c>
      <c r="H29" s="129">
        <v>55657</v>
      </c>
      <c r="I29" s="161">
        <v>28092</v>
      </c>
      <c r="J29" s="161">
        <v>27565</v>
      </c>
    </row>
    <row r="30" spans="1:10" ht="15" customHeight="1">
      <c r="A30" s="138"/>
      <c r="B30" s="134" t="s">
        <v>143</v>
      </c>
      <c r="C30" s="129">
        <v>49319</v>
      </c>
      <c r="D30" s="159">
        <v>24551</v>
      </c>
      <c r="E30" s="160">
        <v>24768</v>
      </c>
      <c r="F30" s="135"/>
      <c r="G30" s="134" t="s">
        <v>31</v>
      </c>
      <c r="H30" s="129">
        <v>22778</v>
      </c>
      <c r="I30" s="161">
        <v>11532</v>
      </c>
      <c r="J30" s="161">
        <v>11246</v>
      </c>
    </row>
    <row r="31" spans="1:10" ht="15" customHeight="1">
      <c r="A31" s="131"/>
      <c r="B31" s="140"/>
      <c r="C31" s="129"/>
      <c r="D31" s="129"/>
      <c r="E31" s="139"/>
      <c r="F31" s="131"/>
      <c r="G31" s="130"/>
      <c r="H31" s="129"/>
      <c r="I31" s="129"/>
      <c r="J31" s="129"/>
    </row>
    <row r="32" spans="1:10" ht="15" customHeight="1">
      <c r="A32" s="249" t="s">
        <v>18</v>
      </c>
      <c r="B32" s="250"/>
      <c r="C32" s="129">
        <v>187420</v>
      </c>
      <c r="D32" s="129">
        <v>95869</v>
      </c>
      <c r="E32" s="139">
        <v>91551</v>
      </c>
      <c r="F32" s="249" t="s">
        <v>32</v>
      </c>
      <c r="G32" s="250"/>
      <c r="H32" s="129">
        <v>177430</v>
      </c>
      <c r="I32" s="129">
        <v>88541</v>
      </c>
      <c r="J32" s="129">
        <v>88889</v>
      </c>
    </row>
    <row r="33" spans="1:10" ht="15" customHeight="1">
      <c r="A33" s="135"/>
      <c r="B33" s="134" t="s">
        <v>19</v>
      </c>
      <c r="C33" s="129">
        <v>65342</v>
      </c>
      <c r="D33" s="161">
        <v>33675</v>
      </c>
      <c r="E33" s="162">
        <v>31667</v>
      </c>
      <c r="F33" s="135"/>
      <c r="G33" s="134" t="s">
        <v>117</v>
      </c>
      <c r="H33" s="129">
        <v>142650</v>
      </c>
      <c r="I33" s="161">
        <v>71231</v>
      </c>
      <c r="J33" s="161">
        <v>71419</v>
      </c>
    </row>
    <row r="34" spans="1:10" ht="15" customHeight="1">
      <c r="A34" s="135"/>
      <c r="B34" s="134" t="s">
        <v>142</v>
      </c>
      <c r="C34" s="129">
        <v>30469</v>
      </c>
      <c r="D34" s="159">
        <v>15050</v>
      </c>
      <c r="E34" s="160">
        <v>15419</v>
      </c>
      <c r="F34" s="135"/>
      <c r="G34" s="134" t="s">
        <v>118</v>
      </c>
      <c r="H34" s="129">
        <v>9431</v>
      </c>
      <c r="I34" s="161">
        <v>4694</v>
      </c>
      <c r="J34" s="161">
        <v>4737</v>
      </c>
    </row>
    <row r="35" spans="1:10" ht="15" customHeight="1">
      <c r="A35" s="137"/>
      <c r="B35" s="136" t="s">
        <v>141</v>
      </c>
      <c r="C35" s="126">
        <v>91609</v>
      </c>
      <c r="D35" s="163">
        <v>47144</v>
      </c>
      <c r="E35" s="164">
        <v>44465</v>
      </c>
      <c r="F35" s="135"/>
      <c r="G35" s="134" t="s">
        <v>119</v>
      </c>
      <c r="H35" s="129">
        <v>25349</v>
      </c>
      <c r="I35" s="161">
        <v>12616</v>
      </c>
      <c r="J35" s="161">
        <v>12733</v>
      </c>
    </row>
    <row r="36" spans="1:10" ht="15" customHeight="1">
      <c r="A36" s="248"/>
      <c r="B36" s="248"/>
      <c r="C36" s="125"/>
      <c r="D36" s="125"/>
      <c r="E36" s="133"/>
      <c r="F36" s="131"/>
      <c r="G36" s="130"/>
      <c r="H36" s="129"/>
      <c r="I36" s="129"/>
      <c r="J36" s="129"/>
    </row>
    <row r="37" spans="1:10" ht="15" customHeight="1">
      <c r="A37" s="124"/>
      <c r="B37" s="130"/>
      <c r="C37" s="125"/>
      <c r="D37" s="125"/>
      <c r="E37" s="133"/>
      <c r="F37" s="246" t="s">
        <v>36</v>
      </c>
      <c r="G37" s="248"/>
      <c r="H37" s="129">
        <v>250320</v>
      </c>
      <c r="I37" s="129">
        <v>128025</v>
      </c>
      <c r="J37" s="129">
        <v>122295</v>
      </c>
    </row>
    <row r="38" spans="1:10" ht="15" customHeight="1">
      <c r="A38" s="124"/>
      <c r="B38" s="130"/>
      <c r="C38" s="125"/>
      <c r="D38" s="125"/>
      <c r="E38" s="133"/>
      <c r="F38" s="131"/>
      <c r="G38" s="130" t="s">
        <v>140</v>
      </c>
      <c r="H38" s="129">
        <v>206984</v>
      </c>
      <c r="I38" s="161">
        <v>106391</v>
      </c>
      <c r="J38" s="161">
        <v>100593</v>
      </c>
    </row>
    <row r="39" spans="1:10" ht="15" customHeight="1">
      <c r="A39" s="124"/>
      <c r="B39" s="130"/>
      <c r="C39" s="125"/>
      <c r="D39" s="125"/>
      <c r="E39" s="125"/>
      <c r="F39" s="131"/>
      <c r="G39" s="132" t="s">
        <v>139</v>
      </c>
      <c r="H39" s="129">
        <v>43336</v>
      </c>
      <c r="I39" s="161">
        <v>21634</v>
      </c>
      <c r="J39" s="161">
        <v>21702</v>
      </c>
    </row>
    <row r="40" spans="1:10" ht="15" customHeight="1">
      <c r="A40" s="124"/>
      <c r="B40" s="130"/>
      <c r="C40" s="125"/>
      <c r="D40" s="125"/>
      <c r="E40" s="125"/>
      <c r="F40" s="131"/>
      <c r="G40" s="130"/>
      <c r="H40" s="129"/>
      <c r="I40" s="129"/>
      <c r="J40" s="129"/>
    </row>
    <row r="41" spans="3:10" ht="15" customHeight="1">
      <c r="C41" s="124"/>
      <c r="E41" s="121"/>
      <c r="F41" s="246" t="s">
        <v>38</v>
      </c>
      <c r="G41" s="248"/>
      <c r="H41" s="129">
        <v>192720</v>
      </c>
      <c r="I41" s="129">
        <v>96934</v>
      </c>
      <c r="J41" s="129">
        <v>95786</v>
      </c>
    </row>
    <row r="42" spans="3:10" ht="15" customHeight="1">
      <c r="C42" s="122"/>
      <c r="E42" s="121"/>
      <c r="F42" s="131"/>
      <c r="G42" s="130" t="s">
        <v>138</v>
      </c>
      <c r="H42" s="129">
        <v>155929</v>
      </c>
      <c r="I42" s="161">
        <v>78411</v>
      </c>
      <c r="J42" s="161">
        <v>77518</v>
      </c>
    </row>
    <row r="43" spans="3:10" ht="15" customHeight="1">
      <c r="C43" s="122"/>
      <c r="E43" s="123"/>
      <c r="F43" s="128"/>
      <c r="G43" s="127" t="s">
        <v>137</v>
      </c>
      <c r="H43" s="126">
        <v>36791</v>
      </c>
      <c r="I43" s="166">
        <v>18523</v>
      </c>
      <c r="J43" s="166">
        <v>18268</v>
      </c>
    </row>
    <row r="44" spans="1:7" ht="15" customHeight="1">
      <c r="A44" s="124"/>
      <c r="B44" s="122"/>
      <c r="C44" s="125"/>
      <c r="E44" s="125"/>
      <c r="G44" s="120"/>
    </row>
    <row r="45" spans="1:10" ht="15" customHeight="1">
      <c r="A45" s="118" t="s">
        <v>56</v>
      </c>
      <c r="B45" s="124" t="s">
        <v>136</v>
      </c>
      <c r="C45" s="125"/>
      <c r="D45" s="125"/>
      <c r="E45" s="125"/>
      <c r="F45" s="121"/>
      <c r="G45" s="121"/>
      <c r="H45" s="121"/>
      <c r="I45" s="121"/>
      <c r="J45" s="121"/>
    </row>
    <row r="46" spans="1:10" ht="15" customHeight="1">
      <c r="A46" s="118"/>
      <c r="B46" s="124" t="s">
        <v>120</v>
      </c>
      <c r="F46" s="121"/>
      <c r="G46" s="121"/>
      <c r="H46" s="121"/>
      <c r="I46" s="121"/>
      <c r="J46" s="121"/>
    </row>
    <row r="47" spans="1:10" ht="15" customHeight="1">
      <c r="A47" s="124"/>
      <c r="B47" s="121" t="s">
        <v>135</v>
      </c>
      <c r="F47" s="123"/>
      <c r="G47" s="123"/>
      <c r="H47" s="123"/>
      <c r="I47" s="123"/>
      <c r="J47" s="123"/>
    </row>
    <row r="48" spans="2:7" ht="15" customHeight="1">
      <c r="B48" s="122" t="s">
        <v>121</v>
      </c>
      <c r="G48" s="120"/>
    </row>
    <row r="49" spans="2:7" ht="15" customHeight="1">
      <c r="B49" s="121" t="s">
        <v>134</v>
      </c>
      <c r="G49" s="120"/>
    </row>
    <row r="50" ht="15" customHeight="1">
      <c r="B50" s="119" t="s">
        <v>133</v>
      </c>
    </row>
    <row r="51" ht="15" customHeight="1"/>
    <row r="52" ht="15" customHeight="1"/>
    <row r="53" ht="15" customHeight="1">
      <c r="A53" s="118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8" customHeight="1"/>
    <row r="65" spans="1:238" s="116" customFormat="1" ht="21" customHeight="1">
      <c r="A65" s="113"/>
      <c r="B65" s="113"/>
      <c r="C65" s="115"/>
      <c r="D65" s="115"/>
      <c r="E65" s="115"/>
      <c r="F65" s="113"/>
      <c r="G65" s="114"/>
      <c r="H65" s="114"/>
      <c r="I65" s="114"/>
      <c r="J65" s="114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17"/>
      <c r="GL65" s="117"/>
      <c r="GM65" s="117"/>
      <c r="GN65" s="117"/>
      <c r="GO65" s="117"/>
      <c r="GP65" s="117"/>
      <c r="GQ65" s="117"/>
      <c r="GR65" s="117"/>
      <c r="GS65" s="117"/>
      <c r="GT65" s="117"/>
      <c r="GU65" s="117"/>
      <c r="GV65" s="117"/>
      <c r="GW65" s="117"/>
      <c r="GX65" s="117"/>
      <c r="GY65" s="117"/>
      <c r="GZ65" s="117"/>
      <c r="HA65" s="117"/>
      <c r="HB65" s="117"/>
      <c r="HC65" s="117"/>
      <c r="HD65" s="117"/>
      <c r="HE65" s="117"/>
      <c r="HF65" s="117"/>
      <c r="HG65" s="117"/>
      <c r="HH65" s="117"/>
      <c r="HI65" s="117"/>
      <c r="HJ65" s="117"/>
      <c r="HK65" s="117"/>
      <c r="HL65" s="117"/>
      <c r="HM65" s="117"/>
      <c r="HN65" s="117"/>
      <c r="HO65" s="117"/>
      <c r="HP65" s="117"/>
      <c r="HQ65" s="117"/>
      <c r="HR65" s="117"/>
      <c r="HS65" s="117"/>
      <c r="HT65" s="117"/>
      <c r="HU65" s="117"/>
      <c r="HV65" s="117"/>
      <c r="HW65" s="117"/>
      <c r="HX65" s="117"/>
      <c r="HY65" s="117"/>
      <c r="HZ65" s="117"/>
      <c r="IA65" s="117"/>
      <c r="IB65" s="117"/>
      <c r="IC65" s="117"/>
      <c r="ID65" s="117"/>
    </row>
    <row r="66" spans="231:238" ht="18" customHeight="1">
      <c r="HW66" s="114"/>
      <c r="HX66" s="114"/>
      <c r="HY66" s="114"/>
      <c r="HZ66" s="114"/>
      <c r="IA66" s="114"/>
      <c r="IB66" s="114"/>
      <c r="IC66" s="114"/>
      <c r="ID66" s="114"/>
    </row>
    <row r="67" spans="231:238" ht="18" customHeight="1">
      <c r="HW67" s="114"/>
      <c r="HX67" s="114"/>
      <c r="HY67" s="114"/>
      <c r="HZ67" s="114"/>
      <c r="IA67" s="114"/>
      <c r="IB67" s="114"/>
      <c r="IC67" s="114"/>
      <c r="ID67" s="114"/>
    </row>
  </sheetData>
  <sheetProtection/>
  <mergeCells count="18">
    <mergeCell ref="A6:B6"/>
    <mergeCell ref="F21:G21"/>
    <mergeCell ref="F26:G26"/>
    <mergeCell ref="F4:G4"/>
    <mergeCell ref="F14:G14"/>
    <mergeCell ref="F5:G5"/>
    <mergeCell ref="A9:B9"/>
    <mergeCell ref="A17:B17"/>
    <mergeCell ref="A8:B8"/>
    <mergeCell ref="A5:B5"/>
    <mergeCell ref="A7:B7"/>
    <mergeCell ref="A36:B36"/>
    <mergeCell ref="F41:G41"/>
    <mergeCell ref="A23:B23"/>
    <mergeCell ref="A28:B28"/>
    <mergeCell ref="A32:B32"/>
    <mergeCell ref="F37:G37"/>
    <mergeCell ref="F32:G32"/>
  </mergeCells>
  <printOptions/>
  <pageMargins left="0.75" right="0.75" top="1" bottom="1" header="0.512" footer="0.512"/>
  <pageSetup firstPageNumber="27" useFirstPageNumber="1" horizontalDpi="600" verticalDpi="600" orientation="portrait" paperSize="9" scale="75" r:id="rId1"/>
  <headerFooter alignWithMargins="0">
    <oddFooter>&amp;C&amp;"明朝,太字"&amp;12 27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subject/>
  <dc:creator>R．KAWAGUCHI</dc:creator>
  <cp:keywords/>
  <dc:description/>
  <cp:lastModifiedBy>H23030180</cp:lastModifiedBy>
  <cp:lastPrinted>2011-06-22T07:55:14Z</cp:lastPrinted>
  <dcterms:created xsi:type="dcterms:W3CDTF">1998-10-20T09:36:26Z</dcterms:created>
  <dcterms:modified xsi:type="dcterms:W3CDTF">2011-06-22T07:55:17Z</dcterms:modified>
  <cp:category/>
  <cp:version/>
  <cp:contentType/>
  <cp:contentStatus/>
</cp:coreProperties>
</file>