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505" windowHeight="4500" activeTab="1"/>
  </bookViews>
  <sheets>
    <sheet name="第２表" sheetId="1" r:id="rId1"/>
    <sheet name="積算のため第１表" sheetId="2" r:id="rId2"/>
  </sheets>
  <definedNames>
    <definedName name="_xlnm.Print_Area" localSheetId="1">'積算のため第１表'!$A$1:$M$61</definedName>
    <definedName name="_xlnm.Print_Area" localSheetId="0">'第２表'!$A$1:$M$72</definedName>
    <definedName name="_xlnm.Print_Titles" localSheetId="1">'積算のため第１表'!$A:$M,'積算のため第１表'!$1:$5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<sst xmlns="http://schemas.openxmlformats.org/spreadsheetml/2006/main" count="244" uniqueCount="73">
  <si>
    <t>　　　　　　　　　　　 第２表　病床数・人口１０万対病床数・１床当たり人口・１施設当たり病床数の推移</t>
  </si>
  <si>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</si>
  <si>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</si>
  <si>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</si>
  <si>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</si>
  <si>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</si>
  <si>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</si>
  <si>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</si>
  <si>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精神病院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</si>
  <si>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</si>
  <si>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</si>
  <si>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</si>
  <si>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</si>
  <si>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</si>
  <si>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</si>
  <si>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</si>
  <si>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</si>
  <si>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</si>
  <si>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</si>
  <si>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人　口　１０　万　対　病　床　数</t>
  </si>
  <si>
    <t>感染症病床</t>
  </si>
  <si>
    <t>・</t>
  </si>
  <si>
    <t>･･･</t>
  </si>
  <si>
    <t>１　床　当　た　り　人　口</t>
  </si>
  <si>
    <t>１施設当たり病床数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</si>
  <si>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</si>
  <si>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</si>
  <si>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</si>
  <si>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</si>
  <si>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</si>
  <si>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</si>
  <si>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</si>
  <si>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</si>
  <si>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</si>
  <si>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６　１施設当たり病床数は、総数は全施設により、病院は病院の種類別により、診療所は有床診療所（療養病床を有する診療所）により算出している。</t>
  </si>
  <si>
    <t>各年１０月１日現在</t>
  </si>
  <si>
    <t>　６０</t>
  </si>
  <si>
    <t>　　７</t>
  </si>
  <si>
    <t>１２</t>
  </si>
  <si>
    <t>　昭５５</t>
  </si>
  <si>
    <t>１６</t>
  </si>
  <si>
    <t>-</t>
  </si>
  <si>
    <t>・</t>
  </si>
  <si>
    <t>・</t>
  </si>
  <si>
    <t>-</t>
  </si>
  <si>
    <t>１４</t>
  </si>
  <si>
    <t>１５</t>
  </si>
  <si>
    <t>１7</t>
  </si>
  <si>
    <t>0.0</t>
  </si>
  <si>
    <t>　　　　　　　（医療施設）</t>
  </si>
  <si>
    <t>　　　　　　　　　　　 第１表　施設数・人口１０万対施設数・１施設当たり人口の推移</t>
  </si>
  <si>
    <t>１２</t>
  </si>
  <si>
    <t>地域医療支援病院</t>
  </si>
  <si>
    <t>療養病床を有する病院</t>
  </si>
  <si>
    <t>（再掲）療養病床を
有する一般診療所</t>
  </si>
  <si>
    <t>（再掲）療養病床を
有する一般診療所</t>
  </si>
  <si>
    <t>２　平成１１年４月に「感染症の予防及び感染症の患者に対する医療に関する法律」が施行されたため，「伝染病院」は廃止された。</t>
  </si>
  <si>
    <t>各年１０月１日現在</t>
  </si>
  <si>
    <t>　６０</t>
  </si>
  <si>
    <t>　　７</t>
  </si>
  <si>
    <t>１４</t>
  </si>
  <si>
    <t>１５</t>
  </si>
  <si>
    <t>１６</t>
  </si>
  <si>
    <t>１７</t>
  </si>
  <si>
    <t>施　　　　　設　　　　　数</t>
  </si>
  <si>
    <t>総                             数</t>
  </si>
  <si>
    <t>病                             院</t>
  </si>
  <si>
    <t>-</t>
  </si>
  <si>
    <t>（再掲）</t>
  </si>
  <si>
    <t>有床</t>
  </si>
  <si>
    <t>無床</t>
  </si>
  <si>
    <t>人　口　１０　万　対　施　設　数</t>
  </si>
  <si>
    <t>１施設当たり人口（単位千人）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</si>
</sst>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8" fontId="6" fillId="0" borderId="0" xfId="16" applyFont="1" applyAlignment="1">
      <alignment vertical="center"/>
    </xf>
    <xf numFmtId="181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quotePrefix="1">
      <alignment vertical="center" wrapText="1"/>
    </xf>
    <xf numFmtId="0" fontId="0" fillId="0" borderId="5" xfId="0" applyBorder="1" applyAlignment="1" quotePrefix="1">
      <alignment vertical="center" wrapText="1"/>
    </xf>
    <xf numFmtId="0" fontId="0" fillId="0" borderId="0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0" xfId="0" applyBorder="1" applyAlignment="1" quotePrefix="1">
      <alignment horizontal="distributed" vertical="center" wrapText="1"/>
    </xf>
    <xf numFmtId="0" fontId="0" fillId="0" borderId="5" xfId="0" applyBorder="1" applyAlignment="1" quotePrefix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view="pageBreakPreview" zoomScaleSheetLayoutView="100" workbookViewId="0" topLeftCell="A43">
      <selection activeCell="M60" sqref="M60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9" width="8.25390625" style="2" customWidth="1"/>
    <col min="10" max="13" width="9.625" style="2" customWidth="1"/>
    <col min="14" max="14" width="9.00390625" style="2" customWidth="1"/>
    <col min="15" max="45" width="9.00390625" style="31" customWidth="1"/>
    <col min="46" max="16384" width="9.00390625" style="2" customWidth="1"/>
  </cols>
  <sheetData>
    <row r="1" spans="2:45" s="1" customFormat="1" ht="17.25">
      <c r="B1" s="18"/>
      <c r="C1" s="18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17.25">
      <c r="A2" s="1" t="s">
        <v>0</v>
      </c>
      <c r="B2" s="18"/>
      <c r="C2" s="1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0:13" ht="14.25" thickBot="1">
      <c r="J3" s="33"/>
      <c r="K3" s="59" t="s">
        <v>35</v>
      </c>
      <c r="L3" s="59"/>
      <c r="M3" s="59"/>
    </row>
    <row r="4" spans="1:13" ht="15" customHeight="1">
      <c r="A4" s="3"/>
      <c r="B4" s="26"/>
      <c r="C4" s="20"/>
      <c r="D4" s="60" t="s">
        <v>1</v>
      </c>
      <c r="E4" s="61"/>
      <c r="F4" s="61"/>
      <c r="G4" s="61"/>
      <c r="H4" s="61"/>
      <c r="I4" s="61"/>
      <c r="J4" s="61"/>
      <c r="K4" s="61"/>
      <c r="L4" s="35"/>
      <c r="M4" s="15" t="s">
        <v>2</v>
      </c>
    </row>
    <row r="5" spans="1:45" s="7" customFormat="1" ht="15" customHeight="1" thickBot="1">
      <c r="A5" s="4"/>
      <c r="B5" s="27"/>
      <c r="C5" s="21"/>
      <c r="D5" s="5" t="s">
        <v>39</v>
      </c>
      <c r="E5" s="5" t="s">
        <v>36</v>
      </c>
      <c r="F5" s="5" t="s">
        <v>3</v>
      </c>
      <c r="G5" s="5" t="s">
        <v>37</v>
      </c>
      <c r="H5" s="6" t="s">
        <v>38</v>
      </c>
      <c r="I5" s="6" t="s">
        <v>45</v>
      </c>
      <c r="J5" s="6" t="s">
        <v>46</v>
      </c>
      <c r="K5" s="5" t="s">
        <v>40</v>
      </c>
      <c r="L5" s="5" t="s">
        <v>47</v>
      </c>
      <c r="M5" s="6" t="s">
        <v>47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" ht="11.25" customHeight="1">
      <c r="B6" s="24"/>
      <c r="C6" s="22"/>
    </row>
    <row r="7" spans="2:13" ht="15" customHeight="1">
      <c r="B7" s="24"/>
      <c r="C7" s="22"/>
      <c r="D7" s="36" t="s">
        <v>4</v>
      </c>
      <c r="E7" s="37"/>
      <c r="F7" s="37"/>
      <c r="G7" s="37"/>
      <c r="H7" s="37"/>
      <c r="I7" s="37"/>
      <c r="J7" s="37"/>
      <c r="K7" s="37"/>
      <c r="L7" s="37"/>
      <c r="M7" s="37"/>
    </row>
    <row r="8" spans="2:3" ht="10.5" customHeight="1">
      <c r="B8" s="24"/>
      <c r="C8" s="22"/>
    </row>
    <row r="9" spans="1:13" ht="15" customHeight="1">
      <c r="A9" s="55" t="s">
        <v>5</v>
      </c>
      <c r="B9" s="55"/>
      <c r="C9" s="56"/>
      <c r="D9" s="8">
        <v>31382</v>
      </c>
      <c r="E9" s="8">
        <v>33965</v>
      </c>
      <c r="F9" s="8">
        <v>39089</v>
      </c>
      <c r="G9" s="8">
        <v>38101</v>
      </c>
      <c r="H9" s="8">
        <v>37398</v>
      </c>
      <c r="I9" s="8">
        <v>37043</v>
      </c>
      <c r="J9" s="8">
        <v>36330</v>
      </c>
      <c r="K9" s="8">
        <v>36123</v>
      </c>
      <c r="L9" s="8">
        <v>36069</v>
      </c>
      <c r="M9" s="8">
        <v>1798637</v>
      </c>
    </row>
    <row r="10" spans="1:13" ht="15" customHeight="1">
      <c r="A10" s="55" t="s">
        <v>6</v>
      </c>
      <c r="B10" s="55"/>
      <c r="C10" s="56"/>
      <c r="D10" s="8">
        <v>26342</v>
      </c>
      <c r="E10" s="8">
        <v>29175</v>
      </c>
      <c r="F10" s="8">
        <v>34496</v>
      </c>
      <c r="G10" s="8">
        <v>33614</v>
      </c>
      <c r="H10" s="8">
        <v>33548</v>
      </c>
      <c r="I10" s="8">
        <v>33377</v>
      </c>
      <c r="J10" s="8">
        <v>32943</v>
      </c>
      <c r="K10" s="8">
        <v>32914</v>
      </c>
      <c r="L10" s="8">
        <v>33126</v>
      </c>
      <c r="M10" s="8">
        <v>1631473</v>
      </c>
    </row>
    <row r="11" spans="2:13" ht="15" customHeight="1">
      <c r="B11" s="57" t="s">
        <v>7</v>
      </c>
      <c r="C11" s="58"/>
      <c r="D11" s="8">
        <v>7452</v>
      </c>
      <c r="E11" s="8">
        <v>7641</v>
      </c>
      <c r="F11" s="8">
        <v>8667</v>
      </c>
      <c r="G11" s="8">
        <v>8477</v>
      </c>
      <c r="H11" s="8">
        <v>7970</v>
      </c>
      <c r="I11" s="8">
        <v>7817</v>
      </c>
      <c r="J11" s="8">
        <v>7741</v>
      </c>
      <c r="K11" s="8">
        <v>7697</v>
      </c>
      <c r="L11" s="8">
        <v>7662</v>
      </c>
      <c r="M11" s="8">
        <v>354296</v>
      </c>
    </row>
    <row r="12" spans="2:13" ht="15" customHeight="1">
      <c r="B12" s="28"/>
      <c r="C12" s="10" t="s">
        <v>8</v>
      </c>
      <c r="D12" s="8">
        <v>5269</v>
      </c>
      <c r="E12" s="8">
        <v>5231</v>
      </c>
      <c r="F12" s="8">
        <v>5673</v>
      </c>
      <c r="G12" s="8">
        <v>5165</v>
      </c>
      <c r="H12" s="8">
        <v>4759</v>
      </c>
      <c r="I12" s="8">
        <v>4960</v>
      </c>
      <c r="J12" s="8">
        <v>4954</v>
      </c>
      <c r="K12" s="8">
        <v>4783</v>
      </c>
      <c r="L12" s="8">
        <v>4572</v>
      </c>
      <c r="M12" s="8">
        <v>260576</v>
      </c>
    </row>
    <row r="13" spans="2:13" ht="15" customHeight="1">
      <c r="B13" s="28"/>
      <c r="C13" s="10" t="s">
        <v>9</v>
      </c>
      <c r="D13" s="8">
        <v>2183</v>
      </c>
      <c r="E13" s="8">
        <v>2410</v>
      </c>
      <c r="F13" s="8">
        <v>2994</v>
      </c>
      <c r="G13" s="8">
        <v>3312</v>
      </c>
      <c r="H13" s="8">
        <v>3211</v>
      </c>
      <c r="I13" s="8">
        <v>2857</v>
      </c>
      <c r="J13" s="8">
        <v>2787</v>
      </c>
      <c r="K13" s="8">
        <v>2914</v>
      </c>
      <c r="L13" s="8">
        <v>3090</v>
      </c>
      <c r="M13" s="8">
        <v>93720</v>
      </c>
    </row>
    <row r="14" spans="2:13" ht="15" customHeight="1">
      <c r="B14" s="57" t="s">
        <v>10</v>
      </c>
      <c r="C14" s="58"/>
      <c r="D14" s="8">
        <v>364</v>
      </c>
      <c r="E14" s="8">
        <v>338</v>
      </c>
      <c r="F14" s="8">
        <v>224</v>
      </c>
      <c r="G14" s="8">
        <v>223</v>
      </c>
      <c r="H14" s="8">
        <v>61</v>
      </c>
      <c r="I14" s="8">
        <v>42</v>
      </c>
      <c r="J14" s="8">
        <v>42</v>
      </c>
      <c r="K14" s="8">
        <v>44</v>
      </c>
      <c r="L14" s="8">
        <v>48</v>
      </c>
      <c r="M14" s="8">
        <v>1799</v>
      </c>
    </row>
    <row r="15" spans="2:13" ht="15" customHeight="1">
      <c r="B15" s="57" t="s">
        <v>11</v>
      </c>
      <c r="C15" s="58"/>
      <c r="D15" s="8">
        <v>1297</v>
      </c>
      <c r="E15" s="8">
        <v>1075</v>
      </c>
      <c r="F15" s="8">
        <v>808</v>
      </c>
      <c r="G15" s="8">
        <v>759</v>
      </c>
      <c r="H15" s="8">
        <v>355</v>
      </c>
      <c r="I15" s="8">
        <v>310</v>
      </c>
      <c r="J15" s="8">
        <v>310</v>
      </c>
      <c r="K15" s="8">
        <v>217</v>
      </c>
      <c r="L15" s="8">
        <v>217</v>
      </c>
      <c r="M15" s="8">
        <v>11949</v>
      </c>
    </row>
    <row r="16" spans="2:13" ht="15" customHeight="1">
      <c r="B16" s="28"/>
      <c r="C16" s="10" t="s">
        <v>12</v>
      </c>
      <c r="D16" s="8">
        <v>39</v>
      </c>
      <c r="E16" s="8">
        <v>39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 t="s">
        <v>44</v>
      </c>
      <c r="L16" s="11" t="s">
        <v>41</v>
      </c>
      <c r="M16" s="8">
        <v>93</v>
      </c>
    </row>
    <row r="17" spans="2:13" ht="15" customHeight="1">
      <c r="B17" s="28"/>
      <c r="C17" s="10" t="s">
        <v>9</v>
      </c>
      <c r="D17" s="8">
        <v>1258</v>
      </c>
      <c r="E17" s="8">
        <v>1036</v>
      </c>
      <c r="F17" s="8">
        <v>808</v>
      </c>
      <c r="G17" s="8">
        <v>759</v>
      </c>
      <c r="H17" s="8">
        <v>355</v>
      </c>
      <c r="I17" s="8">
        <v>310</v>
      </c>
      <c r="J17" s="8">
        <v>310</v>
      </c>
      <c r="K17" s="8">
        <v>217</v>
      </c>
      <c r="L17" s="8">
        <v>217</v>
      </c>
      <c r="M17" s="8">
        <v>11856</v>
      </c>
    </row>
    <row r="18" spans="2:13" ht="15" customHeight="1">
      <c r="B18" s="57" t="s">
        <v>13</v>
      </c>
      <c r="C18" s="58"/>
      <c r="D18" s="11" t="s">
        <v>21</v>
      </c>
      <c r="E18" s="11" t="s">
        <v>21</v>
      </c>
      <c r="F18" s="11" t="s">
        <v>21</v>
      </c>
      <c r="G18" s="11" t="s">
        <v>22</v>
      </c>
      <c r="H18" s="11">
        <v>4210</v>
      </c>
      <c r="I18" s="8">
        <v>4686</v>
      </c>
      <c r="J18" s="8">
        <v>5450</v>
      </c>
      <c r="K18" s="8">
        <v>5596</v>
      </c>
      <c r="L18" s="8">
        <v>5887</v>
      </c>
      <c r="M18" s="8">
        <v>359230</v>
      </c>
    </row>
    <row r="19" spans="1:13" ht="15" customHeight="1">
      <c r="A19" s="14"/>
      <c r="B19" s="57" t="s">
        <v>14</v>
      </c>
      <c r="C19" s="58"/>
      <c r="D19" s="11" t="s">
        <v>21</v>
      </c>
      <c r="E19" s="11" t="s">
        <v>21</v>
      </c>
      <c r="F19" s="11" t="s">
        <v>21</v>
      </c>
      <c r="G19" s="11" t="s">
        <v>21</v>
      </c>
      <c r="H19" s="11">
        <v>20952</v>
      </c>
      <c r="I19" s="8">
        <v>20522</v>
      </c>
      <c r="J19" s="8">
        <v>19400</v>
      </c>
      <c r="K19" s="8">
        <v>19360</v>
      </c>
      <c r="L19" s="8">
        <v>19312</v>
      </c>
      <c r="M19" s="8">
        <v>904199</v>
      </c>
    </row>
    <row r="20" spans="1:13" ht="15" customHeight="1">
      <c r="A20" s="14"/>
      <c r="B20" s="57" t="s">
        <v>15</v>
      </c>
      <c r="C20" s="58"/>
      <c r="D20" s="8">
        <v>17229</v>
      </c>
      <c r="E20" s="8">
        <v>20121</v>
      </c>
      <c r="F20" s="8">
        <v>24797</v>
      </c>
      <c r="G20" s="8">
        <v>24155</v>
      </c>
      <c r="H20" s="8" t="s">
        <v>21</v>
      </c>
      <c r="I20" s="11" t="s">
        <v>21</v>
      </c>
      <c r="J20" s="11" t="s">
        <v>21</v>
      </c>
      <c r="K20" s="11" t="s">
        <v>21</v>
      </c>
      <c r="L20" s="11" t="s">
        <v>42</v>
      </c>
      <c r="M20" s="11" t="s">
        <v>21</v>
      </c>
    </row>
    <row r="21" spans="1:13" ht="15" customHeight="1">
      <c r="A21" s="55" t="s">
        <v>16</v>
      </c>
      <c r="B21" s="55"/>
      <c r="C21" s="56"/>
      <c r="D21" s="8">
        <v>5025</v>
      </c>
      <c r="E21" s="8">
        <v>4782</v>
      </c>
      <c r="F21" s="8">
        <v>4585</v>
      </c>
      <c r="G21" s="8">
        <v>4480</v>
      </c>
      <c r="H21" s="8">
        <v>3850</v>
      </c>
      <c r="I21" s="8">
        <v>3662</v>
      </c>
      <c r="J21" s="8">
        <v>3385</v>
      </c>
      <c r="K21" s="8">
        <v>3208</v>
      </c>
      <c r="L21" s="8">
        <v>2941</v>
      </c>
      <c r="M21" s="8">
        <v>167000</v>
      </c>
    </row>
    <row r="22" spans="1:13" ht="15" customHeight="1">
      <c r="A22" s="13"/>
      <c r="B22" s="57" t="s">
        <v>17</v>
      </c>
      <c r="C22" s="58"/>
      <c r="D22" s="11" t="s">
        <v>21</v>
      </c>
      <c r="E22" s="11" t="s">
        <v>21</v>
      </c>
      <c r="F22" s="11" t="s">
        <v>21</v>
      </c>
      <c r="G22" s="11" t="s">
        <v>21</v>
      </c>
      <c r="H22" s="11">
        <v>307</v>
      </c>
      <c r="I22" s="8">
        <v>300</v>
      </c>
      <c r="J22" s="8">
        <v>307</v>
      </c>
      <c r="K22" s="8">
        <v>335</v>
      </c>
      <c r="L22" s="8">
        <v>327</v>
      </c>
      <c r="M22" s="8">
        <v>24681</v>
      </c>
    </row>
    <row r="23" spans="1:13" ht="15" customHeight="1">
      <c r="A23" s="55" t="s">
        <v>18</v>
      </c>
      <c r="B23" s="55"/>
      <c r="C23" s="56"/>
      <c r="D23" s="8">
        <v>15</v>
      </c>
      <c r="E23" s="8">
        <v>8</v>
      </c>
      <c r="F23" s="8">
        <v>8</v>
      </c>
      <c r="G23" s="8">
        <v>7</v>
      </c>
      <c r="H23" s="8">
        <v>0</v>
      </c>
      <c r="I23" s="8">
        <v>4</v>
      </c>
      <c r="J23" s="8">
        <v>2</v>
      </c>
      <c r="K23" s="8">
        <v>1</v>
      </c>
      <c r="L23" s="8">
        <v>2</v>
      </c>
      <c r="M23" s="8">
        <v>164</v>
      </c>
    </row>
    <row r="24" spans="2:3" ht="10.5" customHeight="1">
      <c r="B24" s="24"/>
      <c r="C24" s="22"/>
    </row>
    <row r="25" spans="2:13" ht="15" customHeight="1">
      <c r="B25" s="24"/>
      <c r="C25" s="22"/>
      <c r="D25" s="36" t="s">
        <v>19</v>
      </c>
      <c r="E25" s="37"/>
      <c r="F25" s="37"/>
      <c r="G25" s="37"/>
      <c r="H25" s="37"/>
      <c r="I25" s="37"/>
      <c r="J25" s="37"/>
      <c r="K25" s="37"/>
      <c r="L25" s="37"/>
      <c r="M25" s="37"/>
    </row>
    <row r="26" spans="2:3" ht="10.5" customHeight="1">
      <c r="B26" s="24"/>
      <c r="C26" s="22"/>
    </row>
    <row r="27" spans="1:13" ht="15" customHeight="1">
      <c r="A27" s="55" t="s">
        <v>5</v>
      </c>
      <c r="B27" s="55"/>
      <c r="C27" s="56"/>
      <c r="D27" s="25">
        <v>1226.5301336668492</v>
      </c>
      <c r="E27" s="25">
        <v>1249.6320824135394</v>
      </c>
      <c r="F27" s="25">
        <v>1373.9543057996484</v>
      </c>
      <c r="G27" s="25">
        <v>1288.937753721245</v>
      </c>
      <c r="H27" s="25">
        <v>1252.5806551012233</v>
      </c>
      <c r="I27" s="25">
        <v>1238.896321070234</v>
      </c>
      <c r="J27" s="25">
        <v>1214.6439317953862</v>
      </c>
      <c r="K27" s="25">
        <v>1208.5</v>
      </c>
      <c r="L27" s="25">
        <f>L9/L$73*100000</f>
        <v>1212.3353075642476</v>
      </c>
      <c r="M27" s="25">
        <f>M9/M$73*100000</f>
        <v>1407.7367450881322</v>
      </c>
    </row>
    <row r="28" spans="1:13" ht="15" customHeight="1">
      <c r="A28" s="55" t="s">
        <v>6</v>
      </c>
      <c r="B28" s="55"/>
      <c r="C28" s="56"/>
      <c r="D28" s="25">
        <v>1029.5474087391544</v>
      </c>
      <c r="E28" s="25">
        <v>1073.3995584988963</v>
      </c>
      <c r="F28" s="25">
        <v>1212.5131810193323</v>
      </c>
      <c r="G28" s="25">
        <v>1137.1447902571042</v>
      </c>
      <c r="H28" s="25">
        <v>1123.6316331711814</v>
      </c>
      <c r="I28" s="25">
        <v>1116.2876254180603</v>
      </c>
      <c r="J28" s="25">
        <v>1101.4042126379138</v>
      </c>
      <c r="K28" s="25">
        <v>1101.2</v>
      </c>
      <c r="L28" s="25">
        <f aca="true" t="shared" si="0" ref="L27:M29">L10/L$73*100000</f>
        <v>1113.4164905701093</v>
      </c>
      <c r="M28" s="25">
        <f t="shared" si="0"/>
        <v>1276.9027272980431</v>
      </c>
    </row>
    <row r="29" spans="2:13" ht="15" customHeight="1">
      <c r="B29" s="57" t="s">
        <v>7</v>
      </c>
      <c r="C29" s="58"/>
      <c r="D29" s="25">
        <v>291.2530290002345</v>
      </c>
      <c r="E29" s="25">
        <v>281.12582781456956</v>
      </c>
      <c r="F29" s="25">
        <v>304.63971880492096</v>
      </c>
      <c r="G29" s="25">
        <v>286.7726657645467</v>
      </c>
      <c r="H29" s="25">
        <v>266.94122202141153</v>
      </c>
      <c r="I29" s="25">
        <v>261.438127090301</v>
      </c>
      <c r="J29" s="25">
        <v>258.8097626211969</v>
      </c>
      <c r="K29" s="25">
        <v>257.5</v>
      </c>
      <c r="L29" s="25">
        <f t="shared" si="0"/>
        <v>257.5317620825991</v>
      </c>
      <c r="M29" s="25">
        <f t="shared" si="0"/>
        <v>277.29636265558025</v>
      </c>
    </row>
    <row r="30" spans="2:13" ht="15" customHeight="1">
      <c r="B30" s="57" t="s">
        <v>20</v>
      </c>
      <c r="C30" s="58"/>
      <c r="D30" s="25">
        <v>14.22653013366685</v>
      </c>
      <c r="E30" s="25">
        <v>12.43561442236939</v>
      </c>
      <c r="F30" s="25">
        <v>7.873462214411248</v>
      </c>
      <c r="G30" s="25">
        <v>7.543978349120432</v>
      </c>
      <c r="H30" s="25">
        <v>2.0430883994110545</v>
      </c>
      <c r="I30" s="25">
        <v>1.4046822742474916</v>
      </c>
      <c r="J30" s="25">
        <v>1.4042126379137412</v>
      </c>
      <c r="K30" s="25">
        <v>1.5</v>
      </c>
      <c r="L30" s="25">
        <f>L14/L$73*100000</f>
        <v>1.6133548133600568</v>
      </c>
      <c r="M30" s="25">
        <f>M14/M$73*100000</f>
        <v>1.4080208537984873</v>
      </c>
    </row>
    <row r="31" spans="2:13" ht="15" customHeight="1">
      <c r="B31" s="57" t="s">
        <v>11</v>
      </c>
      <c r="C31" s="58"/>
      <c r="D31" s="25">
        <v>50.69178456968655</v>
      </c>
      <c r="E31" s="25">
        <v>39.55114054451803</v>
      </c>
      <c r="F31" s="25">
        <v>28.400702987697716</v>
      </c>
      <c r="G31" s="25">
        <v>25.6765899864682</v>
      </c>
      <c r="H31" s="25">
        <v>11.89010461952335</v>
      </c>
      <c r="I31" s="25">
        <v>10.36789297658863</v>
      </c>
      <c r="J31" s="25">
        <v>10.364426613172853</v>
      </c>
      <c r="K31" s="25">
        <v>7.3</v>
      </c>
      <c r="L31" s="25">
        <f>L15/L$73*100000</f>
        <v>7.293708218731923</v>
      </c>
      <c r="M31" s="25">
        <f>M15/M$73*100000</f>
        <v>9.352107383011742</v>
      </c>
    </row>
    <row r="32" spans="2:13" ht="15" customHeight="1">
      <c r="B32" s="57" t="s">
        <v>13</v>
      </c>
      <c r="C32" s="58"/>
      <c r="D32" s="25" t="s">
        <v>21</v>
      </c>
      <c r="E32" s="25" t="s">
        <v>21</v>
      </c>
      <c r="F32" s="25" t="s">
        <v>21</v>
      </c>
      <c r="G32" s="25" t="s">
        <v>22</v>
      </c>
      <c r="H32" s="25">
        <v>141.0065928118121</v>
      </c>
      <c r="I32" s="25">
        <v>156.72240802675586</v>
      </c>
      <c r="J32" s="25">
        <v>182.21330658642594</v>
      </c>
      <c r="K32" s="25">
        <v>187.2</v>
      </c>
      <c r="L32" s="25">
        <f>L18/L$73*100000</f>
        <v>197.87124554688862</v>
      </c>
      <c r="M32" s="25">
        <f>M18/M$73*100000</f>
        <v>281.1580496442638</v>
      </c>
    </row>
    <row r="33" spans="2:13" ht="15" customHeight="1">
      <c r="B33" s="57" t="s">
        <v>14</v>
      </c>
      <c r="C33" s="58"/>
      <c r="D33" s="25" t="s">
        <v>21</v>
      </c>
      <c r="E33" s="25" t="s">
        <v>21</v>
      </c>
      <c r="F33" s="25" t="s">
        <v>21</v>
      </c>
      <c r="G33" s="25" t="s">
        <v>21</v>
      </c>
      <c r="H33" s="25">
        <v>701.7</v>
      </c>
      <c r="I33" s="25">
        <v>686.4</v>
      </c>
      <c r="J33" s="25">
        <v>648.6125041792043</v>
      </c>
      <c r="K33" s="25">
        <v>647.7</v>
      </c>
      <c r="L33" s="25">
        <f>L19/L$73*100000</f>
        <v>649.1064199085295</v>
      </c>
      <c r="M33" s="25">
        <f>M19/M$73*100000</f>
        <v>707.6881867613888</v>
      </c>
    </row>
    <row r="34" spans="2:13" ht="15" customHeight="1">
      <c r="B34" s="57" t="s">
        <v>15</v>
      </c>
      <c r="C34" s="58"/>
      <c r="D34" s="25">
        <v>673.3760650355664</v>
      </c>
      <c r="E34" s="25">
        <v>740.2869757174393</v>
      </c>
      <c r="F34" s="25">
        <v>871.5992970123024</v>
      </c>
      <c r="G34" s="25">
        <v>817.1515561569688</v>
      </c>
      <c r="H34" s="25" t="s">
        <v>21</v>
      </c>
      <c r="I34" s="25" t="s">
        <v>21</v>
      </c>
      <c r="J34" s="25" t="s">
        <v>21</v>
      </c>
      <c r="K34" s="25" t="s">
        <v>21</v>
      </c>
      <c r="L34" s="25" t="s">
        <v>42</v>
      </c>
      <c r="M34" s="25" t="s">
        <v>42</v>
      </c>
    </row>
    <row r="35" spans="1:13" ht="15" customHeight="1">
      <c r="A35" s="55" t="s">
        <v>16</v>
      </c>
      <c r="B35" s="55"/>
      <c r="C35" s="56"/>
      <c r="D35" s="25">
        <v>196.39646681779098</v>
      </c>
      <c r="E35" s="25">
        <v>175.93818984547462</v>
      </c>
      <c r="F35" s="25">
        <v>161.15992970123023</v>
      </c>
      <c r="G35" s="25">
        <v>151.55615696887685</v>
      </c>
      <c r="H35" s="25">
        <v>128.94902193004197</v>
      </c>
      <c r="I35" s="25">
        <v>122.47491638795987</v>
      </c>
      <c r="J35" s="25">
        <v>113.17285188900033</v>
      </c>
      <c r="K35" s="25">
        <v>107.3</v>
      </c>
      <c r="L35" s="25">
        <f>L21/L$73*100000</f>
        <v>98.85159387691515</v>
      </c>
      <c r="M35" s="25">
        <f aca="true" t="shared" si="1" ref="L35:M37">M21/M$73*100000</f>
        <v>130.705660135824</v>
      </c>
    </row>
    <row r="36" spans="1:13" ht="15" customHeight="1">
      <c r="A36" s="13"/>
      <c r="B36" s="57" t="s">
        <v>17</v>
      </c>
      <c r="C36" s="58"/>
      <c r="D36" s="25" t="s">
        <v>21</v>
      </c>
      <c r="E36" s="25" t="s">
        <v>21</v>
      </c>
      <c r="F36" s="25" t="s">
        <v>21</v>
      </c>
      <c r="G36" s="25" t="s">
        <v>21</v>
      </c>
      <c r="H36" s="25">
        <v>10.282428501953996</v>
      </c>
      <c r="I36" s="25">
        <v>10.033444816053512</v>
      </c>
      <c r="J36" s="25">
        <v>10.264125710464727</v>
      </c>
      <c r="K36" s="25">
        <v>11.2</v>
      </c>
      <c r="L36" s="25">
        <f t="shared" si="1"/>
        <v>10.990979666015386</v>
      </c>
      <c r="M36" s="25">
        <f t="shared" si="1"/>
        <v>19.31704429827708</v>
      </c>
    </row>
    <row r="37" spans="1:13" ht="15" customHeight="1">
      <c r="A37" s="55" t="s">
        <v>18</v>
      </c>
      <c r="B37" s="55"/>
      <c r="C37" s="56"/>
      <c r="D37" s="25">
        <v>0.5862581099038537</v>
      </c>
      <c r="E37" s="25">
        <v>0.29433406916850624</v>
      </c>
      <c r="F37" s="25">
        <v>0.281195079086116</v>
      </c>
      <c r="G37" s="25">
        <v>0.2368064952638701</v>
      </c>
      <c r="H37" s="25">
        <v>0</v>
      </c>
      <c r="I37" s="25">
        <v>0.13377926421404682</v>
      </c>
      <c r="J37" s="25">
        <v>0.06686726847208291</v>
      </c>
      <c r="K37" s="25" t="s">
        <v>48</v>
      </c>
      <c r="L37" s="25">
        <f t="shared" si="1"/>
        <v>0.0672231172233357</v>
      </c>
      <c r="M37" s="25">
        <f t="shared" si="1"/>
        <v>0.12835765426512058</v>
      </c>
    </row>
    <row r="38" spans="1:13" ht="12" customHeight="1">
      <c r="A38" s="13"/>
      <c r="B38" s="28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3.5">
      <c r="B39" s="24"/>
      <c r="C39" s="22"/>
      <c r="D39" s="36" t="s">
        <v>23</v>
      </c>
      <c r="E39" s="37"/>
      <c r="F39" s="37"/>
      <c r="G39" s="37"/>
      <c r="H39" s="37"/>
      <c r="I39" s="37"/>
      <c r="J39" s="37"/>
      <c r="K39" s="37"/>
      <c r="L39" s="37"/>
      <c r="M39" s="37"/>
    </row>
    <row r="40" spans="2:3" ht="10.5" customHeight="1">
      <c r="B40" s="24"/>
      <c r="C40" s="22"/>
    </row>
    <row r="41" spans="1:13" ht="15" customHeight="1">
      <c r="A41" s="55" t="s">
        <v>5</v>
      </c>
      <c r="B41" s="55"/>
      <c r="C41" s="56"/>
      <c r="D41" s="11">
        <v>82</v>
      </c>
      <c r="E41" s="11">
        <v>80</v>
      </c>
      <c r="F41" s="11">
        <v>73</v>
      </c>
      <c r="G41" s="11">
        <v>78</v>
      </c>
      <c r="H41" s="11">
        <v>79.83517835178351</v>
      </c>
      <c r="I41" s="34">
        <v>80.71700456226547</v>
      </c>
      <c r="J41" s="34">
        <v>82.32865400495459</v>
      </c>
      <c r="K41" s="34">
        <v>83</v>
      </c>
      <c r="L41" s="34">
        <f>L$73/L9</f>
        <v>82.4854307022651</v>
      </c>
      <c r="M41" s="34">
        <f>M$73/M9</f>
        <v>71.03600893343126</v>
      </c>
    </row>
    <row r="42" spans="1:13" ht="15" customHeight="1">
      <c r="A42" s="55" t="s">
        <v>6</v>
      </c>
      <c r="B42" s="55"/>
      <c r="C42" s="56"/>
      <c r="D42" s="11">
        <v>97</v>
      </c>
      <c r="E42" s="11">
        <v>93</v>
      </c>
      <c r="F42" s="11">
        <v>82</v>
      </c>
      <c r="G42" s="11">
        <v>88</v>
      </c>
      <c r="H42" s="11">
        <v>88.99713842852033</v>
      </c>
      <c r="I42" s="34">
        <v>89.58264673278006</v>
      </c>
      <c r="J42" s="34">
        <v>90.79318823422275</v>
      </c>
      <c r="K42" s="34">
        <v>91</v>
      </c>
      <c r="L42" s="34">
        <f aca="true" t="shared" si="2" ref="L41:M43">L$73/L10</f>
        <v>89.81365090865181</v>
      </c>
      <c r="M42" s="34">
        <f t="shared" si="2"/>
        <v>78.31450106744028</v>
      </c>
    </row>
    <row r="43" spans="2:13" ht="15" customHeight="1">
      <c r="B43" s="57" t="s">
        <v>7</v>
      </c>
      <c r="C43" s="58"/>
      <c r="D43" s="11">
        <v>343</v>
      </c>
      <c r="E43" s="11">
        <v>356</v>
      </c>
      <c r="F43" s="11">
        <v>328</v>
      </c>
      <c r="G43" s="11">
        <v>349</v>
      </c>
      <c r="H43" s="11">
        <v>374.6143036386449</v>
      </c>
      <c r="I43" s="34">
        <v>382.4996801842139</v>
      </c>
      <c r="J43" s="34">
        <v>386.3841880893941</v>
      </c>
      <c r="K43" s="34">
        <v>388</v>
      </c>
      <c r="L43" s="34">
        <f t="shared" si="2"/>
        <v>388.30161837640304</v>
      </c>
      <c r="M43" s="34">
        <f t="shared" si="2"/>
        <v>360.6249971775013</v>
      </c>
    </row>
    <row r="44" spans="2:13" ht="15" customHeight="1">
      <c r="B44" s="57" t="s">
        <v>20</v>
      </c>
      <c r="C44" s="58"/>
      <c r="D44" s="11">
        <v>7029</v>
      </c>
      <c r="E44" s="11">
        <v>8041</v>
      </c>
      <c r="F44" s="11">
        <v>12701</v>
      </c>
      <c r="G44" s="11">
        <v>13256</v>
      </c>
      <c r="H44" s="11">
        <v>48945.50819672131</v>
      </c>
      <c r="I44" s="34">
        <v>71190.47619047618</v>
      </c>
      <c r="J44" s="34">
        <v>71214.28571428571</v>
      </c>
      <c r="K44" s="34">
        <v>67932</v>
      </c>
      <c r="L44" s="34">
        <f>L$73/L14</f>
        <v>61982.645833333336</v>
      </c>
      <c r="M44" s="34">
        <f>M$73/M14</f>
        <v>71021.67537520845</v>
      </c>
    </row>
    <row r="45" spans="2:13" ht="15" customHeight="1">
      <c r="B45" s="57" t="s">
        <v>11</v>
      </c>
      <c r="C45" s="58"/>
      <c r="D45" s="11">
        <v>1973</v>
      </c>
      <c r="E45" s="11">
        <v>2528</v>
      </c>
      <c r="F45" s="11">
        <v>3521</v>
      </c>
      <c r="G45" s="11">
        <v>3895</v>
      </c>
      <c r="H45" s="11">
        <v>8410.354929577465</v>
      </c>
      <c r="I45" s="34">
        <v>9645.161290322581</v>
      </c>
      <c r="J45" s="34">
        <v>9648.387096774193</v>
      </c>
      <c r="K45" s="34">
        <v>13774</v>
      </c>
      <c r="L45" s="34">
        <f>L$73/L15</f>
        <v>13710.447004608295</v>
      </c>
      <c r="M45" s="34">
        <f>M$73/M15</f>
        <v>10692.777136162022</v>
      </c>
    </row>
    <row r="46" spans="2:13" ht="15" customHeight="1">
      <c r="B46" s="57" t="s">
        <v>13</v>
      </c>
      <c r="C46" s="58"/>
      <c r="D46" s="11" t="s">
        <v>21</v>
      </c>
      <c r="E46" s="11" t="s">
        <v>21</v>
      </c>
      <c r="F46" s="11" t="s">
        <v>21</v>
      </c>
      <c r="G46" s="11" t="s">
        <v>22</v>
      </c>
      <c r="H46" s="11">
        <v>709.1866983372921</v>
      </c>
      <c r="I46" s="34">
        <v>638.070849338455</v>
      </c>
      <c r="J46" s="34">
        <v>548.8073394495412</v>
      </c>
      <c r="K46" s="34">
        <v>534</v>
      </c>
      <c r="L46" s="34">
        <f>L$73/L18</f>
        <v>505.3791404790216</v>
      </c>
      <c r="M46" s="34">
        <f>M$73/M18</f>
        <v>355.67183698466164</v>
      </c>
    </row>
    <row r="47" spans="2:13" ht="15" customHeight="1">
      <c r="B47" s="57" t="s">
        <v>14</v>
      </c>
      <c r="C47" s="58"/>
      <c r="D47" s="11" t="s">
        <v>21</v>
      </c>
      <c r="E47" s="11" t="s">
        <v>21</v>
      </c>
      <c r="F47" s="11" t="s">
        <v>21</v>
      </c>
      <c r="G47" s="11" t="s">
        <v>21</v>
      </c>
      <c r="H47" s="11">
        <v>143</v>
      </c>
      <c r="I47" s="34">
        <v>146</v>
      </c>
      <c r="J47" s="34">
        <v>154.17525773195877</v>
      </c>
      <c r="K47" s="34">
        <v>154</v>
      </c>
      <c r="L47" s="34">
        <f>L$73/L19</f>
        <v>154.05794324772162</v>
      </c>
      <c r="M47" s="34">
        <f>M$73/M19</f>
        <v>141.3051706538052</v>
      </c>
    </row>
    <row r="48" spans="2:13" ht="15" customHeight="1">
      <c r="B48" s="57" t="s">
        <v>15</v>
      </c>
      <c r="C48" s="58"/>
      <c r="D48" s="11">
        <v>149</v>
      </c>
      <c r="E48" s="11">
        <v>135</v>
      </c>
      <c r="F48" s="11">
        <v>115</v>
      </c>
      <c r="G48" s="11">
        <v>122</v>
      </c>
      <c r="H48" s="11" t="s">
        <v>21</v>
      </c>
      <c r="I48" s="11" t="s">
        <v>21</v>
      </c>
      <c r="J48" s="11" t="s">
        <v>21</v>
      </c>
      <c r="K48" s="11" t="s">
        <v>21</v>
      </c>
      <c r="L48" s="11" t="s">
        <v>43</v>
      </c>
      <c r="M48" s="11" t="s">
        <v>43</v>
      </c>
    </row>
    <row r="49" spans="1:13" ht="15" customHeight="1">
      <c r="A49" s="55" t="s">
        <v>16</v>
      </c>
      <c r="B49" s="55"/>
      <c r="C49" s="56"/>
      <c r="D49" s="11">
        <v>509</v>
      </c>
      <c r="E49" s="11">
        <v>568</v>
      </c>
      <c r="F49" s="11">
        <v>621</v>
      </c>
      <c r="G49" s="11">
        <v>660</v>
      </c>
      <c r="H49" s="11">
        <v>775.5002597402597</v>
      </c>
      <c r="I49" s="34">
        <v>816.4937192790825</v>
      </c>
      <c r="J49" s="34">
        <v>883.6041358936485</v>
      </c>
      <c r="K49" s="34">
        <v>932</v>
      </c>
      <c r="L49" s="34">
        <f aca="true" t="shared" si="3" ref="L49:M51">L$73/L21</f>
        <v>1011.617477048623</v>
      </c>
      <c r="M49" s="34">
        <f>M$73/M21</f>
        <v>765.0778083832336</v>
      </c>
    </row>
    <row r="50" spans="1:13" ht="15" customHeight="1">
      <c r="A50" s="13"/>
      <c r="B50" s="57" t="s">
        <v>17</v>
      </c>
      <c r="C50" s="58"/>
      <c r="D50" s="11" t="s">
        <v>21</v>
      </c>
      <c r="E50" s="11" t="s">
        <v>21</v>
      </c>
      <c r="F50" s="11" t="s">
        <v>21</v>
      </c>
      <c r="G50" s="11" t="s">
        <v>21</v>
      </c>
      <c r="H50" s="11">
        <v>9725.328990228014</v>
      </c>
      <c r="I50" s="34">
        <v>9966.666666666666</v>
      </c>
      <c r="J50" s="34">
        <v>9742.671009771986</v>
      </c>
      <c r="K50" s="34">
        <v>8922</v>
      </c>
      <c r="L50" s="34">
        <f t="shared" si="3"/>
        <v>9098.37003058104</v>
      </c>
      <c r="M50" s="34">
        <f t="shared" si="3"/>
        <v>5176.775414286293</v>
      </c>
    </row>
    <row r="51" spans="1:13" ht="15" customHeight="1">
      <c r="A51" s="55" t="s">
        <v>18</v>
      </c>
      <c r="B51" s="55"/>
      <c r="C51" s="56"/>
      <c r="D51" s="11">
        <v>170573</v>
      </c>
      <c r="E51" s="11">
        <v>339750</v>
      </c>
      <c r="F51" s="11">
        <v>355625</v>
      </c>
      <c r="G51" s="11">
        <v>422286</v>
      </c>
      <c r="H51" s="11">
        <v>0</v>
      </c>
      <c r="I51" s="40">
        <v>747500</v>
      </c>
      <c r="J51" s="40">
        <v>1495500</v>
      </c>
      <c r="K51" s="34">
        <v>2989000</v>
      </c>
      <c r="L51" s="34">
        <f>L$73/L23</f>
        <v>1487583.5</v>
      </c>
      <c r="M51" s="34">
        <f t="shared" si="3"/>
        <v>779073.1341463415</v>
      </c>
    </row>
    <row r="52" spans="1:13" ht="9" customHeight="1">
      <c r="A52" s="13"/>
      <c r="B52" s="28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3.5">
      <c r="B53" s="24"/>
      <c r="C53" s="22"/>
      <c r="D53" s="36" t="s">
        <v>24</v>
      </c>
      <c r="E53" s="37"/>
      <c r="F53" s="37"/>
      <c r="G53" s="37"/>
      <c r="H53" s="37"/>
      <c r="I53" s="37"/>
      <c r="J53" s="37"/>
      <c r="K53" s="37"/>
      <c r="L53" s="37"/>
      <c r="M53" s="37"/>
    </row>
    <row r="54" spans="2:3" ht="9.75" customHeight="1">
      <c r="B54" s="24"/>
      <c r="C54" s="22"/>
    </row>
    <row r="55" spans="1:13" ht="15" customHeight="1">
      <c r="A55" s="55" t="s">
        <v>5</v>
      </c>
      <c r="B55" s="55"/>
      <c r="C55" s="56"/>
      <c r="D55" s="25">
        <v>16.1</v>
      </c>
      <c r="E55" s="25">
        <v>15.4</v>
      </c>
      <c r="F55" s="25">
        <v>15.8</v>
      </c>
      <c r="G55" s="25">
        <v>13.6</v>
      </c>
      <c r="H55" s="25">
        <v>12.185728250244379</v>
      </c>
      <c r="I55" s="25">
        <v>11.831044394762056</v>
      </c>
      <c r="J55" s="25">
        <v>11.48956356736243</v>
      </c>
      <c r="K55" s="25">
        <v>11.3</v>
      </c>
      <c r="L55" s="25">
        <f>'第２表'!L9/'積算のため第１表'!L9</f>
        <v>11.253978159126365</v>
      </c>
      <c r="M55" s="25">
        <f>'第２表'!M9/'積算のため第１表'!M9</f>
        <v>10.384740184757506</v>
      </c>
    </row>
    <row r="56" spans="1:13" ht="15" customHeight="1">
      <c r="A56" s="55" t="s">
        <v>6</v>
      </c>
      <c r="B56" s="55"/>
      <c r="C56" s="56"/>
      <c r="D56" s="25">
        <v>108.9</v>
      </c>
      <c r="E56" s="25">
        <v>119.6</v>
      </c>
      <c r="F56" s="25">
        <v>133.2</v>
      </c>
      <c r="G56" s="25">
        <v>145.5</v>
      </c>
      <c r="H56" s="25">
        <v>156.03720930232558</v>
      </c>
      <c r="I56" s="25">
        <v>160.46634615384616</v>
      </c>
      <c r="J56" s="25">
        <v>162.2807881773399</v>
      </c>
      <c r="K56" s="25">
        <v>161.3</v>
      </c>
      <c r="L56" s="25">
        <f>L10/'積算のため第１表'!L10</f>
        <v>161.59024390243903</v>
      </c>
      <c r="M56" s="25">
        <f>M10/'積算のため第１表'!M10</f>
        <v>180.75260358962996</v>
      </c>
    </row>
    <row r="57" spans="2:13" ht="15" customHeight="1">
      <c r="B57" s="57" t="s">
        <v>8</v>
      </c>
      <c r="C57" s="58"/>
      <c r="D57" s="25">
        <v>210.8</v>
      </c>
      <c r="E57" s="25">
        <v>218</v>
      </c>
      <c r="F57" s="25">
        <v>218.2</v>
      </c>
      <c r="G57" s="25">
        <v>215.2</v>
      </c>
      <c r="H57" s="25">
        <v>206.91304347826087</v>
      </c>
      <c r="I57" s="25">
        <v>206.66666666666666</v>
      </c>
      <c r="J57" s="25">
        <v>206.41666666666666</v>
      </c>
      <c r="K57" s="25">
        <v>208</v>
      </c>
      <c r="L57" s="25">
        <f>L12/'積算のため第１表'!L11</f>
        <v>207.8181818181818</v>
      </c>
      <c r="M57" s="25">
        <f>M12/'積算のため第１表'!M11</f>
        <v>242.84808946877914</v>
      </c>
    </row>
    <row r="58" spans="2:13" ht="15" customHeight="1">
      <c r="B58" s="57" t="s">
        <v>25</v>
      </c>
      <c r="C58" s="58"/>
      <c r="D58" s="25">
        <v>39</v>
      </c>
      <c r="E58" s="25">
        <v>39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 t="s">
        <v>44</v>
      </c>
      <c r="L58" s="25" t="s">
        <v>41</v>
      </c>
      <c r="M58" s="25" t="s">
        <v>41</v>
      </c>
    </row>
    <row r="59" spans="2:13" ht="15" customHeight="1">
      <c r="B59" s="57" t="s">
        <v>9</v>
      </c>
      <c r="C59" s="58"/>
      <c r="D59" s="25">
        <v>86.9</v>
      </c>
      <c r="E59" s="25">
        <v>98</v>
      </c>
      <c r="F59" s="25">
        <v>111.3</v>
      </c>
      <c r="G59" s="25">
        <v>123.2</v>
      </c>
      <c r="H59" s="25">
        <v>149.94270833333334</v>
      </c>
      <c r="I59" s="25">
        <v>154.44021739130434</v>
      </c>
      <c r="J59" s="25">
        <v>156.3631284916201</v>
      </c>
      <c r="K59" s="25">
        <v>155.4</v>
      </c>
      <c r="L59" s="54">
        <f>28554/'積算のため第１表'!L13</f>
        <v>156.0327868852459</v>
      </c>
      <c r="M59" s="54">
        <f>1370804/'積算のため第１表'!M13</f>
        <v>172.3848088531187</v>
      </c>
    </row>
    <row r="60" spans="2:13" ht="15" customHeight="1">
      <c r="B60" s="57" t="s">
        <v>17</v>
      </c>
      <c r="C60" s="58"/>
      <c r="D60" s="25" t="s">
        <v>21</v>
      </c>
      <c r="E60" s="25" t="s">
        <v>21</v>
      </c>
      <c r="F60" s="25" t="s">
        <v>21</v>
      </c>
      <c r="G60" s="25" t="s">
        <v>22</v>
      </c>
      <c r="H60" s="25">
        <v>62.8</v>
      </c>
      <c r="I60" s="25">
        <v>63.3</v>
      </c>
      <c r="J60" s="25">
        <v>63.372093023255815</v>
      </c>
      <c r="K60" s="25">
        <v>61.5</v>
      </c>
      <c r="L60" s="54">
        <f>L18/'積算のため第１表'!L16</f>
        <v>62.62765957446808</v>
      </c>
      <c r="M60" s="54">
        <f>M18/'積算のため第１表'!M16</f>
        <v>82.12848651120257</v>
      </c>
    </row>
    <row r="61" spans="1:13" ht="15" customHeight="1">
      <c r="A61" s="55" t="s">
        <v>16</v>
      </c>
      <c r="B61" s="55"/>
      <c r="C61" s="56"/>
      <c r="D61" s="25">
        <v>9.5</v>
      </c>
      <c r="E61" s="25">
        <v>10.2</v>
      </c>
      <c r="F61" s="25">
        <v>10.9</v>
      </c>
      <c r="G61" s="25">
        <v>11.5</v>
      </c>
      <c r="H61" s="25">
        <v>11.666666666666666</v>
      </c>
      <c r="I61" s="25">
        <v>12.085808580858085</v>
      </c>
      <c r="J61" s="25">
        <v>12.176258992805755</v>
      </c>
      <c r="K61" s="25">
        <v>12.3</v>
      </c>
      <c r="L61" s="25">
        <f>L21/'積算のため第１表'!L18</f>
        <v>11.906882591093117</v>
      </c>
      <c r="M61" s="25">
        <f>M21/'積算のため第１表'!M18</f>
        <v>12.391481783779772</v>
      </c>
    </row>
    <row r="62" spans="1:13" ht="15" customHeight="1">
      <c r="A62" s="13"/>
      <c r="B62" s="57" t="s">
        <v>17</v>
      </c>
      <c r="C62" s="58"/>
      <c r="D62" s="25" t="s">
        <v>21</v>
      </c>
      <c r="E62" s="25" t="s">
        <v>21</v>
      </c>
      <c r="F62" s="25" t="s">
        <v>21</v>
      </c>
      <c r="G62" s="25" t="s">
        <v>21</v>
      </c>
      <c r="H62" s="25">
        <v>8.771428571428572</v>
      </c>
      <c r="I62" s="25">
        <v>8.571428571428571</v>
      </c>
      <c r="J62" s="25">
        <v>9.029411764705882</v>
      </c>
      <c r="K62" s="25">
        <v>9.3</v>
      </c>
      <c r="L62" s="25">
        <f>L22/'積算のため第１表'!L19</f>
        <v>9.617647058823529</v>
      </c>
      <c r="M62" s="25">
        <f>M22/'積算のため第１表'!M19</f>
        <v>9.701650943396226</v>
      </c>
    </row>
    <row r="63" spans="1:13" ht="15" customHeight="1">
      <c r="A63" s="55" t="s">
        <v>18</v>
      </c>
      <c r="B63" s="55"/>
      <c r="C63" s="56"/>
      <c r="D63" s="25">
        <v>5</v>
      </c>
      <c r="E63" s="25">
        <v>4</v>
      </c>
      <c r="F63" s="25">
        <v>4</v>
      </c>
      <c r="G63" s="25">
        <v>7</v>
      </c>
      <c r="H63" s="25">
        <v>0</v>
      </c>
      <c r="I63" s="25">
        <v>2</v>
      </c>
      <c r="J63" s="25">
        <v>2</v>
      </c>
      <c r="K63" s="25">
        <v>1</v>
      </c>
      <c r="L63" s="25">
        <f>L23/'積算のため第１表'!L22</f>
        <v>2</v>
      </c>
      <c r="M63" s="25">
        <f>M23/'積算のため第１表'!M22</f>
        <v>3.3469387755102042</v>
      </c>
    </row>
    <row r="64" spans="1:13" ht="9" customHeight="1" thickBot="1">
      <c r="A64" s="9"/>
      <c r="B64" s="29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5" s="30" customFormat="1" ht="11.25">
      <c r="A65" s="62" t="s">
        <v>26</v>
      </c>
      <c r="B65" s="62"/>
      <c r="C65" s="38" t="s">
        <v>27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45" s="30" customFormat="1" ht="13.5">
      <c r="A66" s="17"/>
      <c r="B66" s="16"/>
      <c r="C66" s="38" t="s">
        <v>28</v>
      </c>
      <c r="D66" s="2"/>
      <c r="E66" s="2"/>
      <c r="F66" s="2"/>
      <c r="G66" s="2"/>
      <c r="H66" s="2"/>
      <c r="I66" s="2"/>
      <c r="J66" s="2"/>
      <c r="K66" s="2"/>
      <c r="L66" s="2"/>
      <c r="M66" s="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45" s="30" customFormat="1" ht="13.5">
      <c r="A67" s="17"/>
      <c r="B67" s="16"/>
      <c r="C67" s="38" t="s">
        <v>29</v>
      </c>
      <c r="D67" s="2"/>
      <c r="E67" s="2"/>
      <c r="F67" s="2"/>
      <c r="G67" s="2"/>
      <c r="H67" s="2"/>
      <c r="I67" s="2"/>
      <c r="J67" s="2"/>
      <c r="K67" s="2"/>
      <c r="L67" s="2"/>
      <c r="M67" s="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1:45" s="30" customFormat="1" ht="13.5">
      <c r="A68" s="17"/>
      <c r="B68" s="16"/>
      <c r="C68" s="38" t="s">
        <v>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45" s="30" customFormat="1" ht="13.5">
      <c r="A69" s="17"/>
      <c r="B69" s="16"/>
      <c r="C69" s="38" t="s">
        <v>31</v>
      </c>
      <c r="D69" s="2"/>
      <c r="E69" s="2"/>
      <c r="F69" s="2"/>
      <c r="G69" s="2"/>
      <c r="H69" s="2"/>
      <c r="I69" s="2"/>
      <c r="J69" s="2"/>
      <c r="K69" s="2"/>
      <c r="L69" s="2"/>
      <c r="M69" s="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1:45" s="30" customFormat="1" ht="13.5">
      <c r="A70" s="17"/>
      <c r="B70" s="16"/>
      <c r="C70" s="38" t="s">
        <v>32</v>
      </c>
      <c r="D70" s="2"/>
      <c r="E70" s="2"/>
      <c r="F70" s="2"/>
      <c r="G70" s="2"/>
      <c r="H70" s="2"/>
      <c r="I70" s="2"/>
      <c r="J70" s="2"/>
      <c r="K70" s="2"/>
      <c r="L70" s="2"/>
      <c r="M70" s="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1:45" s="30" customFormat="1" ht="11.25">
      <c r="A71" s="17"/>
      <c r="B71" s="16"/>
      <c r="C71" s="41" t="s">
        <v>33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</row>
    <row r="72" spans="3:13" ht="13.5">
      <c r="C72" s="41" t="s">
        <v>34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9:45" ht="13.5">
      <c r="I73" s="39"/>
      <c r="J73" s="39"/>
      <c r="K73" s="39"/>
      <c r="L73" s="42">
        <v>2975167</v>
      </c>
      <c r="M73" s="39">
        <v>127767994</v>
      </c>
      <c r="N73" s="31"/>
      <c r="AS73" s="2"/>
    </row>
  </sheetData>
  <mergeCells count="45">
    <mergeCell ref="A65:B65"/>
    <mergeCell ref="A49:C49"/>
    <mergeCell ref="B50:C50"/>
    <mergeCell ref="A51:C51"/>
    <mergeCell ref="A55:C55"/>
    <mergeCell ref="B57:C57"/>
    <mergeCell ref="B59:C59"/>
    <mergeCell ref="A56:C56"/>
    <mergeCell ref="B58:C58"/>
    <mergeCell ref="B60:C60"/>
    <mergeCell ref="A23:C23"/>
    <mergeCell ref="A28:C28"/>
    <mergeCell ref="B33:C33"/>
    <mergeCell ref="B36:C36"/>
    <mergeCell ref="A27:C27"/>
    <mergeCell ref="B29:C29"/>
    <mergeCell ref="B30:C30"/>
    <mergeCell ref="B31:C31"/>
    <mergeCell ref="B32:C32"/>
    <mergeCell ref="B34:C34"/>
    <mergeCell ref="K3:M3"/>
    <mergeCell ref="D4:K4"/>
    <mergeCell ref="A9:C9"/>
    <mergeCell ref="A10:C10"/>
    <mergeCell ref="B11:C11"/>
    <mergeCell ref="B14:C14"/>
    <mergeCell ref="B15:C15"/>
    <mergeCell ref="B18:C18"/>
    <mergeCell ref="B19:C19"/>
    <mergeCell ref="B20:C20"/>
    <mergeCell ref="A21:C21"/>
    <mergeCell ref="B22:C22"/>
    <mergeCell ref="A35:C35"/>
    <mergeCell ref="A37:C37"/>
    <mergeCell ref="B43:C43"/>
    <mergeCell ref="B44:C44"/>
    <mergeCell ref="A41:C41"/>
    <mergeCell ref="A42:C42"/>
    <mergeCell ref="A61:C61"/>
    <mergeCell ref="B62:C62"/>
    <mergeCell ref="A63:C63"/>
    <mergeCell ref="B45:C45"/>
    <mergeCell ref="B47:C47"/>
    <mergeCell ref="B46:C46"/>
    <mergeCell ref="B48:C48"/>
  </mergeCells>
  <printOptions/>
  <pageMargins left="0.5905511811023623" right="0.52" top="0.5905511811023623" bottom="0.5905511811023623" header="0.5118110236220472" footer="0.5118110236220472"/>
  <pageSetup firstPageNumber="226" useFirstPageNumber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3"/>
  <sheetViews>
    <sheetView tabSelected="1" view="pageBreakPreview" zoomScaleSheetLayoutView="100" workbookViewId="0" topLeftCell="A1">
      <pane xSplit="3" ySplit="5" topLeftCell="E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6" sqref="L16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20.125" style="19" customWidth="1"/>
    <col min="4" max="12" width="8.125" style="2" customWidth="1"/>
    <col min="13" max="13" width="10.375" style="2" customWidth="1"/>
    <col min="14" max="14" width="9.00390625" style="2" customWidth="1"/>
    <col min="15" max="45" width="9.00390625" style="31" customWidth="1"/>
    <col min="46" max="16384" width="9.00390625" style="2" customWidth="1"/>
  </cols>
  <sheetData>
    <row r="1" spans="2:45" s="1" customFormat="1" ht="17.25">
      <c r="B1" s="1" t="s">
        <v>49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s="1" customFormat="1" ht="17.25">
      <c r="A2" s="1" t="s">
        <v>50</v>
      </c>
      <c r="B2" s="18"/>
      <c r="C2" s="18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0:13" ht="14.25" thickBot="1">
      <c r="J3" s="33"/>
      <c r="K3" s="59" t="s">
        <v>57</v>
      </c>
      <c r="L3" s="59"/>
      <c r="M3" s="59"/>
    </row>
    <row r="4" spans="1:13" ht="15" customHeight="1">
      <c r="A4" s="3"/>
      <c r="B4" s="26"/>
      <c r="C4" s="20"/>
      <c r="D4" s="46" t="s">
        <v>1</v>
      </c>
      <c r="E4" s="47"/>
      <c r="F4" s="47"/>
      <c r="G4" s="47"/>
      <c r="H4" s="47"/>
      <c r="I4" s="47"/>
      <c r="J4" s="47"/>
      <c r="K4" s="47"/>
      <c r="L4" s="35"/>
      <c r="M4" s="15" t="s">
        <v>2</v>
      </c>
    </row>
    <row r="5" spans="1:45" s="7" customFormat="1" ht="15" customHeight="1" thickBot="1">
      <c r="A5" s="4"/>
      <c r="B5" s="27"/>
      <c r="C5" s="21"/>
      <c r="D5" s="5" t="s">
        <v>39</v>
      </c>
      <c r="E5" s="5" t="s">
        <v>58</v>
      </c>
      <c r="F5" s="5" t="s">
        <v>3</v>
      </c>
      <c r="G5" s="5" t="s">
        <v>59</v>
      </c>
      <c r="H5" s="6" t="s">
        <v>51</v>
      </c>
      <c r="I5" s="6" t="s">
        <v>60</v>
      </c>
      <c r="J5" s="6" t="s">
        <v>61</v>
      </c>
      <c r="K5" s="6" t="s">
        <v>62</v>
      </c>
      <c r="L5" s="6" t="s">
        <v>63</v>
      </c>
      <c r="M5" s="6" t="s">
        <v>63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" ht="15" customHeight="1">
      <c r="B6" s="24"/>
      <c r="C6" s="22"/>
    </row>
    <row r="7" spans="2:13" ht="15" customHeight="1">
      <c r="B7" s="24"/>
      <c r="C7" s="22"/>
      <c r="D7" s="36" t="s">
        <v>64</v>
      </c>
      <c r="E7" s="37"/>
      <c r="F7" s="37"/>
      <c r="G7" s="37"/>
      <c r="H7" s="37"/>
      <c r="I7" s="37"/>
      <c r="J7" s="37"/>
      <c r="K7" s="37"/>
      <c r="L7" s="37"/>
      <c r="M7" s="37"/>
    </row>
    <row r="8" spans="2:3" ht="15" customHeight="1">
      <c r="B8" s="24"/>
      <c r="C8" s="22"/>
    </row>
    <row r="9" spans="1:45" ht="15" customHeight="1">
      <c r="A9" s="55" t="s">
        <v>65</v>
      </c>
      <c r="B9" s="55"/>
      <c r="C9" s="56"/>
      <c r="D9" s="8">
        <v>1954</v>
      </c>
      <c r="E9" s="8">
        <v>2201</v>
      </c>
      <c r="F9" s="8">
        <v>2477</v>
      </c>
      <c r="G9" s="8">
        <v>2794</v>
      </c>
      <c r="H9" s="8">
        <v>3069</v>
      </c>
      <c r="I9" s="8">
        <v>3131</v>
      </c>
      <c r="J9" s="8">
        <v>3162</v>
      </c>
      <c r="K9" s="8">
        <v>3187</v>
      </c>
      <c r="L9" s="8">
        <v>3205</v>
      </c>
      <c r="M9" s="8">
        <v>173200</v>
      </c>
      <c r="N9" s="31"/>
      <c r="AS9" s="2"/>
    </row>
    <row r="10" spans="1:45" ht="15" customHeight="1">
      <c r="A10" s="55" t="s">
        <v>66</v>
      </c>
      <c r="B10" s="55"/>
      <c r="C10" s="56"/>
      <c r="D10" s="8">
        <v>242</v>
      </c>
      <c r="E10" s="8">
        <v>244</v>
      </c>
      <c r="F10" s="8">
        <v>259</v>
      </c>
      <c r="G10" s="8">
        <v>231</v>
      </c>
      <c r="H10" s="8">
        <v>215</v>
      </c>
      <c r="I10" s="8">
        <v>208</v>
      </c>
      <c r="J10" s="8">
        <v>203</v>
      </c>
      <c r="K10" s="8">
        <v>204</v>
      </c>
      <c r="L10" s="8">
        <v>205</v>
      </c>
      <c r="M10" s="8">
        <v>9026</v>
      </c>
      <c r="N10" s="31"/>
      <c r="AS10" s="2"/>
    </row>
    <row r="11" spans="2:45" ht="15" customHeight="1">
      <c r="B11" s="57" t="s">
        <v>8</v>
      </c>
      <c r="C11" s="58"/>
      <c r="D11" s="8">
        <v>25</v>
      </c>
      <c r="E11" s="8">
        <v>24</v>
      </c>
      <c r="F11" s="8">
        <v>26</v>
      </c>
      <c r="G11" s="8">
        <v>24</v>
      </c>
      <c r="H11" s="8">
        <v>23</v>
      </c>
      <c r="I11" s="8">
        <v>24</v>
      </c>
      <c r="J11" s="8">
        <v>24</v>
      </c>
      <c r="K11" s="8">
        <v>23</v>
      </c>
      <c r="L11" s="8">
        <v>22</v>
      </c>
      <c r="M11" s="8">
        <v>1073</v>
      </c>
      <c r="N11" s="31"/>
      <c r="AS11" s="2"/>
    </row>
    <row r="12" spans="2:45" ht="15" customHeight="1">
      <c r="B12" s="57" t="s">
        <v>25</v>
      </c>
      <c r="C12" s="58"/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11" t="s">
        <v>67</v>
      </c>
      <c r="L12" s="11" t="s">
        <v>67</v>
      </c>
      <c r="M12" s="8">
        <v>1</v>
      </c>
      <c r="N12" s="31"/>
      <c r="AS12" s="2"/>
    </row>
    <row r="13" spans="2:45" ht="15" customHeight="1">
      <c r="B13" s="57" t="s">
        <v>9</v>
      </c>
      <c r="C13" s="58"/>
      <c r="D13" s="8">
        <v>216</v>
      </c>
      <c r="E13" s="8">
        <v>219</v>
      </c>
      <c r="F13" s="8">
        <v>233</v>
      </c>
      <c r="G13" s="8">
        <v>207</v>
      </c>
      <c r="H13" s="8">
        <v>192</v>
      </c>
      <c r="I13" s="8">
        <v>184</v>
      </c>
      <c r="J13" s="8">
        <v>179</v>
      </c>
      <c r="K13" s="8">
        <v>181</v>
      </c>
      <c r="L13" s="8">
        <v>183</v>
      </c>
      <c r="M13" s="8">
        <v>7952</v>
      </c>
      <c r="N13" s="31"/>
      <c r="AS13" s="2"/>
    </row>
    <row r="14" spans="2:45" ht="15" customHeight="1">
      <c r="B14" s="64" t="s">
        <v>68</v>
      </c>
      <c r="C14" s="65"/>
      <c r="D14" s="8"/>
      <c r="E14" s="8"/>
      <c r="F14" s="8"/>
      <c r="G14" s="8"/>
      <c r="H14" s="8"/>
      <c r="I14" s="8"/>
      <c r="J14" s="8"/>
      <c r="K14" s="8"/>
      <c r="L14" s="8"/>
      <c r="M14" s="8"/>
      <c r="N14" s="31"/>
      <c r="AS14" s="2"/>
    </row>
    <row r="15" spans="1:45" ht="15" customHeight="1">
      <c r="A15" s="14"/>
      <c r="B15" s="57" t="s">
        <v>52</v>
      </c>
      <c r="C15" s="58"/>
      <c r="D15" s="11" t="s">
        <v>21</v>
      </c>
      <c r="E15" s="11" t="s">
        <v>21</v>
      </c>
      <c r="F15" s="11" t="s">
        <v>21</v>
      </c>
      <c r="G15" s="11" t="s">
        <v>21</v>
      </c>
      <c r="H15" s="11">
        <v>1</v>
      </c>
      <c r="I15" s="8">
        <v>1</v>
      </c>
      <c r="J15" s="8">
        <v>1</v>
      </c>
      <c r="K15" s="8">
        <v>1</v>
      </c>
      <c r="L15" s="8">
        <v>1</v>
      </c>
      <c r="M15" s="8">
        <v>106</v>
      </c>
      <c r="N15" s="31"/>
      <c r="AS15" s="2"/>
    </row>
    <row r="16" spans="1:45" ht="15" customHeight="1">
      <c r="A16" s="14"/>
      <c r="B16" s="66" t="s">
        <v>53</v>
      </c>
      <c r="C16" s="67"/>
      <c r="D16" s="11" t="s">
        <v>21</v>
      </c>
      <c r="E16" s="11" t="s">
        <v>21</v>
      </c>
      <c r="F16" s="11" t="s">
        <v>21</v>
      </c>
      <c r="G16" s="11" t="s">
        <v>21</v>
      </c>
      <c r="H16" s="11">
        <v>67</v>
      </c>
      <c r="I16" s="8">
        <v>74</v>
      </c>
      <c r="J16" s="8">
        <v>86</v>
      </c>
      <c r="K16" s="8">
        <v>91</v>
      </c>
      <c r="L16" s="8">
        <v>94</v>
      </c>
      <c r="M16" s="8">
        <v>4374</v>
      </c>
      <c r="N16" s="31"/>
      <c r="AS16" s="2"/>
    </row>
    <row r="17" spans="1:45" ht="15" customHeight="1">
      <c r="A17" s="63" t="s">
        <v>16</v>
      </c>
      <c r="B17" s="63"/>
      <c r="C17" s="56"/>
      <c r="D17" s="8">
        <v>1124</v>
      </c>
      <c r="E17" s="8">
        <v>1164</v>
      </c>
      <c r="F17" s="8">
        <v>1224</v>
      </c>
      <c r="G17" s="8">
        <v>1405</v>
      </c>
      <c r="H17" s="8">
        <v>1556</v>
      </c>
      <c r="I17" s="8">
        <v>1601</v>
      </c>
      <c r="J17" s="8">
        <v>1617</v>
      </c>
      <c r="K17" s="8">
        <v>1634</v>
      </c>
      <c r="L17" s="8">
        <v>1661</v>
      </c>
      <c r="M17" s="8">
        <v>97442</v>
      </c>
      <c r="N17" s="31"/>
      <c r="AS17" s="2"/>
    </row>
    <row r="18" spans="1:45" ht="15" customHeight="1">
      <c r="A18" s="48"/>
      <c r="B18" s="57" t="s">
        <v>69</v>
      </c>
      <c r="C18" s="58"/>
      <c r="D18" s="8">
        <v>528</v>
      </c>
      <c r="E18" s="8">
        <v>470</v>
      </c>
      <c r="F18" s="8">
        <v>422</v>
      </c>
      <c r="G18" s="8">
        <v>389</v>
      </c>
      <c r="H18" s="8">
        <v>330</v>
      </c>
      <c r="I18" s="8">
        <v>303</v>
      </c>
      <c r="J18" s="8">
        <v>278</v>
      </c>
      <c r="K18" s="8">
        <v>261</v>
      </c>
      <c r="L18" s="8">
        <v>247</v>
      </c>
      <c r="M18" s="8">
        <v>13477</v>
      </c>
      <c r="N18" s="31"/>
      <c r="AS18" s="2"/>
    </row>
    <row r="19" spans="1:45" ht="28.5" customHeight="1">
      <c r="A19" s="48"/>
      <c r="B19" s="68" t="s">
        <v>54</v>
      </c>
      <c r="C19" s="69"/>
      <c r="D19" s="11" t="s">
        <v>21</v>
      </c>
      <c r="E19" s="11" t="s">
        <v>21</v>
      </c>
      <c r="F19" s="11" t="s">
        <v>21</v>
      </c>
      <c r="G19" s="11" t="s">
        <v>21</v>
      </c>
      <c r="H19" s="11">
        <v>35</v>
      </c>
      <c r="I19" s="8">
        <v>35</v>
      </c>
      <c r="J19" s="8">
        <v>34</v>
      </c>
      <c r="K19" s="8">
        <v>36</v>
      </c>
      <c r="L19" s="8">
        <v>34</v>
      </c>
      <c r="M19" s="8">
        <v>2544</v>
      </c>
      <c r="N19" s="31"/>
      <c r="AS19" s="2"/>
    </row>
    <row r="20" spans="1:45" ht="15" customHeight="1">
      <c r="A20" s="48"/>
      <c r="B20" s="57" t="s">
        <v>70</v>
      </c>
      <c r="C20" s="58"/>
      <c r="D20" s="8">
        <v>596</v>
      </c>
      <c r="E20" s="8">
        <v>694</v>
      </c>
      <c r="F20" s="8">
        <v>802</v>
      </c>
      <c r="G20" s="8">
        <v>1016</v>
      </c>
      <c r="H20" s="8">
        <v>1226</v>
      </c>
      <c r="I20" s="8">
        <v>1298</v>
      </c>
      <c r="J20" s="8">
        <v>1339</v>
      </c>
      <c r="K20" s="8">
        <v>1373</v>
      </c>
      <c r="L20" s="8">
        <v>1414</v>
      </c>
      <c r="M20" s="8">
        <v>83965</v>
      </c>
      <c r="N20" s="31"/>
      <c r="AS20" s="2"/>
    </row>
    <row r="21" spans="1:45" ht="15" customHeight="1">
      <c r="A21" s="63" t="s">
        <v>18</v>
      </c>
      <c r="B21" s="63"/>
      <c r="C21" s="56"/>
      <c r="D21" s="8">
        <v>588</v>
      </c>
      <c r="E21" s="8">
        <v>793</v>
      </c>
      <c r="F21" s="8">
        <v>994</v>
      </c>
      <c r="G21" s="8">
        <v>1158</v>
      </c>
      <c r="H21" s="8">
        <v>1298</v>
      </c>
      <c r="I21" s="8">
        <v>1322</v>
      </c>
      <c r="J21" s="8">
        <v>1342</v>
      </c>
      <c r="K21" s="8">
        <v>1349</v>
      </c>
      <c r="L21" s="8">
        <v>1339</v>
      </c>
      <c r="M21" s="8">
        <v>66732</v>
      </c>
      <c r="N21" s="31"/>
      <c r="AS21" s="2"/>
    </row>
    <row r="22" spans="2:45" ht="15" customHeight="1">
      <c r="B22" s="57" t="s">
        <v>69</v>
      </c>
      <c r="C22" s="58"/>
      <c r="D22" s="8">
        <v>3</v>
      </c>
      <c r="E22" s="8">
        <v>2</v>
      </c>
      <c r="F22" s="8">
        <v>2</v>
      </c>
      <c r="G22" s="8">
        <v>1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49</v>
      </c>
      <c r="N22" s="31"/>
      <c r="AS22" s="2"/>
    </row>
    <row r="23" spans="2:13" ht="15" customHeight="1">
      <c r="B23" s="28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5" customHeight="1">
      <c r="B24" s="28"/>
      <c r="C24" s="10"/>
      <c r="D24" s="36" t="s">
        <v>71</v>
      </c>
      <c r="E24" s="37"/>
      <c r="F24" s="37"/>
      <c r="G24" s="37"/>
      <c r="H24" s="37"/>
      <c r="I24" s="37"/>
      <c r="J24" s="37"/>
      <c r="K24" s="37"/>
      <c r="L24" s="37"/>
      <c r="M24" s="37"/>
    </row>
    <row r="25" spans="2:13" ht="15" customHeight="1">
      <c r="B25" s="28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5" ht="15.75" customHeight="1">
      <c r="A26" s="55" t="s">
        <v>5</v>
      </c>
      <c r="B26" s="55"/>
      <c r="C26" s="56"/>
      <c r="D26" s="25">
        <v>76.4</v>
      </c>
      <c r="E26" s="25">
        <v>81</v>
      </c>
      <c r="F26" s="25">
        <v>87.1</v>
      </c>
      <c r="G26" s="25">
        <v>94.5</v>
      </c>
      <c r="H26" s="25">
        <v>102.8</v>
      </c>
      <c r="I26" s="25">
        <v>104.71571906354517</v>
      </c>
      <c r="J26" s="25">
        <v>105.7</v>
      </c>
      <c r="K26" s="25">
        <v>106.62428905988625</v>
      </c>
      <c r="L26" s="25">
        <f aca="true" t="shared" si="0" ref="L26:M28">L9/L$63*100000</f>
        <v>107.72504535039545</v>
      </c>
      <c r="M26" s="25">
        <f t="shared" si="0"/>
        <v>135.55820560194442</v>
      </c>
      <c r="N26" s="31"/>
      <c r="AS26" s="2"/>
    </row>
    <row r="27" spans="1:45" ht="15.75" customHeight="1">
      <c r="A27" s="55" t="s">
        <v>6</v>
      </c>
      <c r="B27" s="55"/>
      <c r="C27" s="56"/>
      <c r="D27" s="25">
        <v>9.5</v>
      </c>
      <c r="E27" s="25">
        <v>9</v>
      </c>
      <c r="F27" s="25">
        <v>9.1</v>
      </c>
      <c r="G27" s="25">
        <v>7.8</v>
      </c>
      <c r="H27" s="25">
        <v>7.2</v>
      </c>
      <c r="I27" s="25">
        <v>6.956521739130435</v>
      </c>
      <c r="J27" s="25">
        <v>6.8</v>
      </c>
      <c r="K27" s="25">
        <v>6.825025092004015</v>
      </c>
      <c r="L27" s="25">
        <f t="shared" si="0"/>
        <v>6.8903695153919085</v>
      </c>
      <c r="M27" s="25">
        <f t="shared" si="0"/>
        <v>7.064366996323038</v>
      </c>
      <c r="N27" s="31"/>
      <c r="AS27" s="2"/>
    </row>
    <row r="28" spans="2:45" ht="15.75" customHeight="1">
      <c r="B28" s="57" t="s">
        <v>8</v>
      </c>
      <c r="C28" s="58"/>
      <c r="D28" s="25">
        <v>1</v>
      </c>
      <c r="E28" s="25">
        <v>0.9</v>
      </c>
      <c r="F28" s="25">
        <v>0.9</v>
      </c>
      <c r="G28" s="25">
        <v>0.8</v>
      </c>
      <c r="H28" s="25">
        <v>0.8</v>
      </c>
      <c r="I28" s="25">
        <v>0.802675585284281</v>
      </c>
      <c r="J28" s="25">
        <v>0.802675585284281</v>
      </c>
      <c r="K28" s="25">
        <v>0.7694881231180997</v>
      </c>
      <c r="L28" s="25">
        <f t="shared" si="0"/>
        <v>0.7394542894566927</v>
      </c>
      <c r="M28" s="25">
        <f t="shared" si="0"/>
        <v>0.8398034330882583</v>
      </c>
      <c r="N28" s="31"/>
      <c r="AS28" s="2"/>
    </row>
    <row r="29" spans="2:45" ht="15.75" customHeight="1">
      <c r="B29" s="57" t="s">
        <v>25</v>
      </c>
      <c r="C29" s="58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 t="s">
        <v>44</v>
      </c>
      <c r="L29" s="25" t="s">
        <v>67</v>
      </c>
      <c r="M29" s="25">
        <f>M12/M$63*100000</f>
        <v>0.0007826686235678083</v>
      </c>
      <c r="N29" s="31"/>
      <c r="AS29" s="2"/>
    </row>
    <row r="30" spans="2:45" ht="15.75" customHeight="1">
      <c r="B30" s="57" t="s">
        <v>9</v>
      </c>
      <c r="C30" s="58"/>
      <c r="D30" s="25">
        <v>8.4</v>
      </c>
      <c r="E30" s="25">
        <v>8.1</v>
      </c>
      <c r="F30" s="25">
        <v>8.2</v>
      </c>
      <c r="G30" s="25">
        <v>7</v>
      </c>
      <c r="H30" s="25">
        <v>6.4</v>
      </c>
      <c r="I30" s="25">
        <v>6.153846153846153</v>
      </c>
      <c r="J30" s="25">
        <v>6</v>
      </c>
      <c r="K30" s="25">
        <v>6.055536968885915</v>
      </c>
      <c r="L30" s="25">
        <f>L13/L$63*100000</f>
        <v>6.150915225935217</v>
      </c>
      <c r="M30" s="25">
        <f>M13/M$63*100000</f>
        <v>6.223780894611211</v>
      </c>
      <c r="N30" s="31"/>
      <c r="AS30" s="2"/>
    </row>
    <row r="31" spans="2:45" ht="15.75" customHeight="1">
      <c r="B31" s="64" t="s">
        <v>68</v>
      </c>
      <c r="C31" s="6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1"/>
      <c r="AS31" s="2"/>
    </row>
    <row r="32" spans="1:45" ht="15.75" customHeight="1">
      <c r="A32" s="14"/>
      <c r="B32" s="57" t="s">
        <v>52</v>
      </c>
      <c r="C32" s="58"/>
      <c r="D32" s="25" t="s">
        <v>21</v>
      </c>
      <c r="E32" s="25" t="s">
        <v>21</v>
      </c>
      <c r="F32" s="25" t="s">
        <v>21</v>
      </c>
      <c r="G32" s="25" t="s">
        <v>21</v>
      </c>
      <c r="H32" s="25">
        <v>0</v>
      </c>
      <c r="I32" s="49">
        <v>0.033444816053511704</v>
      </c>
      <c r="J32" s="49">
        <v>0.033444816053511704</v>
      </c>
      <c r="K32" s="25">
        <v>0.03345600535296085</v>
      </c>
      <c r="L32" s="25">
        <f aca="true" t="shared" si="1" ref="L32:M38">L15/L$63*100000</f>
        <v>0.03361155861166785</v>
      </c>
      <c r="M32" s="25">
        <f t="shared" si="1"/>
        <v>0.08296287409818769</v>
      </c>
      <c r="N32" s="31"/>
      <c r="AS32" s="2"/>
    </row>
    <row r="33" spans="1:45" ht="15.75" customHeight="1">
      <c r="A33" s="14"/>
      <c r="B33" s="66" t="s">
        <v>53</v>
      </c>
      <c r="C33" s="67"/>
      <c r="D33" s="25" t="s">
        <v>21</v>
      </c>
      <c r="E33" s="25" t="s">
        <v>21</v>
      </c>
      <c r="F33" s="25" t="s">
        <v>21</v>
      </c>
      <c r="G33" s="25" t="s">
        <v>21</v>
      </c>
      <c r="H33" s="25">
        <v>2.244047914107224</v>
      </c>
      <c r="I33" s="25">
        <v>2.4749163879598663</v>
      </c>
      <c r="J33" s="25">
        <v>2.9</v>
      </c>
      <c r="K33" s="25">
        <v>3.0444964871194378</v>
      </c>
      <c r="L33" s="25">
        <f t="shared" si="1"/>
        <v>3.159486509496778</v>
      </c>
      <c r="M33" s="25">
        <f t="shared" si="1"/>
        <v>3.4233925594855936</v>
      </c>
      <c r="N33" s="31"/>
      <c r="AS33" s="2"/>
    </row>
    <row r="34" spans="1:45" ht="15.75" customHeight="1">
      <c r="A34" s="63" t="s">
        <v>16</v>
      </c>
      <c r="B34" s="63"/>
      <c r="C34" s="56"/>
      <c r="D34" s="25">
        <v>43.9</v>
      </c>
      <c r="E34" s="25">
        <v>42.8</v>
      </c>
      <c r="F34" s="25">
        <v>43</v>
      </c>
      <c r="G34" s="25">
        <v>47.5</v>
      </c>
      <c r="H34" s="25">
        <v>52.1</v>
      </c>
      <c r="I34" s="25">
        <v>53.54515050167224</v>
      </c>
      <c r="J34" s="25">
        <v>54.1</v>
      </c>
      <c r="K34" s="25">
        <v>54.66711274673804</v>
      </c>
      <c r="L34" s="25">
        <f t="shared" si="1"/>
        <v>55.828798853980295</v>
      </c>
      <c r="M34" s="25">
        <f t="shared" si="1"/>
        <v>76.26479601769438</v>
      </c>
      <c r="N34" s="31"/>
      <c r="AS34" s="2"/>
    </row>
    <row r="35" spans="1:45" ht="15.75" customHeight="1">
      <c r="A35" s="48"/>
      <c r="B35" s="57" t="s">
        <v>69</v>
      </c>
      <c r="C35" s="58"/>
      <c r="D35" s="25">
        <v>20.6</v>
      </c>
      <c r="E35" s="25">
        <v>17.3</v>
      </c>
      <c r="F35" s="25">
        <v>14.8</v>
      </c>
      <c r="G35" s="25">
        <v>13.2</v>
      </c>
      <c r="H35" s="25">
        <v>11.1</v>
      </c>
      <c r="I35" s="25">
        <v>10.133779264214047</v>
      </c>
      <c r="J35" s="25">
        <v>9.3</v>
      </c>
      <c r="K35" s="25">
        <v>8.732017397122783</v>
      </c>
      <c r="L35" s="25">
        <f t="shared" si="1"/>
        <v>8.302054977081958</v>
      </c>
      <c r="M35" s="25">
        <f t="shared" si="1"/>
        <v>10.548025039823353</v>
      </c>
      <c r="N35" s="31"/>
      <c r="AS35" s="2"/>
    </row>
    <row r="36" spans="1:45" ht="28.5" customHeight="1">
      <c r="A36" s="48"/>
      <c r="B36" s="68" t="s">
        <v>55</v>
      </c>
      <c r="C36" s="69"/>
      <c r="D36" s="25" t="s">
        <v>21</v>
      </c>
      <c r="E36" s="25" t="s">
        <v>21</v>
      </c>
      <c r="F36" s="25" t="s">
        <v>21</v>
      </c>
      <c r="G36" s="25" t="s">
        <v>21</v>
      </c>
      <c r="H36" s="25">
        <v>1.1722638357276542</v>
      </c>
      <c r="I36" s="25">
        <v>1.1705685618729096</v>
      </c>
      <c r="J36" s="25">
        <v>1.1</v>
      </c>
      <c r="K36" s="25">
        <v>1.2044161927065908</v>
      </c>
      <c r="L36" s="25">
        <f t="shared" si="1"/>
        <v>1.1427929927967069</v>
      </c>
      <c r="M36" s="25">
        <f t="shared" si="1"/>
        <v>1.9911089783565046</v>
      </c>
      <c r="N36" s="31"/>
      <c r="AS36" s="2"/>
    </row>
    <row r="37" spans="1:45" ht="15.75" customHeight="1">
      <c r="A37" s="48"/>
      <c r="B37" s="57" t="s">
        <v>70</v>
      </c>
      <c r="C37" s="58"/>
      <c r="D37" s="25">
        <v>23.3</v>
      </c>
      <c r="E37" s="25">
        <v>25.5</v>
      </c>
      <c r="F37" s="25">
        <v>28.2</v>
      </c>
      <c r="G37" s="25">
        <v>34.4</v>
      </c>
      <c r="H37" s="25">
        <v>41.1</v>
      </c>
      <c r="I37" s="25">
        <v>43.41137123745819</v>
      </c>
      <c r="J37" s="25">
        <v>44.8</v>
      </c>
      <c r="K37" s="25">
        <v>45.93509534961525</v>
      </c>
      <c r="L37" s="25">
        <f t="shared" si="1"/>
        <v>47.526743876898344</v>
      </c>
      <c r="M37" s="25">
        <f t="shared" si="1"/>
        <v>65.71677097787102</v>
      </c>
      <c r="N37" s="31"/>
      <c r="AS37" s="2"/>
    </row>
    <row r="38" spans="1:45" ht="15.75" customHeight="1">
      <c r="A38" s="63" t="s">
        <v>18</v>
      </c>
      <c r="B38" s="63"/>
      <c r="C38" s="56"/>
      <c r="D38" s="25">
        <v>23</v>
      </c>
      <c r="E38" s="25">
        <v>29.2</v>
      </c>
      <c r="F38" s="25">
        <v>34.9</v>
      </c>
      <c r="G38" s="25">
        <v>39.2</v>
      </c>
      <c r="H38" s="25">
        <v>43.5</v>
      </c>
      <c r="I38" s="25">
        <v>44.214046822742475</v>
      </c>
      <c r="J38" s="25">
        <v>44.9</v>
      </c>
      <c r="K38" s="25">
        <v>45.1321512211442</v>
      </c>
      <c r="L38" s="25">
        <f t="shared" si="1"/>
        <v>45.00587698102325</v>
      </c>
      <c r="M38" s="25">
        <f t="shared" si="1"/>
        <v>52.22904258792699</v>
      </c>
      <c r="N38" s="31"/>
      <c r="AS38" s="2"/>
    </row>
    <row r="39" spans="2:13" ht="15" customHeight="1">
      <c r="B39" s="57"/>
      <c r="C39" s="58"/>
      <c r="D39" s="25"/>
      <c r="E39" s="25"/>
      <c r="F39" s="25"/>
      <c r="G39" s="25"/>
      <c r="H39" s="43"/>
      <c r="I39" s="25"/>
      <c r="J39" s="25"/>
      <c r="K39" s="25"/>
      <c r="L39" s="25"/>
      <c r="M39" s="25"/>
    </row>
    <row r="40" spans="2:3" ht="15" customHeight="1">
      <c r="B40" s="24"/>
      <c r="C40" s="22"/>
    </row>
    <row r="41" spans="2:13" ht="15" customHeight="1">
      <c r="B41" s="24"/>
      <c r="C41" s="22"/>
      <c r="D41" s="36" t="s">
        <v>72</v>
      </c>
      <c r="E41" s="37"/>
      <c r="F41" s="37"/>
      <c r="G41" s="37"/>
      <c r="H41" s="37"/>
      <c r="I41" s="37"/>
      <c r="J41" s="37"/>
      <c r="K41" s="37"/>
      <c r="L41" s="37"/>
      <c r="M41" s="37"/>
    </row>
    <row r="42" spans="2:3" ht="15" customHeight="1">
      <c r="B42" s="24"/>
      <c r="C42" s="22"/>
    </row>
    <row r="43" spans="1:13" ht="15.75" customHeight="1">
      <c r="A43" s="55" t="s">
        <v>5</v>
      </c>
      <c r="B43" s="55"/>
      <c r="C43" s="56"/>
      <c r="D43" s="25">
        <v>1.3</v>
      </c>
      <c r="E43" s="25">
        <v>1.2</v>
      </c>
      <c r="F43" s="25">
        <v>1.1</v>
      </c>
      <c r="G43" s="25">
        <v>1.1</v>
      </c>
      <c r="H43" s="25">
        <v>0.9728497882046269</v>
      </c>
      <c r="I43" s="50">
        <v>0.9549664643883743</v>
      </c>
      <c r="J43" s="50">
        <v>0.9</v>
      </c>
      <c r="K43" s="50">
        <v>0.9378726074678381</v>
      </c>
      <c r="L43" s="50">
        <f aca="true" t="shared" si="2" ref="L43:M45">L$63/L9/1000</f>
        <v>0.9282892355694228</v>
      </c>
      <c r="M43" s="50">
        <f t="shared" si="2"/>
        <v>0.7376904965357968</v>
      </c>
    </row>
    <row r="44" spans="1:13" ht="15.75" customHeight="1">
      <c r="A44" s="55" t="s">
        <v>6</v>
      </c>
      <c r="B44" s="55"/>
      <c r="C44" s="56"/>
      <c r="D44" s="25">
        <v>10.6</v>
      </c>
      <c r="E44" s="25">
        <v>11.1</v>
      </c>
      <c r="F44" s="25">
        <v>11</v>
      </c>
      <c r="G44" s="25">
        <v>12.8</v>
      </c>
      <c r="H44" s="25">
        <v>13.88686511627907</v>
      </c>
      <c r="I44" s="50">
        <v>14.375</v>
      </c>
      <c r="J44" s="50">
        <v>14.7</v>
      </c>
      <c r="K44" s="50">
        <v>14.651960784313726</v>
      </c>
      <c r="L44" s="50">
        <f t="shared" si="2"/>
        <v>14.513009756097562</v>
      </c>
      <c r="M44" s="50">
        <f t="shared" si="2"/>
        <v>14.155549966762687</v>
      </c>
    </row>
    <row r="45" spans="2:13" ht="15.75" customHeight="1">
      <c r="B45" s="57" t="s">
        <v>8</v>
      </c>
      <c r="C45" s="58"/>
      <c r="D45" s="25">
        <v>102.3</v>
      </c>
      <c r="E45" s="25">
        <v>113.3</v>
      </c>
      <c r="F45" s="25">
        <v>109.4</v>
      </c>
      <c r="G45" s="25">
        <v>123.2</v>
      </c>
      <c r="H45" s="25">
        <v>129.812</v>
      </c>
      <c r="I45" s="50">
        <v>124.58333333333333</v>
      </c>
      <c r="J45" s="50">
        <v>124.6</v>
      </c>
      <c r="K45" s="50">
        <v>129.95652173913044</v>
      </c>
      <c r="L45" s="50">
        <f t="shared" si="2"/>
        <v>135.23486363636366</v>
      </c>
      <c r="M45" s="50">
        <f t="shared" si="2"/>
        <v>119.07548369058713</v>
      </c>
    </row>
    <row r="46" spans="2:13" ht="15.75" customHeight="1">
      <c r="B46" s="57" t="s">
        <v>25</v>
      </c>
      <c r="C46" s="58"/>
      <c r="D46" s="25">
        <v>2558.6</v>
      </c>
      <c r="E46" s="25">
        <v>2718</v>
      </c>
      <c r="F46" s="25">
        <v>0</v>
      </c>
      <c r="G46" s="25">
        <v>0</v>
      </c>
      <c r="H46" s="25">
        <v>0</v>
      </c>
      <c r="I46" s="25">
        <v>0</v>
      </c>
      <c r="J46" s="25" t="s">
        <v>44</v>
      </c>
      <c r="K46" s="50">
        <v>0</v>
      </c>
      <c r="L46" s="50">
        <v>0</v>
      </c>
      <c r="M46" s="50">
        <f>M$63/M12/1000</f>
        <v>127767.994</v>
      </c>
    </row>
    <row r="47" spans="2:13" ht="15.75" customHeight="1">
      <c r="B47" s="57" t="s">
        <v>9</v>
      </c>
      <c r="C47" s="58"/>
      <c r="D47" s="25">
        <v>11.8</v>
      </c>
      <c r="E47" s="25">
        <v>12.4</v>
      </c>
      <c r="F47" s="25">
        <v>12.2</v>
      </c>
      <c r="G47" s="25">
        <v>14.3</v>
      </c>
      <c r="H47" s="25">
        <v>15.550395833333335</v>
      </c>
      <c r="I47" s="50">
        <v>16.25</v>
      </c>
      <c r="J47" s="50">
        <v>16.7</v>
      </c>
      <c r="K47" s="50">
        <v>16.513812154696133</v>
      </c>
      <c r="L47" s="50">
        <f>L$63/L13/1000</f>
        <v>16.257743169398907</v>
      </c>
      <c r="M47" s="50">
        <f>M$63/M13/1000</f>
        <v>16.067403672032192</v>
      </c>
    </row>
    <row r="48" spans="2:13" ht="15.75" customHeight="1">
      <c r="B48" s="64" t="s">
        <v>68</v>
      </c>
      <c r="C48" s="6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.75" customHeight="1">
      <c r="A49" s="14"/>
      <c r="B49" s="57" t="s">
        <v>52</v>
      </c>
      <c r="C49" s="58"/>
      <c r="D49" s="25" t="s">
        <v>21</v>
      </c>
      <c r="E49" s="25" t="s">
        <v>21</v>
      </c>
      <c r="F49" s="25" t="s">
        <v>21</v>
      </c>
      <c r="G49" s="25" t="s">
        <v>21</v>
      </c>
      <c r="H49" s="25">
        <v>2985.676</v>
      </c>
      <c r="I49" s="50">
        <v>2990</v>
      </c>
      <c r="J49" s="50">
        <v>2991</v>
      </c>
      <c r="K49" s="50">
        <v>2989</v>
      </c>
      <c r="L49" s="50">
        <f aca="true" t="shared" si="3" ref="L49:M55">L$63/L15/1000</f>
        <v>2975.167</v>
      </c>
      <c r="M49" s="50">
        <f t="shared" si="3"/>
        <v>1205.3584339622641</v>
      </c>
    </row>
    <row r="50" spans="1:13" ht="15.75" customHeight="1">
      <c r="A50" s="14"/>
      <c r="B50" s="66" t="s">
        <v>53</v>
      </c>
      <c r="C50" s="67"/>
      <c r="D50" s="25" t="s">
        <v>21</v>
      </c>
      <c r="E50" s="25" t="s">
        <v>21</v>
      </c>
      <c r="F50" s="25" t="s">
        <v>21</v>
      </c>
      <c r="G50" s="25" t="s">
        <v>21</v>
      </c>
      <c r="H50" s="25">
        <v>44.56232835820896</v>
      </c>
      <c r="I50" s="50">
        <v>40.4054054054054</v>
      </c>
      <c r="J50" s="50">
        <v>34.8</v>
      </c>
      <c r="K50" s="50">
        <v>32.84615384615385</v>
      </c>
      <c r="L50" s="50">
        <f t="shared" si="3"/>
        <v>31.650712765957447</v>
      </c>
      <c r="M50" s="50">
        <f t="shared" si="3"/>
        <v>29.210789666209422</v>
      </c>
    </row>
    <row r="51" spans="1:13" ht="15.75" customHeight="1">
      <c r="A51" s="63" t="s">
        <v>16</v>
      </c>
      <c r="B51" s="63"/>
      <c r="C51" s="56"/>
      <c r="D51" s="25">
        <v>2.3</v>
      </c>
      <c r="E51" s="25">
        <v>2.3</v>
      </c>
      <c r="F51" s="25">
        <v>2.3</v>
      </c>
      <c r="G51" s="25">
        <v>2.1</v>
      </c>
      <c r="H51" s="25">
        <v>1.918814910025707</v>
      </c>
      <c r="I51" s="50">
        <v>1.867582760774516</v>
      </c>
      <c r="J51" s="50">
        <v>1.8</v>
      </c>
      <c r="K51" s="50">
        <v>1.8292533659730723</v>
      </c>
      <c r="L51" s="50">
        <f t="shared" si="3"/>
        <v>1.7911902468392533</v>
      </c>
      <c r="M51" s="50">
        <f t="shared" si="3"/>
        <v>1.3112209724759343</v>
      </c>
    </row>
    <row r="52" spans="1:13" ht="15.75" customHeight="1">
      <c r="A52" s="48"/>
      <c r="B52" s="57" t="s">
        <v>69</v>
      </c>
      <c r="C52" s="58"/>
      <c r="D52" s="25">
        <v>4.8</v>
      </c>
      <c r="E52" s="25">
        <v>5.8</v>
      </c>
      <c r="F52" s="25">
        <v>6.7</v>
      </c>
      <c r="G52" s="25">
        <v>7.6</v>
      </c>
      <c r="H52" s="25">
        <v>9.04750303030303</v>
      </c>
      <c r="I52" s="50">
        <v>9.867986798679867</v>
      </c>
      <c r="J52" s="50">
        <v>10.8</v>
      </c>
      <c r="K52" s="50">
        <v>11.452107279693486</v>
      </c>
      <c r="L52" s="50">
        <f t="shared" si="3"/>
        <v>12.04521052631579</v>
      </c>
      <c r="M52" s="50">
        <f t="shared" si="3"/>
        <v>9.48044772575499</v>
      </c>
    </row>
    <row r="53" spans="1:13" ht="28.5" customHeight="1">
      <c r="A53" s="48"/>
      <c r="B53" s="68" t="s">
        <v>54</v>
      </c>
      <c r="C53" s="69"/>
      <c r="D53" s="25" t="s">
        <v>21</v>
      </c>
      <c r="E53" s="25" t="s">
        <v>21</v>
      </c>
      <c r="F53" s="25" t="s">
        <v>21</v>
      </c>
      <c r="G53" s="25" t="s">
        <v>21</v>
      </c>
      <c r="H53" s="25">
        <v>85.30502857142856</v>
      </c>
      <c r="I53" s="50">
        <v>85.42857142857143</v>
      </c>
      <c r="J53" s="50">
        <v>88</v>
      </c>
      <c r="K53" s="50">
        <v>83.02777777777779</v>
      </c>
      <c r="L53" s="50">
        <f t="shared" si="3"/>
        <v>87.5049117647059</v>
      </c>
      <c r="M53" s="50">
        <f t="shared" si="3"/>
        <v>50.223268081761006</v>
      </c>
    </row>
    <row r="54" spans="1:13" ht="15.75" customHeight="1">
      <c r="A54" s="48"/>
      <c r="B54" s="57" t="s">
        <v>70</v>
      </c>
      <c r="C54" s="58"/>
      <c r="D54" s="25">
        <v>4.3</v>
      </c>
      <c r="E54" s="25">
        <v>3.9</v>
      </c>
      <c r="F54" s="25">
        <v>3.5</v>
      </c>
      <c r="G54" s="25">
        <v>2.9</v>
      </c>
      <c r="H54" s="25">
        <v>2.4352985318107665</v>
      </c>
      <c r="I54" s="50">
        <v>2.3035439137134053</v>
      </c>
      <c r="J54" s="50">
        <v>2.2</v>
      </c>
      <c r="K54" s="50">
        <v>2.176984705025492</v>
      </c>
      <c r="L54" s="50">
        <f t="shared" si="3"/>
        <v>2.104078500707214</v>
      </c>
      <c r="M54" s="50">
        <f t="shared" si="3"/>
        <v>1.5216815816113858</v>
      </c>
    </row>
    <row r="55" spans="1:13" ht="15.75" customHeight="1">
      <c r="A55" s="63" t="s">
        <v>18</v>
      </c>
      <c r="B55" s="63"/>
      <c r="C55" s="56"/>
      <c r="D55" s="25">
        <v>4.4</v>
      </c>
      <c r="E55" s="25">
        <v>3.4</v>
      </c>
      <c r="F55" s="25">
        <v>2.9</v>
      </c>
      <c r="G55" s="25">
        <v>2.6</v>
      </c>
      <c r="H55" s="25">
        <v>2.3002126348228042</v>
      </c>
      <c r="I55" s="50">
        <v>2.2617246596066565</v>
      </c>
      <c r="J55" s="50">
        <v>2.2</v>
      </c>
      <c r="K55" s="50">
        <v>2.2157153446997775</v>
      </c>
      <c r="L55" s="50">
        <f t="shared" si="3"/>
        <v>2.2219320388349515</v>
      </c>
      <c r="M55" s="50">
        <f t="shared" si="3"/>
        <v>1.9146435593118745</v>
      </c>
    </row>
    <row r="56" spans="1:13" ht="15" customHeight="1" thickBot="1">
      <c r="A56" s="9"/>
      <c r="B56" s="29"/>
      <c r="C56" s="23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45" s="48" customFormat="1" ht="6" customHeight="1">
      <c r="B57" s="24"/>
      <c r="C57" s="24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</row>
    <row r="58" spans="1:45" s="30" customFormat="1" ht="15" customHeight="1">
      <c r="A58" s="62" t="s">
        <v>26</v>
      </c>
      <c r="B58" s="62"/>
      <c r="C58" s="38" t="s">
        <v>27</v>
      </c>
      <c r="D58" s="38"/>
      <c r="E58" s="38"/>
      <c r="F58" s="38"/>
      <c r="G58" s="38"/>
      <c r="H58" s="38"/>
      <c r="I58" s="38"/>
      <c r="J58" s="38"/>
      <c r="K58" s="52"/>
      <c r="L58" s="52"/>
      <c r="M58" s="38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1:45" s="30" customFormat="1" ht="15" customHeight="1">
      <c r="A59" s="17"/>
      <c r="B59" s="44"/>
      <c r="C59" s="38" t="s">
        <v>56</v>
      </c>
      <c r="D59" s="38"/>
      <c r="E59" s="38"/>
      <c r="F59" s="38"/>
      <c r="G59" s="38"/>
      <c r="H59" s="38"/>
      <c r="I59" s="38"/>
      <c r="J59" s="38"/>
      <c r="K59" s="52"/>
      <c r="L59" s="52"/>
      <c r="M59" s="38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</row>
    <row r="60" spans="1:45" s="30" customFormat="1" ht="15" customHeight="1">
      <c r="A60" s="17"/>
      <c r="B60" s="16"/>
      <c r="C60" s="53" t="s">
        <v>30</v>
      </c>
      <c r="D60" s="53"/>
      <c r="E60" s="53"/>
      <c r="F60" s="53"/>
      <c r="G60" s="53"/>
      <c r="H60" s="53"/>
      <c r="I60" s="53"/>
      <c r="J60" s="53"/>
      <c r="K60" s="52"/>
      <c r="L60" s="52"/>
      <c r="M60" s="38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</row>
    <row r="61" spans="3:13" ht="15" customHeight="1">
      <c r="C61" s="30"/>
      <c r="D61" s="30"/>
      <c r="E61" s="30"/>
      <c r="F61" s="30"/>
      <c r="G61" s="30"/>
      <c r="H61" s="30"/>
      <c r="I61" s="30"/>
      <c r="J61" s="30"/>
      <c r="K61" s="52"/>
      <c r="L61" s="52"/>
      <c r="M61" s="38"/>
    </row>
    <row r="62" spans="3:13" ht="14.25" customHeight="1">
      <c r="C62" s="53"/>
      <c r="D62" s="53"/>
      <c r="E62" s="53"/>
      <c r="F62" s="53"/>
      <c r="G62" s="53"/>
      <c r="H62" s="53"/>
      <c r="I62" s="53"/>
      <c r="J62" s="53"/>
      <c r="K62" s="52"/>
      <c r="L62" s="52"/>
      <c r="M62" s="38"/>
    </row>
    <row r="63" spans="9:45" ht="13.5">
      <c r="I63" s="39"/>
      <c r="J63" s="42"/>
      <c r="K63" s="42"/>
      <c r="L63" s="42">
        <v>2975167</v>
      </c>
      <c r="M63" s="39">
        <v>127767994</v>
      </c>
      <c r="N63" s="31"/>
      <c r="AS63" s="2"/>
    </row>
  </sheetData>
  <mergeCells count="43">
    <mergeCell ref="K3:M3"/>
    <mergeCell ref="B52:C52"/>
    <mergeCell ref="B53:C53"/>
    <mergeCell ref="B54:C54"/>
    <mergeCell ref="B22:C22"/>
    <mergeCell ref="A26:C26"/>
    <mergeCell ref="B32:C32"/>
    <mergeCell ref="B15:C15"/>
    <mergeCell ref="B31:C31"/>
    <mergeCell ref="B36:C36"/>
    <mergeCell ref="A55:C55"/>
    <mergeCell ref="B19:C19"/>
    <mergeCell ref="B20:C20"/>
    <mergeCell ref="B29:C29"/>
    <mergeCell ref="A51:C51"/>
    <mergeCell ref="B46:C46"/>
    <mergeCell ref="B47:C47"/>
    <mergeCell ref="B48:C48"/>
    <mergeCell ref="B49:C49"/>
    <mergeCell ref="B50:C50"/>
    <mergeCell ref="B28:C28"/>
    <mergeCell ref="B30:C30"/>
    <mergeCell ref="B39:C39"/>
    <mergeCell ref="B33:C33"/>
    <mergeCell ref="A9:C9"/>
    <mergeCell ref="A10:C10"/>
    <mergeCell ref="B11:C11"/>
    <mergeCell ref="B18:C18"/>
    <mergeCell ref="A17:C17"/>
    <mergeCell ref="B12:C12"/>
    <mergeCell ref="B13:C13"/>
    <mergeCell ref="B14:C14"/>
    <mergeCell ref="B16:C16"/>
    <mergeCell ref="A21:C21"/>
    <mergeCell ref="A34:C34"/>
    <mergeCell ref="B35:C35"/>
    <mergeCell ref="A58:B58"/>
    <mergeCell ref="A43:C43"/>
    <mergeCell ref="A44:C44"/>
    <mergeCell ref="B45:C45"/>
    <mergeCell ref="B37:C37"/>
    <mergeCell ref="A38:C38"/>
    <mergeCell ref="A27:C27"/>
  </mergeCells>
  <printOptions/>
  <pageMargins left="0.5905511811023623" right="0.5905511811023623" top="0.5905511811023623" bottom="0.5905511811023623" header="0.31496062992125984" footer="0.3937007874015748"/>
  <pageSetup firstPageNumber="224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2007-03-07T07:18:43Z</cp:lastPrinted>
  <dcterms:created xsi:type="dcterms:W3CDTF">1998-10-19T06:52:01Z</dcterms:created>
  <dcterms:modified xsi:type="dcterms:W3CDTF">2007-06-26T10:40:10Z</dcterms:modified>
  <cp:category/>
  <cp:version/>
  <cp:contentType/>
  <cp:contentStatus/>
</cp:coreProperties>
</file>