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２－１" sheetId="1" r:id="rId1"/>
    <sheet name="２－２" sheetId="17" r:id="rId2"/>
    <sheet name="２－３" sheetId="3" r:id="rId3"/>
    <sheet name="２－４" sheetId="4" r:id="rId4"/>
    <sheet name="２－５" sheetId="5" r:id="rId5"/>
    <sheet name="２－６" sheetId="6" r:id="rId6"/>
    <sheet name="２－７" sheetId="18" r:id="rId7"/>
    <sheet name="２－８" sheetId="19" r:id="rId8"/>
    <sheet name="２－９" sheetId="9" r:id="rId9"/>
    <sheet name="２－１０" sheetId="10" r:id="rId10"/>
    <sheet name="２－１１" sheetId="20" r:id="rId11"/>
    <sheet name="２－１２" sheetId="12" r:id="rId12"/>
    <sheet name="２－１３" sheetId="13" r:id="rId13"/>
    <sheet name="２－１４" sheetId="14" r:id="rId14"/>
    <sheet name="２－１５" sheetId="15" r:id="rId15"/>
    <sheet name="２－１６" sheetId="16" r:id="rId16"/>
  </sheets>
  <definedNames>
    <definedName name="\A" localSheetId="9">'２－１０'!#REF!</definedName>
    <definedName name="\A" localSheetId="11">'２－１２'!#REF!</definedName>
    <definedName name="\A" localSheetId="2">'２－３'!#REF!</definedName>
    <definedName name="\A" localSheetId="3">'２－４'!#REF!</definedName>
    <definedName name="\A" localSheetId="4">'２－５'!$IR$8046:$IV$8046</definedName>
    <definedName name="\A" localSheetId="5">'２－６'!#REF!</definedName>
    <definedName name="\A" localSheetId="8">'２－９'!#REF!</definedName>
    <definedName name="\A">'２－１'!#REF!</definedName>
    <definedName name="\B" localSheetId="9">'２－１０'!$C$65:$C$138</definedName>
    <definedName name="\B" localSheetId="11">'２－１２'!$C$65:$C$94</definedName>
    <definedName name="\F" localSheetId="9">'２－１０'!#REF!</definedName>
    <definedName name="\F" localSheetId="11">'２－１２'!#REF!</definedName>
    <definedName name="\F" localSheetId="2">'２－３'!#REF!</definedName>
    <definedName name="\F" localSheetId="3">'２－４'!#REF!</definedName>
    <definedName name="\F" localSheetId="4">'２－５'!$IR$8046:$IV$8046</definedName>
    <definedName name="\F" localSheetId="5">'２－６'!#REF!</definedName>
    <definedName name="\F" localSheetId="8">'２－９'!#REF!</definedName>
    <definedName name="\F">'２－１'!#REF!</definedName>
    <definedName name="_xlnm.Print_Area" localSheetId="0">'２－１'!$A$1:$V$64</definedName>
    <definedName name="_xlnm.Print_Area" localSheetId="13">'２－１４'!$A$1:$N$64</definedName>
    <definedName name="_xlnm.Print_Area" localSheetId="14">'２－１５'!$A$1:$N$64</definedName>
    <definedName name="_xlnm.Print_Area" localSheetId="2">'２－３'!$A$1:$Q$64</definedName>
    <definedName name="_xlnm.Print_Area" localSheetId="3">'２－４'!$A$1:$P$64</definedName>
    <definedName name="_xlnm.Print_Area" localSheetId="4">'２－５'!$A$1:$W$64</definedName>
    <definedName name="_xlnm.Print_Area" localSheetId="5">'２－６'!$A$1:$W$64</definedName>
    <definedName name="_xlnm.Print_Area" localSheetId="8">'２－９'!$A$1:$S$64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20" l="1"/>
  <c r="V17" i="20"/>
  <c r="U17" i="20"/>
  <c r="T17" i="20"/>
  <c r="S17" i="20"/>
  <c r="R17" i="20"/>
  <c r="P17" i="20"/>
  <c r="O17" i="20"/>
  <c r="N17" i="20"/>
  <c r="M17" i="20"/>
  <c r="L17" i="20"/>
  <c r="K17" i="20"/>
  <c r="I17" i="20"/>
  <c r="H17" i="20"/>
  <c r="G17" i="20"/>
  <c r="F17" i="20"/>
  <c r="E17" i="20"/>
  <c r="D17" i="20"/>
  <c r="W15" i="20"/>
  <c r="V15" i="20"/>
  <c r="U15" i="20"/>
  <c r="T15" i="20"/>
  <c r="S15" i="20"/>
  <c r="R15" i="20"/>
  <c r="X15" i="20" s="1"/>
  <c r="P15" i="20"/>
  <c r="O15" i="20"/>
  <c r="N15" i="20"/>
  <c r="M15" i="20"/>
  <c r="L15" i="20"/>
  <c r="Q15" i="20" s="1"/>
  <c r="K15" i="20"/>
  <c r="I15" i="20"/>
  <c r="H15" i="20"/>
  <c r="G15" i="20"/>
  <c r="F15" i="20"/>
  <c r="E15" i="20"/>
  <c r="D15" i="20"/>
  <c r="J15" i="20" s="1"/>
  <c r="W14" i="20"/>
  <c r="W16" i="20" s="1"/>
  <c r="V14" i="20"/>
  <c r="V16" i="20" s="1"/>
  <c r="U14" i="20"/>
  <c r="U16" i="20" s="1"/>
  <c r="T14" i="20"/>
  <c r="T16" i="20" s="1"/>
  <c r="S14" i="20"/>
  <c r="S16" i="20" s="1"/>
  <c r="R14" i="20"/>
  <c r="R16" i="20" s="1"/>
  <c r="P14" i="20"/>
  <c r="P16" i="20" s="1"/>
  <c r="O14" i="20"/>
  <c r="O16" i="20" s="1"/>
  <c r="N14" i="20"/>
  <c r="N16" i="20" s="1"/>
  <c r="M14" i="20"/>
  <c r="M16" i="20" s="1"/>
  <c r="L14" i="20"/>
  <c r="L16" i="20" s="1"/>
  <c r="K14" i="20"/>
  <c r="K16" i="20" s="1"/>
  <c r="I14" i="20"/>
  <c r="I16" i="20" s="1"/>
  <c r="H14" i="20"/>
  <c r="H16" i="20" s="1"/>
  <c r="G14" i="20"/>
  <c r="G16" i="20" s="1"/>
  <c r="F14" i="20"/>
  <c r="F16" i="20" s="1"/>
  <c r="E14" i="20"/>
  <c r="J14" i="20" s="1"/>
  <c r="D14" i="20"/>
  <c r="D16" i="20" s="1"/>
  <c r="W13" i="20"/>
  <c r="V13" i="20"/>
  <c r="U13" i="20"/>
  <c r="T13" i="20"/>
  <c r="S13" i="20"/>
  <c r="R13" i="20"/>
  <c r="X13" i="20" s="1"/>
  <c r="X14" i="20" s="1"/>
  <c r="P13" i="20"/>
  <c r="O13" i="20"/>
  <c r="N13" i="20"/>
  <c r="M13" i="20"/>
  <c r="L13" i="20"/>
  <c r="Q13" i="20" s="1"/>
  <c r="Q14" i="20" s="1"/>
  <c r="K13" i="20"/>
  <c r="I13" i="20"/>
  <c r="H13" i="20"/>
  <c r="G13" i="20"/>
  <c r="F13" i="20"/>
  <c r="E13" i="20"/>
  <c r="D13" i="20"/>
  <c r="J13" i="20" s="1"/>
  <c r="M17" i="19"/>
  <c r="L17" i="19"/>
  <c r="K17" i="19"/>
  <c r="J17" i="19"/>
  <c r="I17" i="19"/>
  <c r="H17" i="19"/>
  <c r="G17" i="19"/>
  <c r="F17" i="19"/>
  <c r="E17" i="19"/>
  <c r="D17" i="19"/>
  <c r="M15" i="19"/>
  <c r="L15" i="19"/>
  <c r="K15" i="19"/>
  <c r="J15" i="19"/>
  <c r="I15" i="19"/>
  <c r="H15" i="19"/>
  <c r="G15" i="19"/>
  <c r="F15" i="19"/>
  <c r="E15" i="19"/>
  <c r="D15" i="19"/>
  <c r="M14" i="19"/>
  <c r="M16" i="19" s="1"/>
  <c r="L14" i="19"/>
  <c r="L16" i="19" s="1"/>
  <c r="K14" i="19"/>
  <c r="K16" i="19" s="1"/>
  <c r="J14" i="19"/>
  <c r="J16" i="19" s="1"/>
  <c r="I14" i="19"/>
  <c r="H14" i="19"/>
  <c r="H16" i="19" s="1"/>
  <c r="G14" i="19"/>
  <c r="G16" i="19" s="1"/>
  <c r="F14" i="19"/>
  <c r="F16" i="19" s="1"/>
  <c r="E14" i="19"/>
  <c r="E16" i="19" s="1"/>
  <c r="D14" i="19"/>
  <c r="D16" i="19" s="1"/>
  <c r="M13" i="19"/>
  <c r="L13" i="19"/>
  <c r="K13" i="19"/>
  <c r="J13" i="19"/>
  <c r="I13" i="19"/>
  <c r="H13" i="19"/>
  <c r="G13" i="19"/>
  <c r="F13" i="19"/>
  <c r="E13" i="19"/>
  <c r="D13" i="19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U14" i="18"/>
  <c r="U16" i="18" s="1"/>
  <c r="T14" i="18"/>
  <c r="T16" i="18" s="1"/>
  <c r="S14" i="18"/>
  <c r="S16" i="18" s="1"/>
  <c r="R14" i="18"/>
  <c r="R16" i="18" s="1"/>
  <c r="Q14" i="18"/>
  <c r="Q16" i="18" s="1"/>
  <c r="P14" i="18"/>
  <c r="P16" i="18" s="1"/>
  <c r="O14" i="18"/>
  <c r="O16" i="18" s="1"/>
  <c r="N14" i="18"/>
  <c r="N16" i="18" s="1"/>
  <c r="M14" i="18"/>
  <c r="M16" i="18" s="1"/>
  <c r="L14" i="18"/>
  <c r="L16" i="18" s="1"/>
  <c r="K14" i="18"/>
  <c r="K16" i="18" s="1"/>
  <c r="J14" i="18"/>
  <c r="J16" i="18" s="1"/>
  <c r="I14" i="18"/>
  <c r="I16" i="18" s="1"/>
  <c r="H14" i="18"/>
  <c r="H16" i="18" s="1"/>
  <c r="G14" i="18"/>
  <c r="G16" i="18" s="1"/>
  <c r="F14" i="18"/>
  <c r="F16" i="18" s="1"/>
  <c r="E14" i="18"/>
  <c r="E16" i="18" s="1"/>
  <c r="D14" i="18"/>
  <c r="D16" i="18" s="1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AA14" i="17"/>
  <c r="AA16" i="17" s="1"/>
  <c r="Z14" i="17"/>
  <c r="Z16" i="17" s="1"/>
  <c r="Y14" i="17"/>
  <c r="Y16" i="17" s="1"/>
  <c r="X14" i="17"/>
  <c r="X16" i="17" s="1"/>
  <c r="W14" i="17"/>
  <c r="W16" i="17" s="1"/>
  <c r="V14" i="17"/>
  <c r="V16" i="17" s="1"/>
  <c r="U14" i="17"/>
  <c r="U16" i="17" s="1"/>
  <c r="T14" i="17"/>
  <c r="T16" i="17" s="1"/>
  <c r="S14" i="17"/>
  <c r="S16" i="17" s="1"/>
  <c r="R14" i="17"/>
  <c r="R16" i="17" s="1"/>
  <c r="Q14" i="17"/>
  <c r="Q16" i="17" s="1"/>
  <c r="P14" i="17"/>
  <c r="P16" i="17" s="1"/>
  <c r="O14" i="17"/>
  <c r="O16" i="17" s="1"/>
  <c r="N14" i="17"/>
  <c r="N16" i="17" s="1"/>
  <c r="M14" i="17"/>
  <c r="M16" i="17" s="1"/>
  <c r="L14" i="17"/>
  <c r="L16" i="17" s="1"/>
  <c r="K14" i="17"/>
  <c r="K16" i="17" s="1"/>
  <c r="J14" i="17"/>
  <c r="J16" i="17" s="1"/>
  <c r="I14" i="17"/>
  <c r="I16" i="17" s="1"/>
  <c r="H14" i="17"/>
  <c r="H16" i="17" s="1"/>
  <c r="G14" i="17"/>
  <c r="G16" i="17" s="1"/>
  <c r="F14" i="17"/>
  <c r="F16" i="17" s="1"/>
  <c r="E14" i="17"/>
  <c r="E16" i="17" s="1"/>
  <c r="D14" i="17"/>
  <c r="D16" i="17" s="1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Q16" i="20" l="1"/>
  <c r="X16" i="20"/>
  <c r="E16" i="20"/>
  <c r="J16" i="20" s="1"/>
  <c r="I16" i="19"/>
  <c r="J14" i="16"/>
  <c r="R14" i="16"/>
  <c r="Z14" i="16"/>
  <c r="G17" i="16"/>
  <c r="K17" i="16"/>
  <c r="O17" i="16"/>
  <c r="S17" i="16"/>
  <c r="W17" i="16"/>
  <c r="AA17" i="16"/>
  <c r="J13" i="15"/>
  <c r="H14" i="15"/>
  <c r="F15" i="15"/>
  <c r="F17" i="15"/>
  <c r="J19" i="12"/>
  <c r="X19" i="12"/>
  <c r="Q20" i="12"/>
  <c r="J21" i="12"/>
  <c r="X21" i="12"/>
  <c r="Q22" i="12"/>
  <c r="J23" i="12"/>
  <c r="X23" i="12"/>
  <c r="Q24" i="12"/>
  <c r="J25" i="12"/>
  <c r="X25" i="12"/>
  <c r="Q26" i="12"/>
  <c r="J27" i="12"/>
  <c r="X27" i="12"/>
  <c r="Q28" i="12"/>
  <c r="J29" i="12"/>
  <c r="X29" i="12"/>
  <c r="Q30" i="12"/>
  <c r="J31" i="12"/>
  <c r="X31" i="12"/>
  <c r="Q32" i="12"/>
  <c r="J33" i="12"/>
  <c r="X33" i="12"/>
  <c r="Q34" i="12"/>
  <c r="J35" i="12"/>
  <c r="X35" i="12"/>
  <c r="Q36" i="12"/>
  <c r="J37" i="12"/>
  <c r="X37" i="12"/>
  <c r="Q38" i="12"/>
  <c r="J39" i="12"/>
  <c r="X39" i="12"/>
  <c r="Q40" i="12"/>
  <c r="J41" i="12"/>
  <c r="X41" i="12"/>
  <c r="Q42" i="12"/>
  <c r="J43" i="12"/>
  <c r="X43" i="12"/>
  <c r="Q44" i="12"/>
  <c r="J45" i="12"/>
  <c r="X45" i="12"/>
  <c r="Q46" i="12"/>
  <c r="J47" i="12"/>
  <c r="X47" i="12"/>
  <c r="Q48" i="12"/>
  <c r="J49" i="12"/>
  <c r="X49" i="12"/>
  <c r="Q50" i="12"/>
  <c r="J51" i="12"/>
  <c r="X51" i="12"/>
  <c r="Q52" i="12"/>
  <c r="J53" i="12"/>
  <c r="X53" i="12"/>
  <c r="Q54" i="12"/>
  <c r="J55" i="12"/>
  <c r="X55" i="12"/>
  <c r="Q56" i="12"/>
  <c r="J57" i="12"/>
  <c r="X57" i="12"/>
  <c r="Q58" i="12"/>
  <c r="J59" i="12"/>
  <c r="X59" i="12"/>
  <c r="Q60" i="12"/>
  <c r="J61" i="12"/>
  <c r="X61" i="12"/>
  <c r="Q62" i="12"/>
  <c r="J63" i="12"/>
  <c r="K17" i="12"/>
  <c r="M17" i="12"/>
  <c r="O17" i="12"/>
  <c r="X63" i="12"/>
  <c r="Q64" i="12"/>
  <c r="D17" i="9"/>
  <c r="F17" i="9"/>
  <c r="H17" i="9"/>
  <c r="J17" i="9"/>
  <c r="L17" i="9"/>
  <c r="N17" i="9"/>
  <c r="P17" i="9"/>
  <c r="R17" i="9"/>
  <c r="E17" i="9"/>
  <c r="G17" i="9"/>
  <c r="I17" i="9"/>
  <c r="K17" i="9"/>
  <c r="M17" i="9"/>
  <c r="O17" i="9"/>
  <c r="Q17" i="9"/>
  <c r="Y9" i="6"/>
  <c r="Y10" i="6"/>
  <c r="D17" i="6"/>
  <c r="F17" i="6"/>
  <c r="H17" i="6"/>
  <c r="J17" i="6"/>
  <c r="L17" i="6"/>
  <c r="N17" i="6"/>
  <c r="P17" i="6"/>
  <c r="R17" i="6"/>
  <c r="T17" i="6"/>
  <c r="V17" i="6"/>
  <c r="D17" i="5"/>
  <c r="F17" i="5"/>
  <c r="H17" i="5"/>
  <c r="J17" i="5"/>
  <c r="L17" i="5"/>
  <c r="N17" i="5"/>
  <c r="P17" i="5"/>
  <c r="R17" i="5"/>
  <c r="T17" i="5"/>
  <c r="V17" i="5"/>
  <c r="D17" i="3"/>
  <c r="F17" i="3"/>
  <c r="H17" i="3"/>
  <c r="J17" i="3"/>
  <c r="L17" i="3"/>
  <c r="N17" i="3"/>
  <c r="P17" i="3"/>
  <c r="T17" i="1" l="1"/>
  <c r="R17" i="1"/>
  <c r="N17" i="1"/>
  <c r="J17" i="1"/>
  <c r="F17" i="1"/>
  <c r="O13" i="3"/>
  <c r="K13" i="3"/>
  <c r="G13" i="3"/>
  <c r="P13" i="3"/>
  <c r="L13" i="3"/>
  <c r="H13" i="3"/>
  <c r="D13" i="3"/>
  <c r="L17" i="4"/>
  <c r="H17" i="4"/>
  <c r="D17" i="4"/>
  <c r="L14" i="4"/>
  <c r="J14" i="4"/>
  <c r="D14" i="4"/>
  <c r="N13" i="4"/>
  <c r="J13" i="4"/>
  <c r="F13" i="4"/>
  <c r="U17" i="1"/>
  <c r="S17" i="1"/>
  <c r="Q17" i="1"/>
  <c r="O17" i="1"/>
  <c r="M17" i="1"/>
  <c r="K17" i="1"/>
  <c r="I17" i="1"/>
  <c r="G17" i="1"/>
  <c r="E17" i="1"/>
  <c r="U13" i="1"/>
  <c r="S14" i="1"/>
  <c r="Q13" i="1"/>
  <c r="O14" i="1"/>
  <c r="M13" i="1"/>
  <c r="K14" i="1"/>
  <c r="I13" i="1"/>
  <c r="G14" i="1"/>
  <c r="E13" i="1"/>
  <c r="O17" i="3"/>
  <c r="M17" i="3"/>
  <c r="K17" i="3"/>
  <c r="I17" i="3"/>
  <c r="G17" i="3"/>
  <c r="E17" i="3"/>
  <c r="O14" i="3"/>
  <c r="M14" i="3"/>
  <c r="K14" i="3"/>
  <c r="I14" i="3"/>
  <c r="G14" i="3"/>
  <c r="E14" i="3"/>
  <c r="O17" i="4"/>
  <c r="M17" i="4"/>
  <c r="K17" i="4"/>
  <c r="I17" i="4"/>
  <c r="G17" i="4"/>
  <c r="E17" i="4"/>
  <c r="O14" i="4"/>
  <c r="M14" i="4"/>
  <c r="K14" i="4"/>
  <c r="I14" i="4"/>
  <c r="G14" i="4"/>
  <c r="E14" i="4"/>
  <c r="U17" i="5"/>
  <c r="S17" i="5"/>
  <c r="Q17" i="5"/>
  <c r="O17" i="5"/>
  <c r="M17" i="5"/>
  <c r="K17" i="5"/>
  <c r="I17" i="5"/>
  <c r="G17" i="5"/>
  <c r="E17" i="5"/>
  <c r="V13" i="5"/>
  <c r="T13" i="5"/>
  <c r="R13" i="5"/>
  <c r="P13" i="5"/>
  <c r="N13" i="5"/>
  <c r="L13" i="5"/>
  <c r="J13" i="5"/>
  <c r="H13" i="5"/>
  <c r="F13" i="5"/>
  <c r="D13" i="5"/>
  <c r="U13" i="5"/>
  <c r="S13" i="5"/>
  <c r="Q13" i="5"/>
  <c r="O13" i="5"/>
  <c r="M13" i="5"/>
  <c r="K13" i="5"/>
  <c r="I13" i="5"/>
  <c r="G13" i="5"/>
  <c r="E13" i="5"/>
  <c r="U17" i="6"/>
  <c r="S17" i="6"/>
  <c r="Q17" i="6"/>
  <c r="O17" i="6"/>
  <c r="M17" i="6"/>
  <c r="K17" i="6"/>
  <c r="I17" i="6"/>
  <c r="G17" i="6"/>
  <c r="E17" i="6"/>
  <c r="U14" i="6"/>
  <c r="S14" i="6"/>
  <c r="Q14" i="6"/>
  <c r="O14" i="6"/>
  <c r="M14" i="6"/>
  <c r="K14" i="6"/>
  <c r="I14" i="6"/>
  <c r="G14" i="6"/>
  <c r="E14" i="6"/>
  <c r="P17" i="1"/>
  <c r="L17" i="1"/>
  <c r="H17" i="1"/>
  <c r="D17" i="1"/>
  <c r="M13" i="3"/>
  <c r="I13" i="3"/>
  <c r="E13" i="3"/>
  <c r="N13" i="3"/>
  <c r="J13" i="3"/>
  <c r="F13" i="3"/>
  <c r="N17" i="4"/>
  <c r="J17" i="4"/>
  <c r="F17" i="4"/>
  <c r="N14" i="4"/>
  <c r="H14" i="4"/>
  <c r="F14" i="4"/>
  <c r="L13" i="4"/>
  <c r="H13" i="4"/>
  <c r="D13" i="4"/>
  <c r="V14" i="5"/>
  <c r="T14" i="5"/>
  <c r="R14" i="5"/>
  <c r="P14" i="5"/>
  <c r="N14" i="5"/>
  <c r="L14" i="5"/>
  <c r="J14" i="5"/>
  <c r="H14" i="5"/>
  <c r="F14" i="5"/>
  <c r="D14" i="5"/>
  <c r="U13" i="6"/>
  <c r="S13" i="6"/>
  <c r="Q13" i="6"/>
  <c r="O13" i="6"/>
  <c r="M13" i="6"/>
  <c r="K13" i="6"/>
  <c r="I13" i="6"/>
  <c r="G13" i="6"/>
  <c r="E13" i="6"/>
  <c r="V13" i="6"/>
  <c r="T13" i="6"/>
  <c r="R13" i="6"/>
  <c r="P13" i="6"/>
  <c r="N13" i="6"/>
  <c r="L13" i="6"/>
  <c r="J13" i="6"/>
  <c r="H13" i="6"/>
  <c r="F13" i="6"/>
  <c r="D13" i="6"/>
  <c r="V14" i="10"/>
  <c r="T14" i="10"/>
  <c r="R14" i="10"/>
  <c r="P14" i="10"/>
  <c r="N14" i="10"/>
  <c r="L14" i="10"/>
  <c r="H14" i="10"/>
  <c r="F14" i="10"/>
  <c r="D14" i="10"/>
  <c r="J64" i="12"/>
  <c r="V17" i="12"/>
  <c r="T17" i="12"/>
  <c r="R17" i="12"/>
  <c r="G17" i="12"/>
  <c r="X62" i="12"/>
  <c r="Q61" i="12"/>
  <c r="J60" i="12"/>
  <c r="X58" i="12"/>
  <c r="Q57" i="12"/>
  <c r="J56" i="12"/>
  <c r="X54" i="12"/>
  <c r="Q53" i="12"/>
  <c r="J52" i="12"/>
  <c r="X50" i="12"/>
  <c r="Q49" i="12"/>
  <c r="J48" i="12"/>
  <c r="X46" i="12"/>
  <c r="Q45" i="12"/>
  <c r="J44" i="12"/>
  <c r="X42" i="12"/>
  <c r="Q41" i="12"/>
  <c r="J40" i="12"/>
  <c r="X38" i="12"/>
  <c r="Q37" i="12"/>
  <c r="J36" i="12"/>
  <c r="X34" i="12"/>
  <c r="Q33" i="12"/>
  <c r="J32" i="12"/>
  <c r="X30" i="12"/>
  <c r="Q29" i="12"/>
  <c r="J28" i="12"/>
  <c r="X26" i="12"/>
  <c r="Q25" i="12"/>
  <c r="J24" i="12"/>
  <c r="X22" i="12"/>
  <c r="Q21" i="12"/>
  <c r="I15" i="12"/>
  <c r="G13" i="12"/>
  <c r="E15" i="12"/>
  <c r="M17" i="14"/>
  <c r="K17" i="14"/>
  <c r="I17" i="14"/>
  <c r="G17" i="14"/>
  <c r="E17" i="14"/>
  <c r="K15" i="14"/>
  <c r="G15" i="14"/>
  <c r="M14" i="14"/>
  <c r="I14" i="14"/>
  <c r="E14" i="14"/>
  <c r="K13" i="14"/>
  <c r="G13" i="14"/>
  <c r="M13" i="14"/>
  <c r="K14" i="14"/>
  <c r="I13" i="14"/>
  <c r="G14" i="14"/>
  <c r="E13" i="14"/>
  <c r="M17" i="15"/>
  <c r="K17" i="15"/>
  <c r="I17" i="15"/>
  <c r="AA14" i="16"/>
  <c r="Y14" i="16"/>
  <c r="W14" i="16"/>
  <c r="W13" i="16"/>
  <c r="U14" i="16"/>
  <c r="U15" i="16"/>
  <c r="S14" i="16"/>
  <c r="Q14" i="16"/>
  <c r="O14" i="16"/>
  <c r="O13" i="16"/>
  <c r="M14" i="16"/>
  <c r="M15" i="16"/>
  <c r="K14" i="16"/>
  <c r="I14" i="16"/>
  <c r="G14" i="16"/>
  <c r="G13" i="16"/>
  <c r="E14" i="16"/>
  <c r="E15" i="16"/>
  <c r="Q15" i="16"/>
  <c r="S13" i="16"/>
  <c r="V17" i="10"/>
  <c r="T17" i="10"/>
  <c r="R17" i="10"/>
  <c r="P17" i="10"/>
  <c r="N17" i="10"/>
  <c r="L17" i="10"/>
  <c r="H17" i="10"/>
  <c r="F17" i="10"/>
  <c r="D17" i="10"/>
  <c r="W17" i="10"/>
  <c r="U17" i="10"/>
  <c r="S17" i="10"/>
  <c r="O17" i="10"/>
  <c r="M17" i="10"/>
  <c r="K17" i="10"/>
  <c r="I17" i="10"/>
  <c r="G17" i="10"/>
  <c r="E17" i="10"/>
  <c r="V13" i="10"/>
  <c r="T13" i="10"/>
  <c r="R13" i="10"/>
  <c r="P13" i="10"/>
  <c r="N13" i="10"/>
  <c r="L13" i="10"/>
  <c r="H13" i="10"/>
  <c r="F13" i="10"/>
  <c r="D13" i="10"/>
  <c r="W13" i="10"/>
  <c r="U13" i="10"/>
  <c r="S13" i="10"/>
  <c r="O13" i="10"/>
  <c r="M13" i="10"/>
  <c r="K13" i="10"/>
  <c r="I13" i="10"/>
  <c r="G13" i="10"/>
  <c r="E13" i="10"/>
  <c r="X64" i="12"/>
  <c r="W17" i="12"/>
  <c r="U17" i="12"/>
  <c r="S17" i="12"/>
  <c r="P17" i="12"/>
  <c r="N17" i="12"/>
  <c r="L17" i="12"/>
  <c r="Q17" i="12" s="1"/>
  <c r="H17" i="12"/>
  <c r="F17" i="12"/>
  <c r="D17" i="12"/>
  <c r="J62" i="12"/>
  <c r="X60" i="12"/>
  <c r="Q59" i="12"/>
  <c r="J58" i="12"/>
  <c r="X56" i="12"/>
  <c r="Q55" i="12"/>
  <c r="J54" i="12"/>
  <c r="X52" i="12"/>
  <c r="Q51" i="12"/>
  <c r="J50" i="12"/>
  <c r="X48" i="12"/>
  <c r="Q47" i="12"/>
  <c r="J46" i="12"/>
  <c r="X44" i="12"/>
  <c r="Q43" i="12"/>
  <c r="J42" i="12"/>
  <c r="X40" i="12"/>
  <c r="Q39" i="12"/>
  <c r="J38" i="12"/>
  <c r="X36" i="12"/>
  <c r="Q35" i="12"/>
  <c r="J34" i="12"/>
  <c r="X32" i="12"/>
  <c r="Q31" i="12"/>
  <c r="J30" i="12"/>
  <c r="X28" i="12"/>
  <c r="Q27" i="12"/>
  <c r="J26" i="12"/>
  <c r="X24" i="12"/>
  <c r="Q23" i="12"/>
  <c r="J22" i="12"/>
  <c r="X20" i="12"/>
  <c r="K13" i="12"/>
  <c r="V17" i="13"/>
  <c r="V14" i="16"/>
  <c r="N14" i="16"/>
  <c r="F14" i="16"/>
  <c r="Y15" i="16"/>
  <c r="I15" i="16"/>
  <c r="AA13" i="16"/>
  <c r="K13" i="16"/>
  <c r="T17" i="13"/>
  <c r="R17" i="13"/>
  <c r="P17" i="13"/>
  <c r="N17" i="13"/>
  <c r="L17" i="13"/>
  <c r="J17" i="13"/>
  <c r="H17" i="13"/>
  <c r="F17" i="13"/>
  <c r="D17" i="13"/>
  <c r="V13" i="13"/>
  <c r="T13" i="13"/>
  <c r="R13" i="13"/>
  <c r="P13" i="13"/>
  <c r="N13" i="13"/>
  <c r="L13" i="13"/>
  <c r="J13" i="13"/>
  <c r="H13" i="13"/>
  <c r="F13" i="13"/>
  <c r="D13" i="13"/>
  <c r="L17" i="14"/>
  <c r="J17" i="14"/>
  <c r="H17" i="14"/>
  <c r="F17" i="14"/>
  <c r="D17" i="14"/>
  <c r="L13" i="14"/>
  <c r="J13" i="14"/>
  <c r="H13" i="14"/>
  <c r="F13" i="14"/>
  <c r="D13" i="14"/>
  <c r="L17" i="15"/>
  <c r="J17" i="15"/>
  <c r="H17" i="15"/>
  <c r="D17" i="15"/>
  <c r="L13" i="15"/>
  <c r="J14" i="15"/>
  <c r="H13" i="15"/>
  <c r="F14" i="15"/>
  <c r="F16" i="15" s="1"/>
  <c r="D13" i="15"/>
  <c r="J15" i="15"/>
  <c r="L14" i="15"/>
  <c r="D14" i="15"/>
  <c r="F13" i="15"/>
  <c r="Y17" i="16"/>
  <c r="U17" i="16"/>
  <c r="Q17" i="16"/>
  <c r="M17" i="16"/>
  <c r="I17" i="16"/>
  <c r="E17" i="16"/>
  <c r="AB17" i="16"/>
  <c r="Z17" i="16"/>
  <c r="X17" i="16"/>
  <c r="V17" i="16"/>
  <c r="T17" i="16"/>
  <c r="R17" i="16"/>
  <c r="P17" i="16"/>
  <c r="N17" i="16"/>
  <c r="L17" i="16"/>
  <c r="J17" i="16"/>
  <c r="H17" i="16"/>
  <c r="F17" i="16"/>
  <c r="D17" i="16"/>
  <c r="AA15" i="16"/>
  <c r="Y13" i="16"/>
  <c r="W15" i="16"/>
  <c r="U13" i="16"/>
  <c r="S15" i="16"/>
  <c r="Q13" i="16"/>
  <c r="O15" i="16"/>
  <c r="M13" i="16"/>
  <c r="K15" i="16"/>
  <c r="I13" i="16"/>
  <c r="G15" i="16"/>
  <c r="E13" i="16"/>
  <c r="U15" i="1"/>
  <c r="S15" i="1"/>
  <c r="S16" i="1" s="1"/>
  <c r="Q15" i="1"/>
  <c r="O15" i="1"/>
  <c r="O16" i="1" s="1"/>
  <c r="M15" i="1"/>
  <c r="K15" i="1"/>
  <c r="K16" i="1" s="1"/>
  <c r="G15" i="1"/>
  <c r="G16" i="1" s="1"/>
  <c r="U14" i="1"/>
  <c r="U16" i="1" s="1"/>
  <c r="Q14" i="1"/>
  <c r="Q16" i="1" s="1"/>
  <c r="M14" i="1"/>
  <c r="M16" i="1" s="1"/>
  <c r="I14" i="1"/>
  <c r="E14" i="1"/>
  <c r="S13" i="1"/>
  <c r="O13" i="1"/>
  <c r="K13" i="1"/>
  <c r="G13" i="1"/>
  <c r="S13" i="3"/>
  <c r="T13" i="3" s="1"/>
  <c r="R14" i="4"/>
  <c r="T13" i="1"/>
  <c r="T14" i="1"/>
  <c r="R13" i="1"/>
  <c r="R14" i="1"/>
  <c r="P13" i="1"/>
  <c r="P14" i="1"/>
  <c r="N13" i="1"/>
  <c r="N14" i="1"/>
  <c r="L13" i="1"/>
  <c r="L14" i="1"/>
  <c r="J13" i="1"/>
  <c r="J14" i="1"/>
  <c r="J15" i="1"/>
  <c r="H13" i="1"/>
  <c r="H14" i="1"/>
  <c r="H15" i="1"/>
  <c r="F13" i="1"/>
  <c r="F14" i="1"/>
  <c r="F16" i="1" s="1"/>
  <c r="F15" i="1"/>
  <c r="D13" i="1"/>
  <c r="D14" i="1"/>
  <c r="D15" i="1"/>
  <c r="T15" i="1"/>
  <c r="R15" i="1"/>
  <c r="P15" i="1"/>
  <c r="N15" i="1"/>
  <c r="L15" i="1"/>
  <c r="I15" i="1"/>
  <c r="E15" i="1"/>
  <c r="Y13" i="6"/>
  <c r="Z13" i="6"/>
  <c r="O15" i="3"/>
  <c r="O16" i="3" s="1"/>
  <c r="M15" i="3"/>
  <c r="M16" i="3" s="1"/>
  <c r="K15" i="3"/>
  <c r="K16" i="3" s="1"/>
  <c r="I15" i="3"/>
  <c r="I16" i="3" s="1"/>
  <c r="G15" i="3"/>
  <c r="G16" i="3" s="1"/>
  <c r="E15" i="3"/>
  <c r="E16" i="3" s="1"/>
  <c r="P14" i="3"/>
  <c r="N14" i="3"/>
  <c r="L14" i="3"/>
  <c r="J14" i="3"/>
  <c r="H14" i="3"/>
  <c r="F14" i="3"/>
  <c r="D14" i="3"/>
  <c r="O15" i="4"/>
  <c r="O16" i="4" s="1"/>
  <c r="M15" i="4"/>
  <c r="M16" i="4" s="1"/>
  <c r="K15" i="4"/>
  <c r="K16" i="4" s="1"/>
  <c r="I15" i="4"/>
  <c r="I16" i="4" s="1"/>
  <c r="G15" i="4"/>
  <c r="G16" i="4" s="1"/>
  <c r="E15" i="4"/>
  <c r="E16" i="4" s="1"/>
  <c r="O13" i="4"/>
  <c r="M13" i="4"/>
  <c r="K13" i="4"/>
  <c r="I13" i="4"/>
  <c r="G13" i="4"/>
  <c r="E13" i="4"/>
  <c r="R13" i="4" s="1"/>
  <c r="V15" i="5"/>
  <c r="V16" i="5" s="1"/>
  <c r="T15" i="5"/>
  <c r="T16" i="5" s="1"/>
  <c r="R15" i="5"/>
  <c r="R16" i="5" s="1"/>
  <c r="P15" i="5"/>
  <c r="P16" i="5" s="1"/>
  <c r="N15" i="5"/>
  <c r="N16" i="5" s="1"/>
  <c r="L15" i="5"/>
  <c r="L16" i="5" s="1"/>
  <c r="J15" i="5"/>
  <c r="J16" i="5" s="1"/>
  <c r="H15" i="5"/>
  <c r="H16" i="5" s="1"/>
  <c r="F15" i="5"/>
  <c r="F16" i="5" s="1"/>
  <c r="D15" i="5"/>
  <c r="D16" i="5" s="1"/>
  <c r="U14" i="5"/>
  <c r="S14" i="5"/>
  <c r="Q14" i="5"/>
  <c r="O14" i="5"/>
  <c r="M14" i="5"/>
  <c r="K14" i="5"/>
  <c r="I14" i="5"/>
  <c r="G14" i="5"/>
  <c r="E14" i="5"/>
  <c r="U15" i="6"/>
  <c r="U16" i="6" s="1"/>
  <c r="S15" i="6"/>
  <c r="S16" i="6" s="1"/>
  <c r="Q15" i="6"/>
  <c r="Q16" i="6" s="1"/>
  <c r="O15" i="6"/>
  <c r="O16" i="6" s="1"/>
  <c r="M15" i="6"/>
  <c r="M16" i="6" s="1"/>
  <c r="K15" i="6"/>
  <c r="K16" i="6" s="1"/>
  <c r="I15" i="6"/>
  <c r="I16" i="6" s="1"/>
  <c r="G15" i="6"/>
  <c r="G16" i="6" s="1"/>
  <c r="E15" i="6"/>
  <c r="E16" i="6" s="1"/>
  <c r="V14" i="6"/>
  <c r="T14" i="6"/>
  <c r="R14" i="6"/>
  <c r="P14" i="6"/>
  <c r="N14" i="6"/>
  <c r="L14" i="6"/>
  <c r="J14" i="6"/>
  <c r="H14" i="6"/>
  <c r="F14" i="6"/>
  <c r="D14" i="6"/>
  <c r="Q13" i="9"/>
  <c r="Q15" i="9"/>
  <c r="O13" i="9"/>
  <c r="O15" i="9"/>
  <c r="M13" i="9"/>
  <c r="M15" i="9"/>
  <c r="K13" i="9"/>
  <c r="K15" i="9"/>
  <c r="I13" i="9"/>
  <c r="I15" i="9"/>
  <c r="G13" i="9"/>
  <c r="G15" i="9"/>
  <c r="E13" i="9"/>
  <c r="E15" i="9"/>
  <c r="R13" i="9"/>
  <c r="R15" i="9"/>
  <c r="R14" i="9"/>
  <c r="P13" i="9"/>
  <c r="P15" i="9"/>
  <c r="P14" i="9"/>
  <c r="P16" i="9" s="1"/>
  <c r="N13" i="9"/>
  <c r="N15" i="9"/>
  <c r="N14" i="9"/>
  <c r="L13" i="9"/>
  <c r="L15" i="9"/>
  <c r="L14" i="9"/>
  <c r="L16" i="9" s="1"/>
  <c r="J13" i="9"/>
  <c r="J15" i="9"/>
  <c r="J14" i="9"/>
  <c r="H13" i="9"/>
  <c r="H15" i="9"/>
  <c r="H14" i="9"/>
  <c r="H16" i="9" s="1"/>
  <c r="F13" i="9"/>
  <c r="F15" i="9"/>
  <c r="F14" i="9"/>
  <c r="D13" i="9"/>
  <c r="U13" i="9" s="1"/>
  <c r="D15" i="9"/>
  <c r="D14" i="9"/>
  <c r="D16" i="9" s="1"/>
  <c r="P15" i="3"/>
  <c r="N15" i="3"/>
  <c r="L15" i="3"/>
  <c r="J15" i="3"/>
  <c r="H15" i="3"/>
  <c r="F15" i="3"/>
  <c r="D15" i="3"/>
  <c r="N15" i="4"/>
  <c r="N16" i="4" s="1"/>
  <c r="L15" i="4"/>
  <c r="L16" i="4" s="1"/>
  <c r="J15" i="4"/>
  <c r="J16" i="4" s="1"/>
  <c r="H15" i="4"/>
  <c r="H16" i="4" s="1"/>
  <c r="F15" i="4"/>
  <c r="F16" i="4" s="1"/>
  <c r="D15" i="4"/>
  <c r="D16" i="4" s="1"/>
  <c r="U15" i="5"/>
  <c r="S15" i="5"/>
  <c r="Q15" i="5"/>
  <c r="O15" i="5"/>
  <c r="M15" i="5"/>
  <c r="K15" i="5"/>
  <c r="I15" i="5"/>
  <c r="G15" i="5"/>
  <c r="E15" i="5"/>
  <c r="V15" i="6"/>
  <c r="T15" i="6"/>
  <c r="R15" i="6"/>
  <c r="P15" i="6"/>
  <c r="N15" i="6"/>
  <c r="L15" i="6"/>
  <c r="J15" i="6"/>
  <c r="H15" i="6"/>
  <c r="F15" i="6"/>
  <c r="D15" i="6"/>
  <c r="Q14" i="9"/>
  <c r="Q16" i="9" s="1"/>
  <c r="O14" i="9"/>
  <c r="O16" i="9" s="1"/>
  <c r="M14" i="9"/>
  <c r="M16" i="9" s="1"/>
  <c r="K14" i="9"/>
  <c r="K16" i="9" s="1"/>
  <c r="I14" i="9"/>
  <c r="I16" i="9" s="1"/>
  <c r="G14" i="9"/>
  <c r="G16" i="9" s="1"/>
  <c r="E14" i="9"/>
  <c r="E16" i="9" s="1"/>
  <c r="Q17" i="10"/>
  <c r="X17" i="10"/>
  <c r="J17" i="10"/>
  <c r="Q13" i="10"/>
  <c r="X13" i="10"/>
  <c r="J13" i="10"/>
  <c r="X17" i="12"/>
  <c r="V15" i="10"/>
  <c r="V16" i="10" s="1"/>
  <c r="T15" i="10"/>
  <c r="T16" i="10" s="1"/>
  <c r="R15" i="10"/>
  <c r="R16" i="10" s="1"/>
  <c r="P15" i="10"/>
  <c r="P16" i="10" s="1"/>
  <c r="N15" i="10"/>
  <c r="N16" i="10" s="1"/>
  <c r="L15" i="10"/>
  <c r="H15" i="10"/>
  <c r="H16" i="10" s="1"/>
  <c r="F15" i="10"/>
  <c r="F16" i="10" s="1"/>
  <c r="D15" i="10"/>
  <c r="D16" i="10" s="1"/>
  <c r="W14" i="10"/>
  <c r="U14" i="10"/>
  <c r="S14" i="10"/>
  <c r="O14" i="10"/>
  <c r="M14" i="10"/>
  <c r="K14" i="10"/>
  <c r="I14" i="10"/>
  <c r="G14" i="10"/>
  <c r="E14" i="10"/>
  <c r="V13" i="12"/>
  <c r="V15" i="12"/>
  <c r="T13" i="12"/>
  <c r="T15" i="12"/>
  <c r="T14" i="12"/>
  <c r="T16" i="12" s="1"/>
  <c r="R13" i="12"/>
  <c r="R15" i="12"/>
  <c r="P13" i="12"/>
  <c r="P15" i="12"/>
  <c r="P14" i="12"/>
  <c r="N13" i="12"/>
  <c r="N15" i="12"/>
  <c r="L13" i="12"/>
  <c r="Q13" i="12" s="1"/>
  <c r="L15" i="12"/>
  <c r="L14" i="12"/>
  <c r="H13" i="12"/>
  <c r="H15" i="12"/>
  <c r="H14" i="12"/>
  <c r="F13" i="12"/>
  <c r="F15" i="12"/>
  <c r="D13" i="12"/>
  <c r="D15" i="12"/>
  <c r="J15" i="12" s="1"/>
  <c r="D14" i="12"/>
  <c r="D16" i="12" s="1"/>
  <c r="V14" i="12"/>
  <c r="V16" i="12" s="1"/>
  <c r="N14" i="12"/>
  <c r="N16" i="12" s="1"/>
  <c r="F14" i="12"/>
  <c r="F16" i="12" s="1"/>
  <c r="S13" i="12"/>
  <c r="W17" i="13"/>
  <c r="U17" i="13"/>
  <c r="S17" i="13"/>
  <c r="Q17" i="13"/>
  <c r="O17" i="13"/>
  <c r="M17" i="13"/>
  <c r="K17" i="13"/>
  <c r="I17" i="13"/>
  <c r="G17" i="13"/>
  <c r="E17" i="13"/>
  <c r="W13" i="13"/>
  <c r="U13" i="13"/>
  <c r="S13" i="13"/>
  <c r="Q13" i="13"/>
  <c r="O13" i="13"/>
  <c r="M13" i="13"/>
  <c r="K13" i="13"/>
  <c r="I13" i="13"/>
  <c r="G13" i="13"/>
  <c r="E13" i="13"/>
  <c r="K16" i="14"/>
  <c r="G16" i="14"/>
  <c r="W15" i="10"/>
  <c r="U15" i="10"/>
  <c r="S15" i="10"/>
  <c r="X15" i="10" s="1"/>
  <c r="O15" i="10"/>
  <c r="M15" i="10"/>
  <c r="K15" i="10"/>
  <c r="I15" i="10"/>
  <c r="G15" i="10"/>
  <c r="E15" i="10"/>
  <c r="J15" i="10" s="1"/>
  <c r="Q63" i="12"/>
  <c r="I17" i="12"/>
  <c r="E17" i="12"/>
  <c r="J20" i="12"/>
  <c r="W14" i="12"/>
  <c r="W15" i="12"/>
  <c r="U14" i="12"/>
  <c r="U13" i="12"/>
  <c r="S14" i="12"/>
  <c r="S15" i="12"/>
  <c r="X15" i="12" s="1"/>
  <c r="Q19" i="12"/>
  <c r="O14" i="12"/>
  <c r="O15" i="12"/>
  <c r="M14" i="12"/>
  <c r="M13" i="12"/>
  <c r="K14" i="12"/>
  <c r="K15" i="12"/>
  <c r="I14" i="12"/>
  <c r="I16" i="12" s="1"/>
  <c r="I13" i="12"/>
  <c r="U15" i="12"/>
  <c r="M15" i="12"/>
  <c r="R14" i="12"/>
  <c r="R16" i="12" s="1"/>
  <c r="W13" i="12"/>
  <c r="O13" i="12"/>
  <c r="G14" i="12"/>
  <c r="E14" i="12"/>
  <c r="G15" i="12"/>
  <c r="E13" i="12"/>
  <c r="J13" i="12" s="1"/>
  <c r="U15" i="13"/>
  <c r="Q15" i="13"/>
  <c r="M15" i="13"/>
  <c r="I15" i="13"/>
  <c r="E15" i="13"/>
  <c r="U14" i="13"/>
  <c r="U16" i="13" s="1"/>
  <c r="Q14" i="13"/>
  <c r="M14" i="13"/>
  <c r="M16" i="13" s="1"/>
  <c r="I14" i="13"/>
  <c r="E14" i="13"/>
  <c r="E16" i="13" s="1"/>
  <c r="G17" i="15"/>
  <c r="E17" i="15"/>
  <c r="M13" i="15"/>
  <c r="M14" i="15"/>
  <c r="M15" i="15"/>
  <c r="K13" i="15"/>
  <c r="K14" i="15"/>
  <c r="K15" i="15"/>
  <c r="I13" i="15"/>
  <c r="I14" i="15"/>
  <c r="I15" i="15"/>
  <c r="G13" i="15"/>
  <c r="G14" i="15"/>
  <c r="G15" i="15"/>
  <c r="E13" i="15"/>
  <c r="E14" i="15"/>
  <c r="E15" i="15"/>
  <c r="AA16" i="16"/>
  <c r="W16" i="16"/>
  <c r="S16" i="16"/>
  <c r="O16" i="16"/>
  <c r="K16" i="16"/>
  <c r="W15" i="13"/>
  <c r="S15" i="13"/>
  <c r="O15" i="13"/>
  <c r="K15" i="13"/>
  <c r="G15" i="13"/>
  <c r="W14" i="13"/>
  <c r="S14" i="13"/>
  <c r="S16" i="13" s="1"/>
  <c r="O14" i="13"/>
  <c r="K14" i="13"/>
  <c r="K16" i="13" s="1"/>
  <c r="G14" i="13"/>
  <c r="M15" i="14"/>
  <c r="M16" i="14" s="1"/>
  <c r="I15" i="14"/>
  <c r="I16" i="14" s="1"/>
  <c r="E15" i="14"/>
  <c r="E16" i="14" s="1"/>
  <c r="G16" i="16"/>
  <c r="V15" i="13"/>
  <c r="T15" i="13"/>
  <c r="R15" i="13"/>
  <c r="P15" i="13"/>
  <c r="N15" i="13"/>
  <c r="L15" i="13"/>
  <c r="J15" i="13"/>
  <c r="H15" i="13"/>
  <c r="F15" i="13"/>
  <c r="D15" i="13"/>
  <c r="V14" i="13"/>
  <c r="V16" i="13" s="1"/>
  <c r="T14" i="13"/>
  <c r="T16" i="13" s="1"/>
  <c r="R14" i="13"/>
  <c r="R16" i="13" s="1"/>
  <c r="P14" i="13"/>
  <c r="P16" i="13" s="1"/>
  <c r="N14" i="13"/>
  <c r="N16" i="13" s="1"/>
  <c r="L14" i="13"/>
  <c r="L16" i="13" s="1"/>
  <c r="J14" i="13"/>
  <c r="J16" i="13" s="1"/>
  <c r="H14" i="13"/>
  <c r="H16" i="13" s="1"/>
  <c r="F14" i="13"/>
  <c r="F16" i="13" s="1"/>
  <c r="D14" i="13"/>
  <c r="D16" i="13" s="1"/>
  <c r="L15" i="14"/>
  <c r="J15" i="14"/>
  <c r="H15" i="14"/>
  <c r="F15" i="14"/>
  <c r="D15" i="14"/>
  <c r="L14" i="14"/>
  <c r="J14" i="14"/>
  <c r="J16" i="14" s="1"/>
  <c r="H14" i="14"/>
  <c r="F14" i="14"/>
  <c r="F16" i="14" s="1"/>
  <c r="D14" i="14"/>
  <c r="L15" i="15"/>
  <c r="L16" i="15" s="1"/>
  <c r="H15" i="15"/>
  <c r="H16" i="15" s="1"/>
  <c r="D15" i="15"/>
  <c r="D16" i="15" s="1"/>
  <c r="AB13" i="16"/>
  <c r="AB15" i="16"/>
  <c r="Z13" i="16"/>
  <c r="Z15" i="16"/>
  <c r="Z16" i="16" s="1"/>
  <c r="X13" i="16"/>
  <c r="X15" i="16"/>
  <c r="V13" i="16"/>
  <c r="V15" i="16"/>
  <c r="V16" i="16" s="1"/>
  <c r="T13" i="16"/>
  <c r="T15" i="16"/>
  <c r="R13" i="16"/>
  <c r="R15" i="16"/>
  <c r="R16" i="16" s="1"/>
  <c r="P13" i="16"/>
  <c r="P15" i="16"/>
  <c r="N13" i="16"/>
  <c r="N15" i="16"/>
  <c r="N16" i="16" s="1"/>
  <c r="L13" i="16"/>
  <c r="L15" i="16"/>
  <c r="J13" i="16"/>
  <c r="J15" i="16"/>
  <c r="J16" i="16" s="1"/>
  <c r="H13" i="16"/>
  <c r="H15" i="16"/>
  <c r="F13" i="16"/>
  <c r="F15" i="16"/>
  <c r="F16" i="16" s="1"/>
  <c r="D13" i="16"/>
  <c r="D15" i="16"/>
  <c r="AB14" i="16"/>
  <c r="X14" i="16"/>
  <c r="X16" i="16" s="1"/>
  <c r="T14" i="16"/>
  <c r="P14" i="16"/>
  <c r="P16" i="16" s="1"/>
  <c r="L14" i="16"/>
  <c r="H14" i="16"/>
  <c r="H16" i="16" s="1"/>
  <c r="D14" i="16"/>
  <c r="D16" i="16" l="1"/>
  <c r="L16" i="16"/>
  <c r="T16" i="16"/>
  <c r="AB16" i="16"/>
  <c r="D16" i="14"/>
  <c r="H16" i="14"/>
  <c r="L16" i="14"/>
  <c r="G16" i="13"/>
  <c r="O16" i="13"/>
  <c r="W16" i="13"/>
  <c r="J16" i="1"/>
  <c r="E16" i="16"/>
  <c r="M16" i="16"/>
  <c r="U16" i="16"/>
  <c r="I16" i="13"/>
  <c r="Q16" i="13"/>
  <c r="W16" i="12"/>
  <c r="J17" i="12"/>
  <c r="J16" i="15"/>
  <c r="I16" i="16"/>
  <c r="Q16" i="16"/>
  <c r="Y16" i="16"/>
  <c r="E16" i="15"/>
  <c r="I16" i="15"/>
  <c r="M16" i="15"/>
  <c r="E16" i="12"/>
  <c r="J16" i="12" s="1"/>
  <c r="J14" i="12"/>
  <c r="K16" i="12"/>
  <c r="M16" i="12"/>
  <c r="O16" i="12"/>
  <c r="H16" i="12"/>
  <c r="Q15" i="12"/>
  <c r="P16" i="12"/>
  <c r="J14" i="10"/>
  <c r="E16" i="10"/>
  <c r="J16" i="10" s="1"/>
  <c r="I16" i="10"/>
  <c r="M16" i="10"/>
  <c r="X14" i="10"/>
  <c r="S16" i="10"/>
  <c r="X16" i="10" s="1"/>
  <c r="W16" i="10"/>
  <c r="Q15" i="10"/>
  <c r="L16" i="10"/>
  <c r="F16" i="6"/>
  <c r="J16" i="6"/>
  <c r="N16" i="6"/>
  <c r="R16" i="6"/>
  <c r="V16" i="6"/>
  <c r="E16" i="5"/>
  <c r="I16" i="5"/>
  <c r="M16" i="5"/>
  <c r="Q16" i="5"/>
  <c r="U16" i="5"/>
  <c r="F16" i="3"/>
  <c r="J16" i="3"/>
  <c r="N16" i="3"/>
  <c r="D16" i="1"/>
  <c r="H16" i="1"/>
  <c r="I16" i="1"/>
  <c r="G16" i="15"/>
  <c r="K16" i="15"/>
  <c r="G16" i="12"/>
  <c r="S16" i="12"/>
  <c r="X16" i="12" s="1"/>
  <c r="X14" i="12"/>
  <c r="U16" i="12"/>
  <c r="X13" i="12"/>
  <c r="Q14" i="12"/>
  <c r="L16" i="12"/>
  <c r="Q16" i="12" s="1"/>
  <c r="G16" i="10"/>
  <c r="K16" i="10"/>
  <c r="O16" i="10"/>
  <c r="U16" i="10"/>
  <c r="Q14" i="10"/>
  <c r="F16" i="9"/>
  <c r="J16" i="9"/>
  <c r="N16" i="9"/>
  <c r="R16" i="9"/>
  <c r="V13" i="9"/>
  <c r="Z14" i="6"/>
  <c r="D16" i="6"/>
  <c r="H16" i="6"/>
  <c r="L16" i="6"/>
  <c r="P16" i="6"/>
  <c r="T16" i="6"/>
  <c r="G16" i="5"/>
  <c r="K16" i="5"/>
  <c r="O16" i="5"/>
  <c r="S16" i="5"/>
  <c r="S14" i="3"/>
  <c r="D16" i="3"/>
  <c r="H16" i="3"/>
  <c r="L16" i="3"/>
  <c r="T14" i="3"/>
  <c r="P16" i="3"/>
  <c r="L16" i="1"/>
  <c r="N16" i="1"/>
  <c r="P16" i="1"/>
  <c r="R16" i="1"/>
  <c r="T16" i="1"/>
  <c r="Y14" i="6"/>
  <c r="E16" i="1"/>
  <c r="Q16" i="10" l="1"/>
</calcChain>
</file>

<file path=xl/comments1.xml><?xml version="1.0" encoding="utf-8"?>
<comments xmlns="http://schemas.openxmlformats.org/spreadsheetml/2006/main">
  <authors>
    <author>茨城県</author>
  </authors>
  <commentList>
    <comment ref="L4" authorId="0">
      <text>
        <r>
          <rPr>
            <b/>
            <sz val="10"/>
            <color indexed="81"/>
            <rFont val="ＭＳ Ｐゴシック"/>
            <family val="3"/>
            <charset val="128"/>
          </rPr>
          <t>茨城県:16までは連合会支出金欄。17年度からは第一号都道府県調整交付金欄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<sst xmlns="http://schemas.openxmlformats.org/spreadsheetml/2006/main" count="1763" uniqueCount="336">
  <si>
    <t>歯科医国保</t>
  </si>
  <si>
    <t>医師国保</t>
  </si>
  <si>
    <t>小美玉市</t>
    <rPh sb="0" eb="3">
      <t>オミタマ</t>
    </rPh>
    <rPh sb="3" eb="4">
      <t>シ</t>
    </rPh>
    <phoneticPr fontId="0"/>
  </si>
  <si>
    <t>笠間市</t>
    <rPh sb="0" eb="2">
      <t>カサマ</t>
    </rPh>
    <rPh sb="2" eb="3">
      <t>シ</t>
    </rPh>
    <phoneticPr fontId="0"/>
  </si>
  <si>
    <t>つくばみらい市</t>
  </si>
  <si>
    <t>鉾田市</t>
    <rPh sb="0" eb="2">
      <t>ホコタ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</si>
  <si>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</si>
  <si>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</si>
  <si>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かすみがうら市</t>
  </si>
  <si>
    <t>筑西市</t>
    <rPh sb="0" eb="2">
      <t>チクセイ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</si>
  <si>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</si>
  <si>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稲敷市</t>
    <rPh sb="0" eb="2">
      <t>イナシキ</t>
    </rPh>
    <rPh sb="2" eb="3">
      <t>シ</t>
    </rPh>
    <phoneticPr fontId="0"/>
  </si>
  <si>
    <t>城里町</t>
    <rPh sb="0" eb="2">
      <t>シロサト</t>
    </rPh>
    <rPh sb="2" eb="3">
      <t>マチ</t>
    </rPh>
    <phoneticPr fontId="0"/>
  </si>
  <si>
    <t>ひたちなか市</t>
  </si>
  <si>
    <t>つくば市</t>
    <rPh sb="3" eb="4">
      <t>シ</t>
    </rPh>
    <phoneticPr fontId="0"/>
  </si>
  <si>
    <t>利根町</t>
    <rPh sb="0" eb="3">
      <t>トネマチ</t>
    </rPh>
    <phoneticPr fontId="0"/>
  </si>
  <si>
    <t>守谷市</t>
    <rPh sb="0" eb="2">
      <t>モリヤ</t>
    </rPh>
    <rPh sb="2" eb="3">
      <t>シ</t>
    </rPh>
    <phoneticPr fontId="0"/>
  </si>
  <si>
    <t>境町</t>
    <rPh sb="0" eb="2">
      <t>サカイマチ</t>
    </rPh>
    <phoneticPr fontId="0"/>
  </si>
  <si>
    <t>五霞町</t>
    <rPh sb="0" eb="3">
      <t>ゴカマチ</t>
    </rPh>
    <phoneticPr fontId="0"/>
  </si>
  <si>
    <t>八千代町</t>
    <rPh sb="0" eb="3">
      <t>ヤチヨ</t>
    </rPh>
    <rPh sb="3" eb="4">
      <t>マチ</t>
    </rPh>
    <phoneticPr fontId="0"/>
  </si>
  <si>
    <t>河内町</t>
    <rPh sb="0" eb="2">
      <t>カワチ</t>
    </rPh>
    <rPh sb="2" eb="3">
      <t>マチ</t>
    </rPh>
    <phoneticPr fontId="0"/>
  </si>
  <si>
    <t>牛久市</t>
    <rPh sb="0" eb="3">
      <t>ウシクシ</t>
    </rPh>
    <phoneticPr fontId="0"/>
  </si>
  <si>
    <t>阿見町</t>
    <rPh sb="0" eb="3">
      <t>アミマチ</t>
    </rPh>
    <phoneticPr fontId="0"/>
  </si>
  <si>
    <t>美浦村</t>
    <rPh sb="0" eb="2">
      <t>ミホ</t>
    </rPh>
    <rPh sb="2" eb="3">
      <t>ムラ</t>
    </rPh>
    <phoneticPr fontId="0"/>
  </si>
  <si>
    <t>潮来市</t>
    <rPh sb="0" eb="3">
      <t>イタコシ</t>
    </rPh>
    <phoneticPr fontId="0"/>
  </si>
  <si>
    <t>神栖市</t>
    <rPh sb="0" eb="2">
      <t>カミス</t>
    </rPh>
    <rPh sb="2" eb="3">
      <t>シ</t>
    </rPh>
    <phoneticPr fontId="0"/>
  </si>
  <si>
    <t>鹿嶋市</t>
    <rPh sb="0" eb="2">
      <t>カシマ</t>
    </rPh>
    <rPh sb="2" eb="3">
      <t>シ</t>
    </rPh>
    <phoneticPr fontId="0"/>
  </si>
  <si>
    <t>大子町</t>
    <rPh sb="0" eb="3">
      <t>ダイゴマチ</t>
    </rPh>
    <phoneticPr fontId="0"/>
  </si>
  <si>
    <t>常陸大宮市</t>
    <rPh sb="0" eb="2">
      <t>ヒタチ</t>
    </rPh>
    <rPh sb="2" eb="4">
      <t>オオミヤ</t>
    </rPh>
    <rPh sb="4" eb="5">
      <t>シ</t>
    </rPh>
    <phoneticPr fontId="0"/>
  </si>
  <si>
    <t>那珂市</t>
    <rPh sb="0" eb="3">
      <t>ナカシ</t>
    </rPh>
    <phoneticPr fontId="1"/>
  </si>
  <si>
    <t>東海村</t>
    <rPh sb="0" eb="3">
      <t>トウカイムラ</t>
    </rPh>
    <phoneticPr fontId="0"/>
  </si>
  <si>
    <t>大洗町</t>
    <rPh sb="0" eb="2">
      <t>オオアライ</t>
    </rPh>
    <rPh sb="2" eb="3">
      <t>マチ</t>
    </rPh>
    <phoneticPr fontId="0"/>
  </si>
  <si>
    <t>茨城町</t>
    <rPh sb="0" eb="3">
      <t>イバラキマチ</t>
    </rPh>
    <phoneticPr fontId="0"/>
  </si>
  <si>
    <t>取手市</t>
    <rPh sb="0" eb="3">
      <t>トリデシ</t>
    </rPh>
    <phoneticPr fontId="0"/>
  </si>
  <si>
    <t>北茨城市</t>
    <rPh sb="0" eb="3">
      <t>キタイバラキ</t>
    </rPh>
    <rPh sb="3" eb="4">
      <t>シ</t>
    </rPh>
    <phoneticPr fontId="0"/>
  </si>
  <si>
    <t>高萩市</t>
    <rPh sb="0" eb="3">
      <t>タカハギシ</t>
    </rPh>
    <phoneticPr fontId="0"/>
  </si>
  <si>
    <t>常陸太田市</t>
  </si>
  <si>
    <t>常総市</t>
    <rPh sb="0" eb="2">
      <t>ジョウソウ</t>
    </rPh>
    <rPh sb="2" eb="3">
      <t>シ</t>
    </rPh>
    <phoneticPr fontId="0"/>
  </si>
  <si>
    <t>下妻市</t>
    <rPh sb="0" eb="3">
      <t>シモツマシ</t>
    </rPh>
    <phoneticPr fontId="0"/>
  </si>
  <si>
    <t>龍ケ崎市</t>
    <rPh sb="0" eb="3">
      <t>リュウガサキ</t>
    </rPh>
    <rPh sb="3" eb="4">
      <t>シ</t>
    </rPh>
    <phoneticPr fontId="0"/>
  </si>
  <si>
    <t>結城市</t>
    <rPh sb="0" eb="3">
      <t>ユウキシ</t>
    </rPh>
    <phoneticPr fontId="0"/>
  </si>
  <si>
    <t>石岡市</t>
    <rPh sb="0" eb="3">
      <t>イシオカシ</t>
    </rPh>
    <phoneticPr fontId="0"/>
  </si>
  <si>
    <t>古河市</t>
    <rPh sb="0" eb="3">
      <t>コガシ</t>
    </rPh>
    <phoneticPr fontId="0"/>
  </si>
  <si>
    <t>土浦市</t>
    <rPh sb="0" eb="3">
      <t>ツチウラシ</t>
    </rPh>
    <phoneticPr fontId="0"/>
  </si>
  <si>
    <t>日立市</t>
    <rPh sb="0" eb="3">
      <t>ヒタチシ</t>
    </rPh>
    <phoneticPr fontId="0"/>
  </si>
  <si>
    <t>水戸市</t>
    <rPh sb="0" eb="3">
      <t>ミトシ</t>
    </rPh>
    <phoneticPr fontId="0"/>
  </si>
  <si>
    <t>組　合  計</t>
  </si>
  <si>
    <t>度</t>
  </si>
  <si>
    <t>町  村  計</t>
  </si>
  <si>
    <t>年</t>
  </si>
  <si>
    <t>市　　　計</t>
  </si>
  <si>
    <t>２９</t>
    <phoneticPr fontId="0"/>
  </si>
  <si>
    <t>市町村計</t>
  </si>
  <si>
    <t>成</t>
  </si>
  <si>
    <t>県　　  計</t>
  </si>
  <si>
    <t>平</t>
  </si>
  <si>
    <t>２８</t>
  </si>
  <si>
    <t>２７</t>
  </si>
  <si>
    <t>２６</t>
  </si>
  <si>
    <t>平成２５年度</t>
  </si>
  <si>
    <t>円</t>
    <rPh sb="0" eb="1">
      <t>エン</t>
    </rPh>
    <phoneticPr fontId="1"/>
  </si>
  <si>
    <t>計</t>
    <rPh sb="0" eb="1">
      <t>ケイ</t>
    </rPh>
    <phoneticPr fontId="1"/>
  </si>
  <si>
    <t>特別対策費補助金</t>
  </si>
  <si>
    <t>等補助金</t>
  </si>
  <si>
    <t>特別調整交付金</t>
  </si>
  <si>
    <t>普通調整交付金</t>
  </si>
  <si>
    <t xml:space="preserve">  負 　担 　金</t>
  </si>
  <si>
    <t>事業負担金</t>
    <rPh sb="0" eb="2">
      <t>ジギョウ</t>
    </rPh>
    <rPh sb="2" eb="5">
      <t>フタンキン</t>
    </rPh>
    <phoneticPr fontId="1"/>
  </si>
  <si>
    <t>事務費負担金</t>
  </si>
  <si>
    <t>介護分</t>
    <rPh sb="0" eb="2">
      <t>カイゴ</t>
    </rPh>
    <rPh sb="2" eb="3">
      <t>ブン</t>
    </rPh>
    <phoneticPr fontId="1"/>
  </si>
  <si>
    <t>後期高齢者分</t>
    <rPh sb="0" eb="2">
      <t>コウキ</t>
    </rPh>
    <rPh sb="2" eb="5">
      <t>コウレイシャ</t>
    </rPh>
    <rPh sb="5" eb="6">
      <t>ブン</t>
    </rPh>
    <phoneticPr fontId="1"/>
  </si>
  <si>
    <t>医療分</t>
    <rPh sb="0" eb="2">
      <t>イリョウ</t>
    </rPh>
    <rPh sb="2" eb="3">
      <t>ブン</t>
    </rPh>
    <phoneticPr fontId="1"/>
  </si>
  <si>
    <t>　保険者名</t>
    <phoneticPr fontId="1"/>
  </si>
  <si>
    <t>出産育児一時金</t>
  </si>
  <si>
    <t>特定健康診査等</t>
    <rPh sb="0" eb="2">
      <t>トクテイ</t>
    </rPh>
    <rPh sb="2" eb="4">
      <t>ケンコウ</t>
    </rPh>
    <rPh sb="4" eb="6">
      <t>シンサ</t>
    </rPh>
    <rPh sb="6" eb="7">
      <t>トウ</t>
    </rPh>
    <phoneticPr fontId="1"/>
  </si>
  <si>
    <t>高額医療費共同</t>
    <rPh sb="0" eb="2">
      <t>コウガク</t>
    </rPh>
    <rPh sb="2" eb="5">
      <t>イリョウヒ</t>
    </rPh>
    <rPh sb="5" eb="7">
      <t>キョウドウ</t>
    </rPh>
    <phoneticPr fontId="1"/>
  </si>
  <si>
    <t>療養給付費等</t>
  </si>
  <si>
    <t>退職被保険者分</t>
    <rPh sb="0" eb="2">
      <t>タイショク</t>
    </rPh>
    <rPh sb="2" eb="6">
      <t>ヒホケンシャ</t>
    </rPh>
    <rPh sb="6" eb="7">
      <t>ブン</t>
    </rPh>
    <phoneticPr fontId="1"/>
  </si>
  <si>
    <t>一般被保険者分</t>
    <rPh sb="0" eb="2">
      <t>イッパン</t>
    </rPh>
    <rPh sb="2" eb="6">
      <t>ヒホケンシャ</t>
    </rPh>
    <rPh sb="6" eb="7">
      <t>ブン</t>
    </rPh>
    <phoneticPr fontId="1"/>
  </si>
  <si>
    <t>保険者番号</t>
    <rPh sb="0" eb="3">
      <t>ホケンシャ</t>
    </rPh>
    <rPh sb="3" eb="5">
      <t>バンゴウ</t>
    </rPh>
    <phoneticPr fontId="1"/>
  </si>
  <si>
    <t>　               　国　　　　　　　　　　庫　　　　　　　　　　支　　　　　　　　　　出　　　　　　　　　　金</t>
    <phoneticPr fontId="1"/>
  </si>
  <si>
    <t>保　　　　　　険　　　　　　料　　　　　　（　税　）</t>
    <rPh sb="0" eb="15">
      <t>ホケンリョウ</t>
    </rPh>
    <rPh sb="23" eb="24">
      <t>ゼイ</t>
    </rPh>
    <phoneticPr fontId="1"/>
  </si>
  <si>
    <t>　　　区　分</t>
  </si>
  <si>
    <t xml:space="preserve">第２表－１　　経理状況＜収入（1）＞ 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シュウニュウ</t>
    </rPh>
    <phoneticPr fontId="1"/>
  </si>
  <si>
    <t>２９</t>
    <phoneticPr fontId="0"/>
  </si>
  <si>
    <t>円</t>
    <rPh sb="0" eb="1">
      <t>エン</t>
    </rPh>
    <phoneticPr fontId="8"/>
  </si>
  <si>
    <t>繰 入 金</t>
    <rPh sb="0" eb="1">
      <t>クリ</t>
    </rPh>
    <rPh sb="2" eb="3">
      <t>イリ</t>
    </rPh>
    <rPh sb="4" eb="5">
      <t>キン</t>
    </rPh>
    <phoneticPr fontId="8"/>
  </si>
  <si>
    <t>（単年度収入）</t>
    <rPh sb="1" eb="4">
      <t>タンネンド</t>
    </rPh>
    <rPh sb="4" eb="6">
      <t>シュウニュウ</t>
    </rPh>
    <phoneticPr fontId="8"/>
  </si>
  <si>
    <t>　収　　　 入</t>
  </si>
  <si>
    <t>勘定</t>
    <rPh sb="0" eb="2">
      <t>カンジョウ</t>
    </rPh>
    <phoneticPr fontId="8"/>
  </si>
  <si>
    <t>そ　の　他</t>
  </si>
  <si>
    <t>財政安定化支援事業</t>
  </si>
  <si>
    <t>出産育児一時金等</t>
    <phoneticPr fontId="8"/>
  </si>
  <si>
    <t>職員給与費等</t>
  </si>
  <si>
    <t>基準超過費用</t>
    <rPh sb="0" eb="2">
      <t>キジュン</t>
    </rPh>
    <rPh sb="2" eb="4">
      <t>チョウカ</t>
    </rPh>
    <rPh sb="4" eb="6">
      <t>ヒヨウ</t>
    </rPh>
    <phoneticPr fontId="8"/>
  </si>
  <si>
    <t>保険基盤安定（保険者支援分）</t>
    <rPh sb="7" eb="10">
      <t>ホケンシャ</t>
    </rPh>
    <rPh sb="10" eb="12">
      <t>シエン</t>
    </rPh>
    <rPh sb="12" eb="13">
      <t>ブン</t>
    </rPh>
    <phoneticPr fontId="8"/>
  </si>
  <si>
    <t>保険基盤安定（保険税軽減分）</t>
    <rPh sb="7" eb="10">
      <t>ホケンゼイ</t>
    </rPh>
    <rPh sb="10" eb="12">
      <t>ケイゲン</t>
    </rPh>
    <rPh sb="12" eb="13">
      <t>ブン</t>
    </rPh>
    <phoneticPr fontId="8"/>
  </si>
  <si>
    <t>安定化事業交付金</t>
    <rPh sb="0" eb="3">
      <t>アンテイカ</t>
    </rPh>
    <rPh sb="3" eb="5">
      <t>ジギョウ</t>
    </rPh>
    <rPh sb="5" eb="8">
      <t>コウフキン</t>
    </rPh>
    <phoneticPr fontId="8"/>
  </si>
  <si>
    <t>事業交付金</t>
    <rPh sb="0" eb="2">
      <t>ジギョウ</t>
    </rPh>
    <rPh sb="2" eb="5">
      <t>コウフキン</t>
    </rPh>
    <phoneticPr fontId="8"/>
  </si>
  <si>
    <t>その他</t>
    <rPh sb="2" eb="3">
      <t>タ</t>
    </rPh>
    <phoneticPr fontId="8"/>
  </si>
  <si>
    <t>支出金</t>
    <rPh sb="0" eb="3">
      <t>シシュツキン</t>
    </rPh>
    <phoneticPr fontId="8"/>
  </si>
  <si>
    <t>調整交付金</t>
    <rPh sb="0" eb="2">
      <t>チョウセイ</t>
    </rPh>
    <rPh sb="2" eb="5">
      <t>コウフキン</t>
    </rPh>
    <phoneticPr fontId="8"/>
  </si>
  <si>
    <t>負担金</t>
    <rPh sb="0" eb="3">
      <t>フタンキン</t>
    </rPh>
    <phoneticPr fontId="8"/>
  </si>
  <si>
    <t>事業負担金</t>
    <rPh sb="0" eb="2">
      <t>ジギョウ</t>
    </rPh>
    <rPh sb="2" eb="5">
      <t>フタンキン</t>
    </rPh>
    <phoneticPr fontId="8"/>
  </si>
  <si>
    <t xml:space="preserve"> 交    付    金</t>
  </si>
  <si>
    <t>　保険者名</t>
  </si>
  <si>
    <t>収入合計</t>
    <rPh sb="0" eb="2">
      <t>シュウニュウ</t>
    </rPh>
    <rPh sb="2" eb="4">
      <t>ゴウケイ</t>
    </rPh>
    <phoneticPr fontId="8"/>
  </si>
  <si>
    <t>繰　越　金</t>
  </si>
  <si>
    <t>そ　の　他　の</t>
    <rPh sb="4" eb="5">
      <t>タ</t>
    </rPh>
    <phoneticPr fontId="8"/>
  </si>
  <si>
    <t>直診</t>
    <rPh sb="0" eb="1">
      <t>チョクシン</t>
    </rPh>
    <rPh sb="1" eb="2">
      <t>シンリョウジョ</t>
    </rPh>
    <phoneticPr fontId="8"/>
  </si>
  <si>
    <t>　         　一　　　　　般　　　　　会　　　　　計　　　　　　　　（市　　　　　町　　　　　村　　　　　補　　　　　助）</t>
    <phoneticPr fontId="8"/>
  </si>
  <si>
    <t>保険財政共同</t>
    <rPh sb="0" eb="2">
      <t>ホケン</t>
    </rPh>
    <rPh sb="2" eb="4">
      <t>ザイセイ</t>
    </rPh>
    <rPh sb="4" eb="6">
      <t>キョウドウ</t>
    </rPh>
    <phoneticPr fontId="8"/>
  </si>
  <si>
    <t>高額医療費共同</t>
    <rPh sb="0" eb="2">
      <t>コウガク</t>
    </rPh>
    <rPh sb="2" eb="5">
      <t>イリョウヒ</t>
    </rPh>
    <rPh sb="5" eb="7">
      <t>キョウドウ</t>
    </rPh>
    <phoneticPr fontId="8"/>
  </si>
  <si>
    <t>連合会支出金</t>
    <rPh sb="0" eb="2">
      <t>レンゴウ</t>
    </rPh>
    <rPh sb="2" eb="3">
      <t>カイ</t>
    </rPh>
    <rPh sb="3" eb="6">
      <t>シシュツキン</t>
    </rPh>
    <phoneticPr fontId="1"/>
  </si>
  <si>
    <t>広域化等支援基金</t>
    <rPh sb="0" eb="3">
      <t>コウイキカ</t>
    </rPh>
    <rPh sb="3" eb="4">
      <t>トウ</t>
    </rPh>
    <rPh sb="4" eb="6">
      <t>シエン</t>
    </rPh>
    <rPh sb="6" eb="8">
      <t>キキン</t>
    </rPh>
    <phoneticPr fontId="8"/>
  </si>
  <si>
    <t>第二号都道府県</t>
    <rPh sb="0" eb="1">
      <t>ダイ</t>
    </rPh>
    <rPh sb="1" eb="2">
      <t>ニ</t>
    </rPh>
    <rPh sb="2" eb="3">
      <t>ゴウ</t>
    </rPh>
    <rPh sb="3" eb="7">
      <t>トドウフケン</t>
    </rPh>
    <phoneticPr fontId="8"/>
  </si>
  <si>
    <t>第一号都道府県</t>
    <rPh sb="0" eb="1">
      <t>ダイ</t>
    </rPh>
    <rPh sb="1" eb="2">
      <t>イチ</t>
    </rPh>
    <rPh sb="2" eb="3">
      <t>ゴウ</t>
    </rPh>
    <rPh sb="3" eb="7">
      <t>トドウフケン</t>
    </rPh>
    <phoneticPr fontId="8"/>
  </si>
  <si>
    <t>特定健康診査等</t>
    <rPh sb="0" eb="2">
      <t>トクテイ</t>
    </rPh>
    <rPh sb="2" eb="4">
      <t>ケンコウ</t>
    </rPh>
    <rPh sb="4" eb="6">
      <t>シンサ</t>
    </rPh>
    <rPh sb="6" eb="7">
      <t>トウ</t>
    </rPh>
    <phoneticPr fontId="8"/>
  </si>
  <si>
    <t>保険者番号</t>
    <rPh sb="0" eb="3">
      <t>ホケンシャ</t>
    </rPh>
    <rPh sb="3" eb="5">
      <t>バンゴウ</t>
    </rPh>
    <phoneticPr fontId="8"/>
  </si>
  <si>
    <t>基 金 等</t>
    <rPh sb="0" eb="1">
      <t>モト</t>
    </rPh>
    <rPh sb="2" eb="3">
      <t>キン</t>
    </rPh>
    <rPh sb="4" eb="5">
      <t>トウ</t>
    </rPh>
    <phoneticPr fontId="8"/>
  </si>
  <si>
    <t>小 計</t>
    <phoneticPr fontId="8"/>
  </si>
  <si>
    <t xml:space="preserve">   　　　　　　　　　　　　　　　　　　　　　　　　　　             　　 繰　　　        　　　　　　　 　入　　　　       　　　　　  　金</t>
    <phoneticPr fontId="8"/>
  </si>
  <si>
    <t>共同事業交付金</t>
  </si>
  <si>
    <t>都　道　府　県　支　出　金</t>
    <phoneticPr fontId="8"/>
  </si>
  <si>
    <t>前期高齢者</t>
    <rPh sb="0" eb="2">
      <t>ゼンキ</t>
    </rPh>
    <rPh sb="2" eb="5">
      <t>コウレイシャ</t>
    </rPh>
    <phoneticPr fontId="8"/>
  </si>
  <si>
    <t xml:space="preserve"> 療 養 給 付 費</t>
  </si>
  <si>
    <t>第２表－２　　経理状況＜収入（２）＞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シュウニュウ</t>
    </rPh>
    <phoneticPr fontId="8"/>
  </si>
  <si>
    <t>（単年度収入）</t>
    <rPh sb="1" eb="4">
      <t>タンネンド</t>
    </rPh>
    <rPh sb="4" eb="6">
      <t>シュウニュウ</t>
    </rPh>
    <phoneticPr fontId="1"/>
  </si>
  <si>
    <t>保険基盤安定（保険者支援分）</t>
    <rPh sb="0" eb="2">
      <t>ホケン</t>
    </rPh>
    <rPh sb="2" eb="4">
      <t>キバン</t>
    </rPh>
    <rPh sb="4" eb="6">
      <t>アンテイ</t>
    </rPh>
    <rPh sb="7" eb="10">
      <t>ホケンシャ</t>
    </rPh>
    <rPh sb="10" eb="12">
      <t>シエン</t>
    </rPh>
    <rPh sb="12" eb="13">
      <t>ブン</t>
    </rPh>
    <phoneticPr fontId="1"/>
  </si>
  <si>
    <t>保険基盤安定（保険税軽減分）</t>
    <rPh sb="0" eb="2">
      <t>ホケン</t>
    </rPh>
    <rPh sb="2" eb="4">
      <t>キバン</t>
    </rPh>
    <rPh sb="4" eb="6">
      <t>アンテイ</t>
    </rPh>
    <rPh sb="7" eb="10">
      <t>ホケンゼイ</t>
    </rPh>
    <rPh sb="10" eb="13">
      <t>ケイゲンブン</t>
    </rPh>
    <phoneticPr fontId="1"/>
  </si>
  <si>
    <t>その他</t>
    <rPh sb="2" eb="3">
      <t>タ</t>
    </rPh>
    <phoneticPr fontId="1"/>
  </si>
  <si>
    <t>第一号都道府県調整交付金</t>
    <rPh sb="7" eb="9">
      <t>チョウセイ</t>
    </rPh>
    <rPh sb="9" eb="12">
      <t>コウフキン</t>
    </rPh>
    <phoneticPr fontId="8"/>
  </si>
  <si>
    <t>療養給付費等負担金</t>
    <rPh sb="0" eb="2">
      <t>リョウヨウ</t>
    </rPh>
    <rPh sb="2" eb="5">
      <t>キュウフヒ</t>
    </rPh>
    <rPh sb="5" eb="6">
      <t>トウ</t>
    </rPh>
    <rPh sb="6" eb="9">
      <t>フタンキン</t>
    </rPh>
    <phoneticPr fontId="1"/>
  </si>
  <si>
    <t>小 計</t>
    <rPh sb="0" eb="1">
      <t>ショウ</t>
    </rPh>
    <rPh sb="2" eb="3">
      <t>ケイ</t>
    </rPh>
    <phoneticPr fontId="1"/>
  </si>
  <si>
    <t>繰入金一般会計(市町村補助）</t>
    <rPh sb="3" eb="5">
      <t>イッパン</t>
    </rPh>
    <rPh sb="5" eb="7">
      <t>カイケイ</t>
    </rPh>
    <rPh sb="11" eb="13">
      <t>ホジョ</t>
    </rPh>
    <phoneticPr fontId="1"/>
  </si>
  <si>
    <t>都　道　府　県　支　出　金</t>
    <rPh sb="0" eb="1">
      <t>ミヤコ</t>
    </rPh>
    <rPh sb="2" eb="3">
      <t>ミチ</t>
    </rPh>
    <rPh sb="4" eb="5">
      <t>フ</t>
    </rPh>
    <rPh sb="6" eb="7">
      <t>ケン</t>
    </rPh>
    <rPh sb="8" eb="9">
      <t>ササ</t>
    </rPh>
    <rPh sb="10" eb="11">
      <t>デ</t>
    </rPh>
    <rPh sb="12" eb="13">
      <t>キン</t>
    </rPh>
    <phoneticPr fontId="8"/>
  </si>
  <si>
    <t>国　　　　　　　庫　　　　　　　支　　　　　　　出　　　　　　　金</t>
    <phoneticPr fontId="1"/>
  </si>
  <si>
    <t>　保　　　　　険　　　　　料　　　　　（　税　）</t>
    <rPh sb="1" eb="2">
      <t>タモツ</t>
    </rPh>
    <rPh sb="7" eb="8">
      <t>ケン</t>
    </rPh>
    <rPh sb="13" eb="14">
      <t>リョウ</t>
    </rPh>
    <rPh sb="21" eb="22">
      <t>ゼイ</t>
    </rPh>
    <phoneticPr fontId="1"/>
  </si>
  <si>
    <t>収　　　　　　　　　　　　　　　　　　　入　　　　　　　　　　　　　　　　　　　　　　　　　（　　　　　　　介　　　　　　　護　　　　　　　分　　　　　　　　再　　　　　　　掲                )</t>
    <rPh sb="0" eb="1">
      <t>オサム</t>
    </rPh>
    <rPh sb="20" eb="21">
      <t>イリ</t>
    </rPh>
    <rPh sb="54" eb="55">
      <t>スケ</t>
    </rPh>
    <rPh sb="62" eb="63">
      <t>ユズル</t>
    </rPh>
    <rPh sb="70" eb="71">
      <t>ブン</t>
    </rPh>
    <rPh sb="79" eb="80">
      <t>サイ</t>
    </rPh>
    <rPh sb="87" eb="88">
      <t>ケイ</t>
    </rPh>
    <phoneticPr fontId="1"/>
  </si>
  <si>
    <t xml:space="preserve">第２表－３　　経理状況＜収入（３）　（介護分再掲）＞ 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シュウニュウ</t>
    </rPh>
    <rPh sb="19" eb="21">
      <t>カイゴ</t>
    </rPh>
    <rPh sb="21" eb="22">
      <t>ブン</t>
    </rPh>
    <rPh sb="22" eb="24">
      <t>サイケイ</t>
    </rPh>
    <phoneticPr fontId="1"/>
  </si>
  <si>
    <t>２９</t>
    <phoneticPr fontId="0"/>
  </si>
  <si>
    <t>特別調整交付金</t>
    <rPh sb="0" eb="2">
      <t>トクベツ</t>
    </rPh>
    <phoneticPr fontId="1"/>
  </si>
  <si>
    <t xml:space="preserve">  療養給付費等負担金</t>
    <rPh sb="2" eb="4">
      <t>リョウヨウ</t>
    </rPh>
    <rPh sb="4" eb="7">
      <t>キュウフヒ</t>
    </rPh>
    <rPh sb="7" eb="8">
      <t>トウ</t>
    </rPh>
    <rPh sb="8" eb="11">
      <t>フタンキン</t>
    </rPh>
    <phoneticPr fontId="1"/>
  </si>
  <si>
    <t>事務費負担金</t>
    <phoneticPr fontId="1"/>
  </si>
  <si>
    <t>都道府県支出金</t>
    <rPh sb="0" eb="4">
      <t>トドウフケン</t>
    </rPh>
    <rPh sb="4" eb="7">
      <t>シシュツキン</t>
    </rPh>
    <phoneticPr fontId="1"/>
  </si>
  <si>
    <t xml:space="preserve"> 療 養 給 付 費 等</t>
    <rPh sb="11" eb="12">
      <t>トウ</t>
    </rPh>
    <phoneticPr fontId="1"/>
  </si>
  <si>
    <t>国　　　　　　　庫　　　　　　　支　　　　　　　出　　　　　　　金</t>
    <rPh sb="0" eb="1">
      <t>クニ</t>
    </rPh>
    <rPh sb="8" eb="9">
      <t>コ</t>
    </rPh>
    <rPh sb="16" eb="17">
      <t>ササ</t>
    </rPh>
    <rPh sb="24" eb="25">
      <t>デ</t>
    </rPh>
    <rPh sb="32" eb="33">
      <t>キン</t>
    </rPh>
    <phoneticPr fontId="1"/>
  </si>
  <si>
    <t>収　　　　　　　　　　　　　　　　　　　入　　　　　　　　　　　　　　　　　　　　　　　　　（　　　　後　　　期　　　高　　　齢　　　者　　　支　　　援　　　金　　　等　　　分　　　　　　　再　　　　　掲                 )</t>
    <rPh sb="0" eb="1">
      <t>オサム</t>
    </rPh>
    <rPh sb="20" eb="21">
      <t>イリ</t>
    </rPh>
    <rPh sb="51" eb="52">
      <t>ゴ</t>
    </rPh>
    <rPh sb="55" eb="56">
      <t>キ</t>
    </rPh>
    <rPh sb="59" eb="60">
      <t>タカ</t>
    </rPh>
    <rPh sb="63" eb="64">
      <t>ヨワイ</t>
    </rPh>
    <rPh sb="67" eb="68">
      <t>シャ</t>
    </rPh>
    <rPh sb="71" eb="72">
      <t>ササ</t>
    </rPh>
    <rPh sb="75" eb="76">
      <t>エン</t>
    </rPh>
    <rPh sb="79" eb="80">
      <t>カネ</t>
    </rPh>
    <rPh sb="83" eb="84">
      <t>トウ</t>
    </rPh>
    <rPh sb="87" eb="88">
      <t>ブン</t>
    </rPh>
    <rPh sb="95" eb="96">
      <t>サイ</t>
    </rPh>
    <rPh sb="101" eb="102">
      <t>ケイ</t>
    </rPh>
    <phoneticPr fontId="1"/>
  </si>
  <si>
    <t xml:space="preserve">第２表－４　　経理状況＜収入（４）　（後期高齢者支援金等分再掲）＞ 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シュウニュウ</t>
    </rPh>
    <rPh sb="19" eb="21">
      <t>コウキ</t>
    </rPh>
    <rPh sb="21" eb="24">
      <t>コウレイシャ</t>
    </rPh>
    <rPh sb="24" eb="27">
      <t>シエンキン</t>
    </rPh>
    <rPh sb="27" eb="28">
      <t>ナド</t>
    </rPh>
    <rPh sb="28" eb="29">
      <t>ブン</t>
    </rPh>
    <rPh sb="29" eb="31">
      <t>サイケイ</t>
    </rPh>
    <phoneticPr fontId="1"/>
  </si>
  <si>
    <t>２９</t>
    <phoneticPr fontId="0"/>
  </si>
  <si>
    <t>円</t>
    <rPh sb="0" eb="1">
      <t>エン</t>
    </rPh>
    <phoneticPr fontId="3"/>
  </si>
  <si>
    <t>手数料</t>
    <phoneticPr fontId="3"/>
  </si>
  <si>
    <t>小　　　計</t>
  </si>
  <si>
    <t>移送費</t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</si>
  <si>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3"/>
  </si>
  <si>
    <t>高額療養費</t>
  </si>
  <si>
    <t>療養給付費療養費</t>
  </si>
  <si>
    <t>計</t>
    <phoneticPr fontId="3"/>
  </si>
  <si>
    <t xml:space="preserve">  そ  の  他</t>
  </si>
  <si>
    <t xml:space="preserve"> 育 児 諸 費</t>
  </si>
  <si>
    <t xml:space="preserve"> 葬 祭 諸 費</t>
  </si>
  <si>
    <t>出産育児諸費</t>
  </si>
  <si>
    <t xml:space="preserve"> 高 額 療 養 費</t>
  </si>
  <si>
    <t>小　　　計</t>
    <phoneticPr fontId="3"/>
  </si>
  <si>
    <t>療　養　費</t>
  </si>
  <si>
    <t>療養給付費</t>
  </si>
  <si>
    <t>計</t>
  </si>
  <si>
    <t>審査支払</t>
    <phoneticPr fontId="3"/>
  </si>
  <si>
    <t>　　退　　職　　被　　保　　険　　者　　分</t>
  </si>
  <si>
    <t>　    　一　   　   　般　     　 　被　    　  　保　  　    　険　     　 　者　      　　分</t>
    <phoneticPr fontId="3"/>
  </si>
  <si>
    <t>総　務　費</t>
  </si>
  <si>
    <t>保険者番号</t>
    <rPh sb="0" eb="3">
      <t>ホケンシャ</t>
    </rPh>
    <rPh sb="3" eb="5">
      <t>バンゴウ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</si>
  <si>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</si>
  <si>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　　　　　　　　　保　　　　　　　　　　　　　　　　　　　　　　　　　　　険　　　　　　　　　　　　　　　　　　　　　　　　　　　　給　　　　　　　　　　　　　　　　　　　　　　　　　　　　　付　　　　　　　　　　　　　　　　　　　　　　　　　　　　費</t>
    <phoneticPr fontId="3"/>
  </si>
  <si>
    <t>第２表－５　　経理状況＜支出（１）＞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シシュツ</t>
    </rPh>
    <phoneticPr fontId="3"/>
  </si>
  <si>
    <t>２９</t>
    <phoneticPr fontId="0"/>
  </si>
  <si>
    <t>2-7 G</t>
    <phoneticPr fontId="3"/>
  </si>
  <si>
    <t>V</t>
    <phoneticPr fontId="3"/>
  </si>
  <si>
    <t>（単年度支出）</t>
    <rPh sb="1" eb="4">
      <t>タンネンド</t>
    </rPh>
    <rPh sb="4" eb="6">
      <t>シシュツ</t>
    </rPh>
    <phoneticPr fontId="3"/>
  </si>
  <si>
    <t xml:space="preserve"> の　支　出</t>
    <phoneticPr fontId="3"/>
  </si>
  <si>
    <t>繰  出　 金</t>
  </si>
  <si>
    <t>事業費</t>
    <rPh sb="0" eb="3">
      <t>ジギョウヒ</t>
    </rPh>
    <phoneticPr fontId="3"/>
  </si>
  <si>
    <t>安定化事業拠出金</t>
    <rPh sb="0" eb="3">
      <t>アンテイカ</t>
    </rPh>
    <rPh sb="3" eb="5">
      <t>ジギョウ</t>
    </rPh>
    <rPh sb="5" eb="8">
      <t>キョシュツキン</t>
    </rPh>
    <phoneticPr fontId="3"/>
  </si>
  <si>
    <t>事業拠出金</t>
    <rPh sb="0" eb="2">
      <t>ジギョウ</t>
    </rPh>
    <rPh sb="2" eb="5">
      <t>キョシュツキン</t>
    </rPh>
    <phoneticPr fontId="3"/>
  </si>
  <si>
    <t>拠出金</t>
    <rPh sb="0" eb="3">
      <t>キョシュツキン</t>
    </rPh>
    <phoneticPr fontId="3"/>
  </si>
  <si>
    <t>納付金</t>
    <rPh sb="0" eb="3">
      <t>ノウフキン</t>
    </rPh>
    <phoneticPr fontId="3"/>
  </si>
  <si>
    <t>支援金</t>
    <rPh sb="0" eb="3">
      <t>シエンキン</t>
    </rPh>
    <phoneticPr fontId="3"/>
  </si>
  <si>
    <t>保険者名　　</t>
  </si>
  <si>
    <t>健康管理センター</t>
    <rPh sb="0" eb="2">
      <t>ケンコウ</t>
    </rPh>
    <rPh sb="2" eb="4">
      <t>カンリ</t>
    </rPh>
    <phoneticPr fontId="3"/>
  </si>
  <si>
    <t>保健事業費</t>
  </si>
  <si>
    <t>特定健康診査等</t>
    <rPh sb="0" eb="2">
      <t>トクテイ</t>
    </rPh>
    <rPh sb="2" eb="4">
      <t>ケンコウ</t>
    </rPh>
    <rPh sb="4" eb="6">
      <t>シンサ</t>
    </rPh>
    <rPh sb="6" eb="7">
      <t>トウ</t>
    </rPh>
    <phoneticPr fontId="3"/>
  </si>
  <si>
    <t>その他</t>
    <rPh sb="2" eb="3">
      <t>タ</t>
    </rPh>
    <phoneticPr fontId="3"/>
  </si>
  <si>
    <t>保険財政共同</t>
    <rPh sb="0" eb="2">
      <t>ホケン</t>
    </rPh>
    <rPh sb="2" eb="4">
      <t>ザイセイ</t>
    </rPh>
    <rPh sb="4" eb="6">
      <t>キョウドウ</t>
    </rPh>
    <phoneticPr fontId="3"/>
  </si>
  <si>
    <t>高額医療費共同</t>
    <rPh sb="0" eb="2">
      <t>コウガク</t>
    </rPh>
    <rPh sb="2" eb="5">
      <t>イリョウヒ</t>
    </rPh>
    <rPh sb="5" eb="7">
      <t>キョウドウ</t>
    </rPh>
    <phoneticPr fontId="3"/>
  </si>
  <si>
    <t>介護納付金</t>
    <rPh sb="0" eb="2">
      <t>カイゴ</t>
    </rPh>
    <rPh sb="2" eb="5">
      <t>ノウフキン</t>
    </rPh>
    <phoneticPr fontId="3"/>
  </si>
  <si>
    <t>事務費</t>
    <rPh sb="0" eb="3">
      <t>ジムヒ</t>
    </rPh>
    <phoneticPr fontId="3"/>
  </si>
  <si>
    <t>医療費拠出金</t>
  </si>
  <si>
    <t>計</t>
    <rPh sb="0" eb="1">
      <t>ケイ</t>
    </rPh>
    <phoneticPr fontId="3"/>
  </si>
  <si>
    <t>前期高齢者</t>
    <rPh sb="0" eb="2">
      <t>ゼンキ</t>
    </rPh>
    <rPh sb="2" eb="5">
      <t>コウレイシャ</t>
    </rPh>
    <phoneticPr fontId="3"/>
  </si>
  <si>
    <t>後期高齢者</t>
    <rPh sb="0" eb="2">
      <t>コウキ</t>
    </rPh>
    <rPh sb="2" eb="5">
      <t>コウレイシャ</t>
    </rPh>
    <phoneticPr fontId="3"/>
  </si>
  <si>
    <t>小　計</t>
    <rPh sb="0" eb="1">
      <t>ショウ</t>
    </rPh>
    <rPh sb="2" eb="3">
      <t>ケイ</t>
    </rPh>
    <phoneticPr fontId="3"/>
  </si>
  <si>
    <t xml:space="preserve"> そ　の　他</t>
    <phoneticPr fontId="3"/>
  </si>
  <si>
    <t xml:space="preserve"> 直 診 勘 定</t>
  </si>
  <si>
    <t>保健事業費</t>
    <rPh sb="0" eb="2">
      <t>ホケン</t>
    </rPh>
    <rPh sb="2" eb="5">
      <t>ジギョウヒ</t>
    </rPh>
    <phoneticPr fontId="3"/>
  </si>
  <si>
    <t>共同事業拠出金</t>
    <rPh sb="0" eb="2">
      <t>キョウドウ</t>
    </rPh>
    <rPh sb="2" eb="4">
      <t>ジギョウ</t>
    </rPh>
    <rPh sb="4" eb="7">
      <t>キョシュツキン</t>
    </rPh>
    <phoneticPr fontId="3"/>
  </si>
  <si>
    <t>　　　　　　　　　　老　　人　　保　　健　　拠　　出　　金</t>
    <phoneticPr fontId="3"/>
  </si>
  <si>
    <t>前　期　高　齢　者　納　付　金　等</t>
    <rPh sb="0" eb="1">
      <t>マエ</t>
    </rPh>
    <rPh sb="2" eb="3">
      <t>キ</t>
    </rPh>
    <rPh sb="4" eb="5">
      <t>タカ</t>
    </rPh>
    <rPh sb="6" eb="7">
      <t>ヨワイ</t>
    </rPh>
    <rPh sb="8" eb="9">
      <t>シャ</t>
    </rPh>
    <rPh sb="10" eb="11">
      <t>オサム</t>
    </rPh>
    <rPh sb="12" eb="13">
      <t>ヅケ</t>
    </rPh>
    <rPh sb="14" eb="15">
      <t>カネ</t>
    </rPh>
    <rPh sb="16" eb="17">
      <t>トウ</t>
    </rPh>
    <phoneticPr fontId="3"/>
  </si>
  <si>
    <t>後　期　高　齢　者　支　援　金　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カネ</t>
    </rPh>
    <rPh sb="16" eb="17">
      <t>トウ</t>
    </rPh>
    <phoneticPr fontId="3"/>
  </si>
  <si>
    <t>第２表－６　　経理状況＜支出（２）＞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シシュツ</t>
    </rPh>
    <phoneticPr fontId="3"/>
  </si>
  <si>
    <t>収支差引額</t>
    <phoneticPr fontId="3"/>
  </si>
  <si>
    <t xml:space="preserve"> （組合債）</t>
  </si>
  <si>
    <t>　うち基金等積立金</t>
    <rPh sb="3" eb="5">
      <t>キキン</t>
    </rPh>
    <rPh sb="5" eb="6">
      <t>トウ</t>
    </rPh>
    <rPh sb="6" eb="9">
      <t>ツミタテキン</t>
    </rPh>
    <phoneticPr fontId="3"/>
  </si>
  <si>
    <t>　うち次年度への繰越金</t>
    <rPh sb="3" eb="6">
      <t>ジネンド</t>
    </rPh>
    <rPh sb="8" eb="11">
      <t>クリコシキン</t>
    </rPh>
    <phoneticPr fontId="3"/>
  </si>
  <si>
    <t>（組合債費）</t>
    <rPh sb="1" eb="3">
      <t>クミアイ</t>
    </rPh>
    <rPh sb="3" eb="4">
      <t>サイ</t>
    </rPh>
    <rPh sb="4" eb="5">
      <t>ヒ</t>
    </rPh>
    <phoneticPr fontId="3"/>
  </si>
  <si>
    <t>繰上充用金</t>
  </si>
  <si>
    <t>積立金</t>
    <rPh sb="0" eb="3">
      <t>ツミタテキン</t>
    </rPh>
    <phoneticPr fontId="3"/>
  </si>
  <si>
    <t>収支差引額</t>
    <rPh sb="0" eb="3">
      <t>シュウシサ</t>
    </rPh>
    <rPh sb="3" eb="4">
      <t>ヒ</t>
    </rPh>
    <rPh sb="4" eb="5">
      <t>ガク</t>
    </rPh>
    <phoneticPr fontId="3"/>
  </si>
  <si>
    <t>単年度</t>
    <rPh sb="0" eb="3">
      <t>タンネンド</t>
    </rPh>
    <phoneticPr fontId="3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</si>
  <si>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3"/>
  </si>
  <si>
    <t xml:space="preserve"> 市町村債</t>
    <phoneticPr fontId="3"/>
  </si>
  <si>
    <t>基金等保有額</t>
    <rPh sb="0" eb="2">
      <t>キキン</t>
    </rPh>
    <rPh sb="2" eb="3">
      <t>ナド</t>
    </rPh>
    <rPh sb="3" eb="6">
      <t>ホユウガク</t>
    </rPh>
    <phoneticPr fontId="3"/>
  </si>
  <si>
    <t>支出合計</t>
    <rPh sb="0" eb="2">
      <t>シシュツ</t>
    </rPh>
    <rPh sb="2" eb="4">
      <t>ゴウケイ</t>
    </rPh>
    <phoneticPr fontId="3"/>
  </si>
  <si>
    <t>　支　　　　出　　（　　　後　期　高　齢　者　支　援　金　等　分　　再　掲　　）</t>
    <rPh sb="13" eb="14">
      <t>ゴ</t>
    </rPh>
    <rPh sb="15" eb="16">
      <t>キ</t>
    </rPh>
    <rPh sb="17" eb="18">
      <t>タカ</t>
    </rPh>
    <rPh sb="19" eb="20">
      <t>ヨワイ</t>
    </rPh>
    <rPh sb="21" eb="22">
      <t>シャ</t>
    </rPh>
    <rPh sb="23" eb="24">
      <t>ササ</t>
    </rPh>
    <rPh sb="25" eb="26">
      <t>エン</t>
    </rPh>
    <rPh sb="27" eb="28">
      <t>カネ</t>
    </rPh>
    <rPh sb="29" eb="30">
      <t>トウ</t>
    </rPh>
    <phoneticPr fontId="3"/>
  </si>
  <si>
    <t>　支　　　　出　　　　（　　　介　　護　　分　　再　　掲　　）</t>
    <phoneticPr fontId="3"/>
  </si>
  <si>
    <t>収　　　　支　　　　差　　　　引　　　　額</t>
    <rPh sb="20" eb="21">
      <t>ガク</t>
    </rPh>
    <phoneticPr fontId="3"/>
  </si>
  <si>
    <t>公債費</t>
    <rPh sb="0" eb="3">
      <t>コウサイヒ</t>
    </rPh>
    <phoneticPr fontId="3"/>
  </si>
  <si>
    <t>前  年  度</t>
  </si>
  <si>
    <t>基金等</t>
    <rPh sb="0" eb="2">
      <t>キキン</t>
    </rPh>
    <rPh sb="2" eb="3">
      <t>トウ</t>
    </rPh>
    <phoneticPr fontId="3"/>
  </si>
  <si>
    <t>第２表－７　　経理状況＜支出（３）収支差引額，（介護分再掲）及び（後期高齢者支援金等分再掲）＞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シシュツ</t>
    </rPh>
    <rPh sb="17" eb="19">
      <t>シュウシ</t>
    </rPh>
    <rPh sb="19" eb="21">
      <t>サシヒキ</t>
    </rPh>
    <rPh sb="21" eb="22">
      <t>ガク</t>
    </rPh>
    <rPh sb="24" eb="26">
      <t>カイゴ</t>
    </rPh>
    <rPh sb="26" eb="27">
      <t>ブン</t>
    </rPh>
    <rPh sb="27" eb="29">
      <t>サイケイ</t>
    </rPh>
    <rPh sb="30" eb="31">
      <t>オヨ</t>
    </rPh>
    <rPh sb="33" eb="35">
      <t>コウキ</t>
    </rPh>
    <rPh sb="35" eb="38">
      <t>コウレイシャ</t>
    </rPh>
    <rPh sb="38" eb="41">
      <t>シエンキン</t>
    </rPh>
    <rPh sb="41" eb="43">
      <t>トウブン</t>
    </rPh>
    <rPh sb="43" eb="45">
      <t>サイケイ</t>
    </rPh>
    <phoneticPr fontId="3"/>
  </si>
  <si>
    <t>（資産合計ー負債合計）</t>
    <rPh sb="1" eb="3">
      <t>シサン</t>
    </rPh>
    <rPh sb="3" eb="5">
      <t>ゴウケイ</t>
    </rPh>
    <rPh sb="6" eb="8">
      <t>フサイ</t>
    </rPh>
    <rPh sb="8" eb="10">
      <t>ゴウケイ</t>
    </rPh>
    <phoneticPr fontId="3"/>
  </si>
  <si>
    <t>（組合債）残高</t>
    <rPh sb="1" eb="3">
      <t>クミアイ</t>
    </rPh>
    <rPh sb="3" eb="4">
      <t>サイ</t>
    </rPh>
    <rPh sb="5" eb="7">
      <t>ザンダカ</t>
    </rPh>
    <phoneticPr fontId="3"/>
  </si>
  <si>
    <t>（当年度赤字額）</t>
    <rPh sb="1" eb="4">
      <t>トウネンド</t>
    </rPh>
    <rPh sb="4" eb="7">
      <t>アカジガク</t>
    </rPh>
    <phoneticPr fontId="3"/>
  </si>
  <si>
    <t>純　資　産</t>
    <rPh sb="0" eb="1">
      <t>ジュン</t>
    </rPh>
    <rPh sb="2" eb="3">
      <t>シ</t>
    </rPh>
    <rPh sb="4" eb="5">
      <t>サン</t>
    </rPh>
    <phoneticPr fontId="3"/>
  </si>
  <si>
    <t>負債合計</t>
    <rPh sb="0" eb="2">
      <t>フサイ</t>
    </rPh>
    <rPh sb="2" eb="4">
      <t>ゴウケイ</t>
    </rPh>
    <phoneticPr fontId="3"/>
  </si>
  <si>
    <t>その他の負債</t>
    <rPh sb="2" eb="3">
      <t>タ</t>
    </rPh>
    <rPh sb="4" eb="6">
      <t>フサイ</t>
    </rPh>
    <phoneticPr fontId="3"/>
  </si>
  <si>
    <t>市町村債</t>
    <rPh sb="0" eb="3">
      <t>シチョウソン</t>
    </rPh>
    <rPh sb="3" eb="4">
      <t>サイ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</si>
  <si>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</si>
  <si>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資産合計</t>
    <rPh sb="0" eb="2">
      <t>シサン</t>
    </rPh>
    <rPh sb="2" eb="4">
      <t>ゴウケイ</t>
    </rPh>
    <phoneticPr fontId="3"/>
  </si>
  <si>
    <t>その他の資産</t>
    <rPh sb="2" eb="3">
      <t>タ</t>
    </rPh>
    <rPh sb="4" eb="6">
      <t>シサン</t>
    </rPh>
    <phoneticPr fontId="3"/>
  </si>
  <si>
    <t>貸付金等</t>
    <rPh sb="0" eb="3">
      <t>カシツケキン</t>
    </rPh>
    <rPh sb="3" eb="4">
      <t>トウ</t>
    </rPh>
    <phoneticPr fontId="3"/>
  </si>
  <si>
    <t>次年度への繰越金</t>
    <rPh sb="0" eb="3">
      <t>ジネンド</t>
    </rPh>
    <rPh sb="5" eb="8">
      <t>クリコシキン</t>
    </rPh>
    <phoneticPr fontId="3"/>
  </si>
  <si>
    <t>基金等保有額</t>
    <rPh sb="0" eb="2">
      <t>キキン</t>
    </rPh>
    <rPh sb="2" eb="3">
      <t>トウ</t>
    </rPh>
    <rPh sb="3" eb="6">
      <t>ホユウガク</t>
    </rPh>
    <phoneticPr fontId="3"/>
  </si>
  <si>
    <t>負　　　　　　　　　　　　　　　債　　</t>
    <rPh sb="0" eb="1">
      <t>フ</t>
    </rPh>
    <rPh sb="16" eb="17">
      <t>サイ</t>
    </rPh>
    <phoneticPr fontId="3"/>
  </si>
  <si>
    <t>資　　　　　　　　　　　　　　　産</t>
    <rPh sb="0" eb="1">
      <t>シ</t>
    </rPh>
    <rPh sb="16" eb="17">
      <t>サン</t>
    </rPh>
    <phoneticPr fontId="3"/>
  </si>
  <si>
    <t>第２表－８　　経理状況＜資産・負債等の状況＞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シサン</t>
    </rPh>
    <rPh sb="15" eb="17">
      <t>フサイ</t>
    </rPh>
    <rPh sb="17" eb="18">
      <t>トウ</t>
    </rPh>
    <rPh sb="19" eb="21">
      <t>ジョウキョウ</t>
    </rPh>
    <phoneticPr fontId="3"/>
  </si>
  <si>
    <t>２９</t>
    <phoneticPr fontId="0"/>
  </si>
  <si>
    <t>R</t>
    <phoneticPr fontId="1"/>
  </si>
  <si>
    <t>H</t>
    <phoneticPr fontId="1"/>
  </si>
  <si>
    <t>合計</t>
  </si>
  <si>
    <t>前年度繰上充用金</t>
    <rPh sb="0" eb="3">
      <t>ゼンネンド</t>
    </rPh>
    <rPh sb="3" eb="4">
      <t>ク</t>
    </rPh>
    <rPh sb="4" eb="5">
      <t>ウエ</t>
    </rPh>
    <rPh sb="5" eb="7">
      <t>ジュウヨウ</t>
    </rPh>
    <rPh sb="7" eb="8">
      <t>キン</t>
    </rPh>
    <phoneticPr fontId="1"/>
  </si>
  <si>
    <t>その他の支出</t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</si>
  <si>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1"/>
  </si>
  <si>
    <t>小計</t>
  </si>
  <si>
    <t>療養費</t>
  </si>
  <si>
    <t>収入</t>
  </si>
  <si>
    <t>交付金</t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</si>
  <si>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1"/>
  </si>
  <si>
    <t xml:space="preserve"> 医　 　 療　　  給　　  付　　  費</t>
  </si>
  <si>
    <t>その他の</t>
  </si>
  <si>
    <t>繰越金</t>
  </si>
  <si>
    <t>療養給付金</t>
  </si>
  <si>
    <t>保険料（税）</t>
    <rPh sb="0" eb="3">
      <t>ホケンリョウ</t>
    </rPh>
    <rPh sb="4" eb="5">
      <t>ゼイ</t>
    </rPh>
    <phoneticPr fontId="1"/>
  </si>
  <si>
    <t xml:space="preserve">  支    　　　　　　　　　                                       出</t>
    <phoneticPr fontId="1"/>
  </si>
  <si>
    <t xml:space="preserve">          収    　　　　　　　　                     入</t>
    <phoneticPr fontId="1"/>
  </si>
  <si>
    <t>第２表－９　 経理状況＜収入・支出（退職被保険者分再掲）＞</t>
    <rPh sb="12" eb="14">
      <t>シュウニュウ</t>
    </rPh>
    <rPh sb="15" eb="17">
      <t>シシュツ</t>
    </rPh>
    <rPh sb="18" eb="20">
      <t>タイショク</t>
    </rPh>
    <rPh sb="20" eb="24">
      <t>ヒホケンシャ</t>
    </rPh>
    <rPh sb="24" eb="25">
      <t>ブン</t>
    </rPh>
    <rPh sb="25" eb="27">
      <t>サイケイ</t>
    </rPh>
    <phoneticPr fontId="1"/>
  </si>
  <si>
    <t>％</t>
    <phoneticPr fontId="3"/>
  </si>
  <si>
    <t>％</t>
    <phoneticPr fontId="3"/>
  </si>
  <si>
    <t>　　　　調定額</t>
  </si>
  <si>
    <t>（Ｉ）</t>
  </si>
  <si>
    <t>（Ｈ）</t>
  </si>
  <si>
    <t>（Ｇ）</t>
  </si>
  <si>
    <t>（Ｇ＋Ｈ＋Ｉ）</t>
    <phoneticPr fontId="3"/>
  </si>
  <si>
    <t>　　　  調定額</t>
    <rPh sb="5" eb="8">
      <t>チョウテイガク</t>
    </rPh>
    <phoneticPr fontId="7"/>
  </si>
  <si>
    <t>（Ｆ）</t>
  </si>
  <si>
    <t>（Ｅ）</t>
  </si>
  <si>
    <t>（Ｄ）</t>
    <phoneticPr fontId="3"/>
  </si>
  <si>
    <t>（Ｄ＋Ｅ＋Ｆ）</t>
  </si>
  <si>
    <t>（Ｃ）</t>
  </si>
  <si>
    <t>（Ｂ）</t>
  </si>
  <si>
    <t>（Ａ）</t>
  </si>
  <si>
    <t>（Ａ＋Ｂ＋Ｃ）</t>
  </si>
  <si>
    <t>収納率</t>
  </si>
  <si>
    <t>居所不明者分</t>
  </si>
  <si>
    <t>未　収　額</t>
  </si>
  <si>
    <t>不納欠損額</t>
  </si>
  <si>
    <t>還付未済額</t>
  </si>
  <si>
    <t>収　　納　  額</t>
  </si>
  <si>
    <t>調　　定　 額</t>
  </si>
  <si>
    <t>未 　収 　額</t>
  </si>
  <si>
    <t>還付未済額</t>
    <phoneticPr fontId="3"/>
  </si>
  <si>
    <t>滞     　   納　        繰 　　      越   　     分</t>
  </si>
  <si>
    <t>現　　　　　　　　　　年　　　　　　　　　　分</t>
  </si>
  <si>
    <t>第２表－１０　　 経理状況 ＜保険料（税）収納状況（一般被保険者分）＞</t>
    <rPh sb="15" eb="18">
      <t>ホケンリョウ</t>
    </rPh>
    <rPh sb="19" eb="20">
      <t>ゼイ</t>
    </rPh>
    <rPh sb="21" eb="23">
      <t>シュウノウ</t>
    </rPh>
    <rPh sb="23" eb="25">
      <t>ジョウキョウ</t>
    </rPh>
    <rPh sb="26" eb="28">
      <t>イッパン</t>
    </rPh>
    <rPh sb="28" eb="32">
      <t>ヒホケンシャ</t>
    </rPh>
    <rPh sb="32" eb="33">
      <t>ブン</t>
    </rPh>
    <phoneticPr fontId="3"/>
  </si>
  <si>
    <t>－</t>
    <phoneticPr fontId="3"/>
  </si>
  <si>
    <t>―</t>
  </si>
  <si>
    <t>（Ｄ）</t>
  </si>
  <si>
    <t>第２表－１１　　経理状況＜保険料（税）収納状況（退職被保険者分）＞</t>
    <rPh sb="0" eb="1">
      <t>ダイ</t>
    </rPh>
    <rPh sb="2" eb="3">
      <t>ヒョウ</t>
    </rPh>
    <rPh sb="8" eb="10">
      <t>ケイリ</t>
    </rPh>
    <rPh sb="10" eb="12">
      <t>ジョウキョウ</t>
    </rPh>
    <rPh sb="13" eb="16">
      <t>ホケンリョウ</t>
    </rPh>
    <rPh sb="17" eb="18">
      <t>ゼイ</t>
    </rPh>
    <rPh sb="19" eb="21">
      <t>シュウノウ</t>
    </rPh>
    <rPh sb="21" eb="23">
      <t>ジョウキョウ</t>
    </rPh>
    <rPh sb="24" eb="26">
      <t>タイショク</t>
    </rPh>
    <rPh sb="26" eb="30">
      <t>ヒホケンシャ</t>
    </rPh>
    <rPh sb="30" eb="31">
      <t>ブン</t>
    </rPh>
    <phoneticPr fontId="3"/>
  </si>
  <si>
    <t>％</t>
    <phoneticPr fontId="1"/>
  </si>
  <si>
    <t>％</t>
    <phoneticPr fontId="1"/>
  </si>
  <si>
    <t>第２表－１２　　経理状況＜保険料（税）収納状況（全体分）＞</t>
    <rPh sb="0" eb="1">
      <t>ダイ</t>
    </rPh>
    <rPh sb="2" eb="3">
      <t>ヒョウ</t>
    </rPh>
    <rPh sb="8" eb="10">
      <t>ケイリ</t>
    </rPh>
    <rPh sb="10" eb="12">
      <t>ジョウキョウ</t>
    </rPh>
    <rPh sb="13" eb="16">
      <t>ホケンリョウ</t>
    </rPh>
    <rPh sb="17" eb="18">
      <t>ゼイ</t>
    </rPh>
    <rPh sb="19" eb="21">
      <t>シュウノウ</t>
    </rPh>
    <rPh sb="21" eb="23">
      <t>ジョウキョウ</t>
    </rPh>
    <rPh sb="24" eb="26">
      <t>ゼンタイ</t>
    </rPh>
    <rPh sb="26" eb="27">
      <t>ブン</t>
    </rPh>
    <phoneticPr fontId="1"/>
  </si>
  <si>
    <t>２９</t>
    <phoneticPr fontId="0"/>
  </si>
  <si>
    <t>未払額</t>
  </si>
  <si>
    <t>戻入未済額</t>
    <rPh sb="0" eb="2">
      <t>レイニュウ</t>
    </rPh>
    <rPh sb="2" eb="5">
      <t>ミサイガク</t>
    </rPh>
    <phoneticPr fontId="3"/>
  </si>
  <si>
    <t>徴収金等</t>
  </si>
  <si>
    <t xml:space="preserve"> 支払済額</t>
  </si>
  <si>
    <t>支払義務額</t>
  </si>
  <si>
    <t>支払済額</t>
  </si>
  <si>
    <t xml:space="preserve"> 支払義務額</t>
  </si>
  <si>
    <t xml:space="preserve"> 徴収金等</t>
  </si>
  <si>
    <t>現　　　　　　年　　　　　　度　　　　　　分</t>
    <phoneticPr fontId="3"/>
  </si>
  <si>
    <t>　現　　　　　　年　　　　　　度　　　　　　分</t>
    <phoneticPr fontId="3"/>
  </si>
  <si>
    <t>高　額　介　護　合　算　療　養　費</t>
    <rPh sb="0" eb="1">
      <t>タカ</t>
    </rPh>
    <rPh sb="2" eb="3">
      <t>ガク</t>
    </rPh>
    <rPh sb="4" eb="5">
      <t>スケ</t>
    </rPh>
    <rPh sb="6" eb="7">
      <t>ユズル</t>
    </rPh>
    <rPh sb="8" eb="9">
      <t>ゴウ</t>
    </rPh>
    <rPh sb="10" eb="11">
      <t>ザン</t>
    </rPh>
    <rPh sb="12" eb="13">
      <t>リョウ</t>
    </rPh>
    <rPh sb="14" eb="15">
      <t>オサム</t>
    </rPh>
    <rPh sb="16" eb="17">
      <t>ヒ</t>
    </rPh>
    <phoneticPr fontId="3"/>
  </si>
  <si>
    <t>高　　　　額　　　　療　　　　養　　　　費</t>
    <phoneticPr fontId="3"/>
  </si>
  <si>
    <t>療  　    養　　　　費</t>
    <phoneticPr fontId="3"/>
  </si>
  <si>
    <t xml:space="preserve">  療　　　養　　　給　　　付　　　費</t>
    <phoneticPr fontId="3"/>
  </si>
  <si>
    <t>第２表－１３　　 経理状況 ＜保険給付等支払状況（一般被保険者分）（１）＞</t>
    <rPh sb="15" eb="17">
      <t>ホケン</t>
    </rPh>
    <rPh sb="17" eb="19">
      <t>キュウフ</t>
    </rPh>
    <rPh sb="19" eb="20">
      <t>トウ</t>
    </rPh>
    <rPh sb="20" eb="22">
      <t>シハライ</t>
    </rPh>
    <rPh sb="22" eb="24">
      <t>ジョウキョウ</t>
    </rPh>
    <rPh sb="25" eb="27">
      <t>イッパン</t>
    </rPh>
    <rPh sb="27" eb="31">
      <t>ヒホケンシャ</t>
    </rPh>
    <rPh sb="31" eb="32">
      <t>ブン</t>
    </rPh>
    <phoneticPr fontId="3"/>
  </si>
  <si>
    <t>徴収金等</t>
    <rPh sb="0" eb="2">
      <t>チョウシュウ</t>
    </rPh>
    <rPh sb="2" eb="3">
      <t>カネ</t>
    </rPh>
    <rPh sb="3" eb="4">
      <t>トウ</t>
    </rPh>
    <phoneticPr fontId="3"/>
  </si>
  <si>
    <t>支払済額</t>
    <rPh sb="0" eb="2">
      <t>シハライ</t>
    </rPh>
    <rPh sb="2" eb="3">
      <t>ズ</t>
    </rPh>
    <rPh sb="3" eb="4">
      <t>ガク</t>
    </rPh>
    <phoneticPr fontId="3"/>
  </si>
  <si>
    <t>支払義務額</t>
    <rPh sb="0" eb="2">
      <t>シハライ</t>
    </rPh>
    <rPh sb="2" eb="4">
      <t>ギム</t>
    </rPh>
    <rPh sb="4" eb="5">
      <t>ガク</t>
    </rPh>
    <phoneticPr fontId="3"/>
  </si>
  <si>
    <t>そ　の　他　の　保　険　給　付　費</t>
    <rPh sb="4" eb="5">
      <t>ホカ</t>
    </rPh>
    <rPh sb="8" eb="9">
      <t>ホ</t>
    </rPh>
    <rPh sb="10" eb="11">
      <t>ケン</t>
    </rPh>
    <rPh sb="12" eb="13">
      <t>キュウ</t>
    </rPh>
    <rPh sb="14" eb="15">
      <t>ヅケ</t>
    </rPh>
    <rPh sb="16" eb="17">
      <t>ヒ</t>
    </rPh>
    <phoneticPr fontId="3"/>
  </si>
  <si>
    <t xml:space="preserve">  移            送            費</t>
    <phoneticPr fontId="3"/>
  </si>
  <si>
    <t>第２表－１４　　 経理状況 ＜保険給付等支払状況（一般被保険者分）（２）＞</t>
    <rPh sb="15" eb="17">
      <t>ホケン</t>
    </rPh>
    <rPh sb="17" eb="19">
      <t>キュウフ</t>
    </rPh>
    <rPh sb="19" eb="20">
      <t>トウ</t>
    </rPh>
    <rPh sb="20" eb="22">
      <t>シハライ</t>
    </rPh>
    <rPh sb="22" eb="24">
      <t>ジョウキョウ</t>
    </rPh>
    <rPh sb="25" eb="27">
      <t>イッパン</t>
    </rPh>
    <rPh sb="27" eb="31">
      <t>ヒホケンシャ</t>
    </rPh>
    <rPh sb="31" eb="32">
      <t>ブン</t>
    </rPh>
    <phoneticPr fontId="3"/>
  </si>
  <si>
    <t>老人保健医療費拠出金</t>
    <rPh sb="0" eb="2">
      <t>ロウジン</t>
    </rPh>
    <rPh sb="2" eb="4">
      <t>ホケン</t>
    </rPh>
    <rPh sb="4" eb="7">
      <t>イリョウヒ</t>
    </rPh>
    <rPh sb="7" eb="10">
      <t>キョシュツキン</t>
    </rPh>
    <phoneticPr fontId="3"/>
  </si>
  <si>
    <t>前期高齢者納付金</t>
    <rPh sb="0" eb="2">
      <t>ゼンキ</t>
    </rPh>
    <rPh sb="2" eb="5">
      <t>コウレイシャ</t>
    </rPh>
    <rPh sb="5" eb="8">
      <t>ノウフキン</t>
    </rPh>
    <phoneticPr fontId="3"/>
  </si>
  <si>
    <t>後期高齢者支援金</t>
    <rPh sb="0" eb="2">
      <t>コウキ</t>
    </rPh>
    <rPh sb="2" eb="5">
      <t>コウレイシャ</t>
    </rPh>
    <rPh sb="5" eb="8">
      <t>シエンキン</t>
    </rPh>
    <phoneticPr fontId="3"/>
  </si>
  <si>
    <t>第２表－１５　　 経理状況 ＜保険給付等支払状況＞</t>
    <rPh sb="15" eb="17">
      <t>ホケン</t>
    </rPh>
    <rPh sb="17" eb="19">
      <t>キュウフ</t>
    </rPh>
    <rPh sb="19" eb="20">
      <t>トウ</t>
    </rPh>
    <rPh sb="20" eb="22">
      <t>シハライ</t>
    </rPh>
    <rPh sb="22" eb="24">
      <t>ジョウキョウ</t>
    </rPh>
    <phoneticPr fontId="3"/>
  </si>
  <si>
    <t>円</t>
    <rPh sb="0" eb="1">
      <t>エン</t>
    </rPh>
    <phoneticPr fontId="7"/>
  </si>
  <si>
    <t>支払義務</t>
  </si>
  <si>
    <t>　支払済額</t>
  </si>
  <si>
    <t>　現　　　　　　年　　　　　　度　　　　　　分</t>
    <phoneticPr fontId="3"/>
  </si>
  <si>
    <t>保険者番号</t>
    <rPh sb="0" eb="3">
      <t>ホケンシャ</t>
    </rPh>
    <rPh sb="3" eb="5">
      <t>バンゴウ</t>
    </rPh>
    <phoneticPr fontId="7"/>
  </si>
  <si>
    <t>移            送            費</t>
  </si>
  <si>
    <t>高　額　介　護　合　算　療　養　費</t>
    <rPh sb="0" eb="1">
      <t>タカ</t>
    </rPh>
    <rPh sb="2" eb="3">
      <t>ガク</t>
    </rPh>
    <rPh sb="4" eb="5">
      <t>スケ</t>
    </rPh>
    <rPh sb="6" eb="7">
      <t>ユズル</t>
    </rPh>
    <rPh sb="8" eb="9">
      <t>ゴウ</t>
    </rPh>
    <rPh sb="10" eb="11">
      <t>ザン</t>
    </rPh>
    <rPh sb="12" eb="13">
      <t>リョウ</t>
    </rPh>
    <rPh sb="14" eb="15">
      <t>オサム</t>
    </rPh>
    <rPh sb="16" eb="17">
      <t>ヒ</t>
    </rPh>
    <phoneticPr fontId="7"/>
  </si>
  <si>
    <t>高　　　　額　　　　療　　　　養　　　　費</t>
  </si>
  <si>
    <t>療　　　　　　　　　　養　　　　　　　　　　費</t>
  </si>
  <si>
    <t>第２表－１６　　 経理状況 ＜保険給付等支払状況（退職被保険者分）＞</t>
    <rPh sb="15" eb="17">
      <t>ホケン</t>
    </rPh>
    <rPh sb="17" eb="19">
      <t>キュウフ</t>
    </rPh>
    <rPh sb="19" eb="20">
      <t>トウ</t>
    </rPh>
    <rPh sb="20" eb="22">
      <t>シハライ</t>
    </rPh>
    <rPh sb="22" eb="24">
      <t>ジョウキョウ</t>
    </rPh>
    <rPh sb="25" eb="27">
      <t>タイショク</t>
    </rPh>
    <rPh sb="27" eb="31">
      <t>ヒホケンシャ</t>
    </rPh>
    <rPh sb="31" eb="32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</si>
</sst>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;&quot;△ &quot;#,##0"/>
    <numFmt numFmtId="178" formatCode="#,##0_ "/>
    <numFmt numFmtId="179" formatCode="#,##0_);[Red]\(#,##0\)"/>
    <numFmt numFmtId="180" formatCode="#,##0.00;&quot;△ &quot;#,##0.00"/>
    <numFmt numFmtId="181" formatCode="#,##0.00_);[Red]\(#,##0.00\)"/>
  </numFmts>
  <fonts count="13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medium">
        <color indexed="64"/>
      </right>
      <top/>
      <bottom style="dash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8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medium">
        <color indexed="8"/>
      </right>
      <top style="dashed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 style="medium">
        <color indexed="64"/>
      </left>
      <right style="thin">
        <color indexed="8"/>
      </right>
      <top/>
      <bottom style="dashed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2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</cellStyleXfs>
  <cellXfs count="894">
    <xf numFmtId="0" fontId="0" fillId="0" borderId="0" xfId="0"/>
    <xf numFmtId="3" fontId="1" fillId="0" borderId="0" xfId="2" applyFont="1" applyAlignment="1">
      <alignment vertical="center"/>
    </xf>
    <xf numFmtId="3" fontId="1" fillId="0" borderId="0" xfId="2" applyFont="1" applyFill="1" applyAlignment="1">
      <alignment vertical="center"/>
    </xf>
    <xf numFmtId="3" fontId="1" fillId="0" borderId="0" xfId="2" applyFont="1" applyBorder="1" applyAlignment="1">
      <alignment vertical="center"/>
    </xf>
    <xf numFmtId="3" fontId="1" fillId="0" borderId="0" xfId="2" applyFont="1" applyFill="1" applyBorder="1" applyAlignment="1">
      <alignment vertical="center"/>
    </xf>
    <xf numFmtId="3" fontId="3" fillId="0" borderId="0" xfId="2" applyFont="1" applyBorder="1" applyAlignment="1">
      <alignment vertical="center"/>
    </xf>
    <xf numFmtId="176" fontId="3" fillId="0" borderId="0" xfId="2" applyNumberFormat="1" applyFont="1" applyBorder="1" applyAlignment="1">
      <alignment horizontal="right" vertical="center"/>
    </xf>
    <xf numFmtId="3" fontId="3" fillId="0" borderId="0" xfId="3" applyFont="1" applyFill="1" applyBorder="1" applyAlignment="1">
      <alignment horizontal="center" vertical="center"/>
    </xf>
    <xf numFmtId="3" fontId="3" fillId="0" borderId="0" xfId="3" applyFont="1" applyBorder="1" applyAlignment="1">
      <alignment vertical="center"/>
    </xf>
    <xf numFmtId="3" fontId="3" fillId="0" borderId="1" xfId="2" applyFont="1" applyBorder="1" applyAlignment="1">
      <alignment vertical="center"/>
    </xf>
    <xf numFmtId="177" fontId="3" fillId="0" borderId="2" xfId="2" applyNumberFormat="1" applyFont="1" applyBorder="1" applyAlignment="1">
      <alignment horizontal="right" vertical="center"/>
    </xf>
    <xf numFmtId="3" fontId="3" fillId="0" borderId="2" xfId="3" applyFont="1" applyFill="1" applyBorder="1" applyAlignment="1">
      <alignment horizontal="center" vertical="center"/>
    </xf>
    <xf numFmtId="3" fontId="3" fillId="0" borderId="3" xfId="3" applyFont="1" applyBorder="1" applyAlignment="1">
      <alignment vertical="center"/>
    </xf>
    <xf numFmtId="3" fontId="3" fillId="0" borderId="4" xfId="2" applyFont="1" applyBorder="1" applyAlignment="1">
      <alignment vertical="center"/>
    </xf>
    <xf numFmtId="177" fontId="3" fillId="0" borderId="5" xfId="2" applyNumberFormat="1" applyFont="1" applyBorder="1" applyAlignment="1">
      <alignment horizontal="right" vertical="center"/>
    </xf>
    <xf numFmtId="3" fontId="3" fillId="0" borderId="5" xfId="3" applyFont="1" applyFill="1" applyBorder="1" applyAlignment="1">
      <alignment horizontal="center" vertical="center"/>
    </xf>
    <xf numFmtId="3" fontId="3" fillId="0" borderId="6" xfId="3" applyFont="1" applyBorder="1" applyAlignment="1">
      <alignment vertical="center"/>
    </xf>
    <xf numFmtId="3" fontId="3" fillId="0" borderId="7" xfId="2" applyFont="1" applyBorder="1" applyAlignment="1">
      <alignment vertical="center"/>
    </xf>
    <xf numFmtId="177" fontId="3" fillId="0" borderId="8" xfId="2" applyNumberFormat="1" applyFont="1" applyBorder="1" applyAlignment="1">
      <alignment horizontal="right" vertical="center"/>
    </xf>
    <xf numFmtId="3" fontId="3" fillId="0" borderId="8" xfId="3" applyFont="1" applyFill="1" applyBorder="1" applyAlignment="1">
      <alignment horizontal="center" vertical="center"/>
    </xf>
    <xf numFmtId="3" fontId="3" fillId="0" borderId="9" xfId="3" applyFont="1" applyBorder="1" applyAlignment="1">
      <alignment vertical="center"/>
    </xf>
    <xf numFmtId="3" fontId="3" fillId="0" borderId="10" xfId="2" applyFont="1" applyBorder="1" applyAlignment="1">
      <alignment vertical="center"/>
    </xf>
    <xf numFmtId="177" fontId="3" fillId="0" borderId="11" xfId="2" applyNumberFormat="1" applyFont="1" applyBorder="1" applyAlignment="1">
      <alignment horizontal="right" vertical="center"/>
    </xf>
    <xf numFmtId="3" fontId="3" fillId="0" borderId="11" xfId="3" applyFont="1" applyFill="1" applyBorder="1" applyAlignment="1">
      <alignment horizontal="center" vertical="center"/>
    </xf>
    <xf numFmtId="3" fontId="3" fillId="0" borderId="12" xfId="3" applyFont="1" applyBorder="1" applyAlignment="1">
      <alignment vertical="center"/>
    </xf>
    <xf numFmtId="3" fontId="3" fillId="0" borderId="13" xfId="2" applyFont="1" applyBorder="1" applyAlignment="1">
      <alignment vertical="center"/>
    </xf>
    <xf numFmtId="177" fontId="3" fillId="0" borderId="14" xfId="2" applyNumberFormat="1" applyFont="1" applyBorder="1" applyAlignment="1">
      <alignment horizontal="right" vertical="center"/>
    </xf>
    <xf numFmtId="3" fontId="1" fillId="0" borderId="7" xfId="2" applyFont="1" applyBorder="1" applyAlignment="1">
      <alignment vertical="center"/>
    </xf>
    <xf numFmtId="177" fontId="1" fillId="0" borderId="15" xfId="2" applyNumberFormat="1" applyFont="1" applyBorder="1" applyAlignment="1">
      <alignment vertical="center"/>
    </xf>
    <xf numFmtId="177" fontId="1" fillId="0" borderId="16" xfId="2" applyNumberFormat="1" applyFont="1" applyBorder="1" applyAlignment="1">
      <alignment vertical="center"/>
    </xf>
    <xf numFmtId="177" fontId="1" fillId="0" borderId="17" xfId="2" applyNumberFormat="1" applyFont="1" applyBorder="1" applyAlignment="1">
      <alignment vertical="center"/>
    </xf>
    <xf numFmtId="3" fontId="1" fillId="0" borderId="16" xfId="2" applyFont="1" applyFill="1" applyBorder="1" applyAlignment="1">
      <alignment vertical="center"/>
    </xf>
    <xf numFmtId="3" fontId="1" fillId="0" borderId="18" xfId="2" applyFont="1" applyBorder="1" applyAlignment="1">
      <alignment vertical="center"/>
    </xf>
    <xf numFmtId="177" fontId="3" fillId="0" borderId="8" xfId="3" applyNumberFormat="1" applyFont="1" applyBorder="1" applyAlignment="1">
      <alignment vertical="center"/>
    </xf>
    <xf numFmtId="3" fontId="3" fillId="0" borderId="19" xfId="3" applyFont="1" applyBorder="1" applyAlignment="1">
      <alignment horizontal="center" vertical="center"/>
    </xf>
    <xf numFmtId="49" fontId="3" fillId="0" borderId="19" xfId="3" applyNumberFormat="1" applyFont="1" applyBorder="1" applyAlignment="1">
      <alignment horizontal="center" vertical="center"/>
    </xf>
    <xf numFmtId="3" fontId="1" fillId="0" borderId="7" xfId="2" applyFont="1" applyFill="1" applyBorder="1" applyAlignment="1">
      <alignment vertical="center"/>
    </xf>
    <xf numFmtId="3" fontId="3" fillId="0" borderId="19" xfId="3" applyFont="1" applyFill="1" applyBorder="1" applyAlignment="1">
      <alignment horizontal="center" vertical="center"/>
    </xf>
    <xf numFmtId="177" fontId="3" fillId="0" borderId="8" xfId="3" applyNumberFormat="1" applyFont="1" applyFill="1" applyBorder="1" applyAlignment="1">
      <alignment vertical="center"/>
    </xf>
    <xf numFmtId="3" fontId="1" fillId="0" borderId="20" xfId="2" applyFont="1" applyFill="1" applyBorder="1" applyAlignment="1">
      <alignment vertical="center"/>
    </xf>
    <xf numFmtId="177" fontId="1" fillId="0" borderId="21" xfId="2" applyNumberFormat="1" applyFont="1" applyFill="1" applyBorder="1" applyAlignment="1">
      <alignment vertical="center"/>
    </xf>
    <xf numFmtId="177" fontId="1" fillId="0" borderId="22" xfId="2" applyNumberFormat="1" applyFont="1" applyFill="1" applyBorder="1" applyAlignment="1">
      <alignment vertical="center"/>
    </xf>
    <xf numFmtId="177" fontId="1" fillId="0" borderId="14" xfId="2" applyNumberFormat="1" applyFont="1" applyFill="1" applyBorder="1" applyAlignment="1">
      <alignment vertical="center"/>
    </xf>
    <xf numFmtId="3" fontId="1" fillId="0" borderId="14" xfId="3" applyNumberFormat="1" applyFont="1" applyFill="1" applyBorder="1" applyAlignment="1" applyProtection="1">
      <protection locked="0"/>
    </xf>
    <xf numFmtId="3" fontId="1" fillId="0" borderId="23" xfId="3" applyNumberFormat="1" applyFont="1" applyFill="1" applyBorder="1" applyAlignment="1" applyProtection="1">
      <protection locked="0"/>
    </xf>
    <xf numFmtId="177" fontId="1" fillId="0" borderId="24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vertical="center"/>
    </xf>
    <xf numFmtId="177" fontId="1" fillId="0" borderId="25" xfId="2" applyNumberFormat="1" applyFont="1" applyFill="1" applyBorder="1" applyAlignment="1">
      <alignment vertical="center"/>
    </xf>
    <xf numFmtId="177" fontId="1" fillId="0" borderId="16" xfId="2" applyNumberFormat="1" applyFont="1" applyFill="1" applyBorder="1" applyAlignment="1">
      <alignment vertical="center"/>
    </xf>
    <xf numFmtId="177" fontId="1" fillId="0" borderId="0" xfId="2" applyNumberFormat="1" applyFont="1" applyFill="1" applyBorder="1" applyAlignment="1">
      <alignment vertical="center"/>
    </xf>
    <xf numFmtId="3" fontId="1" fillId="0" borderId="26" xfId="3" applyNumberFormat="1" applyFont="1" applyFill="1" applyBorder="1" applyAlignment="1" applyProtection="1">
      <protection locked="0"/>
    </xf>
    <xf numFmtId="3" fontId="1" fillId="0" borderId="27" xfId="3" applyNumberFormat="1" applyFont="1" applyFill="1" applyBorder="1" applyAlignment="1" applyProtection="1">
      <protection locked="0"/>
    </xf>
    <xf numFmtId="178" fontId="1" fillId="0" borderId="0" xfId="2" applyNumberFormat="1" applyFont="1" applyFill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7" fontId="3" fillId="0" borderId="8" xfId="3" applyNumberFormat="1" applyFont="1" applyFill="1" applyBorder="1" applyAlignment="1">
      <alignment horizontal="right" vertical="center"/>
    </xf>
    <xf numFmtId="49" fontId="3" fillId="0" borderId="26" xfId="3" applyNumberFormat="1" applyFont="1" applyFill="1" applyBorder="1" applyAlignment="1">
      <alignment horizontal="center" vertical="center"/>
    </xf>
    <xf numFmtId="3" fontId="3" fillId="0" borderId="28" xfId="3" applyFont="1" applyFill="1" applyBorder="1" applyAlignment="1">
      <alignment horizontal="center" vertical="center"/>
    </xf>
    <xf numFmtId="3" fontId="4" fillId="0" borderId="29" xfId="2" applyFont="1" applyFill="1" applyBorder="1" applyAlignment="1">
      <alignment horizontal="right" vertical="center"/>
    </xf>
    <xf numFmtId="3" fontId="4" fillId="0" borderId="30" xfId="2" applyNumberFormat="1" applyFont="1" applyFill="1" applyBorder="1" applyAlignment="1">
      <alignment horizontal="right" vertical="center"/>
    </xf>
    <xf numFmtId="3" fontId="4" fillId="0" borderId="30" xfId="2" applyFont="1" applyFill="1" applyBorder="1" applyAlignment="1">
      <alignment horizontal="right" vertical="center"/>
    </xf>
    <xf numFmtId="3" fontId="3" fillId="0" borderId="31" xfId="3" applyFont="1" applyFill="1" applyBorder="1" applyAlignment="1">
      <alignment vertical="center"/>
    </xf>
    <xf numFmtId="3" fontId="3" fillId="0" borderId="15" xfId="2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/>
    </xf>
    <xf numFmtId="3" fontId="3" fillId="0" borderId="15" xfId="2" applyFont="1" applyFill="1" applyBorder="1" applyAlignment="1">
      <alignment horizontal="left" vertical="center"/>
    </xf>
    <xf numFmtId="3" fontId="3" fillId="0" borderId="24" xfId="2" applyNumberFormat="1" applyFont="1" applyBorder="1" applyAlignment="1">
      <alignment horizontal="center" vertical="center"/>
    </xf>
    <xf numFmtId="3" fontId="3" fillId="0" borderId="24" xfId="2" applyFont="1" applyBorder="1" applyAlignment="1">
      <alignment horizontal="center" vertical="center"/>
    </xf>
    <xf numFmtId="3" fontId="3" fillId="0" borderId="0" xfId="2" applyFont="1" applyBorder="1" applyAlignment="1">
      <alignment horizontal="center" vertical="center"/>
    </xf>
    <xf numFmtId="3" fontId="3" fillId="0" borderId="33" xfId="2" applyNumberFormat="1" applyFont="1" applyBorder="1" applyAlignment="1">
      <alignment horizontal="centerContinuous" vertical="center"/>
    </xf>
    <xf numFmtId="3" fontId="3" fillId="0" borderId="34" xfId="2" applyNumberFormat="1" applyFont="1" applyBorder="1" applyAlignment="1">
      <alignment horizontal="centerContinuous" vertical="center"/>
    </xf>
    <xf numFmtId="3" fontId="3" fillId="0" borderId="35" xfId="2" applyNumberFormat="1" applyFont="1" applyBorder="1" applyAlignment="1">
      <alignment horizontal="centerContinuous" vertical="center"/>
    </xf>
    <xf numFmtId="3" fontId="3" fillId="0" borderId="24" xfId="2" applyNumberFormat="1" applyFont="1" applyFill="1" applyBorder="1" applyAlignment="1">
      <alignment horizontal="center" vertical="center"/>
    </xf>
    <xf numFmtId="3" fontId="3" fillId="0" borderId="37" xfId="2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Font="1" applyBorder="1" applyAlignment="1">
      <alignment vertical="center"/>
    </xf>
    <xf numFmtId="3" fontId="3" fillId="0" borderId="39" xfId="2" applyNumberFormat="1" applyFont="1" applyBorder="1" applyAlignment="1">
      <alignment horizontal="center" vertical="center"/>
    </xf>
    <xf numFmtId="3" fontId="3" fillId="0" borderId="40" xfId="2" applyFont="1" applyBorder="1" applyAlignment="1">
      <alignment horizontal="centerContinuous" vertical="center"/>
    </xf>
    <xf numFmtId="3" fontId="3" fillId="0" borderId="40" xfId="2" applyFont="1" applyBorder="1" applyAlignment="1">
      <alignment horizontal="right" vertical="center"/>
    </xf>
    <xf numFmtId="3" fontId="3" fillId="0" borderId="41" xfId="2" applyFont="1" applyBorder="1" applyAlignment="1">
      <alignment horizontal="right" vertical="center"/>
    </xf>
    <xf numFmtId="3" fontId="3" fillId="0" borderId="41" xfId="3" applyFont="1" applyBorder="1" applyAlignment="1">
      <alignment horizontal="center" vertical="center"/>
    </xf>
    <xf numFmtId="3" fontId="5" fillId="0" borderId="0" xfId="2" applyFont="1" applyAlignment="1">
      <alignment vertical="center"/>
    </xf>
    <xf numFmtId="3" fontId="6" fillId="0" borderId="0" xfId="2" applyFont="1" applyAlignment="1">
      <alignment vertical="center"/>
    </xf>
    <xf numFmtId="3" fontId="1" fillId="0" borderId="0" xfId="4" applyNumberFormat="1" applyFont="1" applyAlignment="1" applyProtection="1">
      <alignment vertical="center"/>
      <protection locked="0"/>
    </xf>
    <xf numFmtId="3" fontId="1" fillId="0" borderId="0" xfId="4" applyNumberFormat="1" applyFont="1" applyBorder="1" applyAlignment="1">
      <alignment vertical="center"/>
    </xf>
    <xf numFmtId="3" fontId="3" fillId="0" borderId="1" xfId="4" applyFont="1" applyBorder="1" applyAlignment="1">
      <alignment vertical="center"/>
    </xf>
    <xf numFmtId="3" fontId="3" fillId="0" borderId="3" xfId="3" applyFont="1" applyFill="1" applyBorder="1" applyAlignment="1">
      <alignment vertical="center"/>
    </xf>
    <xf numFmtId="3" fontId="3" fillId="0" borderId="4" xfId="4" applyFont="1" applyBorder="1" applyAlignment="1">
      <alignment vertical="center"/>
    </xf>
    <xf numFmtId="177" fontId="3" fillId="0" borderId="43" xfId="2" applyNumberFormat="1" applyFont="1" applyBorder="1" applyAlignment="1">
      <alignment horizontal="right" vertical="center"/>
    </xf>
    <xf numFmtId="3" fontId="3" fillId="0" borderId="6" xfId="3" applyFont="1" applyFill="1" applyBorder="1" applyAlignment="1">
      <alignment vertical="center"/>
    </xf>
    <xf numFmtId="3" fontId="3" fillId="0" borderId="7" xfId="4" applyFont="1" applyBorder="1" applyAlignment="1">
      <alignment vertical="center"/>
    </xf>
    <xf numFmtId="3" fontId="3" fillId="0" borderId="9" xfId="3" applyFont="1" applyFill="1" applyBorder="1" applyAlignment="1">
      <alignment vertical="center"/>
    </xf>
    <xf numFmtId="3" fontId="3" fillId="0" borderId="10" xfId="4" applyFont="1" applyBorder="1" applyAlignment="1">
      <alignment vertical="center"/>
    </xf>
    <xf numFmtId="3" fontId="3" fillId="0" borderId="12" xfId="3" applyFont="1" applyFill="1" applyBorder="1" applyAlignment="1">
      <alignment vertical="center"/>
    </xf>
    <xf numFmtId="177" fontId="3" fillId="0" borderId="44" xfId="2" applyNumberFormat="1" applyFont="1" applyBorder="1" applyAlignment="1">
      <alignment horizontal="right" vertical="center"/>
    </xf>
    <xf numFmtId="3" fontId="3" fillId="0" borderId="45" xfId="4" applyFont="1" applyBorder="1" applyAlignment="1">
      <alignment vertical="center"/>
    </xf>
    <xf numFmtId="3" fontId="3" fillId="0" borderId="46" xfId="4" applyFont="1" applyBorder="1" applyAlignment="1">
      <alignment vertical="center"/>
    </xf>
    <xf numFmtId="3" fontId="1" fillId="0" borderId="0" xfId="4" applyNumberFormat="1" applyFont="1" applyFill="1" applyAlignment="1" applyProtection="1">
      <alignment vertical="center"/>
      <protection locked="0"/>
    </xf>
    <xf numFmtId="3" fontId="3" fillId="0" borderId="47" xfId="4" applyFont="1" applyBorder="1" applyAlignment="1">
      <alignment vertical="center"/>
    </xf>
    <xf numFmtId="3" fontId="3" fillId="0" borderId="7" xfId="4" applyNumberFormat="1" applyFont="1" applyBorder="1" applyAlignment="1">
      <alignment horizontal="center" vertical="center"/>
    </xf>
    <xf numFmtId="177" fontId="1" fillId="0" borderId="15" xfId="4" applyNumberFormat="1" applyFont="1" applyBorder="1" applyAlignment="1" applyProtection="1">
      <alignment vertical="center"/>
      <protection locked="0"/>
    </xf>
    <xf numFmtId="177" fontId="1" fillId="0" borderId="16" xfId="4" applyNumberFormat="1" applyFont="1" applyBorder="1" applyAlignment="1" applyProtection="1">
      <alignment vertical="center"/>
      <protection locked="0"/>
    </xf>
    <xf numFmtId="177" fontId="1" fillId="0" borderId="17" xfId="4" applyNumberFormat="1" applyFont="1" applyBorder="1" applyAlignment="1" applyProtection="1">
      <alignment vertical="center"/>
      <protection locked="0"/>
    </xf>
    <xf numFmtId="177" fontId="1" fillId="0" borderId="48" xfId="4" applyNumberFormat="1" applyFont="1" applyBorder="1" applyAlignment="1" applyProtection="1">
      <alignment vertical="center"/>
      <protection locked="0"/>
    </xf>
    <xf numFmtId="177" fontId="1" fillId="0" borderId="49" xfId="2" applyNumberFormat="1" applyFont="1" applyBorder="1" applyAlignment="1">
      <alignment vertical="center"/>
    </xf>
    <xf numFmtId="3" fontId="1" fillId="0" borderId="16" xfId="4" applyNumberFormat="1" applyFont="1" applyBorder="1" applyAlignment="1" applyProtection="1">
      <alignment vertical="center"/>
      <protection locked="0"/>
    </xf>
    <xf numFmtId="3" fontId="1" fillId="0" borderId="18" xfId="4" applyNumberFormat="1" applyFont="1" applyBorder="1" applyAlignment="1" applyProtection="1">
      <alignment vertical="center"/>
      <protection locked="0"/>
    </xf>
    <xf numFmtId="3" fontId="3" fillId="0" borderId="8" xfId="3" applyFont="1" applyBorder="1" applyAlignment="1">
      <alignment horizontal="center" vertical="center"/>
    </xf>
    <xf numFmtId="3" fontId="3" fillId="0" borderId="7" xfId="4" applyNumberFormat="1" applyFont="1" applyFill="1" applyBorder="1" applyAlignment="1">
      <alignment horizontal="center" vertical="center"/>
    </xf>
    <xf numFmtId="3" fontId="3" fillId="0" borderId="20" xfId="4" applyNumberFormat="1" applyFont="1" applyFill="1" applyBorder="1" applyAlignment="1">
      <alignment horizontal="center" vertical="center"/>
    </xf>
    <xf numFmtId="177" fontId="1" fillId="0" borderId="21" xfId="4" applyNumberFormat="1" applyFont="1" applyFill="1" applyBorder="1" applyAlignment="1" applyProtection="1">
      <alignment vertical="center"/>
      <protection locked="0"/>
    </xf>
    <xf numFmtId="177" fontId="1" fillId="0" borderId="50" xfId="4" applyNumberFormat="1" applyFont="1" applyFill="1" applyBorder="1" applyAlignment="1" applyProtection="1">
      <alignment vertical="center"/>
      <protection locked="0"/>
    </xf>
    <xf numFmtId="177" fontId="1" fillId="0" borderId="29" xfId="4" applyNumberFormat="1" applyFont="1" applyFill="1" applyBorder="1" applyAlignment="1" applyProtection="1">
      <alignment vertical="center"/>
      <protection locked="0"/>
    </xf>
    <xf numFmtId="3" fontId="3" fillId="0" borderId="7" xfId="4" applyNumberFormat="1" applyFont="1" applyFill="1" applyBorder="1" applyAlignment="1">
      <alignment vertical="center"/>
    </xf>
    <xf numFmtId="177" fontId="1" fillId="0" borderId="24" xfId="4" applyNumberFormat="1" applyFont="1" applyFill="1" applyBorder="1" applyAlignment="1" applyProtection="1">
      <alignment vertical="center"/>
      <protection locked="0"/>
    </xf>
    <xf numFmtId="177" fontId="1" fillId="0" borderId="8" xfId="4" applyNumberFormat="1" applyFont="1" applyFill="1" applyBorder="1" applyAlignment="1" applyProtection="1">
      <alignment vertical="center"/>
      <protection locked="0"/>
    </xf>
    <xf numFmtId="177" fontId="1" fillId="0" borderId="48" xfId="4" applyNumberFormat="1" applyFont="1" applyFill="1" applyBorder="1" applyAlignment="1" applyProtection="1">
      <alignment vertical="center"/>
      <protection locked="0"/>
    </xf>
    <xf numFmtId="177" fontId="1" fillId="0" borderId="51" xfId="4" applyNumberFormat="1" applyFont="1" applyFill="1" applyBorder="1" applyAlignment="1" applyProtection="1">
      <alignment vertical="center"/>
      <protection locked="0"/>
    </xf>
    <xf numFmtId="177" fontId="3" fillId="0" borderId="24" xfId="4" applyNumberFormat="1" applyFont="1" applyFill="1" applyBorder="1" applyAlignment="1">
      <alignment horizontal="right" vertical="center"/>
    </xf>
    <xf numFmtId="177" fontId="3" fillId="0" borderId="52" xfId="4" applyNumberFormat="1" applyFont="1" applyFill="1" applyBorder="1" applyAlignment="1">
      <alignment horizontal="right" vertical="center"/>
    </xf>
    <xf numFmtId="177" fontId="3" fillId="0" borderId="51" xfId="4" applyNumberFormat="1" applyFont="1" applyFill="1" applyBorder="1" applyAlignment="1">
      <alignment horizontal="right" vertical="center"/>
    </xf>
    <xf numFmtId="177" fontId="3" fillId="0" borderId="53" xfId="2" applyNumberFormat="1" applyFont="1" applyFill="1" applyBorder="1" applyAlignment="1">
      <alignment vertical="center"/>
    </xf>
    <xf numFmtId="177" fontId="3" fillId="0" borderId="51" xfId="2" applyNumberFormat="1" applyFont="1" applyFill="1" applyBorder="1" applyAlignment="1">
      <alignment vertical="center"/>
    </xf>
    <xf numFmtId="177" fontId="3" fillId="0" borderId="51" xfId="2" applyNumberFormat="1" applyFont="1" applyFill="1" applyBorder="1" applyAlignment="1">
      <alignment horizontal="right" vertical="center"/>
    </xf>
    <xf numFmtId="177" fontId="3" fillId="0" borderId="24" xfId="2" applyNumberFormat="1" applyFont="1" applyFill="1" applyBorder="1" applyAlignment="1">
      <alignment horizontal="right" vertical="center"/>
    </xf>
    <xf numFmtId="177" fontId="3" fillId="0" borderId="24" xfId="2" applyNumberFormat="1" applyFont="1" applyFill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3" fillId="0" borderId="52" xfId="2" applyNumberFormat="1" applyFont="1" applyFill="1" applyBorder="1" applyAlignment="1">
      <alignment vertical="center"/>
    </xf>
    <xf numFmtId="3" fontId="4" fillId="0" borderId="24" xfId="4" applyNumberFormat="1" applyFont="1" applyFill="1" applyBorder="1" applyAlignment="1">
      <alignment horizontal="right" vertical="center"/>
    </xf>
    <xf numFmtId="3" fontId="4" fillId="0" borderId="24" xfId="4" applyFont="1" applyFill="1" applyBorder="1" applyAlignment="1">
      <alignment horizontal="right" vertical="center"/>
    </xf>
    <xf numFmtId="3" fontId="4" fillId="0" borderId="51" xfId="4" applyFont="1" applyFill="1" applyBorder="1" applyAlignment="1">
      <alignment horizontal="right" vertical="center"/>
    </xf>
    <xf numFmtId="3" fontId="4" fillId="0" borderId="0" xfId="4" applyNumberFormat="1" applyFont="1" applyFill="1" applyBorder="1" applyAlignment="1" applyProtection="1">
      <alignment horizontal="right" vertical="center"/>
      <protection locked="0"/>
    </xf>
    <xf numFmtId="3" fontId="4" fillId="0" borderId="14" xfId="4" applyNumberFormat="1" applyFont="1" applyFill="1" applyBorder="1" applyAlignment="1" applyProtection="1">
      <alignment horizontal="right" vertical="center"/>
      <protection locked="0"/>
    </xf>
    <xf numFmtId="3" fontId="3" fillId="0" borderId="15" xfId="4" applyNumberFormat="1" applyFont="1" applyBorder="1" applyAlignment="1">
      <alignment vertical="center"/>
    </xf>
    <xf numFmtId="3" fontId="3" fillId="0" borderId="15" xfId="4" applyFont="1" applyBorder="1" applyAlignment="1">
      <alignment horizontal="center" vertical="center"/>
    </xf>
    <xf numFmtId="3" fontId="3" fillId="0" borderId="15" xfId="2" applyNumberFormat="1" applyFont="1" applyBorder="1" applyAlignment="1">
      <alignment horizontal="center" vertical="center"/>
    </xf>
    <xf numFmtId="3" fontId="3" fillId="0" borderId="15" xfId="4" applyNumberFormat="1" applyFont="1" applyBorder="1" applyAlignment="1">
      <alignment horizontal="center" vertical="center"/>
    </xf>
    <xf numFmtId="3" fontId="3" fillId="0" borderId="54" xfId="4" applyFont="1" applyBorder="1" applyAlignment="1">
      <alignment horizontal="center" vertical="center"/>
    </xf>
    <xf numFmtId="3" fontId="3" fillId="0" borderId="54" xfId="4" applyFont="1" applyBorder="1" applyAlignment="1">
      <alignment horizontal="center" vertical="center" shrinkToFit="1"/>
    </xf>
    <xf numFmtId="3" fontId="3" fillId="0" borderId="54" xfId="4" applyFont="1" applyFill="1" applyBorder="1" applyAlignment="1">
      <alignment horizontal="center" vertical="center" shrinkToFit="1"/>
    </xf>
    <xf numFmtId="3" fontId="9" fillId="0" borderId="54" xfId="4" applyFont="1" applyBorder="1" applyAlignment="1">
      <alignment horizontal="center" vertical="center"/>
    </xf>
    <xf numFmtId="3" fontId="3" fillId="0" borderId="55" xfId="2" applyFont="1" applyBorder="1" applyAlignment="1">
      <alignment horizontal="center" vertical="center" shrinkToFit="1"/>
    </xf>
    <xf numFmtId="3" fontId="3" fillId="0" borderId="16" xfId="2" applyFont="1" applyBorder="1" applyAlignment="1">
      <alignment horizontal="center" vertical="center" shrinkToFit="1"/>
    </xf>
    <xf numFmtId="3" fontId="3" fillId="0" borderId="15" xfId="2" applyFont="1" applyBorder="1" applyAlignment="1">
      <alignment horizontal="center" vertical="center"/>
    </xf>
    <xf numFmtId="3" fontId="3" fillId="0" borderId="15" xfId="2" applyFont="1" applyBorder="1" applyAlignment="1">
      <alignment horizontal="center" vertical="center" shrinkToFit="1"/>
    </xf>
    <xf numFmtId="3" fontId="3" fillId="0" borderId="15" xfId="4" applyFont="1" applyBorder="1" applyAlignment="1">
      <alignment horizontal="left" vertical="center"/>
    </xf>
    <xf numFmtId="3" fontId="3" fillId="0" borderId="24" xfId="4" applyFont="1" applyBorder="1" applyAlignment="1">
      <alignment horizontal="center" vertical="center"/>
    </xf>
    <xf numFmtId="3" fontId="3" fillId="0" borderId="24" xfId="4" applyNumberFormat="1" applyFont="1" applyBorder="1" applyAlignment="1">
      <alignment horizontal="center" vertical="center"/>
    </xf>
    <xf numFmtId="3" fontId="3" fillId="0" borderId="56" xfId="4" applyNumberFormat="1" applyFont="1" applyBorder="1" applyAlignment="1">
      <alignment horizontal="center" vertical="center"/>
    </xf>
    <xf numFmtId="3" fontId="3" fillId="0" borderId="57" xfId="4" applyNumberFormat="1" applyFont="1" applyBorder="1" applyAlignment="1">
      <alignment horizontal="left" vertical="center"/>
    </xf>
    <xf numFmtId="3" fontId="3" fillId="0" borderId="58" xfId="4" applyNumberFormat="1" applyFont="1" applyBorder="1" applyAlignment="1">
      <alignment horizontal="left" vertical="center"/>
    </xf>
    <xf numFmtId="3" fontId="3" fillId="0" borderId="59" xfId="4" applyNumberFormat="1" applyFont="1" applyBorder="1" applyAlignment="1">
      <alignment horizontal="left" vertical="center"/>
    </xf>
    <xf numFmtId="3" fontId="3" fillId="0" borderId="60" xfId="2" applyNumberFormat="1" applyFont="1" applyBorder="1" applyAlignment="1">
      <alignment horizontal="center" vertical="center" shrinkToFit="1"/>
    </xf>
    <xf numFmtId="3" fontId="3" fillId="0" borderId="61" xfId="2" applyNumberFormat="1" applyFont="1" applyBorder="1" applyAlignment="1">
      <alignment horizontal="center" vertical="center" shrinkToFit="1"/>
    </xf>
    <xf numFmtId="3" fontId="3" fillId="0" borderId="24" xfId="2" applyNumberFormat="1" applyFont="1" applyBorder="1" applyAlignment="1">
      <alignment horizontal="center" vertical="center" shrinkToFit="1"/>
    </xf>
    <xf numFmtId="3" fontId="3" fillId="0" borderId="41" xfId="4" applyNumberFormat="1" applyFont="1" applyBorder="1" applyAlignment="1">
      <alignment vertical="center"/>
    </xf>
    <xf numFmtId="3" fontId="3" fillId="0" borderId="41" xfId="4" applyFont="1" applyBorder="1" applyAlignment="1">
      <alignment horizontal="center" vertical="center"/>
    </xf>
    <xf numFmtId="3" fontId="3" fillId="0" borderId="41" xfId="2" applyNumberFormat="1" applyFont="1" applyBorder="1" applyAlignment="1">
      <alignment horizontal="center" vertical="center"/>
    </xf>
    <xf numFmtId="3" fontId="3" fillId="0" borderId="41" xfId="4" applyNumberFormat="1" applyFont="1" applyBorder="1" applyAlignment="1">
      <alignment horizontal="center" vertical="center"/>
    </xf>
    <xf numFmtId="3" fontId="3" fillId="0" borderId="41" xfId="2" applyFont="1" applyBorder="1" applyAlignment="1">
      <alignment horizontal="center" vertical="center"/>
    </xf>
    <xf numFmtId="3" fontId="5" fillId="0" borderId="0" xfId="4" applyNumberFormat="1" applyFont="1" applyAlignment="1" applyProtection="1">
      <alignment horizontal="right" vertical="center"/>
      <protection locked="0"/>
    </xf>
    <xf numFmtId="3" fontId="6" fillId="0" borderId="0" xfId="4" applyFont="1" applyAlignment="1">
      <alignment vertical="center"/>
    </xf>
    <xf numFmtId="177" fontId="3" fillId="0" borderId="16" xfId="2" applyNumberFormat="1" applyFont="1" applyBorder="1" applyAlignment="1">
      <alignment horizontal="right" vertical="center"/>
    </xf>
    <xf numFmtId="3" fontId="3" fillId="0" borderId="67" xfId="2" applyFont="1" applyBorder="1" applyAlignment="1">
      <alignment vertical="center"/>
    </xf>
    <xf numFmtId="3" fontId="3" fillId="0" borderId="68" xfId="2" applyFont="1" applyBorder="1" applyAlignment="1">
      <alignment vertical="center"/>
    </xf>
    <xf numFmtId="177" fontId="1" fillId="0" borderId="69" xfId="2" applyNumberFormat="1" applyFont="1" applyBorder="1" applyAlignment="1">
      <alignment vertical="center"/>
    </xf>
    <xf numFmtId="177" fontId="1" fillId="0" borderId="8" xfId="2" applyNumberFormat="1" applyFont="1" applyBorder="1" applyAlignment="1">
      <alignment vertical="center"/>
    </xf>
    <xf numFmtId="3" fontId="1" fillId="0" borderId="16" xfId="2" applyFont="1" applyBorder="1" applyAlignment="1">
      <alignment vertical="center"/>
    </xf>
    <xf numFmtId="177" fontId="1" fillId="0" borderId="70" xfId="2" applyNumberFormat="1" applyFont="1" applyFill="1" applyBorder="1" applyAlignment="1">
      <alignment vertical="center"/>
    </xf>
    <xf numFmtId="177" fontId="1" fillId="0" borderId="71" xfId="2" applyNumberFormat="1" applyFont="1" applyFill="1" applyBorder="1" applyAlignment="1">
      <alignment vertical="center"/>
    </xf>
    <xf numFmtId="177" fontId="3" fillId="0" borderId="8" xfId="2" applyNumberFormat="1" applyFont="1" applyFill="1" applyBorder="1" applyAlignment="1">
      <alignment horizontal="right" vertical="center"/>
    </xf>
    <xf numFmtId="3" fontId="3" fillId="0" borderId="72" xfId="2" applyFont="1" applyFill="1" applyBorder="1" applyAlignment="1">
      <alignment horizontal="center" vertical="center"/>
    </xf>
    <xf numFmtId="3" fontId="9" fillId="0" borderId="72" xfId="2" applyFont="1" applyFill="1" applyBorder="1" applyAlignment="1">
      <alignment horizontal="center" vertical="center"/>
    </xf>
    <xf numFmtId="3" fontId="3" fillId="0" borderId="73" xfId="2" applyFont="1" applyFill="1" applyBorder="1" applyAlignment="1">
      <alignment horizontal="center" vertical="center"/>
    </xf>
    <xf numFmtId="3" fontId="3" fillId="0" borderId="74" xfId="2" applyFont="1" applyFill="1" applyBorder="1" applyAlignment="1">
      <alignment horizontal="center" vertical="center"/>
    </xf>
    <xf numFmtId="3" fontId="3" fillId="0" borderId="75" xfId="2" applyFont="1" applyFill="1" applyBorder="1" applyAlignment="1">
      <alignment horizontal="center" vertical="center"/>
    </xf>
    <xf numFmtId="3" fontId="3" fillId="0" borderId="76" xfId="2" applyNumberFormat="1" applyFont="1" applyFill="1" applyBorder="1" applyAlignment="1">
      <alignment horizontal="center" vertical="center"/>
    </xf>
    <xf numFmtId="3" fontId="3" fillId="0" borderId="77" xfId="2" applyNumberFormat="1" applyFont="1" applyFill="1" applyBorder="1" applyAlignment="1">
      <alignment horizontal="center" vertical="center"/>
    </xf>
    <xf numFmtId="3" fontId="3" fillId="0" borderId="78" xfId="2" applyNumberFormat="1" applyFont="1" applyFill="1" applyBorder="1" applyAlignment="1">
      <alignment horizontal="center" vertical="center"/>
    </xf>
    <xf numFmtId="3" fontId="3" fillId="0" borderId="83" xfId="2" applyFont="1" applyBorder="1" applyAlignment="1">
      <alignment horizontal="center" vertical="center"/>
    </xf>
    <xf numFmtId="3" fontId="3" fillId="0" borderId="84" xfId="2" applyNumberFormat="1" applyFont="1" applyBorder="1" applyAlignment="1">
      <alignment horizontal="centerContinuous" vertical="center"/>
    </xf>
    <xf numFmtId="3" fontId="6" fillId="0" borderId="0" xfId="2" applyFont="1" applyFill="1" applyAlignment="1">
      <alignment vertical="center"/>
    </xf>
    <xf numFmtId="177" fontId="3" fillId="0" borderId="87" xfId="2" applyNumberFormat="1" applyFont="1" applyBorder="1" applyAlignment="1">
      <alignment horizontal="right" vertical="center"/>
    </xf>
    <xf numFmtId="177" fontId="3" fillId="0" borderId="88" xfId="2" applyNumberFormat="1" applyFont="1" applyBorder="1" applyAlignment="1">
      <alignment horizontal="right" vertical="center"/>
    </xf>
    <xf numFmtId="177" fontId="1" fillId="0" borderId="24" xfId="2" applyNumberFormat="1" applyFont="1" applyBorder="1" applyAlignment="1">
      <alignment vertical="center"/>
    </xf>
    <xf numFmtId="177" fontId="1" fillId="0" borderId="24" xfId="2" applyNumberFormat="1" applyFont="1" applyFill="1" applyBorder="1" applyAlignment="1">
      <alignment horizontal="right" vertical="center"/>
    </xf>
    <xf numFmtId="3" fontId="1" fillId="0" borderId="7" xfId="2" applyFont="1" applyFill="1" applyBorder="1" applyAlignment="1">
      <alignment horizontal="right" vertical="center"/>
    </xf>
    <xf numFmtId="3" fontId="3" fillId="0" borderId="78" xfId="2" applyNumberFormat="1" applyFont="1" applyBorder="1" applyAlignment="1">
      <alignment horizontal="center" vertical="center"/>
    </xf>
    <xf numFmtId="3" fontId="1" fillId="0" borderId="0" xfId="5" applyFont="1" applyAlignment="1"/>
    <xf numFmtId="3" fontId="3" fillId="0" borderId="1" xfId="3" applyFont="1" applyBorder="1" applyAlignment="1">
      <alignment vertical="center"/>
    </xf>
    <xf numFmtId="177" fontId="3" fillId="0" borderId="89" xfId="5" applyNumberFormat="1" applyFont="1" applyBorder="1" applyAlignment="1">
      <alignment horizontal="right" vertical="center"/>
    </xf>
    <xf numFmtId="177" fontId="3" fillId="0" borderId="2" xfId="5" applyNumberFormat="1" applyFont="1" applyBorder="1" applyAlignment="1">
      <alignment horizontal="right" vertical="center"/>
    </xf>
    <xf numFmtId="3" fontId="3" fillId="0" borderId="4" xfId="3" applyFont="1" applyBorder="1" applyAlignment="1">
      <alignment vertical="center"/>
    </xf>
    <xf numFmtId="177" fontId="3" fillId="0" borderId="90" xfId="5" applyNumberFormat="1" applyFont="1" applyBorder="1" applyAlignment="1">
      <alignment horizontal="right" vertical="center"/>
    </xf>
    <xf numFmtId="3" fontId="3" fillId="0" borderId="7" xfId="3" applyFont="1" applyBorder="1" applyAlignment="1">
      <alignment vertical="center"/>
    </xf>
    <xf numFmtId="177" fontId="3" fillId="0" borderId="24" xfId="5" applyNumberFormat="1" applyFont="1" applyBorder="1" applyAlignment="1">
      <alignment horizontal="right" vertical="center"/>
    </xf>
    <xf numFmtId="3" fontId="3" fillId="0" borderId="10" xfId="3" applyFont="1" applyBorder="1" applyAlignment="1">
      <alignment vertical="center"/>
    </xf>
    <xf numFmtId="177" fontId="3" fillId="0" borderId="91" xfId="5" applyNumberFormat="1" applyFont="1" applyBorder="1" applyAlignment="1">
      <alignment horizontal="right" vertical="center"/>
    </xf>
    <xf numFmtId="177" fontId="3" fillId="0" borderId="11" xfId="5" applyNumberFormat="1" applyFont="1" applyBorder="1" applyAlignment="1">
      <alignment horizontal="right" vertical="center"/>
    </xf>
    <xf numFmtId="177" fontId="3" fillId="0" borderId="8" xfId="5" applyNumberFormat="1" applyFont="1" applyBorder="1" applyAlignment="1">
      <alignment horizontal="right" vertical="center"/>
    </xf>
    <xf numFmtId="177" fontId="3" fillId="0" borderId="92" xfId="5" applyNumberFormat="1" applyFont="1" applyBorder="1" applyAlignment="1">
      <alignment horizontal="right" vertical="center"/>
    </xf>
    <xf numFmtId="177" fontId="3" fillId="0" borderId="43" xfId="5" applyNumberFormat="1" applyFont="1" applyBorder="1" applyAlignment="1">
      <alignment horizontal="right" vertical="center"/>
    </xf>
    <xf numFmtId="177" fontId="3" fillId="0" borderId="93" xfId="5" applyNumberFormat="1" applyFont="1" applyBorder="1" applyAlignment="1">
      <alignment horizontal="right" vertical="center"/>
    </xf>
    <xf numFmtId="177" fontId="3" fillId="0" borderId="44" xfId="5" applyNumberFormat="1" applyFont="1" applyBorder="1" applyAlignment="1">
      <alignment horizontal="right" vertical="center"/>
    </xf>
    <xf numFmtId="3" fontId="3" fillId="0" borderId="13" xfId="3" applyFont="1" applyBorder="1" applyAlignment="1">
      <alignment vertical="center"/>
    </xf>
    <xf numFmtId="3" fontId="3" fillId="0" borderId="32" xfId="5" applyFont="1" applyBorder="1" applyAlignment="1"/>
    <xf numFmtId="177" fontId="3" fillId="0" borderId="15" xfId="6" applyNumberFormat="1" applyFont="1" applyBorder="1" applyAlignment="1"/>
    <xf numFmtId="177" fontId="3" fillId="0" borderId="16" xfId="6" applyNumberFormat="1" applyFont="1" applyBorder="1" applyAlignment="1"/>
    <xf numFmtId="177" fontId="3" fillId="0" borderId="48" xfId="6" applyNumberFormat="1" applyFont="1" applyBorder="1" applyAlignment="1"/>
    <xf numFmtId="177" fontId="3" fillId="0" borderId="15" xfId="5" applyNumberFormat="1" applyFont="1" applyBorder="1" applyAlignment="1"/>
    <xf numFmtId="177" fontId="3" fillId="0" borderId="16" xfId="5" applyNumberFormat="1" applyFont="1" applyBorder="1" applyAlignment="1"/>
    <xf numFmtId="3" fontId="12" fillId="0" borderId="0" xfId="5" applyFont="1" applyAlignment="1"/>
    <xf numFmtId="3" fontId="3" fillId="0" borderId="7" xfId="5" applyFont="1" applyBorder="1" applyAlignment="1">
      <alignment horizontal="center" vertical="center"/>
    </xf>
    <xf numFmtId="3" fontId="12" fillId="0" borderId="0" xfId="5" applyFont="1" applyFill="1" applyAlignment="1"/>
    <xf numFmtId="49" fontId="3" fillId="0" borderId="7" xfId="3" applyNumberFormat="1" applyFont="1" applyFill="1" applyBorder="1" applyAlignment="1">
      <alignment horizontal="center" vertical="center"/>
    </xf>
    <xf numFmtId="3" fontId="3" fillId="0" borderId="7" xfId="5" applyFont="1" applyFill="1" applyBorder="1" applyAlignment="1">
      <alignment horizontal="center" vertical="center"/>
    </xf>
    <xf numFmtId="3" fontId="3" fillId="0" borderId="13" xfId="5" applyFont="1" applyFill="1" applyBorder="1" applyAlignment="1">
      <alignment horizontal="center" vertical="center"/>
    </xf>
    <xf numFmtId="177" fontId="3" fillId="0" borderId="21" xfId="6" applyNumberFormat="1" applyFont="1" applyFill="1" applyBorder="1" applyAlignment="1"/>
    <xf numFmtId="177" fontId="3" fillId="0" borderId="14" xfId="6" applyNumberFormat="1" applyFont="1" applyFill="1" applyBorder="1" applyAlignment="1"/>
    <xf numFmtId="177" fontId="3" fillId="0" borderId="50" xfId="6" applyNumberFormat="1" applyFont="1" applyFill="1" applyBorder="1" applyAlignment="1"/>
    <xf numFmtId="177" fontId="3" fillId="0" borderId="21" xfId="5" applyNumberFormat="1" applyFont="1" applyFill="1" applyBorder="1" applyAlignment="1"/>
    <xf numFmtId="3" fontId="3" fillId="0" borderId="32" xfId="5" applyFont="1" applyFill="1" applyBorder="1" applyAlignment="1">
      <alignment horizontal="center" vertical="center"/>
    </xf>
    <xf numFmtId="177" fontId="3" fillId="0" borderId="15" xfId="6" applyNumberFormat="1" applyFont="1" applyFill="1" applyBorder="1" applyAlignment="1"/>
    <xf numFmtId="177" fontId="3" fillId="0" borderId="16" xfId="6" applyNumberFormat="1" applyFont="1" applyFill="1" applyBorder="1" applyAlignment="1"/>
    <xf numFmtId="177" fontId="3" fillId="0" borderId="48" xfId="6" applyNumberFormat="1" applyFont="1" applyFill="1" applyBorder="1" applyAlignment="1"/>
    <xf numFmtId="177" fontId="3" fillId="0" borderId="24" xfId="5" applyNumberFormat="1" applyFont="1" applyFill="1" applyBorder="1" applyAlignment="1"/>
    <xf numFmtId="177" fontId="3" fillId="0" borderId="8" xfId="5" applyNumberFormat="1" applyFont="1" applyFill="1" applyBorder="1" applyAlignment="1"/>
    <xf numFmtId="3" fontId="1" fillId="0" borderId="0" xfId="5" applyFont="1" applyFill="1" applyAlignment="1"/>
    <xf numFmtId="3" fontId="3" fillId="0" borderId="20" xfId="5" applyFont="1" applyFill="1" applyBorder="1" applyAlignment="1">
      <alignment vertical="top"/>
    </xf>
    <xf numFmtId="3" fontId="4" fillId="0" borderId="21" xfId="6" applyNumberFormat="1" applyFont="1" applyFill="1" applyBorder="1" applyAlignment="1">
      <alignment horizontal="right" vertical="center"/>
    </xf>
    <xf numFmtId="3" fontId="4" fillId="0" borderId="24" xfId="5" applyNumberFormat="1" applyFont="1" applyFill="1" applyBorder="1" applyAlignment="1">
      <alignment horizontal="right" vertical="center"/>
    </xf>
    <xf numFmtId="3" fontId="4" fillId="0" borderId="29" xfId="6" applyNumberFormat="1" applyFont="1" applyFill="1" applyBorder="1" applyAlignment="1">
      <alignment horizontal="right" vertical="center"/>
    </xf>
    <xf numFmtId="3" fontId="4" fillId="0" borderId="24" xfId="5" applyFont="1" applyFill="1" applyBorder="1" applyAlignment="1">
      <alignment horizontal="right" vertical="center"/>
    </xf>
    <xf numFmtId="3" fontId="3" fillId="0" borderId="94" xfId="6" applyNumberFormat="1" applyFont="1" applyBorder="1" applyAlignment="1">
      <alignment horizontal="center" vertical="center"/>
    </xf>
    <xf numFmtId="3" fontId="3" fillId="0" borderId="15" xfId="6" applyNumberFormat="1" applyFont="1" applyBorder="1" applyAlignment="1">
      <alignment horizontal="center" vertical="center"/>
    </xf>
    <xf numFmtId="3" fontId="3" fillId="0" borderId="95" xfId="5" applyNumberFormat="1" applyFont="1" applyBorder="1" applyAlignment="1">
      <alignment horizontal="center" vertical="center"/>
    </xf>
    <xf numFmtId="3" fontId="3" fillId="0" borderId="89" xfId="5" applyNumberFormat="1" applyFont="1" applyBorder="1" applyAlignment="1">
      <alignment horizontal="center" vertical="center"/>
    </xf>
    <xf numFmtId="3" fontId="3" fillId="0" borderId="96" xfId="5" applyNumberFormat="1" applyFont="1" applyBorder="1" applyAlignment="1">
      <alignment horizontal="center" vertical="center"/>
    </xf>
    <xf numFmtId="3" fontId="3" fillId="0" borderId="2" xfId="5" applyFont="1" applyBorder="1" applyAlignment="1">
      <alignment vertical="center"/>
    </xf>
    <xf numFmtId="3" fontId="3" fillId="0" borderId="89" xfId="5" applyFont="1" applyBorder="1" applyAlignment="1">
      <alignment horizontal="left" vertical="center"/>
    </xf>
    <xf numFmtId="3" fontId="3" fillId="0" borderId="51" xfId="6" applyNumberFormat="1" applyFont="1" applyBorder="1" applyAlignment="1">
      <alignment horizontal="center" vertical="center"/>
    </xf>
    <xf numFmtId="3" fontId="3" fillId="0" borderId="56" xfId="6" applyFont="1" applyBorder="1" applyAlignment="1">
      <alignment horizontal="center" vertical="center"/>
    </xf>
    <xf numFmtId="3" fontId="3" fillId="0" borderId="24" xfId="5" applyNumberFormat="1" applyFont="1" applyBorder="1" applyAlignment="1">
      <alignment horizontal="center" vertical="center"/>
    </xf>
    <xf numFmtId="3" fontId="3" fillId="0" borderId="100" xfId="6" applyNumberFormat="1" applyFont="1" applyBorder="1" applyAlignment="1">
      <alignment horizontal="center" vertical="center"/>
    </xf>
    <xf numFmtId="3" fontId="3" fillId="0" borderId="40" xfId="6" applyFont="1" applyBorder="1" applyAlignment="1">
      <alignment horizontal="centerContinuous" vertical="center"/>
    </xf>
    <xf numFmtId="3" fontId="3" fillId="0" borderId="40" xfId="6" applyNumberFormat="1" applyFont="1" applyBorder="1" applyAlignment="1">
      <alignment horizontal="centerContinuous" vertical="center"/>
    </xf>
    <xf numFmtId="3" fontId="3" fillId="0" borderId="37" xfId="6" applyNumberFormat="1" applyFont="1" applyBorder="1" applyAlignment="1">
      <alignment horizontal="centerContinuous" vertical="center"/>
    </xf>
    <xf numFmtId="3" fontId="3" fillId="0" borderId="40" xfId="5" applyFont="1" applyBorder="1" applyAlignment="1">
      <alignment vertical="center"/>
    </xf>
    <xf numFmtId="3" fontId="3" fillId="0" borderId="40" xfId="5" applyNumberFormat="1" applyFont="1" applyBorder="1" applyAlignment="1">
      <alignment vertical="center"/>
    </xf>
    <xf numFmtId="3" fontId="3" fillId="0" borderId="41" xfId="5" applyFont="1" applyBorder="1" applyAlignment="1">
      <alignment vertical="center"/>
    </xf>
    <xf numFmtId="3" fontId="1" fillId="0" borderId="0" xfId="5" applyFont="1" applyAlignment="1">
      <alignment vertical="center"/>
    </xf>
    <xf numFmtId="3" fontId="6" fillId="0" borderId="0" xfId="5" applyNumberFormat="1" applyFont="1" applyAlignment="1">
      <alignment vertical="center"/>
    </xf>
    <xf numFmtId="178" fontId="1" fillId="0" borderId="0" xfId="7" applyNumberFormat="1" applyFont="1" applyAlignment="1">
      <alignment vertical="center"/>
    </xf>
    <xf numFmtId="178" fontId="3" fillId="0" borderId="0" xfId="7" applyNumberFormat="1" applyFont="1" applyAlignment="1">
      <alignment vertical="center"/>
    </xf>
    <xf numFmtId="178" fontId="12" fillId="0" borderId="0" xfId="7" applyNumberFormat="1" applyFont="1" applyAlignment="1">
      <alignment vertical="center"/>
    </xf>
    <xf numFmtId="177" fontId="3" fillId="0" borderId="89" xfId="6" applyNumberFormat="1" applyFont="1" applyBorder="1" applyAlignment="1">
      <alignment horizontal="right" vertical="center"/>
    </xf>
    <xf numFmtId="177" fontId="3" fillId="0" borderId="90" xfId="6" applyNumberFormat="1" applyFont="1" applyBorder="1" applyAlignment="1">
      <alignment horizontal="right" vertical="center"/>
    </xf>
    <xf numFmtId="177" fontId="3" fillId="0" borderId="24" xfId="6" applyNumberFormat="1" applyFont="1" applyBorder="1" applyAlignment="1">
      <alignment horizontal="right" vertical="center"/>
    </xf>
    <xf numFmtId="177" fontId="3" fillId="0" borderId="91" xfId="6" applyNumberFormat="1" applyFont="1" applyBorder="1" applyAlignment="1">
      <alignment horizontal="right" vertical="center"/>
    </xf>
    <xf numFmtId="177" fontId="3" fillId="0" borderId="21" xfId="6" applyNumberFormat="1" applyFont="1" applyBorder="1" applyAlignment="1">
      <alignment horizontal="right" vertical="center"/>
    </xf>
    <xf numFmtId="178" fontId="3" fillId="0" borderId="32" xfId="7" applyNumberFormat="1" applyFont="1" applyBorder="1" applyAlignment="1">
      <alignment vertical="center"/>
    </xf>
    <xf numFmtId="177" fontId="3" fillId="0" borderId="16" xfId="7" applyNumberFormat="1" applyFont="1" applyBorder="1" applyAlignment="1">
      <alignment vertical="center"/>
    </xf>
    <xf numFmtId="177" fontId="3" fillId="0" borderId="16" xfId="7" applyNumberFormat="1" applyFont="1" applyBorder="1" applyAlignment="1">
      <alignment horizontal="right" vertical="center"/>
    </xf>
    <xf numFmtId="177" fontId="3" fillId="0" borderId="15" xfId="6" applyNumberFormat="1" applyFont="1" applyBorder="1" applyAlignment="1">
      <alignment vertical="center"/>
    </xf>
    <xf numFmtId="177" fontId="3" fillId="0" borderId="16" xfId="6" applyNumberFormat="1" applyFont="1" applyBorder="1" applyAlignment="1">
      <alignment vertical="center"/>
    </xf>
    <xf numFmtId="178" fontId="3" fillId="0" borderId="16" xfId="7" applyNumberFormat="1" applyFont="1" applyBorder="1" applyAlignment="1">
      <alignment vertical="center"/>
    </xf>
    <xf numFmtId="178" fontId="3" fillId="0" borderId="18" xfId="7" applyNumberFormat="1" applyFont="1" applyBorder="1" applyAlignment="1">
      <alignment vertical="center"/>
    </xf>
    <xf numFmtId="3" fontId="3" fillId="0" borderId="7" xfId="7" applyFont="1" applyBorder="1" applyAlignment="1">
      <alignment horizontal="center" vertical="center"/>
    </xf>
    <xf numFmtId="178" fontId="12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3" fontId="3" fillId="0" borderId="7" xfId="7" applyFont="1" applyFill="1" applyBorder="1" applyAlignment="1">
      <alignment horizontal="center" vertical="center"/>
    </xf>
    <xf numFmtId="178" fontId="3" fillId="0" borderId="0" xfId="7" applyNumberFormat="1" applyFont="1" applyFill="1" applyAlignment="1">
      <alignment horizontal="center" vertical="center"/>
    </xf>
    <xf numFmtId="3" fontId="3" fillId="0" borderId="13" xfId="7" applyFont="1" applyFill="1" applyBorder="1" applyAlignment="1">
      <alignment horizontal="center" vertical="center"/>
    </xf>
    <xf numFmtId="177" fontId="3" fillId="0" borderId="21" xfId="7" applyNumberFormat="1" applyFont="1" applyFill="1" applyBorder="1" applyAlignment="1">
      <alignment horizontal="right" vertical="center"/>
    </xf>
    <xf numFmtId="177" fontId="3" fillId="0" borderId="14" xfId="7" applyNumberFormat="1" applyFont="1" applyFill="1" applyBorder="1" applyAlignment="1">
      <alignment horizontal="center" vertical="center"/>
    </xf>
    <xf numFmtId="177" fontId="3" fillId="0" borderId="21" xfId="6" applyNumberFormat="1" applyFont="1" applyFill="1" applyBorder="1" applyAlignment="1">
      <alignment vertical="center"/>
    </xf>
    <xf numFmtId="177" fontId="3" fillId="0" borderId="14" xfId="6" applyNumberFormat="1" applyFont="1" applyFill="1" applyBorder="1" applyAlignment="1">
      <alignment vertical="center"/>
    </xf>
    <xf numFmtId="177" fontId="1" fillId="0" borderId="14" xfId="3" applyNumberFormat="1" applyFont="1" applyFill="1" applyBorder="1" applyAlignment="1" applyProtection="1">
      <protection locked="0"/>
    </xf>
    <xf numFmtId="3" fontId="3" fillId="0" borderId="32" xfId="7" applyFont="1" applyFill="1" applyBorder="1" applyAlignment="1">
      <alignment horizontal="center" vertical="center"/>
    </xf>
    <xf numFmtId="177" fontId="3" fillId="0" borderId="0" xfId="7" applyNumberFormat="1" applyFont="1" applyFill="1" applyBorder="1" applyAlignment="1">
      <alignment vertical="center"/>
    </xf>
    <xf numFmtId="177" fontId="3" fillId="0" borderId="16" xfId="7" applyNumberFormat="1" applyFont="1" applyFill="1" applyBorder="1" applyAlignment="1">
      <alignment vertical="center"/>
    </xf>
    <xf numFmtId="177" fontId="3" fillId="0" borderId="17" xfId="7" applyNumberFormat="1" applyFont="1" applyFill="1" applyBorder="1" applyAlignment="1">
      <alignment vertical="center"/>
    </xf>
    <xf numFmtId="177" fontId="3" fillId="0" borderId="15" xfId="7" applyNumberFormat="1" applyFont="1" applyFill="1" applyBorder="1" applyAlignment="1">
      <alignment vertical="center"/>
    </xf>
    <xf numFmtId="177" fontId="3" fillId="0" borderId="15" xfId="6" applyNumberFormat="1" applyFont="1" applyFill="1" applyBorder="1" applyAlignment="1">
      <alignment vertical="center"/>
    </xf>
    <xf numFmtId="177" fontId="3" fillId="0" borderId="16" xfId="6" applyNumberFormat="1" applyFont="1" applyFill="1" applyBorder="1" applyAlignment="1">
      <alignment vertical="center"/>
    </xf>
    <xf numFmtId="177" fontId="3" fillId="0" borderId="24" xfId="2" applyNumberFormat="1" applyFont="1" applyFill="1" applyBorder="1" applyAlignment="1">
      <alignment horizontal="center" vertical="center"/>
    </xf>
    <xf numFmtId="177" fontId="3" fillId="0" borderId="25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7" fontId="3" fillId="0" borderId="24" xfId="3" applyNumberFormat="1" applyFont="1" applyFill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178" fontId="3" fillId="0" borderId="13" xfId="7" applyNumberFormat="1" applyFont="1" applyFill="1" applyBorder="1" applyAlignment="1">
      <alignment vertical="center"/>
    </xf>
    <xf numFmtId="178" fontId="4" fillId="0" borderId="14" xfId="7" applyNumberFormat="1" applyFont="1" applyFill="1" applyBorder="1" applyAlignment="1">
      <alignment horizontal="right" vertical="center"/>
    </xf>
    <xf numFmtId="178" fontId="4" fillId="0" borderId="101" xfId="7" applyNumberFormat="1" applyFont="1" applyFill="1" applyBorder="1" applyAlignment="1">
      <alignment horizontal="right" vertical="center"/>
    </xf>
    <xf numFmtId="3" fontId="4" fillId="0" borderId="21" xfId="6" applyFont="1" applyFill="1" applyBorder="1" applyAlignment="1">
      <alignment horizontal="right" vertical="center"/>
    </xf>
    <xf numFmtId="178" fontId="3" fillId="0" borderId="24" xfId="7" applyNumberFormat="1" applyFont="1" applyBorder="1" applyAlignment="1">
      <alignment horizontal="center" vertical="center"/>
    </xf>
    <xf numFmtId="178" fontId="3" fillId="0" borderId="0" xfId="7" applyNumberFormat="1" applyFont="1" applyBorder="1" applyAlignment="1">
      <alignment horizontal="center" vertical="center"/>
    </xf>
    <xf numFmtId="178" fontId="3" fillId="0" borderId="16" xfId="7" applyNumberFormat="1" applyFont="1" applyBorder="1" applyAlignment="1">
      <alignment horizontal="center" vertical="center"/>
    </xf>
    <xf numFmtId="178" fontId="3" fillId="0" borderId="15" xfId="7" applyNumberFormat="1" applyFont="1" applyBorder="1" applyAlignment="1">
      <alignment horizontal="center" vertical="center"/>
    </xf>
    <xf numFmtId="3" fontId="3" fillId="0" borderId="16" xfId="6" applyFont="1" applyBorder="1" applyAlignment="1">
      <alignment horizontal="center" vertical="center"/>
    </xf>
    <xf numFmtId="178" fontId="3" fillId="0" borderId="8" xfId="7" applyNumberFormat="1" applyFont="1" applyBorder="1" applyAlignment="1">
      <alignment horizontal="center" vertical="center"/>
    </xf>
    <xf numFmtId="3" fontId="3" fillId="0" borderId="16" xfId="6" applyNumberFormat="1" applyFont="1" applyBorder="1" applyAlignment="1">
      <alignment horizontal="center" vertical="center"/>
    </xf>
    <xf numFmtId="178" fontId="3" fillId="0" borderId="2" xfId="7" applyNumberFormat="1" applyFont="1" applyBorder="1" applyAlignment="1">
      <alignment horizontal="center" vertical="center"/>
    </xf>
    <xf numFmtId="178" fontId="3" fillId="0" borderId="61" xfId="7" applyNumberFormat="1" applyFont="1" applyBorder="1" applyAlignment="1">
      <alignment horizontal="center" vertical="center"/>
    </xf>
    <xf numFmtId="178" fontId="3" fillId="0" borderId="56" xfId="7" applyNumberFormat="1" applyFont="1" applyBorder="1" applyAlignment="1">
      <alignment horizontal="center" vertical="center"/>
    </xf>
    <xf numFmtId="3" fontId="3" fillId="0" borderId="8" xfId="6" applyFont="1" applyBorder="1" applyAlignment="1">
      <alignment horizontal="center" vertical="center"/>
    </xf>
    <xf numFmtId="3" fontId="3" fillId="0" borderId="8" xfId="6" applyNumberFormat="1" applyFont="1" applyBorder="1" applyAlignment="1">
      <alignment horizontal="center" vertical="center"/>
    </xf>
    <xf numFmtId="3" fontId="3" fillId="0" borderId="83" xfId="6" applyFont="1" applyBorder="1" applyAlignment="1">
      <alignment horizontal="center" vertical="center"/>
    </xf>
    <xf numFmtId="3" fontId="3" fillId="0" borderId="104" xfId="6" applyNumberFormat="1" applyFont="1" applyBorder="1" applyAlignment="1">
      <alignment horizontal="center" vertical="center"/>
    </xf>
    <xf numFmtId="3" fontId="3" fillId="0" borderId="84" xfId="6" applyFont="1" applyBorder="1" applyAlignment="1">
      <alignment vertical="center"/>
    </xf>
    <xf numFmtId="178" fontId="1" fillId="0" borderId="105" xfId="7" applyNumberFormat="1" applyFont="1" applyBorder="1" applyAlignment="1">
      <alignment vertical="center"/>
    </xf>
    <xf numFmtId="178" fontId="6" fillId="0" borderId="0" xfId="7" applyNumberFormat="1" applyFont="1" applyAlignment="1">
      <alignment vertical="center"/>
    </xf>
    <xf numFmtId="178" fontId="1" fillId="0" borderId="0" xfId="7" applyNumberFormat="1" applyFont="1" applyBorder="1" applyAlignment="1">
      <alignment vertical="center"/>
    </xf>
    <xf numFmtId="177" fontId="3" fillId="0" borderId="2" xfId="6" applyNumberFormat="1" applyFont="1" applyBorder="1" applyAlignment="1">
      <alignment horizontal="right" vertical="center"/>
    </xf>
    <xf numFmtId="177" fontId="3" fillId="0" borderId="16" xfId="6" applyNumberFormat="1" applyFont="1" applyBorder="1" applyAlignment="1">
      <alignment horizontal="right" vertical="center"/>
    </xf>
    <xf numFmtId="177" fontId="3" fillId="0" borderId="15" xfId="6" applyNumberFormat="1" applyFont="1" applyBorder="1" applyAlignment="1">
      <alignment horizontal="right" vertical="center"/>
    </xf>
    <xf numFmtId="177" fontId="3" fillId="0" borderId="5" xfId="6" applyNumberFormat="1" applyFont="1" applyBorder="1" applyAlignment="1">
      <alignment horizontal="right" vertical="center"/>
    </xf>
    <xf numFmtId="177" fontId="3" fillId="0" borderId="43" xfId="6" applyNumberFormat="1" applyFont="1" applyBorder="1" applyAlignment="1">
      <alignment horizontal="right" vertical="center"/>
    </xf>
    <xf numFmtId="177" fontId="3" fillId="0" borderId="92" xfId="6" applyNumberFormat="1" applyFont="1" applyBorder="1" applyAlignment="1">
      <alignment horizontal="right" vertical="center"/>
    </xf>
    <xf numFmtId="177" fontId="3" fillId="0" borderId="11" xfId="6" applyNumberFormat="1" applyFont="1" applyBorder="1" applyAlignment="1">
      <alignment horizontal="right" vertical="center"/>
    </xf>
    <xf numFmtId="177" fontId="3" fillId="0" borderId="8" xfId="6" applyNumberFormat="1" applyFont="1" applyBorder="1" applyAlignment="1">
      <alignment horizontal="right" vertical="center"/>
    </xf>
    <xf numFmtId="177" fontId="3" fillId="0" borderId="14" xfId="6" applyNumberFormat="1" applyFont="1" applyBorder="1" applyAlignment="1">
      <alignment horizontal="right" vertical="center"/>
    </xf>
    <xf numFmtId="177" fontId="3" fillId="0" borderId="15" xfId="7" applyNumberFormat="1" applyFont="1" applyBorder="1" applyAlignment="1">
      <alignment vertical="center"/>
    </xf>
    <xf numFmtId="177" fontId="3" fillId="0" borderId="0" xfId="7" applyNumberFormat="1" applyFont="1" applyFill="1" applyBorder="1" applyAlignment="1">
      <alignment horizontal="right" vertical="center"/>
    </xf>
    <xf numFmtId="177" fontId="3" fillId="0" borderId="53" xfId="7" applyNumberFormat="1" applyFont="1" applyFill="1" applyBorder="1" applyAlignment="1">
      <alignment horizontal="right" vertical="center"/>
    </xf>
    <xf numFmtId="3" fontId="3" fillId="0" borderId="1" xfId="7" applyFont="1" applyFill="1" applyBorder="1" applyAlignment="1">
      <alignment horizontal="center" vertical="center"/>
    </xf>
    <xf numFmtId="177" fontId="3" fillId="0" borderId="106" xfId="7" applyNumberFormat="1" applyFont="1" applyFill="1" applyBorder="1" applyAlignment="1">
      <alignment horizontal="right" vertical="center"/>
    </xf>
    <xf numFmtId="177" fontId="3" fillId="0" borderId="71" xfId="7" applyNumberFormat="1" applyFont="1" applyFill="1" applyBorder="1" applyAlignment="1">
      <alignment horizontal="right" vertical="center"/>
    </xf>
    <xf numFmtId="177" fontId="3" fillId="0" borderId="15" xfId="7" applyNumberFormat="1" applyFont="1" applyFill="1" applyBorder="1" applyAlignment="1">
      <alignment horizontal="right" vertical="center"/>
    </xf>
    <xf numFmtId="177" fontId="3" fillId="0" borderId="49" xfId="7" applyNumberFormat="1" applyFont="1" applyFill="1" applyBorder="1" applyAlignment="1">
      <alignment horizontal="right" vertical="center"/>
    </xf>
    <xf numFmtId="177" fontId="3" fillId="0" borderId="48" xfId="7" applyNumberFormat="1" applyFont="1" applyFill="1" applyBorder="1" applyAlignment="1">
      <alignment horizontal="right" vertical="center"/>
    </xf>
    <xf numFmtId="177" fontId="3" fillId="0" borderId="15" xfId="6" applyNumberFormat="1" applyFont="1" applyFill="1" applyBorder="1" applyAlignment="1">
      <alignment horizontal="right" vertical="center"/>
    </xf>
    <xf numFmtId="177" fontId="3" fillId="0" borderId="16" xfId="7" applyNumberFormat="1" applyFont="1" applyFill="1" applyBorder="1" applyAlignment="1">
      <alignment horizontal="right" vertical="center"/>
    </xf>
    <xf numFmtId="177" fontId="3" fillId="0" borderId="24" xfId="6" applyNumberFormat="1" applyFont="1" applyFill="1" applyBorder="1" applyAlignment="1">
      <alignment horizontal="right" vertical="center"/>
    </xf>
    <xf numFmtId="177" fontId="3" fillId="0" borderId="24" xfId="3" applyNumberFormat="1" applyFont="1" applyFill="1" applyBorder="1" applyAlignment="1">
      <alignment horizontal="right" vertical="center"/>
    </xf>
    <xf numFmtId="177" fontId="3" fillId="0" borderId="52" xfId="3" applyNumberFormat="1" applyFont="1" applyFill="1" applyBorder="1" applyAlignment="1">
      <alignment horizontal="right" vertical="center"/>
    </xf>
    <xf numFmtId="177" fontId="3" fillId="0" borderId="24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3" fontId="3" fillId="0" borderId="7" xfId="7" applyFont="1" applyFill="1" applyBorder="1" applyAlignment="1">
      <alignment vertical="center"/>
    </xf>
    <xf numFmtId="178" fontId="4" fillId="0" borderId="24" xfId="7" applyNumberFormat="1" applyFont="1" applyFill="1" applyBorder="1" applyAlignment="1">
      <alignment horizontal="right" vertical="center"/>
    </xf>
    <xf numFmtId="178" fontId="4" fillId="0" borderId="52" xfId="7" applyNumberFormat="1" applyFont="1" applyFill="1" applyBorder="1" applyAlignment="1">
      <alignment horizontal="right" vertical="center"/>
    </xf>
    <xf numFmtId="3" fontId="4" fillId="0" borderId="24" xfId="6" applyFont="1" applyFill="1" applyBorder="1" applyAlignment="1">
      <alignment horizontal="right" vertical="center"/>
    </xf>
    <xf numFmtId="178" fontId="4" fillId="0" borderId="21" xfId="7" applyNumberFormat="1" applyFont="1" applyFill="1" applyBorder="1" applyAlignment="1">
      <alignment horizontal="right" vertical="center"/>
    </xf>
    <xf numFmtId="178" fontId="4" fillId="0" borderId="29" xfId="7" applyNumberFormat="1" applyFont="1" applyFill="1" applyBorder="1" applyAlignment="1">
      <alignment horizontal="right" vertical="center"/>
    </xf>
    <xf numFmtId="3" fontId="3" fillId="0" borderId="28" xfId="3" applyFont="1" applyFill="1" applyBorder="1" applyAlignment="1">
      <alignment vertical="center"/>
    </xf>
    <xf numFmtId="178" fontId="3" fillId="0" borderId="71" xfId="7" applyNumberFormat="1" applyFont="1" applyBorder="1" applyAlignment="1">
      <alignment horizontal="center" vertical="center"/>
    </xf>
    <xf numFmtId="178" fontId="3" fillId="0" borderId="89" xfId="7" applyNumberFormat="1" applyFont="1" applyBorder="1" applyAlignment="1">
      <alignment horizontal="center" vertical="center"/>
    </xf>
    <xf numFmtId="3" fontId="3" fillId="0" borderId="2" xfId="6" applyFont="1" applyBorder="1" applyAlignment="1">
      <alignment horizontal="center" vertical="center"/>
    </xf>
    <xf numFmtId="178" fontId="3" fillId="0" borderId="108" xfId="7" applyNumberFormat="1" applyFont="1" applyFill="1" applyBorder="1" applyAlignment="1">
      <alignment horizontal="center" vertical="center"/>
    </xf>
    <xf numFmtId="178" fontId="3" fillId="0" borderId="89" xfId="7" applyNumberFormat="1" applyFont="1" applyBorder="1" applyAlignment="1">
      <alignment vertical="center"/>
    </xf>
    <xf numFmtId="178" fontId="3" fillId="0" borderId="109" xfId="7" applyNumberFormat="1" applyFont="1" applyBorder="1" applyAlignment="1">
      <alignment horizontal="center" vertical="center"/>
    </xf>
    <xf numFmtId="177" fontId="3" fillId="0" borderId="72" xfId="7" applyNumberFormat="1" applyFont="1" applyBorder="1" applyAlignment="1">
      <alignment vertical="center"/>
    </xf>
    <xf numFmtId="178" fontId="3" fillId="0" borderId="78" xfId="7" applyNumberFormat="1" applyFont="1" applyBorder="1" applyAlignment="1">
      <alignment horizontal="center" vertical="center"/>
    </xf>
    <xf numFmtId="3" fontId="3" fillId="0" borderId="111" xfId="6" applyFont="1" applyBorder="1" applyAlignment="1">
      <alignment horizontal="center" vertical="center"/>
    </xf>
    <xf numFmtId="178" fontId="3" fillId="0" borderId="24" xfId="7" applyNumberFormat="1" applyFont="1" applyFill="1" applyBorder="1" applyAlignment="1">
      <alignment horizontal="center" vertical="center"/>
    </xf>
    <xf numFmtId="178" fontId="3" fillId="0" borderId="112" xfId="7" applyNumberFormat="1" applyFont="1" applyBorder="1" applyAlignment="1">
      <alignment horizontal="center" vertical="center"/>
    </xf>
    <xf numFmtId="178" fontId="3" fillId="0" borderId="113" xfId="7" applyNumberFormat="1" applyFont="1" applyBorder="1" applyAlignment="1">
      <alignment horizontal="left" vertical="center"/>
    </xf>
    <xf numFmtId="177" fontId="3" fillId="0" borderId="51" xfId="7" applyNumberFormat="1" applyFont="1" applyBorder="1" applyAlignment="1">
      <alignment horizontal="center" vertical="center"/>
    </xf>
    <xf numFmtId="178" fontId="3" fillId="0" borderId="24" xfId="7" applyNumberFormat="1" applyFont="1" applyBorder="1" applyAlignment="1">
      <alignment vertical="center"/>
    </xf>
    <xf numFmtId="0" fontId="0" fillId="0" borderId="115" xfId="0" applyBorder="1" applyAlignment="1">
      <alignment horizontal="center" vertical="center"/>
    </xf>
    <xf numFmtId="178" fontId="3" fillId="0" borderId="41" xfId="7" applyNumberFormat="1" applyFont="1" applyBorder="1" applyAlignment="1">
      <alignment horizontal="center" vertical="center"/>
    </xf>
    <xf numFmtId="178" fontId="1" fillId="0" borderId="105" xfId="7" applyNumberFormat="1" applyFont="1" applyFill="1" applyBorder="1" applyAlignment="1">
      <alignment vertical="center"/>
    </xf>
    <xf numFmtId="178" fontId="6" fillId="0" borderId="0" xfId="7" applyNumberFormat="1" applyFont="1" applyFill="1" applyAlignment="1">
      <alignment vertical="center"/>
    </xf>
    <xf numFmtId="178" fontId="1" fillId="0" borderId="0" xfId="7" applyNumberFormat="1" applyFont="1" applyFill="1" applyAlignment="1">
      <alignment vertical="center"/>
    </xf>
    <xf numFmtId="178" fontId="5" fillId="0" borderId="0" xfId="7" applyNumberFormat="1" applyFont="1" applyAlignment="1">
      <alignment vertical="center"/>
    </xf>
    <xf numFmtId="3" fontId="3" fillId="0" borderId="116" xfId="3" applyFont="1" applyBorder="1" applyAlignment="1">
      <alignment vertical="center"/>
    </xf>
    <xf numFmtId="177" fontId="3" fillId="0" borderId="49" xfId="6" applyNumberFormat="1" applyFont="1" applyBorder="1" applyAlignment="1">
      <alignment horizontal="right" vertical="center"/>
    </xf>
    <xf numFmtId="3" fontId="3" fillId="0" borderId="117" xfId="3" applyFont="1" applyBorder="1" applyAlignment="1">
      <alignment vertical="center"/>
    </xf>
    <xf numFmtId="177" fontId="3" fillId="0" borderId="118" xfId="6" applyNumberFormat="1" applyFont="1" applyBorder="1" applyAlignment="1">
      <alignment horizontal="right" vertical="center"/>
    </xf>
    <xf numFmtId="3" fontId="3" fillId="0" borderId="119" xfId="3" applyFont="1" applyBorder="1" applyAlignment="1">
      <alignment vertical="center"/>
    </xf>
    <xf numFmtId="177" fontId="3" fillId="0" borderId="0" xfId="6" applyNumberFormat="1" applyFont="1" applyBorder="1" applyAlignment="1">
      <alignment horizontal="right" vertical="center"/>
    </xf>
    <xf numFmtId="3" fontId="3" fillId="0" borderId="110" xfId="3" applyFont="1" applyBorder="1" applyAlignment="1">
      <alignment vertical="center"/>
    </xf>
    <xf numFmtId="3" fontId="3" fillId="0" borderId="120" xfId="3" applyFont="1" applyBorder="1" applyAlignment="1">
      <alignment vertical="center"/>
    </xf>
    <xf numFmtId="177" fontId="3" fillId="0" borderId="22" xfId="6" applyNumberFormat="1" applyFont="1" applyBorder="1" applyAlignment="1">
      <alignment horizontal="right" vertical="center"/>
    </xf>
    <xf numFmtId="178" fontId="3" fillId="0" borderId="116" xfId="7" applyNumberFormat="1" applyFont="1" applyBorder="1" applyAlignment="1">
      <alignment vertical="center"/>
    </xf>
    <xf numFmtId="177" fontId="3" fillId="0" borderId="49" xfId="7" applyNumberFormat="1" applyFont="1" applyBorder="1" applyAlignment="1">
      <alignment vertical="center"/>
    </xf>
    <xf numFmtId="178" fontId="5" fillId="0" borderId="0" xfId="7" applyNumberFormat="1" applyFont="1" applyFill="1" applyAlignment="1">
      <alignment vertical="center"/>
    </xf>
    <xf numFmtId="3" fontId="3" fillId="0" borderId="110" xfId="7" applyFont="1" applyBorder="1" applyAlignment="1">
      <alignment horizontal="center" vertical="center"/>
    </xf>
    <xf numFmtId="177" fontId="3" fillId="0" borderId="24" xfId="3" applyNumberFormat="1" applyFont="1" applyBorder="1" applyAlignment="1">
      <alignment vertical="center"/>
    </xf>
    <xf numFmtId="177" fontId="3" fillId="0" borderId="0" xfId="3" applyNumberFormat="1" applyFont="1" applyBorder="1" applyAlignment="1">
      <alignment vertical="center"/>
    </xf>
    <xf numFmtId="49" fontId="3" fillId="0" borderId="110" xfId="3" applyNumberFormat="1" applyFont="1" applyFill="1" applyBorder="1" applyAlignment="1">
      <alignment horizontal="center" vertical="center"/>
    </xf>
    <xf numFmtId="3" fontId="3" fillId="0" borderId="110" xfId="7" applyFont="1" applyFill="1" applyBorder="1" applyAlignment="1">
      <alignment horizontal="center" vertical="center"/>
    </xf>
    <xf numFmtId="177" fontId="3" fillId="0" borderId="0" xfId="3" applyNumberFormat="1" applyFont="1" applyFill="1" applyBorder="1" applyAlignment="1">
      <alignment vertical="center"/>
    </xf>
    <xf numFmtId="177" fontId="3" fillId="0" borderId="14" xfId="7" applyNumberFormat="1" applyFont="1" applyFill="1" applyBorder="1" applyAlignment="1">
      <alignment horizontal="right" vertical="center"/>
    </xf>
    <xf numFmtId="177" fontId="3" fillId="0" borderId="101" xfId="7" applyNumberFormat="1" applyFont="1" applyFill="1" applyBorder="1" applyAlignment="1">
      <alignment horizontal="right" vertical="center"/>
    </xf>
    <xf numFmtId="3" fontId="3" fillId="0" borderId="107" xfId="7" applyFont="1" applyFill="1" applyBorder="1" applyAlignment="1">
      <alignment horizontal="center" vertical="center"/>
    </xf>
    <xf numFmtId="177" fontId="3" fillId="0" borderId="8" xfId="7" applyNumberFormat="1" applyFont="1" applyFill="1" applyBorder="1" applyAlignment="1">
      <alignment vertical="center"/>
    </xf>
    <xf numFmtId="177" fontId="3" fillId="0" borderId="8" xfId="7" applyNumberFormat="1" applyFont="1" applyFill="1" applyBorder="1" applyAlignment="1">
      <alignment horizontal="right" vertical="center"/>
    </xf>
    <xf numFmtId="177" fontId="3" fillId="0" borderId="25" xfId="7" applyNumberFormat="1" applyFont="1" applyFill="1" applyBorder="1" applyAlignment="1">
      <alignment vertical="center"/>
    </xf>
    <xf numFmtId="178" fontId="3" fillId="0" borderId="53" xfId="7" applyNumberFormat="1" applyFont="1" applyFill="1" applyBorder="1" applyAlignment="1">
      <alignment vertical="center"/>
    </xf>
    <xf numFmtId="177" fontId="3" fillId="0" borderId="24" xfId="6" applyNumberFormat="1" applyFont="1" applyFill="1" applyBorder="1" applyAlignment="1">
      <alignment vertical="center"/>
    </xf>
    <xf numFmtId="177" fontId="3" fillId="0" borderId="0" xfId="6" applyNumberFormat="1" applyFont="1" applyFill="1" applyBorder="1" applyAlignment="1">
      <alignment vertical="center"/>
    </xf>
    <xf numFmtId="177" fontId="3" fillId="0" borderId="8" xfId="6" applyNumberFormat="1" applyFont="1" applyFill="1" applyBorder="1" applyAlignment="1">
      <alignment horizontal="right" vertical="center"/>
    </xf>
    <xf numFmtId="177" fontId="3" fillId="0" borderId="0" xfId="6" applyNumberFormat="1" applyFont="1" applyFill="1" applyBorder="1" applyAlignment="1">
      <alignment horizontal="right" vertical="center"/>
    </xf>
    <xf numFmtId="3" fontId="3" fillId="0" borderId="110" xfId="7" applyFont="1" applyFill="1" applyBorder="1" applyAlignment="1">
      <alignment vertical="center"/>
    </xf>
    <xf numFmtId="178" fontId="4" fillId="0" borderId="115" xfId="7" applyNumberFormat="1" applyFont="1" applyFill="1" applyBorder="1" applyAlignment="1">
      <alignment horizontal="right" vertical="center"/>
    </xf>
    <xf numFmtId="178" fontId="3" fillId="0" borderId="121" xfId="7" applyNumberFormat="1" applyFont="1" applyBorder="1" applyAlignment="1">
      <alignment horizontal="center" vertical="center"/>
    </xf>
    <xf numFmtId="178" fontId="3" fillId="0" borderId="122" xfId="7" applyNumberFormat="1" applyFont="1" applyBorder="1" applyAlignment="1">
      <alignment horizontal="center" vertical="center"/>
    </xf>
    <xf numFmtId="178" fontId="3" fillId="0" borderId="115" xfId="7" applyNumberFormat="1" applyFont="1" applyBorder="1" applyAlignment="1">
      <alignment horizontal="center" vertical="center"/>
    </xf>
    <xf numFmtId="179" fontId="1" fillId="0" borderId="0" xfId="8" applyNumberFormat="1" applyFont="1" applyAlignment="1" applyProtection="1">
      <alignment vertical="center"/>
      <protection locked="0"/>
    </xf>
    <xf numFmtId="179" fontId="3" fillId="0" borderId="1" xfId="3" applyNumberFormat="1" applyFont="1" applyBorder="1" applyAlignment="1">
      <alignment vertical="center"/>
    </xf>
    <xf numFmtId="177" fontId="3" fillId="0" borderId="89" xfId="1" applyNumberFormat="1" applyFont="1" applyBorder="1" applyAlignment="1">
      <alignment horizontal="right" vertical="center"/>
    </xf>
    <xf numFmtId="179" fontId="3" fillId="0" borderId="4" xfId="3" applyNumberFormat="1" applyFont="1" applyBorder="1" applyAlignment="1">
      <alignment vertical="center"/>
    </xf>
    <xf numFmtId="177" fontId="3" fillId="0" borderId="90" xfId="1" applyNumberFormat="1" applyFont="1" applyBorder="1" applyAlignment="1">
      <alignment horizontal="right" vertical="center"/>
    </xf>
    <xf numFmtId="179" fontId="3" fillId="0" borderId="7" xfId="3" applyNumberFormat="1" applyFont="1" applyBorder="1" applyAlignment="1">
      <alignment vertical="center"/>
    </xf>
    <xf numFmtId="177" fontId="3" fillId="0" borderId="24" xfId="1" applyNumberFormat="1" applyFont="1" applyBorder="1" applyAlignment="1">
      <alignment horizontal="right" vertical="center"/>
    </xf>
    <xf numFmtId="179" fontId="1" fillId="0" borderId="0" xfId="8" applyNumberFormat="1" applyFont="1" applyAlignment="1">
      <alignment vertical="center"/>
    </xf>
    <xf numFmtId="179" fontId="3" fillId="0" borderId="10" xfId="3" applyNumberFormat="1" applyFont="1" applyBorder="1" applyAlignment="1">
      <alignment vertical="center"/>
    </xf>
    <xf numFmtId="177" fontId="3" fillId="0" borderId="91" xfId="1" applyNumberFormat="1" applyFont="1" applyBorder="1" applyAlignment="1">
      <alignment horizontal="right" vertical="center"/>
    </xf>
    <xf numFmtId="179" fontId="3" fillId="0" borderId="13" xfId="3" applyNumberFormat="1" applyFont="1" applyBorder="1" applyAlignment="1">
      <alignment vertical="center"/>
    </xf>
    <xf numFmtId="179" fontId="3" fillId="0" borderId="32" xfId="1" applyNumberFormat="1" applyFont="1" applyBorder="1" applyAlignment="1" applyProtection="1">
      <alignment vertical="center"/>
      <protection locked="0"/>
    </xf>
    <xf numFmtId="177" fontId="3" fillId="0" borderId="15" xfId="1" applyNumberFormat="1" applyFont="1" applyBorder="1" applyAlignment="1" applyProtection="1">
      <alignment vertical="center"/>
      <protection locked="0"/>
    </xf>
    <xf numFmtId="177" fontId="3" fillId="0" borderId="16" xfId="1" applyNumberFormat="1" applyFont="1" applyBorder="1" applyAlignment="1" applyProtection="1">
      <alignment vertical="center"/>
      <protection locked="0"/>
    </xf>
    <xf numFmtId="179" fontId="3" fillId="0" borderId="16" xfId="1" applyNumberFormat="1" applyFont="1" applyBorder="1" applyAlignment="1" applyProtection="1">
      <alignment vertical="center"/>
      <protection locked="0"/>
    </xf>
    <xf numFmtId="179" fontId="3" fillId="0" borderId="18" xfId="1" applyNumberFormat="1" applyFont="1" applyBorder="1" applyAlignment="1" applyProtection="1">
      <alignment vertical="center"/>
      <protection locked="0"/>
    </xf>
    <xf numFmtId="179" fontId="3" fillId="0" borderId="7" xfId="1" applyNumberFormat="1" applyFont="1" applyBorder="1" applyAlignment="1">
      <alignment horizontal="center" vertical="center"/>
    </xf>
    <xf numFmtId="179" fontId="3" fillId="0" borderId="8" xfId="3" applyNumberFormat="1" applyFont="1" applyBorder="1" applyAlignment="1">
      <alignment horizontal="center" vertical="center"/>
    </xf>
    <xf numFmtId="179" fontId="3" fillId="0" borderId="7" xfId="3" applyNumberFormat="1" applyFont="1" applyBorder="1" applyAlignment="1">
      <alignment horizontal="center" vertical="center"/>
    </xf>
    <xf numFmtId="179" fontId="1" fillId="0" borderId="0" xfId="8" applyNumberFormat="1" applyFont="1" applyFill="1" applyAlignment="1" applyProtection="1">
      <alignment vertical="center"/>
      <protection locked="0"/>
    </xf>
    <xf numFmtId="179" fontId="3" fillId="0" borderId="7" xfId="1" applyNumberFormat="1" applyFont="1" applyFill="1" applyBorder="1" applyAlignment="1">
      <alignment horizontal="center" vertical="center"/>
    </xf>
    <xf numFmtId="179" fontId="3" fillId="0" borderId="8" xfId="3" applyNumberFormat="1" applyFont="1" applyFill="1" applyBorder="1" applyAlignment="1">
      <alignment horizontal="center" vertical="center"/>
    </xf>
    <xf numFmtId="179" fontId="1" fillId="0" borderId="0" xfId="8" applyNumberFormat="1" applyFont="1" applyFill="1" applyAlignment="1" applyProtection="1">
      <alignment horizontal="center" vertical="center"/>
      <protection locked="0"/>
    </xf>
    <xf numFmtId="179" fontId="3" fillId="0" borderId="13" xfId="1" applyNumberFormat="1" applyFont="1" applyFill="1" applyBorder="1" applyAlignment="1">
      <alignment horizontal="center" vertical="center"/>
    </xf>
    <xf numFmtId="177" fontId="3" fillId="0" borderId="21" xfId="1" applyNumberFormat="1" applyFont="1" applyFill="1" applyBorder="1" applyAlignment="1">
      <alignment horizontal="right" vertical="center"/>
    </xf>
    <xf numFmtId="177" fontId="3" fillId="0" borderId="14" xfId="1" applyNumberFormat="1" applyFont="1" applyFill="1" applyBorder="1" applyAlignment="1">
      <alignment horizontal="right" vertical="center"/>
    </xf>
    <xf numFmtId="177" fontId="3" fillId="0" borderId="14" xfId="1" applyNumberFormat="1" applyFont="1" applyFill="1" applyBorder="1" applyAlignment="1">
      <alignment horizontal="center" vertical="center"/>
    </xf>
    <xf numFmtId="179" fontId="1" fillId="0" borderId="14" xfId="3" applyNumberFormat="1" applyFont="1" applyFill="1" applyBorder="1" applyAlignment="1" applyProtection="1">
      <protection locked="0"/>
    </xf>
    <xf numFmtId="179" fontId="1" fillId="0" borderId="23" xfId="3" applyNumberFormat="1" applyFont="1" applyFill="1" applyBorder="1" applyAlignment="1" applyProtection="1">
      <protection locked="0"/>
    </xf>
    <xf numFmtId="179" fontId="3" fillId="0" borderId="32" xfId="1" applyNumberFormat="1" applyFont="1" applyFill="1" applyBorder="1" applyAlignment="1">
      <alignment horizontal="center" vertical="center"/>
    </xf>
    <xf numFmtId="177" fontId="3" fillId="0" borderId="15" xfId="1" applyNumberFormat="1" applyFont="1" applyFill="1" applyBorder="1" applyAlignment="1">
      <alignment horizontal="right" vertical="center"/>
    </xf>
    <xf numFmtId="177" fontId="3" fillId="0" borderId="72" xfId="1" applyNumberFormat="1" applyFont="1" applyFill="1" applyBorder="1" applyAlignment="1">
      <alignment horizontal="center" vertical="center"/>
    </xf>
    <xf numFmtId="179" fontId="1" fillId="0" borderId="26" xfId="3" applyNumberFormat="1" applyFont="1" applyFill="1" applyBorder="1" applyAlignment="1" applyProtection="1">
      <protection locked="0"/>
    </xf>
    <xf numFmtId="179" fontId="1" fillId="0" borderId="27" xfId="3" applyNumberFormat="1" applyFont="1" applyFill="1" applyBorder="1" applyAlignment="1" applyProtection="1">
      <protection locked="0"/>
    </xf>
    <xf numFmtId="179" fontId="3" fillId="0" borderId="0" xfId="8" applyNumberFormat="1" applyFont="1" applyFill="1" applyAlignment="1" applyProtection="1">
      <alignment vertical="center"/>
      <protection locked="0"/>
    </xf>
    <xf numFmtId="179" fontId="3" fillId="0" borderId="28" xfId="3" applyNumberFormat="1" applyFont="1" applyFill="1" applyBorder="1" applyAlignment="1">
      <alignment horizontal="center" vertical="center"/>
    </xf>
    <xf numFmtId="179" fontId="3" fillId="0" borderId="7" xfId="1" applyNumberFormat="1" applyFont="1" applyFill="1" applyBorder="1" applyAlignment="1">
      <alignment vertical="center"/>
    </xf>
    <xf numFmtId="179" fontId="4" fillId="0" borderId="24" xfId="1" applyNumberFormat="1" applyFont="1" applyFill="1" applyBorder="1" applyAlignment="1">
      <alignment horizontal="right" vertical="center"/>
    </xf>
    <xf numFmtId="179" fontId="4" fillId="0" borderId="53" xfId="1" applyNumberFormat="1" applyFont="1" applyFill="1" applyBorder="1" applyAlignment="1">
      <alignment horizontal="right" vertical="center"/>
    </xf>
    <xf numFmtId="179" fontId="3" fillId="0" borderId="0" xfId="3" applyNumberFormat="1" applyFont="1" applyFill="1" applyBorder="1" applyAlignment="1">
      <alignment horizontal="center" vertical="center"/>
    </xf>
    <xf numFmtId="179" fontId="3" fillId="0" borderId="31" xfId="3" applyNumberFormat="1" applyFont="1" applyFill="1" applyBorder="1" applyAlignment="1">
      <alignment vertical="center"/>
    </xf>
    <xf numFmtId="179" fontId="3" fillId="0" borderId="89" xfId="1" applyNumberFormat="1" applyFont="1" applyFill="1" applyBorder="1" applyAlignment="1">
      <alignment horizontal="center" vertical="center"/>
    </xf>
    <xf numFmtId="179" fontId="3" fillId="0" borderId="95" xfId="1" applyNumberFormat="1" applyFont="1" applyFill="1" applyBorder="1" applyAlignment="1">
      <alignment horizontal="center" vertical="center"/>
    </xf>
    <xf numFmtId="179" fontId="3" fillId="0" borderId="123" xfId="1" applyNumberFormat="1" applyFont="1" applyFill="1" applyBorder="1" applyAlignment="1">
      <alignment horizontal="center" vertical="center"/>
    </xf>
    <xf numFmtId="179" fontId="1" fillId="0" borderId="71" xfId="8" applyNumberFormat="1" applyFont="1" applyFill="1" applyBorder="1" applyAlignment="1" applyProtection="1">
      <alignment vertical="center"/>
      <protection locked="0"/>
    </xf>
    <xf numFmtId="179" fontId="3" fillId="0" borderId="71" xfId="1" applyNumberFormat="1" applyFont="1" applyFill="1" applyBorder="1" applyAlignment="1">
      <alignment horizontal="center" vertical="center"/>
    </xf>
    <xf numFmtId="179" fontId="3" fillId="0" borderId="56" xfId="1" applyNumberFormat="1" applyFont="1" applyBorder="1" applyAlignment="1">
      <alignment vertical="center"/>
    </xf>
    <xf numFmtId="179" fontId="3" fillId="0" borderId="58" xfId="1" applyNumberFormat="1" applyFont="1" applyBorder="1" applyAlignment="1">
      <alignment horizontal="centerContinuous" vertical="center"/>
    </xf>
    <xf numFmtId="179" fontId="3" fillId="0" borderId="57" xfId="1" applyNumberFormat="1" applyFont="1" applyBorder="1" applyAlignment="1">
      <alignment horizontal="centerContinuous" vertical="center"/>
    </xf>
    <xf numFmtId="179" fontId="3" fillId="0" borderId="78" xfId="1" applyNumberFormat="1" applyFont="1" applyBorder="1" applyAlignment="1">
      <alignment horizontal="center" vertical="center"/>
    </xf>
    <xf numFmtId="179" fontId="3" fillId="0" borderId="79" xfId="1" applyNumberFormat="1" applyFont="1" applyBorder="1" applyAlignment="1">
      <alignment horizontal="center" vertical="center"/>
    </xf>
    <xf numFmtId="179" fontId="3" fillId="0" borderId="78" xfId="1" applyNumberFormat="1" applyFont="1" applyBorder="1" applyAlignment="1">
      <alignment horizontal="centerContinuous" vertical="center"/>
    </xf>
    <xf numFmtId="179" fontId="3" fillId="0" borderId="40" xfId="1" applyNumberFormat="1" applyFont="1" applyBorder="1" applyAlignment="1">
      <alignment horizontal="centerContinuous" vertical="center"/>
    </xf>
    <xf numFmtId="179" fontId="3" fillId="0" borderId="41" xfId="1" applyNumberFormat="1" applyFont="1" applyBorder="1" applyAlignment="1">
      <alignment horizontal="centerContinuous" vertical="center"/>
    </xf>
    <xf numFmtId="179" fontId="3" fillId="0" borderId="40" xfId="1" applyNumberFormat="1" applyFont="1" applyBorder="1" applyAlignment="1">
      <alignment horizontal="left" vertical="center"/>
    </xf>
    <xf numFmtId="179" fontId="3" fillId="0" borderId="66" xfId="1" applyNumberFormat="1" applyFont="1" applyBorder="1" applyAlignment="1">
      <alignment horizontal="left" vertical="center"/>
    </xf>
    <xf numFmtId="179" fontId="6" fillId="0" borderId="0" xfId="8" applyNumberFormat="1" applyFont="1" applyAlignment="1" applyProtection="1">
      <alignment vertical="center"/>
      <protection locked="0"/>
    </xf>
    <xf numFmtId="179" fontId="5" fillId="0" borderId="0" xfId="8" applyNumberFormat="1" applyFont="1" applyAlignment="1" applyProtection="1">
      <alignment horizontal="right" vertical="center"/>
      <protection locked="0"/>
    </xf>
    <xf numFmtId="179" fontId="6" fillId="0" borderId="105" xfId="8" applyNumberFormat="1" applyFont="1" applyBorder="1" applyAlignment="1" applyProtection="1">
      <alignment vertical="center"/>
      <protection locked="0"/>
    </xf>
    <xf numFmtId="179" fontId="6" fillId="0" borderId="0" xfId="8" applyNumberFormat="1" applyFont="1" applyAlignment="1">
      <alignment vertical="center"/>
    </xf>
    <xf numFmtId="3" fontId="1" fillId="0" borderId="0" xfId="9" applyFont="1" applyAlignment="1">
      <alignment vertical="center"/>
    </xf>
    <xf numFmtId="2" fontId="1" fillId="0" borderId="0" xfId="9" applyNumberFormat="1" applyFont="1" applyAlignment="1">
      <alignment vertical="center"/>
    </xf>
    <xf numFmtId="3" fontId="3" fillId="0" borderId="0" xfId="9" applyFont="1" applyAlignment="1">
      <alignment vertical="center"/>
    </xf>
    <xf numFmtId="180" fontId="3" fillId="0" borderId="2" xfId="9" applyNumberFormat="1" applyFont="1" applyBorder="1" applyAlignment="1">
      <alignment horizontal="right" vertical="center"/>
    </xf>
    <xf numFmtId="177" fontId="3" fillId="0" borderId="2" xfId="9" applyNumberFormat="1" applyFont="1" applyBorder="1" applyAlignment="1">
      <alignment horizontal="right" vertical="center"/>
    </xf>
    <xf numFmtId="180" fontId="3" fillId="0" borderId="5" xfId="9" applyNumberFormat="1" applyFont="1" applyBorder="1" applyAlignment="1">
      <alignment horizontal="right" vertical="center"/>
    </xf>
    <xf numFmtId="177" fontId="3" fillId="0" borderId="5" xfId="9" applyNumberFormat="1" applyFont="1" applyBorder="1" applyAlignment="1">
      <alignment horizontal="right" vertical="center"/>
    </xf>
    <xf numFmtId="180" fontId="3" fillId="0" borderId="8" xfId="9" applyNumberFormat="1" applyFont="1" applyBorder="1" applyAlignment="1">
      <alignment horizontal="right" vertical="center"/>
    </xf>
    <xf numFmtId="177" fontId="3" fillId="0" borderId="8" xfId="9" applyNumberFormat="1" applyFont="1" applyBorder="1" applyAlignment="1">
      <alignment horizontal="right" vertical="center"/>
    </xf>
    <xf numFmtId="180" fontId="3" fillId="0" borderId="11" xfId="9" applyNumberFormat="1" applyFont="1" applyBorder="1" applyAlignment="1">
      <alignment horizontal="right" vertical="center"/>
    </xf>
    <xf numFmtId="177" fontId="3" fillId="0" borderId="11" xfId="9" applyNumberFormat="1" applyFont="1" applyBorder="1" applyAlignment="1">
      <alignment horizontal="right" vertical="center"/>
    </xf>
    <xf numFmtId="180" fontId="3" fillId="0" borderId="14" xfId="9" applyNumberFormat="1" applyFont="1" applyBorder="1" applyAlignment="1">
      <alignment horizontal="right" vertical="center"/>
    </xf>
    <xf numFmtId="177" fontId="3" fillId="0" borderId="14" xfId="9" applyNumberFormat="1" applyFont="1" applyBorder="1" applyAlignment="1">
      <alignment horizontal="right" vertical="center"/>
    </xf>
    <xf numFmtId="178" fontId="3" fillId="0" borderId="7" xfId="9" applyNumberFormat="1" applyFont="1" applyBorder="1" applyAlignment="1">
      <alignment horizontal="center" vertical="center"/>
    </xf>
    <xf numFmtId="180" fontId="3" fillId="0" borderId="24" xfId="10" applyNumberFormat="1" applyFont="1" applyBorder="1" applyAlignment="1">
      <alignment vertical="center"/>
    </xf>
    <xf numFmtId="177" fontId="3" fillId="0" borderId="24" xfId="10" applyNumberFormat="1" applyFont="1" applyBorder="1" applyAlignment="1">
      <alignment vertical="center"/>
    </xf>
    <xf numFmtId="177" fontId="3" fillId="0" borderId="51" xfId="10" applyNumberFormat="1" applyFont="1" applyBorder="1" applyAlignment="1">
      <alignment vertical="center"/>
    </xf>
    <xf numFmtId="180" fontId="3" fillId="0" borderId="24" xfId="9" applyNumberFormat="1" applyFont="1" applyBorder="1" applyAlignment="1">
      <alignment vertical="center"/>
    </xf>
    <xf numFmtId="177" fontId="3" fillId="0" borderId="24" xfId="9" applyNumberFormat="1" applyFont="1" applyBorder="1" applyAlignment="1">
      <alignment vertical="center"/>
    </xf>
    <xf numFmtId="38" fontId="3" fillId="0" borderId="16" xfId="1" applyFont="1" applyBorder="1" applyAlignment="1" applyProtection="1">
      <alignment vertical="center"/>
      <protection locked="0"/>
    </xf>
    <xf numFmtId="38" fontId="3" fillId="0" borderId="18" xfId="1" applyFont="1" applyBorder="1" applyAlignment="1" applyProtection="1">
      <alignment vertical="center"/>
      <protection locked="0"/>
    </xf>
    <xf numFmtId="180" fontId="3" fillId="0" borderId="24" xfId="10" applyNumberFormat="1" applyFont="1" applyFill="1" applyBorder="1" applyAlignment="1">
      <alignment vertical="center"/>
    </xf>
    <xf numFmtId="3" fontId="3" fillId="0" borderId="0" xfId="9" applyFont="1" applyFill="1" applyAlignment="1">
      <alignment vertical="center"/>
    </xf>
    <xf numFmtId="178" fontId="3" fillId="0" borderId="7" xfId="9" applyNumberFormat="1" applyFont="1" applyFill="1" applyBorder="1" applyAlignment="1">
      <alignment horizontal="center" vertical="center"/>
    </xf>
    <xf numFmtId="178" fontId="3" fillId="0" borderId="13" xfId="9" applyNumberFormat="1" applyFont="1" applyFill="1" applyBorder="1" applyAlignment="1">
      <alignment horizontal="center" vertical="center"/>
    </xf>
    <xf numFmtId="180" fontId="3" fillId="0" borderId="21" xfId="10" applyNumberFormat="1" applyFont="1" applyFill="1" applyBorder="1" applyAlignment="1">
      <alignment vertical="center"/>
    </xf>
    <xf numFmtId="177" fontId="3" fillId="0" borderId="21" xfId="10" applyNumberFormat="1" applyFont="1" applyFill="1" applyBorder="1" applyAlignment="1">
      <alignment horizontal="right" vertical="center"/>
    </xf>
    <xf numFmtId="177" fontId="3" fillId="0" borderId="21" xfId="10" applyNumberFormat="1" applyFont="1" applyFill="1" applyBorder="1" applyAlignment="1">
      <alignment vertical="center"/>
    </xf>
    <xf numFmtId="177" fontId="3" fillId="0" borderId="29" xfId="10" applyNumberFormat="1" applyFont="1" applyFill="1" applyBorder="1" applyAlignment="1">
      <alignment vertical="center"/>
    </xf>
    <xf numFmtId="180" fontId="3" fillId="0" borderId="21" xfId="9" applyNumberFormat="1" applyFont="1" applyFill="1" applyBorder="1" applyAlignment="1">
      <alignment vertical="center"/>
    </xf>
    <xf numFmtId="177" fontId="3" fillId="0" borderId="21" xfId="9" applyNumberFormat="1" applyFont="1" applyFill="1" applyBorder="1" applyAlignment="1">
      <alignment horizontal="right" vertical="center"/>
    </xf>
    <xf numFmtId="177" fontId="3" fillId="0" borderId="21" xfId="9" applyNumberFormat="1" applyFont="1" applyFill="1" applyBorder="1" applyAlignment="1">
      <alignment vertical="center"/>
    </xf>
    <xf numFmtId="178" fontId="3" fillId="0" borderId="32" xfId="9" applyNumberFormat="1" applyFont="1" applyFill="1" applyBorder="1" applyAlignment="1">
      <alignment horizontal="center" vertical="center"/>
    </xf>
    <xf numFmtId="177" fontId="3" fillId="0" borderId="24" xfId="10" applyNumberFormat="1" applyFont="1" applyFill="1" applyBorder="1" applyAlignment="1">
      <alignment horizontal="right" vertical="center"/>
    </xf>
    <xf numFmtId="177" fontId="3" fillId="0" borderId="24" xfId="10" applyNumberFormat="1" applyFont="1" applyFill="1" applyBorder="1" applyAlignment="1">
      <alignment vertical="center"/>
    </xf>
    <xf numFmtId="177" fontId="3" fillId="0" borderId="51" xfId="10" applyNumberFormat="1" applyFont="1" applyFill="1" applyBorder="1" applyAlignment="1">
      <alignment vertical="center"/>
    </xf>
    <xf numFmtId="180" fontId="3" fillId="0" borderId="24" xfId="9" applyNumberFormat="1" applyFont="1" applyFill="1" applyBorder="1" applyAlignment="1">
      <alignment vertical="center"/>
    </xf>
    <xf numFmtId="177" fontId="3" fillId="0" borderId="24" xfId="9" applyNumberFormat="1" applyFont="1" applyFill="1" applyBorder="1" applyAlignment="1">
      <alignment horizontal="right" vertical="center"/>
    </xf>
    <xf numFmtId="177" fontId="3" fillId="0" borderId="24" xfId="9" applyNumberFormat="1" applyFont="1" applyFill="1" applyBorder="1" applyAlignment="1">
      <alignment vertical="center"/>
    </xf>
    <xf numFmtId="180" fontId="3" fillId="0" borderId="24" xfId="10" applyNumberFormat="1" applyFont="1" applyFill="1" applyBorder="1" applyAlignment="1">
      <alignment horizontal="right" vertical="center"/>
    </xf>
    <xf numFmtId="180" fontId="3" fillId="0" borderId="51" xfId="10" applyNumberFormat="1" applyFont="1" applyFill="1" applyBorder="1" applyAlignment="1">
      <alignment horizontal="right" vertical="center"/>
    </xf>
    <xf numFmtId="177" fontId="3" fillId="0" borderId="53" xfId="10" applyNumberFormat="1" applyFont="1" applyFill="1" applyBorder="1" applyAlignment="1">
      <alignment horizontal="right" vertical="center"/>
    </xf>
    <xf numFmtId="177" fontId="3" fillId="0" borderId="53" xfId="10" applyNumberFormat="1" applyFont="1" applyFill="1" applyBorder="1" applyAlignment="1">
      <alignment vertical="center"/>
    </xf>
    <xf numFmtId="180" fontId="3" fillId="0" borderId="51" xfId="9" applyNumberFormat="1" applyFont="1" applyFill="1" applyBorder="1" applyAlignment="1">
      <alignment vertical="center"/>
    </xf>
    <xf numFmtId="177" fontId="3" fillId="0" borderId="53" xfId="9" applyNumberFormat="1" applyFont="1" applyFill="1" applyBorder="1" applyAlignment="1">
      <alignment vertical="center"/>
    </xf>
    <xf numFmtId="180" fontId="3" fillId="0" borderId="53" xfId="9" applyNumberFormat="1" applyFont="1" applyFill="1" applyBorder="1" applyAlignment="1">
      <alignment vertical="center"/>
    </xf>
    <xf numFmtId="178" fontId="3" fillId="0" borderId="13" xfId="9" applyNumberFormat="1" applyFont="1" applyFill="1" applyBorder="1" applyAlignment="1">
      <alignment vertical="center"/>
    </xf>
    <xf numFmtId="3" fontId="4" fillId="0" borderId="24" xfId="10" applyFont="1" applyFill="1" applyBorder="1" applyAlignment="1">
      <alignment horizontal="right" vertical="center"/>
    </xf>
    <xf numFmtId="3" fontId="4" fillId="0" borderId="24" xfId="10" applyNumberFormat="1" applyFont="1" applyFill="1" applyBorder="1" applyAlignment="1">
      <alignment horizontal="right" vertical="center"/>
    </xf>
    <xf numFmtId="3" fontId="4" fillId="0" borderId="51" xfId="10" applyNumberFormat="1" applyFont="1" applyFill="1" applyBorder="1" applyAlignment="1">
      <alignment horizontal="right" vertical="center"/>
    </xf>
    <xf numFmtId="3" fontId="4" fillId="0" borderId="24" xfId="9" applyFont="1" applyFill="1" applyBorder="1" applyAlignment="1">
      <alignment horizontal="right" vertical="center"/>
    </xf>
    <xf numFmtId="3" fontId="4" fillId="0" borderId="24" xfId="9" applyNumberFormat="1" applyFont="1" applyFill="1" applyBorder="1" applyAlignment="1">
      <alignment horizontal="right" vertical="center"/>
    </xf>
    <xf numFmtId="3" fontId="3" fillId="0" borderId="15" xfId="10" applyFont="1" applyBorder="1" applyAlignment="1">
      <alignment horizontal="center" vertical="center"/>
    </xf>
    <xf numFmtId="3" fontId="3" fillId="0" borderId="15" xfId="10" applyNumberFormat="1" applyFont="1" applyBorder="1" applyAlignment="1">
      <alignment horizontal="center" vertical="center"/>
    </xf>
    <xf numFmtId="3" fontId="3" fillId="0" borderId="15" xfId="10" applyFont="1" applyBorder="1" applyAlignment="1">
      <alignment vertical="center"/>
    </xf>
    <xf numFmtId="3" fontId="3" fillId="0" borderId="94" xfId="10" applyNumberFormat="1" applyFont="1" applyBorder="1" applyAlignment="1">
      <alignment horizontal="center" vertical="center"/>
    </xf>
    <xf numFmtId="3" fontId="3" fillId="0" borderId="15" xfId="9" applyFont="1" applyBorder="1" applyAlignment="1">
      <alignment horizontal="center" vertical="center"/>
    </xf>
    <xf numFmtId="3" fontId="3" fillId="0" borderId="15" xfId="9" applyNumberFormat="1" applyFont="1" applyBorder="1" applyAlignment="1">
      <alignment horizontal="center" vertical="center"/>
    </xf>
    <xf numFmtId="3" fontId="3" fillId="0" borderId="15" xfId="9" applyFont="1" applyBorder="1" applyAlignment="1">
      <alignment vertical="center"/>
    </xf>
    <xf numFmtId="3" fontId="3" fillId="0" borderId="16" xfId="9" applyFont="1" applyBorder="1" applyAlignment="1">
      <alignment horizontal="center" vertical="center"/>
    </xf>
    <xf numFmtId="3" fontId="3" fillId="0" borderId="56" xfId="10" applyNumberFormat="1" applyFont="1" applyBorder="1" applyAlignment="1">
      <alignment horizontal="center" vertical="center"/>
    </xf>
    <xf numFmtId="3" fontId="3" fillId="0" borderId="59" xfId="10" applyNumberFormat="1" applyFont="1" applyBorder="1" applyAlignment="1">
      <alignment horizontal="center" vertical="center"/>
    </xf>
    <xf numFmtId="3" fontId="3" fillId="0" borderId="56" xfId="9" applyNumberFormat="1" applyFont="1" applyBorder="1" applyAlignment="1">
      <alignment horizontal="center" vertical="center"/>
    </xf>
    <xf numFmtId="3" fontId="3" fillId="0" borderId="40" xfId="9" applyFont="1" applyBorder="1" applyAlignment="1">
      <alignment horizontal="centerContinuous" vertical="center"/>
    </xf>
    <xf numFmtId="3" fontId="3" fillId="0" borderId="40" xfId="9" applyNumberFormat="1" applyFont="1" applyBorder="1" applyAlignment="1">
      <alignment horizontal="centerContinuous" vertical="center"/>
    </xf>
    <xf numFmtId="3" fontId="3" fillId="0" borderId="41" xfId="9" applyFont="1" applyBorder="1" applyAlignment="1">
      <alignment horizontal="centerContinuous" vertical="center"/>
    </xf>
    <xf numFmtId="3" fontId="1" fillId="0" borderId="105" xfId="9" applyFont="1" applyBorder="1" applyAlignment="1">
      <alignment vertical="center"/>
    </xf>
    <xf numFmtId="3" fontId="6" fillId="0" borderId="0" xfId="9" applyNumberFormat="1" applyFont="1" applyAlignment="1">
      <alignment vertical="center"/>
    </xf>
    <xf numFmtId="3" fontId="3" fillId="0" borderId="0" xfId="11" applyFont="1" applyAlignment="1">
      <alignment vertical="center"/>
    </xf>
    <xf numFmtId="2" fontId="3" fillId="0" borderId="0" xfId="11" applyNumberFormat="1" applyFont="1" applyAlignment="1">
      <alignment vertical="center"/>
    </xf>
    <xf numFmtId="4" fontId="3" fillId="0" borderId="0" xfId="11" applyNumberFormat="1" applyFont="1" applyAlignment="1">
      <alignment vertical="center"/>
    </xf>
    <xf numFmtId="3" fontId="3" fillId="0" borderId="125" xfId="3" applyFont="1" applyBorder="1" applyAlignment="1">
      <alignment vertical="center"/>
    </xf>
    <xf numFmtId="180" fontId="3" fillId="0" borderId="2" xfId="10" applyNumberFormat="1" applyFont="1" applyBorder="1" applyAlignment="1">
      <alignment horizontal="center" vertical="center"/>
    </xf>
    <xf numFmtId="177" fontId="3" fillId="0" borderId="2" xfId="10" applyNumberFormat="1" applyFont="1" applyBorder="1" applyAlignment="1">
      <alignment horizontal="right" vertical="center"/>
    </xf>
    <xf numFmtId="177" fontId="3" fillId="0" borderId="121" xfId="10" applyNumberFormat="1" applyFont="1" applyBorder="1" applyAlignment="1">
      <alignment horizontal="right" vertical="center"/>
    </xf>
    <xf numFmtId="180" fontId="3" fillId="0" borderId="126" xfId="10" applyNumberFormat="1" applyFont="1" applyBorder="1" applyAlignment="1">
      <alignment horizontal="center" vertical="center"/>
    </xf>
    <xf numFmtId="3" fontId="3" fillId="0" borderId="127" xfId="3" applyFont="1" applyBorder="1" applyAlignment="1">
      <alignment vertical="center"/>
    </xf>
    <xf numFmtId="180" fontId="3" fillId="0" borderId="5" xfId="10" applyNumberFormat="1" applyFont="1" applyBorder="1" applyAlignment="1">
      <alignment horizontal="center" vertical="center"/>
    </xf>
    <xf numFmtId="177" fontId="3" fillId="0" borderId="5" xfId="10" applyNumberFormat="1" applyFont="1" applyBorder="1" applyAlignment="1">
      <alignment horizontal="right" vertical="center"/>
    </xf>
    <xf numFmtId="177" fontId="3" fillId="0" borderId="128" xfId="10" applyNumberFormat="1" applyFont="1" applyBorder="1" applyAlignment="1">
      <alignment horizontal="right" vertical="center"/>
    </xf>
    <xf numFmtId="180" fontId="3" fillId="0" borderId="129" xfId="10" applyNumberFormat="1" applyFont="1" applyBorder="1" applyAlignment="1">
      <alignment horizontal="center" vertical="center"/>
    </xf>
    <xf numFmtId="180" fontId="3" fillId="0" borderId="88" xfId="10" applyNumberFormat="1" applyFont="1" applyBorder="1" applyAlignment="1">
      <alignment horizontal="right" vertical="center"/>
    </xf>
    <xf numFmtId="177" fontId="3" fillId="0" borderId="8" xfId="10" applyNumberFormat="1" applyFont="1" applyBorder="1" applyAlignment="1">
      <alignment horizontal="right" vertical="center"/>
    </xf>
    <xf numFmtId="177" fontId="3" fillId="0" borderId="25" xfId="10" applyNumberFormat="1" applyFont="1" applyBorder="1" applyAlignment="1">
      <alignment horizontal="right" vertical="center"/>
    </xf>
    <xf numFmtId="180" fontId="3" fillId="0" borderId="130" xfId="10" applyNumberFormat="1" applyFont="1" applyBorder="1" applyAlignment="1">
      <alignment horizontal="right" vertical="center"/>
    </xf>
    <xf numFmtId="180" fontId="3" fillId="0" borderId="131" xfId="10" applyNumberFormat="1" applyFont="1" applyBorder="1" applyAlignment="1">
      <alignment horizontal="right" vertical="center"/>
    </xf>
    <xf numFmtId="180" fontId="3" fillId="0" borderId="129" xfId="10" applyNumberFormat="1" applyFont="1" applyBorder="1" applyAlignment="1">
      <alignment horizontal="right" vertical="center"/>
    </xf>
    <xf numFmtId="180" fontId="3" fillId="0" borderId="132" xfId="10" applyNumberFormat="1" applyFont="1" applyBorder="1" applyAlignment="1">
      <alignment horizontal="right" vertical="center"/>
    </xf>
    <xf numFmtId="177" fontId="3" fillId="0" borderId="11" xfId="10" applyNumberFormat="1" applyFont="1" applyBorder="1" applyAlignment="1">
      <alignment horizontal="right" vertical="center"/>
    </xf>
    <xf numFmtId="177" fontId="3" fillId="0" borderId="133" xfId="10" applyNumberFormat="1" applyFont="1" applyBorder="1" applyAlignment="1">
      <alignment horizontal="right" vertical="center"/>
    </xf>
    <xf numFmtId="180" fontId="3" fillId="0" borderId="134" xfId="10" applyNumberFormat="1" applyFont="1" applyBorder="1" applyAlignment="1">
      <alignment horizontal="right" vertical="center"/>
    </xf>
    <xf numFmtId="180" fontId="3" fillId="0" borderId="135" xfId="10" applyNumberFormat="1" applyFont="1" applyBorder="1" applyAlignment="1">
      <alignment horizontal="right" vertical="center"/>
    </xf>
    <xf numFmtId="177" fontId="3" fillId="0" borderId="14" xfId="10" applyNumberFormat="1" applyFont="1" applyBorder="1" applyAlignment="1">
      <alignment horizontal="right" vertical="center"/>
    </xf>
    <xf numFmtId="177" fontId="3" fillId="0" borderId="101" xfId="10" applyNumberFormat="1" applyFont="1" applyBorder="1" applyAlignment="1">
      <alignment horizontal="right" vertical="center"/>
    </xf>
    <xf numFmtId="180" fontId="3" fillId="0" borderId="136" xfId="10" applyNumberFormat="1" applyFont="1" applyBorder="1" applyAlignment="1">
      <alignment horizontal="right" vertical="center"/>
    </xf>
    <xf numFmtId="178" fontId="3" fillId="0" borderId="7" xfId="11" applyNumberFormat="1" applyFont="1" applyBorder="1" applyAlignment="1">
      <alignment horizontal="center" vertical="center"/>
    </xf>
    <xf numFmtId="180" fontId="3" fillId="0" borderId="24" xfId="11" applyNumberFormat="1" applyFont="1" applyBorder="1" applyAlignment="1">
      <alignment vertical="center"/>
    </xf>
    <xf numFmtId="177" fontId="3" fillId="0" borderId="24" xfId="11" applyNumberFormat="1" applyFont="1" applyBorder="1" applyAlignment="1">
      <alignment vertical="center"/>
    </xf>
    <xf numFmtId="177" fontId="3" fillId="0" borderId="9" xfId="11" applyNumberFormat="1" applyFont="1" applyBorder="1" applyAlignment="1">
      <alignment vertical="center"/>
    </xf>
    <xf numFmtId="180" fontId="3" fillId="0" borderId="46" xfId="11" applyNumberFormat="1" applyFont="1" applyBorder="1" applyAlignment="1">
      <alignment vertical="center"/>
    </xf>
    <xf numFmtId="180" fontId="3" fillId="0" borderId="24" xfId="10" applyNumberFormat="1" applyFont="1" applyBorder="1" applyAlignment="1">
      <alignment horizontal="center" vertical="center"/>
    </xf>
    <xf numFmtId="180" fontId="3" fillId="0" borderId="130" xfId="10" applyNumberFormat="1" applyFont="1" applyBorder="1" applyAlignment="1">
      <alignment horizontal="center" vertical="center"/>
    </xf>
    <xf numFmtId="180" fontId="3" fillId="0" borderId="53" xfId="11" applyNumberFormat="1" applyFont="1" applyBorder="1" applyAlignment="1">
      <alignment vertical="center"/>
    </xf>
    <xf numFmtId="180" fontId="3" fillId="0" borderId="130" xfId="10" applyNumberFormat="1" applyFont="1" applyBorder="1" applyAlignment="1">
      <alignment vertical="center"/>
    </xf>
    <xf numFmtId="49" fontId="3" fillId="0" borderId="7" xfId="3" applyNumberFormat="1" applyFont="1" applyBorder="1" applyAlignment="1">
      <alignment horizontal="center" vertical="center"/>
    </xf>
    <xf numFmtId="3" fontId="3" fillId="0" borderId="0" xfId="11" applyFont="1" applyFill="1" applyAlignment="1">
      <alignment vertical="center"/>
    </xf>
    <xf numFmtId="178" fontId="3" fillId="0" borderId="7" xfId="11" applyNumberFormat="1" applyFont="1" applyFill="1" applyBorder="1" applyAlignment="1">
      <alignment horizontal="center" vertical="center"/>
    </xf>
    <xf numFmtId="180" fontId="3" fillId="0" borderId="53" xfId="11" applyNumberFormat="1" applyFont="1" applyFill="1" applyBorder="1" applyAlignment="1">
      <alignment vertical="center"/>
    </xf>
    <xf numFmtId="180" fontId="3" fillId="0" borderId="7" xfId="11" applyNumberFormat="1" applyFont="1" applyFill="1" applyBorder="1" applyAlignment="1">
      <alignment vertical="center"/>
    </xf>
    <xf numFmtId="180" fontId="3" fillId="0" borderId="130" xfId="10" applyNumberFormat="1" applyFont="1" applyFill="1" applyBorder="1" applyAlignment="1">
      <alignment vertical="center"/>
    </xf>
    <xf numFmtId="180" fontId="3" fillId="0" borderId="24" xfId="11" applyNumberFormat="1" applyFont="1" applyFill="1" applyBorder="1" applyAlignment="1">
      <alignment vertical="center"/>
    </xf>
    <xf numFmtId="180" fontId="3" fillId="0" borderId="46" xfId="11" applyNumberFormat="1" applyFont="1" applyFill="1" applyBorder="1" applyAlignment="1">
      <alignment vertical="center"/>
    </xf>
    <xf numFmtId="178" fontId="3" fillId="0" borderId="13" xfId="11" applyNumberFormat="1" applyFont="1" applyFill="1" applyBorder="1" applyAlignment="1">
      <alignment horizontal="center" vertical="center"/>
    </xf>
    <xf numFmtId="180" fontId="3" fillId="0" borderId="21" xfId="11" applyNumberFormat="1" applyFont="1" applyFill="1" applyBorder="1" applyAlignment="1">
      <alignment vertical="center"/>
    </xf>
    <xf numFmtId="177" fontId="3" fillId="0" borderId="14" xfId="11" applyNumberFormat="1" applyFont="1" applyFill="1" applyBorder="1" applyAlignment="1">
      <alignment horizontal="right" vertical="center"/>
    </xf>
    <xf numFmtId="177" fontId="3" fillId="0" borderId="14" xfId="11" applyNumberFormat="1" applyFont="1" applyFill="1" applyBorder="1" applyAlignment="1">
      <alignment vertical="center"/>
    </xf>
    <xf numFmtId="177" fontId="3" fillId="0" borderId="137" xfId="11" applyNumberFormat="1" applyFont="1" applyFill="1" applyBorder="1" applyAlignment="1">
      <alignment vertical="center"/>
    </xf>
    <xf numFmtId="180" fontId="3" fillId="0" borderId="47" xfId="11" applyNumberFormat="1" applyFont="1" applyFill="1" applyBorder="1" applyAlignment="1">
      <alignment vertical="center"/>
    </xf>
    <xf numFmtId="178" fontId="3" fillId="0" borderId="32" xfId="11" applyNumberFormat="1" applyFont="1" applyFill="1" applyBorder="1" applyAlignment="1">
      <alignment horizontal="center" vertical="center"/>
    </xf>
    <xf numFmtId="177" fontId="3" fillId="0" borderId="24" xfId="11" applyNumberFormat="1" applyFont="1" applyFill="1" applyBorder="1" applyAlignment="1">
      <alignment horizontal="right" vertical="center"/>
    </xf>
    <xf numFmtId="177" fontId="3" fillId="0" borderId="24" xfId="11" applyNumberFormat="1" applyFont="1" applyFill="1" applyBorder="1" applyAlignment="1">
      <alignment vertical="center"/>
    </xf>
    <xf numFmtId="177" fontId="3" fillId="0" borderId="9" xfId="11" applyNumberFormat="1" applyFont="1" applyFill="1" applyBorder="1" applyAlignment="1">
      <alignment vertical="center"/>
    </xf>
    <xf numFmtId="180" fontId="3" fillId="0" borderId="24" xfId="11" applyNumberFormat="1" applyFont="1" applyFill="1" applyBorder="1" applyAlignment="1">
      <alignment horizontal="right" vertical="center"/>
    </xf>
    <xf numFmtId="180" fontId="3" fillId="0" borderId="46" xfId="11" applyNumberFormat="1" applyFont="1" applyFill="1" applyBorder="1" applyAlignment="1">
      <alignment horizontal="right" vertical="center"/>
    </xf>
    <xf numFmtId="180" fontId="3" fillId="0" borderId="130" xfId="10" applyNumberFormat="1" applyFont="1" applyFill="1" applyBorder="1" applyAlignment="1">
      <alignment horizontal="right" vertical="center"/>
    </xf>
    <xf numFmtId="177" fontId="3" fillId="0" borderId="9" xfId="11" applyNumberFormat="1" applyFont="1" applyFill="1" applyBorder="1" applyAlignment="1">
      <alignment horizontal="right" vertical="center"/>
    </xf>
    <xf numFmtId="178" fontId="3" fillId="0" borderId="13" xfId="11" applyNumberFormat="1" applyFont="1" applyFill="1" applyBorder="1" applyAlignment="1">
      <alignment vertical="center"/>
    </xf>
    <xf numFmtId="4" fontId="4" fillId="0" borderId="24" xfId="11" applyNumberFormat="1" applyFont="1" applyFill="1" applyBorder="1" applyAlignment="1">
      <alignment horizontal="right" vertical="center"/>
    </xf>
    <xf numFmtId="3" fontId="4" fillId="0" borderId="24" xfId="11" applyNumberFormat="1" applyFont="1" applyFill="1" applyBorder="1" applyAlignment="1">
      <alignment horizontal="right" vertical="center"/>
    </xf>
    <xf numFmtId="3" fontId="4" fillId="0" borderId="24" xfId="11" applyFont="1" applyFill="1" applyBorder="1" applyAlignment="1">
      <alignment horizontal="right" vertical="center"/>
    </xf>
    <xf numFmtId="3" fontId="4" fillId="0" borderId="9" xfId="11" applyNumberFormat="1" applyFont="1" applyFill="1" applyBorder="1" applyAlignment="1">
      <alignment horizontal="right" vertical="center"/>
    </xf>
    <xf numFmtId="4" fontId="4" fillId="0" borderId="46" xfId="11" applyNumberFormat="1" applyFont="1" applyFill="1" applyBorder="1" applyAlignment="1">
      <alignment horizontal="right" vertical="center"/>
    </xf>
    <xf numFmtId="3" fontId="3" fillId="0" borderId="105" xfId="11" applyFont="1" applyBorder="1" applyAlignment="1">
      <alignment vertical="center"/>
    </xf>
    <xf numFmtId="3" fontId="3" fillId="0" borderId="0" xfId="11" applyNumberFormat="1" applyFont="1" applyAlignment="1">
      <alignment vertical="center"/>
    </xf>
    <xf numFmtId="3" fontId="6" fillId="0" borderId="0" xfId="11" applyNumberFormat="1" applyFont="1" applyAlignment="1">
      <alignment vertical="center"/>
    </xf>
    <xf numFmtId="179" fontId="1" fillId="0" borderId="0" xfId="12" applyNumberFormat="1" applyFont="1" applyAlignment="1"/>
    <xf numFmtId="181" fontId="1" fillId="0" borderId="0" xfId="12" applyNumberFormat="1" applyFont="1" applyAlignment="1"/>
    <xf numFmtId="179" fontId="1" fillId="0" borderId="0" xfId="12" applyNumberFormat="1" applyFont="1" applyAlignment="1">
      <alignment vertical="center"/>
    </xf>
    <xf numFmtId="180" fontId="3" fillId="0" borderId="2" xfId="12" applyNumberFormat="1" applyFont="1" applyBorder="1" applyAlignment="1">
      <alignment vertical="center"/>
    </xf>
    <xf numFmtId="177" fontId="3" fillId="0" borderId="2" xfId="12" applyNumberFormat="1" applyFont="1" applyBorder="1" applyAlignment="1">
      <alignment vertical="center"/>
    </xf>
    <xf numFmtId="177" fontId="3" fillId="0" borderId="121" xfId="12" applyNumberFormat="1" applyFont="1" applyBorder="1" applyAlignment="1">
      <alignment vertical="center"/>
    </xf>
    <xf numFmtId="180" fontId="3" fillId="0" borderId="125" xfId="12" applyNumberFormat="1" applyFont="1" applyBorder="1" applyAlignment="1">
      <alignment vertical="center"/>
    </xf>
    <xf numFmtId="177" fontId="3" fillId="0" borderId="97" xfId="12" applyNumberFormat="1" applyFont="1" applyBorder="1" applyAlignment="1">
      <alignment vertical="center"/>
    </xf>
    <xf numFmtId="180" fontId="3" fillId="0" borderId="89" xfId="12" applyNumberFormat="1" applyFont="1" applyBorder="1" applyAlignment="1">
      <alignment vertical="center"/>
    </xf>
    <xf numFmtId="180" fontId="3" fillId="0" borderId="5" xfId="12" applyNumberFormat="1" applyFont="1" applyBorder="1" applyAlignment="1">
      <alignment vertical="center"/>
    </xf>
    <xf numFmtId="177" fontId="3" fillId="0" borderId="5" xfId="12" applyNumberFormat="1" applyFont="1" applyBorder="1" applyAlignment="1">
      <alignment vertical="center"/>
    </xf>
    <xf numFmtId="177" fontId="3" fillId="0" borderId="128" xfId="12" applyNumberFormat="1" applyFont="1" applyBorder="1" applyAlignment="1">
      <alignment vertical="center"/>
    </xf>
    <xf numFmtId="180" fontId="3" fillId="0" borderId="127" xfId="12" applyNumberFormat="1" applyFont="1" applyBorder="1" applyAlignment="1">
      <alignment vertical="center"/>
    </xf>
    <xf numFmtId="177" fontId="3" fillId="0" borderId="138" xfId="12" applyNumberFormat="1" applyFont="1" applyBorder="1" applyAlignment="1">
      <alignment vertical="center"/>
    </xf>
    <xf numFmtId="180" fontId="3" fillId="0" borderId="90" xfId="12" applyNumberFormat="1" applyFont="1" applyBorder="1" applyAlignment="1">
      <alignment vertical="center"/>
    </xf>
    <xf numFmtId="180" fontId="3" fillId="0" borderId="8" xfId="12" applyNumberFormat="1" applyFont="1" applyBorder="1" applyAlignment="1">
      <alignment vertical="center"/>
    </xf>
    <xf numFmtId="177" fontId="3" fillId="0" borderId="8" xfId="12" applyNumberFormat="1" applyFont="1" applyBorder="1" applyAlignment="1">
      <alignment vertical="center"/>
    </xf>
    <xf numFmtId="177" fontId="3" fillId="0" borderId="25" xfId="12" applyNumberFormat="1" applyFont="1" applyBorder="1" applyAlignment="1">
      <alignment vertical="center"/>
    </xf>
    <xf numFmtId="180" fontId="3" fillId="0" borderId="46" xfId="12" applyNumberFormat="1" applyFont="1" applyBorder="1" applyAlignment="1">
      <alignment vertical="center"/>
    </xf>
    <xf numFmtId="177" fontId="3" fillId="0" borderId="36" xfId="12" applyNumberFormat="1" applyFont="1" applyBorder="1" applyAlignment="1">
      <alignment vertical="center"/>
    </xf>
    <xf numFmtId="180" fontId="3" fillId="0" borderId="24" xfId="12" applyNumberFormat="1" applyFont="1" applyBorder="1" applyAlignment="1">
      <alignment vertical="center"/>
    </xf>
    <xf numFmtId="180" fontId="3" fillId="0" borderId="11" xfId="12" applyNumberFormat="1" applyFont="1" applyBorder="1" applyAlignment="1">
      <alignment vertical="center"/>
    </xf>
    <xf numFmtId="177" fontId="3" fillId="0" borderId="11" xfId="12" applyNumberFormat="1" applyFont="1" applyBorder="1" applyAlignment="1">
      <alignment vertical="center"/>
    </xf>
    <xf numFmtId="177" fontId="3" fillId="0" borderId="133" xfId="12" applyNumberFormat="1" applyFont="1" applyBorder="1" applyAlignment="1">
      <alignment vertical="center"/>
    </xf>
    <xf numFmtId="180" fontId="3" fillId="0" borderId="139" xfId="12" applyNumberFormat="1" applyFont="1" applyBorder="1" applyAlignment="1">
      <alignment vertical="center"/>
    </xf>
    <xf numFmtId="177" fontId="3" fillId="0" borderId="140" xfId="12" applyNumberFormat="1" applyFont="1" applyBorder="1" applyAlignment="1">
      <alignment vertical="center"/>
    </xf>
    <xf numFmtId="180" fontId="3" fillId="0" borderId="91" xfId="12" applyNumberFormat="1" applyFont="1" applyBorder="1" applyAlignment="1">
      <alignment vertical="center"/>
    </xf>
    <xf numFmtId="180" fontId="3" fillId="0" borderId="44" xfId="12" applyNumberFormat="1" applyFont="1" applyBorder="1" applyAlignment="1">
      <alignment vertical="center"/>
    </xf>
    <xf numFmtId="177" fontId="3" fillId="0" borderId="44" xfId="12" applyNumberFormat="1" applyFont="1" applyBorder="1" applyAlignment="1">
      <alignment vertical="center"/>
    </xf>
    <xf numFmtId="177" fontId="3" fillId="0" borderId="141" xfId="12" applyNumberFormat="1" applyFont="1" applyBorder="1" applyAlignment="1">
      <alignment vertical="center"/>
    </xf>
    <xf numFmtId="180" fontId="3" fillId="0" borderId="45" xfId="12" applyNumberFormat="1" applyFont="1" applyBorder="1" applyAlignment="1">
      <alignment vertical="center"/>
    </xf>
    <xf numFmtId="177" fontId="3" fillId="0" borderId="142" xfId="12" applyNumberFormat="1" applyFont="1" applyBorder="1" applyAlignment="1">
      <alignment vertical="center"/>
    </xf>
    <xf numFmtId="180" fontId="3" fillId="0" borderId="93" xfId="12" applyNumberFormat="1" applyFont="1" applyBorder="1" applyAlignment="1">
      <alignment vertical="center"/>
    </xf>
    <xf numFmtId="180" fontId="3" fillId="0" borderId="14" xfId="12" applyNumberFormat="1" applyFont="1" applyBorder="1" applyAlignment="1">
      <alignment vertical="center"/>
    </xf>
    <xf numFmtId="177" fontId="3" fillId="0" borderId="14" xfId="12" applyNumberFormat="1" applyFont="1" applyBorder="1" applyAlignment="1">
      <alignment vertical="center"/>
    </xf>
    <xf numFmtId="177" fontId="3" fillId="0" borderId="101" xfId="12" applyNumberFormat="1" applyFont="1" applyBorder="1" applyAlignment="1">
      <alignment vertical="center"/>
    </xf>
    <xf numFmtId="180" fontId="3" fillId="0" borderId="47" xfId="12" applyNumberFormat="1" applyFont="1" applyBorder="1" applyAlignment="1">
      <alignment vertical="center"/>
    </xf>
    <xf numFmtId="177" fontId="3" fillId="0" borderId="137" xfId="12" applyNumberFormat="1" applyFont="1" applyBorder="1" applyAlignment="1">
      <alignment vertical="center"/>
    </xf>
    <xf numFmtId="180" fontId="3" fillId="0" borderId="21" xfId="12" applyNumberFormat="1" applyFont="1" applyBorder="1" applyAlignment="1">
      <alignment vertical="center"/>
    </xf>
    <xf numFmtId="179" fontId="3" fillId="0" borderId="7" xfId="12" applyNumberFormat="1" applyFont="1" applyBorder="1" applyAlignment="1">
      <alignment horizontal="center" vertical="center"/>
    </xf>
    <xf numFmtId="177" fontId="3" fillId="0" borderId="24" xfId="12" applyNumberFormat="1" applyFont="1" applyBorder="1" applyAlignment="1">
      <alignment vertical="center"/>
    </xf>
    <xf numFmtId="177" fontId="3" fillId="0" borderId="143" xfId="12" applyNumberFormat="1" applyFont="1" applyBorder="1" applyAlignment="1">
      <alignment vertical="center"/>
    </xf>
    <xf numFmtId="177" fontId="3" fillId="0" borderId="0" xfId="12" applyNumberFormat="1" applyFont="1" applyBorder="1" applyAlignment="1">
      <alignment vertical="center"/>
    </xf>
    <xf numFmtId="180" fontId="3" fillId="0" borderId="144" xfId="12" applyNumberFormat="1" applyFont="1" applyBorder="1" applyAlignment="1">
      <alignment vertical="center"/>
    </xf>
    <xf numFmtId="180" fontId="3" fillId="0" borderId="24" xfId="13" applyNumberFormat="1" applyFont="1" applyBorder="1" applyAlignment="1">
      <alignment vertical="center"/>
    </xf>
    <xf numFmtId="177" fontId="3" fillId="0" borderId="19" xfId="3" applyNumberFormat="1" applyFont="1" applyBorder="1" applyAlignment="1">
      <alignment vertical="center"/>
    </xf>
    <xf numFmtId="180" fontId="3" fillId="0" borderId="130" xfId="12" applyNumberFormat="1" applyFont="1" applyBorder="1" applyAlignment="1">
      <alignment vertical="center"/>
    </xf>
    <xf numFmtId="179" fontId="1" fillId="0" borderId="0" xfId="12" applyNumberFormat="1" applyFont="1" applyFill="1" applyAlignment="1">
      <alignment vertical="center"/>
    </xf>
    <xf numFmtId="179" fontId="3" fillId="0" borderId="7" xfId="12" applyNumberFormat="1" applyFont="1" applyFill="1" applyBorder="1" applyAlignment="1">
      <alignment horizontal="center" vertical="center"/>
    </xf>
    <xf numFmtId="180" fontId="3" fillId="0" borderId="24" xfId="13" applyNumberFormat="1" applyFont="1" applyFill="1" applyBorder="1" applyAlignment="1">
      <alignment vertical="center"/>
    </xf>
    <xf numFmtId="180" fontId="3" fillId="0" borderId="46" xfId="12" applyNumberFormat="1" applyFont="1" applyFill="1" applyBorder="1" applyAlignment="1">
      <alignment vertical="center"/>
    </xf>
    <xf numFmtId="180" fontId="3" fillId="0" borderId="130" xfId="12" applyNumberFormat="1" applyFont="1" applyFill="1" applyBorder="1" applyAlignment="1">
      <alignment vertical="center"/>
    </xf>
    <xf numFmtId="177" fontId="3" fillId="0" borderId="19" xfId="3" applyNumberFormat="1" applyFont="1" applyFill="1" applyBorder="1" applyAlignment="1">
      <alignment vertical="center"/>
    </xf>
    <xf numFmtId="177" fontId="3" fillId="0" borderId="24" xfId="13" applyNumberFormat="1" applyFont="1" applyFill="1" applyBorder="1" applyAlignment="1">
      <alignment horizontal="right" vertical="center"/>
    </xf>
    <xf numFmtId="177" fontId="3" fillId="0" borderId="24" xfId="13" applyNumberFormat="1" applyFont="1" applyFill="1" applyBorder="1" applyAlignment="1">
      <alignment vertical="center"/>
    </xf>
    <xf numFmtId="177" fontId="3" fillId="0" borderId="0" xfId="13" applyNumberFormat="1" applyFont="1" applyFill="1" applyBorder="1" applyAlignment="1">
      <alignment vertical="center"/>
    </xf>
    <xf numFmtId="177" fontId="3" fillId="0" borderId="24" xfId="12" applyNumberFormat="1" applyFont="1" applyFill="1" applyBorder="1" applyAlignment="1">
      <alignment horizontal="right" vertical="center"/>
    </xf>
    <xf numFmtId="177" fontId="3" fillId="0" borderId="24" xfId="12" applyNumberFormat="1" applyFont="1" applyFill="1" applyBorder="1" applyAlignment="1">
      <alignment vertical="center"/>
    </xf>
    <xf numFmtId="177" fontId="3" fillId="0" borderId="145" xfId="12" applyNumberFormat="1" applyFont="1" applyFill="1" applyBorder="1" applyAlignment="1">
      <alignment vertical="center"/>
    </xf>
    <xf numFmtId="180" fontId="3" fillId="0" borderId="146" xfId="12" applyNumberFormat="1" applyFont="1" applyFill="1" applyBorder="1" applyAlignment="1">
      <alignment vertical="center"/>
    </xf>
    <xf numFmtId="179" fontId="3" fillId="0" borderId="1" xfId="12" applyNumberFormat="1" applyFont="1" applyFill="1" applyBorder="1" applyAlignment="1">
      <alignment horizontal="center" vertical="center"/>
    </xf>
    <xf numFmtId="180" fontId="3" fillId="0" borderId="89" xfId="13" applyNumberFormat="1" applyFont="1" applyFill="1" applyBorder="1" applyAlignment="1">
      <alignment vertical="center"/>
    </xf>
    <xf numFmtId="177" fontId="3" fillId="0" borderId="89" xfId="13" applyNumberFormat="1" applyFont="1" applyFill="1" applyBorder="1" applyAlignment="1">
      <alignment horizontal="right" vertical="center"/>
    </xf>
    <xf numFmtId="177" fontId="3" fillId="0" borderId="89" xfId="13" applyNumberFormat="1" applyFont="1" applyFill="1" applyBorder="1" applyAlignment="1">
      <alignment vertical="center"/>
    </xf>
    <xf numFmtId="177" fontId="3" fillId="0" borderId="105" xfId="13" applyNumberFormat="1" applyFont="1" applyFill="1" applyBorder="1" applyAlignment="1">
      <alignment vertical="center"/>
    </xf>
    <xf numFmtId="180" fontId="3" fillId="0" borderId="125" xfId="12" applyNumberFormat="1" applyFont="1" applyFill="1" applyBorder="1" applyAlignment="1">
      <alignment vertical="center"/>
    </xf>
    <xf numFmtId="177" fontId="3" fillId="0" borderId="89" xfId="12" applyNumberFormat="1" applyFont="1" applyFill="1" applyBorder="1" applyAlignment="1">
      <alignment horizontal="right" vertical="center"/>
    </xf>
    <xf numFmtId="177" fontId="3" fillId="0" borderId="89" xfId="12" applyNumberFormat="1" applyFont="1" applyFill="1" applyBorder="1" applyAlignment="1">
      <alignment vertical="center"/>
    </xf>
    <xf numFmtId="177" fontId="3" fillId="0" borderId="3" xfId="12" applyNumberFormat="1" applyFont="1" applyFill="1" applyBorder="1" applyAlignment="1">
      <alignment vertical="center"/>
    </xf>
    <xf numFmtId="180" fontId="3" fillId="0" borderId="89" xfId="12" applyNumberFormat="1" applyFont="1" applyFill="1" applyBorder="1" applyAlignment="1">
      <alignment vertical="center"/>
    </xf>
    <xf numFmtId="177" fontId="3" fillId="0" borderId="147" xfId="12" applyNumberFormat="1" applyFont="1" applyFill="1" applyBorder="1" applyAlignment="1">
      <alignment vertical="center"/>
    </xf>
    <xf numFmtId="180" fontId="3" fillId="0" borderId="51" xfId="12" applyNumberFormat="1" applyFont="1" applyFill="1" applyBorder="1" applyAlignment="1">
      <alignment vertical="center"/>
    </xf>
    <xf numFmtId="177" fontId="3" fillId="0" borderId="53" xfId="12" applyNumberFormat="1" applyFont="1" applyFill="1" applyBorder="1" applyAlignment="1">
      <alignment vertical="center"/>
    </xf>
    <xf numFmtId="177" fontId="3" fillId="0" borderId="53" xfId="1" applyNumberFormat="1" applyFont="1" applyFill="1" applyBorder="1" applyAlignment="1">
      <alignment vertical="center"/>
    </xf>
    <xf numFmtId="177" fontId="3" fillId="0" borderId="26" xfId="1" applyNumberFormat="1" applyFont="1" applyFill="1" applyBorder="1" applyAlignment="1">
      <alignment vertical="center"/>
    </xf>
    <xf numFmtId="180" fontId="3" fillId="0" borderId="7" xfId="1" applyNumberFormat="1" applyFont="1" applyFill="1" applyBorder="1" applyAlignment="1">
      <alignment vertical="center"/>
    </xf>
    <xf numFmtId="177" fontId="3" fillId="0" borderId="28" xfId="1" applyNumberFormat="1" applyFont="1" applyFill="1" applyBorder="1" applyAlignment="1">
      <alignment vertical="center"/>
    </xf>
    <xf numFmtId="180" fontId="3" fillId="0" borderId="51" xfId="1" applyNumberFormat="1" applyFont="1" applyFill="1" applyBorder="1" applyAlignment="1">
      <alignment vertical="center"/>
    </xf>
    <xf numFmtId="179" fontId="3" fillId="0" borderId="13" xfId="12" applyNumberFormat="1" applyFont="1" applyFill="1" applyBorder="1" applyAlignment="1">
      <alignment vertical="center"/>
    </xf>
    <xf numFmtId="179" fontId="4" fillId="0" borderId="24" xfId="13" applyNumberFormat="1" applyFont="1" applyFill="1" applyBorder="1" applyAlignment="1">
      <alignment horizontal="right" vertical="center"/>
    </xf>
    <xf numFmtId="179" fontId="4" fillId="0" borderId="0" xfId="13" applyNumberFormat="1" applyFont="1" applyFill="1" applyBorder="1" applyAlignment="1">
      <alignment horizontal="right" vertical="center"/>
    </xf>
    <xf numFmtId="179" fontId="4" fillId="0" borderId="46" xfId="12" applyNumberFormat="1" applyFont="1" applyFill="1" applyBorder="1" applyAlignment="1">
      <alignment horizontal="right" vertical="center"/>
    </xf>
    <xf numFmtId="179" fontId="4" fillId="0" borderId="24" xfId="12" applyNumberFormat="1" applyFont="1" applyFill="1" applyBorder="1" applyAlignment="1">
      <alignment horizontal="right" vertical="center"/>
    </xf>
    <xf numFmtId="179" fontId="4" fillId="0" borderId="9" xfId="12" applyNumberFormat="1" applyFont="1" applyFill="1" applyBorder="1" applyAlignment="1">
      <alignment horizontal="right" vertical="center"/>
    </xf>
    <xf numFmtId="181" fontId="4" fillId="0" borderId="24" xfId="12" applyNumberFormat="1" applyFont="1" applyFill="1" applyBorder="1" applyAlignment="1">
      <alignment horizontal="right" vertical="center"/>
    </xf>
    <xf numFmtId="179" fontId="5" fillId="0" borderId="0" xfId="12" applyNumberFormat="1" applyFont="1" applyAlignment="1">
      <alignment vertical="center"/>
    </xf>
    <xf numFmtId="181" fontId="1" fillId="0" borderId="0" xfId="12" applyNumberFormat="1" applyFont="1" applyAlignment="1">
      <alignment vertical="center"/>
    </xf>
    <xf numFmtId="179" fontId="1" fillId="0" borderId="105" xfId="12" applyNumberFormat="1" applyFont="1" applyBorder="1" applyAlignment="1">
      <alignment vertical="center"/>
    </xf>
    <xf numFmtId="179" fontId="6" fillId="0" borderId="0" xfId="12" applyNumberFormat="1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177" fontId="3" fillId="0" borderId="89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90" xfId="0" applyNumberFormat="1" applyFont="1" applyBorder="1" applyAlignment="1">
      <alignment horizontal="right" vertical="center"/>
    </xf>
    <xf numFmtId="177" fontId="3" fillId="0" borderId="92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91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8" fontId="3" fillId="0" borderId="116" xfId="0" applyNumberFormat="1" applyFont="1" applyBorder="1" applyAlignment="1">
      <alignment horizontal="center" vertical="center"/>
    </xf>
    <xf numFmtId="177" fontId="3" fillId="0" borderId="8" xfId="14" applyNumberFormat="1" applyFont="1" applyBorder="1" applyAlignment="1">
      <alignment vertical="center"/>
    </xf>
    <xf numFmtId="177" fontId="3" fillId="0" borderId="24" xfId="14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8" fontId="3" fillId="0" borderId="1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3" fillId="0" borderId="1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1" xfId="14" applyNumberFormat="1" applyFont="1" applyFill="1" applyBorder="1" applyAlignment="1">
      <alignment vertical="center"/>
    </xf>
    <xf numFmtId="177" fontId="3" fillId="0" borderId="14" xfId="14" applyNumberFormat="1" applyFont="1" applyFill="1" applyBorder="1" applyAlignment="1">
      <alignment vertical="center"/>
    </xf>
    <xf numFmtId="178" fontId="3" fillId="0" borderId="10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4" xfId="14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8" xfId="6" applyNumberFormat="1" applyFont="1" applyFill="1" applyBorder="1" applyAlignment="1">
      <alignment vertical="center"/>
    </xf>
    <xf numFmtId="177" fontId="3" fillId="0" borderId="0" xfId="14" applyNumberFormat="1" applyFont="1" applyFill="1" applyBorder="1" applyAlignment="1" applyProtection="1">
      <alignment vertical="center"/>
      <protection locked="0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0" xfId="14" applyNumberFormat="1" applyFont="1" applyFill="1" applyBorder="1" applyAlignment="1" applyProtection="1">
      <alignment horizontal="right" vertical="center"/>
      <protection locked="0"/>
    </xf>
    <xf numFmtId="177" fontId="3" fillId="0" borderId="53" xfId="14" applyNumberFormat="1" applyFont="1" applyFill="1" applyBorder="1" applyAlignment="1" applyProtection="1">
      <alignment horizontal="right" vertical="center"/>
      <protection locked="0"/>
    </xf>
    <xf numFmtId="177" fontId="3" fillId="0" borderId="53" xfId="1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3" fontId="4" fillId="0" borderId="24" xfId="14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right" vertical="center"/>
    </xf>
    <xf numFmtId="3" fontId="5" fillId="0" borderId="95" xfId="14" applyFont="1" applyBorder="1" applyAlignment="1">
      <alignment horizontal="center" vertical="center"/>
    </xf>
    <xf numFmtId="0" fontId="3" fillId="0" borderId="95" xfId="0" applyNumberFormat="1" applyFont="1" applyBorder="1" applyAlignment="1">
      <alignment horizontal="center" vertical="center"/>
    </xf>
    <xf numFmtId="3" fontId="3" fillId="0" borderId="95" xfId="14" applyFont="1" applyBorder="1" applyAlignment="1">
      <alignment horizontal="center" vertical="center"/>
    </xf>
    <xf numFmtId="0" fontId="3" fillId="0" borderId="83" xfId="0" applyNumberFormat="1" applyFont="1" applyBorder="1" applyAlignment="1">
      <alignment horizontal="center" vertical="center"/>
    </xf>
    <xf numFmtId="0" fontId="3" fillId="0" borderId="104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Continuous" vertical="center"/>
    </xf>
    <xf numFmtId="0" fontId="3" fillId="0" borderId="58" xfId="0" applyNumberFormat="1" applyFont="1" applyBorder="1" applyAlignment="1">
      <alignment horizontal="centerContinuous" vertical="center"/>
    </xf>
    <xf numFmtId="0" fontId="3" fillId="0" borderId="56" xfId="0" applyNumberFormat="1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3" fillId="0" borderId="37" xfId="0" applyNumberFormat="1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0" fontId="1" fillId="0" borderId="105" xfId="0" applyFont="1" applyBorder="1" applyAlignment="1"/>
    <xf numFmtId="0" fontId="6" fillId="0" borderId="0" xfId="0" applyNumberFormat="1" applyFont="1" applyAlignment="1"/>
    <xf numFmtId="0" fontId="1" fillId="0" borderId="0" xfId="0" applyFont="1" applyBorder="1" applyAlignment="1"/>
    <xf numFmtId="177" fontId="3" fillId="0" borderId="69" xfId="0" applyNumberFormat="1" applyFont="1" applyBorder="1" applyAlignment="1">
      <alignment horizontal="right" vertical="center"/>
    </xf>
    <xf numFmtId="177" fontId="3" fillId="0" borderId="87" xfId="0" applyNumberFormat="1" applyFont="1" applyBorder="1" applyAlignment="1">
      <alignment horizontal="right" vertical="center"/>
    </xf>
    <xf numFmtId="177" fontId="3" fillId="0" borderId="88" xfId="0" applyNumberFormat="1" applyFont="1" applyBorder="1" applyAlignment="1">
      <alignment horizontal="right" vertical="center"/>
    </xf>
    <xf numFmtId="177" fontId="3" fillId="0" borderId="115" xfId="14" applyNumberFormat="1" applyFont="1" applyFill="1" applyBorder="1" applyAlignment="1">
      <alignment vertical="center"/>
    </xf>
    <xf numFmtId="177" fontId="3" fillId="0" borderId="8" xfId="14" applyNumberFormat="1" applyFont="1" applyFill="1" applyBorder="1" applyAlignment="1">
      <alignment vertical="center"/>
    </xf>
    <xf numFmtId="177" fontId="3" fillId="0" borderId="16" xfId="14" applyNumberFormat="1" applyFont="1" applyFill="1" applyBorder="1" applyAlignment="1">
      <alignment vertical="center"/>
    </xf>
    <xf numFmtId="177" fontId="3" fillId="0" borderId="8" xfId="14" applyNumberFormat="1" applyFont="1" applyFill="1" applyBorder="1" applyAlignment="1" applyProtection="1">
      <alignment vertical="center"/>
      <protection locked="0"/>
    </xf>
    <xf numFmtId="177" fontId="3" fillId="0" borderId="53" xfId="14" applyNumberFormat="1" applyFont="1" applyFill="1" applyBorder="1" applyAlignment="1" applyProtection="1">
      <alignment vertical="center"/>
      <protection locked="0"/>
    </xf>
    <xf numFmtId="3" fontId="3" fillId="0" borderId="149" xfId="14" applyFont="1" applyBorder="1" applyAlignment="1">
      <alignment horizontal="center" vertical="center"/>
    </xf>
    <xf numFmtId="3" fontId="3" fillId="0" borderId="150" xfId="14" applyFont="1" applyBorder="1" applyAlignment="1">
      <alignment horizontal="center" vertical="center" wrapText="1"/>
    </xf>
    <xf numFmtId="3" fontId="3" fillId="0" borderId="95" xfId="14" applyFont="1" applyBorder="1" applyAlignment="1">
      <alignment horizontal="center" vertical="center" wrapText="1"/>
    </xf>
    <xf numFmtId="0" fontId="1" fillId="0" borderId="104" xfId="0" applyFont="1" applyBorder="1" applyAlignment="1">
      <alignment vertical="center"/>
    </xf>
    <xf numFmtId="3" fontId="3" fillId="0" borderId="104" xfId="14" applyNumberFormat="1" applyFont="1" applyBorder="1" applyAlignment="1">
      <alignment horizontal="centerContinuous" vertical="center"/>
    </xf>
    <xf numFmtId="0" fontId="3" fillId="0" borderId="15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177" fontId="3" fillId="0" borderId="8" xfId="14" applyNumberFormat="1" applyFont="1" applyFill="1" applyBorder="1" applyAlignment="1">
      <alignment horizontal="right" vertical="center"/>
    </xf>
    <xf numFmtId="3" fontId="3" fillId="0" borderId="150" xfId="14" applyFont="1" applyBorder="1" applyAlignment="1">
      <alignment horizontal="center" vertical="center"/>
    </xf>
    <xf numFmtId="0" fontId="1" fillId="0" borderId="153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3" fontId="3" fillId="0" borderId="152" xfId="14" applyNumberFormat="1" applyFont="1" applyBorder="1" applyAlignment="1">
      <alignment horizontal="centerContinuous" vertical="center"/>
    </xf>
    <xf numFmtId="3" fontId="3" fillId="0" borderId="100" xfId="14" applyNumberFormat="1" applyFont="1" applyBorder="1" applyAlignment="1">
      <alignment horizontal="centerContinuous" vertical="center"/>
    </xf>
    <xf numFmtId="177" fontId="3" fillId="0" borderId="108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6" xfId="14" applyNumberFormat="1" applyFont="1" applyBorder="1" applyAlignment="1">
      <alignment horizontal="right" vertical="center"/>
    </xf>
    <xf numFmtId="177" fontId="3" fillId="0" borderId="2" xfId="14" applyNumberFormat="1" applyFont="1" applyBorder="1" applyAlignment="1">
      <alignment horizontal="right" vertical="center"/>
    </xf>
    <xf numFmtId="177" fontId="3" fillId="0" borderId="131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3" xfId="14" applyNumberFormat="1" applyFont="1" applyBorder="1" applyAlignment="1">
      <alignment horizontal="right" vertical="center"/>
    </xf>
    <xf numFmtId="177" fontId="3" fillId="0" borderId="5" xfId="14" applyNumberFormat="1" applyFont="1" applyBorder="1" applyAlignment="1">
      <alignment horizontal="right" vertical="center"/>
    </xf>
    <xf numFmtId="177" fontId="3" fillId="0" borderId="88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8" xfId="14" applyNumberFormat="1" applyFont="1" applyBorder="1" applyAlignment="1">
      <alignment horizontal="right" vertical="center"/>
    </xf>
    <xf numFmtId="177" fontId="3" fillId="0" borderId="132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1" xfId="14" applyNumberFormat="1" applyFont="1" applyBorder="1" applyAlignment="1">
      <alignment horizontal="right" vertical="center"/>
    </xf>
    <xf numFmtId="177" fontId="3" fillId="0" borderId="135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4" xfId="14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>
      <alignment horizontal="center" vertical="center"/>
    </xf>
    <xf numFmtId="3" fontId="3" fillId="0" borderId="77" xfId="14" applyFont="1" applyFill="1" applyBorder="1" applyAlignment="1">
      <alignment horizontal="center" vertical="center"/>
    </xf>
    <xf numFmtId="0" fontId="3" fillId="0" borderId="153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centerContinuous" vertical="center"/>
    </xf>
    <xf numFmtId="0" fontId="3" fillId="0" borderId="41" xfId="0" applyNumberFormat="1" applyFont="1" applyBorder="1" applyAlignment="1">
      <alignment horizontal="centerContinuous" vertical="center"/>
    </xf>
    <xf numFmtId="0" fontId="3" fillId="0" borderId="40" xfId="0" applyNumberFormat="1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3" fontId="3" fillId="0" borderId="40" xfId="14" applyNumberFormat="1" applyFont="1" applyBorder="1" applyAlignment="1">
      <alignment horizontal="centerContinuous" vertical="center"/>
    </xf>
    <xf numFmtId="3" fontId="3" fillId="0" borderId="40" xfId="14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" fillId="0" borderId="105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178" fontId="3" fillId="0" borderId="102" xfId="7" applyNumberFormat="1" applyFont="1" applyBorder="1" applyAlignment="1">
      <alignment horizontal="center" vertical="center"/>
    </xf>
    <xf numFmtId="178" fontId="3" fillId="0" borderId="41" xfId="7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4" fillId="0" borderId="42" xfId="2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3" fontId="4" fillId="0" borderId="20" xfId="2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3" fontId="4" fillId="0" borderId="42" xfId="4" applyFont="1" applyBorder="1" applyAlignment="1">
      <alignment horizontal="center" vertical="center" textRotation="255"/>
    </xf>
    <xf numFmtId="3" fontId="3" fillId="0" borderId="66" xfId="2" applyFont="1" applyBorder="1" applyAlignment="1">
      <alignment horizontal="center" vertical="center"/>
    </xf>
    <xf numFmtId="3" fontId="3" fillId="0" borderId="65" xfId="2" applyFont="1" applyBorder="1" applyAlignment="1">
      <alignment horizontal="center" vertical="center"/>
    </xf>
    <xf numFmtId="3" fontId="3" fillId="0" borderId="64" xfId="2" applyFont="1" applyBorder="1" applyAlignment="1">
      <alignment horizontal="center" vertical="center"/>
    </xf>
    <xf numFmtId="3" fontId="3" fillId="0" borderId="21" xfId="2" applyNumberFormat="1" applyFont="1" applyBorder="1" applyAlignment="1">
      <alignment horizontal="center" vertical="center"/>
    </xf>
    <xf numFmtId="3" fontId="3" fillId="0" borderId="63" xfId="2" applyNumberFormat="1" applyFont="1" applyBorder="1" applyAlignment="1">
      <alignment horizontal="center" vertical="center"/>
    </xf>
    <xf numFmtId="3" fontId="3" fillId="0" borderId="62" xfId="4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3" fontId="4" fillId="0" borderId="20" xfId="4" applyFont="1" applyBorder="1" applyAlignment="1">
      <alignment horizontal="center" vertical="center" textRotation="255"/>
    </xf>
    <xf numFmtId="3" fontId="3" fillId="0" borderId="86" xfId="2" applyFont="1" applyBorder="1" applyAlignment="1">
      <alignment horizontal="center" vertical="center"/>
    </xf>
    <xf numFmtId="3" fontId="3" fillId="0" borderId="85" xfId="2" applyFont="1" applyBorder="1" applyAlignment="1">
      <alignment horizontal="center" vertical="center"/>
    </xf>
    <xf numFmtId="3" fontId="5" fillId="0" borderId="35" xfId="2" applyNumberFormat="1" applyFont="1" applyBorder="1" applyAlignment="1">
      <alignment horizontal="center" vertical="center"/>
    </xf>
    <xf numFmtId="3" fontId="5" fillId="0" borderId="33" xfId="2" applyNumberFormat="1" applyFont="1" applyBorder="1" applyAlignment="1">
      <alignment horizontal="center" vertical="center"/>
    </xf>
    <xf numFmtId="3" fontId="3" fillId="0" borderId="82" xfId="2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" fontId="3" fillId="0" borderId="80" xfId="2" applyNumberFormat="1" applyFont="1" applyFill="1" applyBorder="1" applyAlignment="1">
      <alignment horizontal="center" vertical="center"/>
    </xf>
    <xf numFmtId="178" fontId="3" fillId="0" borderId="86" xfId="2" applyNumberFormat="1" applyFont="1" applyBorder="1" applyAlignment="1">
      <alignment horizontal="center" vertical="center"/>
    </xf>
    <xf numFmtId="178" fontId="3" fillId="0" borderId="65" xfId="2" applyNumberFormat="1" applyFont="1" applyBorder="1" applyAlignment="1">
      <alignment horizontal="center" vertical="center"/>
    </xf>
    <xf numFmtId="178" fontId="3" fillId="0" borderId="40" xfId="2" applyNumberFormat="1" applyFont="1" applyBorder="1" applyAlignment="1">
      <alignment horizontal="center" vertical="center"/>
    </xf>
    <xf numFmtId="178" fontId="3" fillId="0" borderId="85" xfId="2" applyNumberFormat="1" applyFont="1" applyBorder="1" applyAlignment="1">
      <alignment horizontal="center" vertical="center"/>
    </xf>
    <xf numFmtId="3" fontId="4" fillId="0" borderId="42" xfId="5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 textRotation="255"/>
    </xf>
    <xf numFmtId="3" fontId="4" fillId="0" borderId="20" xfId="5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3" fillId="0" borderId="99" xfId="6" applyNumberFormat="1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/>
    </xf>
    <xf numFmtId="178" fontId="3" fillId="0" borderId="56" xfId="5" applyNumberFormat="1" applyFont="1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/>
    </xf>
    <xf numFmtId="178" fontId="0" fillId="0" borderId="60" xfId="0" applyNumberFormat="1" applyBorder="1" applyAlignment="1">
      <alignment horizontal="center" vertical="center"/>
    </xf>
    <xf numFmtId="3" fontId="4" fillId="0" borderId="7" xfId="5" applyFont="1" applyBorder="1" applyAlignment="1">
      <alignment horizontal="center" vertical="center" textRotation="255"/>
    </xf>
    <xf numFmtId="178" fontId="3" fillId="0" borderId="102" xfId="7" applyNumberFormat="1" applyFont="1" applyBorder="1" applyAlignment="1">
      <alignment horizontal="center" vertical="center"/>
    </xf>
    <xf numFmtId="178" fontId="3" fillId="0" borderId="17" xfId="7" applyNumberFormat="1" applyFont="1" applyBorder="1" applyAlignment="1">
      <alignment horizontal="center" vertical="center"/>
    </xf>
    <xf numFmtId="178" fontId="3" fillId="0" borderId="41" xfId="7" applyNumberFormat="1" applyFont="1" applyBorder="1" applyAlignment="1">
      <alignment horizontal="center" vertical="center"/>
    </xf>
    <xf numFmtId="178" fontId="3" fillId="0" borderId="40" xfId="7" applyNumberFormat="1" applyFont="1" applyBorder="1" applyAlignment="1">
      <alignment horizontal="center" vertical="center"/>
    </xf>
    <xf numFmtId="178" fontId="3" fillId="0" borderId="103" xfId="7" applyNumberFormat="1" applyFont="1" applyBorder="1" applyAlignment="1">
      <alignment horizontal="center" vertical="center"/>
    </xf>
    <xf numFmtId="3" fontId="3" fillId="0" borderId="38" xfId="6" applyFont="1" applyBorder="1" applyAlignment="1">
      <alignment horizontal="center" vertical="distributed"/>
    </xf>
    <xf numFmtId="0" fontId="0" fillId="0" borderId="37" xfId="0" applyBorder="1" applyAlignment="1"/>
    <xf numFmtId="0" fontId="0" fillId="0" borderId="39" xfId="0" applyBorder="1" applyAlignment="1"/>
    <xf numFmtId="178" fontId="4" fillId="0" borderId="42" xfId="7" applyNumberFormat="1" applyFont="1" applyBorder="1" applyAlignment="1">
      <alignment horizontal="center" vertical="center" textRotation="255"/>
    </xf>
    <xf numFmtId="177" fontId="3" fillId="0" borderId="86" xfId="7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8" fontId="3" fillId="0" borderId="86" xfId="7" applyNumberFormat="1" applyFont="1" applyBorder="1" applyAlignment="1">
      <alignment horizontal="center" vertical="center"/>
    </xf>
    <xf numFmtId="178" fontId="3" fillId="0" borderId="65" xfId="7" applyNumberFormat="1" applyFont="1" applyBorder="1" applyAlignment="1">
      <alignment horizontal="center" vertical="center"/>
    </xf>
    <xf numFmtId="178" fontId="3" fillId="0" borderId="85" xfId="7" applyNumberFormat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" fontId="4" fillId="0" borderId="114" xfId="5" applyFont="1" applyBorder="1" applyAlignment="1">
      <alignment horizontal="center" vertical="center" textRotation="255"/>
    </xf>
    <xf numFmtId="3" fontId="4" fillId="0" borderId="110" xfId="5" applyFont="1" applyBorder="1" applyAlignment="1">
      <alignment horizontal="center" vertical="center" textRotation="255"/>
    </xf>
    <xf numFmtId="3" fontId="4" fillId="0" borderId="107" xfId="5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178" fontId="3" fillId="0" borderId="38" xfId="7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9" fontId="4" fillId="0" borderId="42" xfId="1" applyNumberFormat="1" applyFont="1" applyBorder="1" applyAlignment="1">
      <alignment horizontal="center" vertical="center" textRotation="255"/>
    </xf>
    <xf numFmtId="179" fontId="4" fillId="0" borderId="36" xfId="0" applyNumberFormat="1" applyFont="1" applyBorder="1" applyAlignment="1">
      <alignment horizontal="center" vertical="center" textRotation="255"/>
    </xf>
    <xf numFmtId="179" fontId="4" fillId="0" borderId="97" xfId="0" applyNumberFormat="1" applyFont="1" applyBorder="1" applyAlignment="1">
      <alignment horizontal="center" vertical="center" textRotation="255"/>
    </xf>
    <xf numFmtId="179" fontId="4" fillId="0" borderId="20" xfId="1" applyNumberFormat="1" applyFont="1" applyBorder="1" applyAlignment="1">
      <alignment horizontal="center" vertical="center" textRotation="255"/>
    </xf>
    <xf numFmtId="179" fontId="4" fillId="0" borderId="7" xfId="0" applyNumberFormat="1" applyFont="1" applyBorder="1" applyAlignment="1">
      <alignment horizontal="center" vertical="center" textRotation="255"/>
    </xf>
    <xf numFmtId="179" fontId="4" fillId="0" borderId="1" xfId="0" applyNumberFormat="1" applyFont="1" applyBorder="1" applyAlignment="1">
      <alignment horizontal="center" vertical="center" textRotation="255"/>
    </xf>
    <xf numFmtId="178" fontId="4" fillId="0" borderId="42" xfId="9" applyNumberFormat="1" applyFont="1" applyBorder="1" applyAlignment="1">
      <alignment horizontal="center" vertical="center" textRotation="255"/>
    </xf>
    <xf numFmtId="178" fontId="4" fillId="0" borderId="20" xfId="9" applyNumberFormat="1" applyFont="1" applyBorder="1" applyAlignment="1">
      <alignment horizontal="center" vertical="center" textRotation="255"/>
    </xf>
    <xf numFmtId="3" fontId="3" fillId="0" borderId="62" xfId="10" applyNumberFormat="1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178" fontId="4" fillId="0" borderId="42" xfId="11" applyNumberFormat="1" applyFont="1" applyBorder="1" applyAlignment="1">
      <alignment horizontal="center" vertical="center" textRotation="255"/>
    </xf>
    <xf numFmtId="179" fontId="4" fillId="0" borderId="42" xfId="12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8" fontId="4" fillId="0" borderId="20" xfId="0" applyNumberFormat="1" applyFont="1" applyBorder="1" applyAlignment="1">
      <alignment horizontal="center" vertical="center" textRotation="255"/>
    </xf>
    <xf numFmtId="178" fontId="4" fillId="0" borderId="7" xfId="0" applyNumberFormat="1" applyFont="1" applyBorder="1" applyAlignment="1">
      <alignment horizontal="center" vertical="center" textRotation="255"/>
    </xf>
    <xf numFmtId="178" fontId="4" fillId="0" borderId="1" xfId="0" applyNumberFormat="1" applyFont="1" applyBorder="1" applyAlignment="1">
      <alignment horizontal="center" vertical="center" textRotation="255"/>
    </xf>
    <xf numFmtId="178" fontId="4" fillId="0" borderId="42" xfId="0" applyNumberFormat="1" applyFont="1" applyBorder="1" applyAlignment="1">
      <alignment horizontal="center" vertical="center" textRotation="255"/>
    </xf>
    <xf numFmtId="178" fontId="4" fillId="0" borderId="36" xfId="0" applyNumberFormat="1" applyFont="1" applyBorder="1" applyAlignment="1">
      <alignment horizontal="center" vertical="center" textRotation="255"/>
    </xf>
    <xf numFmtId="3" fontId="3" fillId="0" borderId="41" xfId="14" applyFont="1" applyBorder="1" applyAlignment="1">
      <alignment horizontal="center" vertical="center"/>
    </xf>
    <xf numFmtId="0" fontId="3" fillId="0" borderId="14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" fontId="3" fillId="0" borderId="100" xfId="14" applyNumberFormat="1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3" fontId="3" fillId="0" borderId="100" xfId="14" applyNumberFormat="1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/>
    </xf>
    <xf numFmtId="3" fontId="3" fillId="0" borderId="40" xfId="14" applyNumberFormat="1" applyFont="1" applyBorder="1" applyAlignment="1">
      <alignment horizontal="center" vertical="center"/>
    </xf>
    <xf numFmtId="3" fontId="3" fillId="0" borderId="103" xfId="14" applyNumberFormat="1" applyFont="1" applyBorder="1" applyAlignment="1">
      <alignment horizontal="center" vertical="center"/>
    </xf>
    <xf numFmtId="3" fontId="3" fillId="0" borderId="41" xfId="14" applyNumberFormat="1" applyFont="1" applyBorder="1" applyAlignment="1">
      <alignment horizontal="center" vertical="center"/>
    </xf>
    <xf numFmtId="178" fontId="4" fillId="0" borderId="97" xfId="0" applyNumberFormat="1" applyFont="1" applyBorder="1" applyAlignment="1">
      <alignment horizontal="center" vertical="center" textRotation="255"/>
    </xf>
    <xf numFmtId="0" fontId="3" fillId="0" borderId="41" xfId="0" applyNumberFormat="1" applyFont="1" applyBorder="1" applyAlignment="1">
      <alignment horizontal="center" vertical="center"/>
    </xf>
  </cellXfs>
  <cellStyles count="15">
    <cellStyle name="桁区切り" xfId="1" builtinId="6"/>
    <cellStyle name="標準" xfId="0" builtinId="0"/>
    <cellStyle name="標準_0５６～５９（一般状況）" xfId="3"/>
    <cellStyle name="標準_0６２～６５（経理状況その１）" xfId="2"/>
    <cellStyle name="標準_0６６～６９（経理状況その２）" xfId="4"/>
    <cellStyle name="標準_0７０～７３（経理状況その３）" xfId="5"/>
    <cellStyle name="標準_0７４～７７（経理状況その４）" xfId="6"/>
    <cellStyle name="標準_0７８～７９（経理状況その５）" xfId="7"/>
    <cellStyle name="標準_0８０～８３（経理状況退職分再掲）" xfId="8"/>
    <cellStyle name="標準_0８８～９１（経理状況その８）" xfId="14"/>
    <cellStyle name="標準_0９６～９９（経理状況その１０一般分）" xfId="9"/>
    <cellStyle name="標準_１００～１０３（経理状況その１１一般退職）" xfId="10"/>
    <cellStyle name="標準_１０４～１０７（経理状況その９退職）" xfId="11"/>
    <cellStyle name="標準_１０８～１１１（経理状況その１３全体分）" xfId="12"/>
    <cellStyle name="標準_１１２～１1３(経理状況その１４全体分）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4</xdr:row>
      <xdr:rowOff>266700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523875" y="447675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247650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1638300" y="371475"/>
          <a:ext cx="8191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638300" y="342900"/>
          <a:ext cx="8191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647825" y="371475"/>
          <a:ext cx="809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38300" y="342900"/>
          <a:ext cx="8191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647825" y="371475"/>
          <a:ext cx="809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38300" y="342900"/>
          <a:ext cx="8191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647825" y="371475"/>
          <a:ext cx="809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1647825" y="371475"/>
          <a:ext cx="809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28575</xdr:rowOff>
    </xdr:from>
    <xdr:to>
      <xdr:col>3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523875" y="476250"/>
          <a:ext cx="10287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142875</xdr:colOff>
      <xdr:row>64</xdr:row>
      <xdr:rowOff>0</xdr:rowOff>
    </xdr:from>
    <xdr:ext cx="95250" cy="238125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60032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64</xdr:row>
      <xdr:rowOff>0</xdr:rowOff>
    </xdr:from>
    <xdr:ext cx="95250" cy="23812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1947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142875</xdr:colOff>
      <xdr:row>64</xdr:row>
      <xdr:rowOff>0</xdr:rowOff>
    </xdr:from>
    <xdr:ext cx="95250" cy="238125"/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23862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142875</xdr:colOff>
      <xdr:row>64</xdr:row>
      <xdr:rowOff>0</xdr:rowOff>
    </xdr:from>
    <xdr:ext cx="95250" cy="238125"/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505777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142875</xdr:colOff>
      <xdr:row>64</xdr:row>
      <xdr:rowOff>0</xdr:rowOff>
    </xdr:from>
    <xdr:ext cx="95250" cy="238125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587692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142875</xdr:colOff>
      <xdr:row>64</xdr:row>
      <xdr:rowOff>0</xdr:rowOff>
    </xdr:from>
    <xdr:ext cx="95250" cy="23812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751522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638300" y="447675"/>
          <a:ext cx="8191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14350" y="457200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14350" y="457200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657350" y="361950"/>
          <a:ext cx="8286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autoPageBreaks="0"/>
  </sheetPr>
  <dimension ref="B1:AK117"/>
  <sheetViews>
    <sheetView tabSelected="1" showOutlineSymbols="0" view="pageBreakPreview" zoomScale="80" zoomScaleNormal="75" zoomScaleSheetLayoutView="80" workbookViewId="0"/>
  </sheetViews>
  <sheetFormatPr defaultColWidth="10.75" defaultRowHeight="14.25" x14ac:dyDescent="0.15"/>
  <cols>
    <col min="1" max="1" width="1.75" style="1" customWidth="1"/>
    <col min="2" max="2" width="5" style="1" customWidth="1"/>
    <col min="3" max="3" width="13.625" style="2" customWidth="1"/>
    <col min="4" max="5" width="18.125" style="1" customWidth="1"/>
    <col min="6" max="6" width="16.625" style="1" customWidth="1"/>
    <col min="7" max="7" width="18.25" style="1" customWidth="1"/>
    <col min="8" max="9" width="17.375" style="1" customWidth="1"/>
    <col min="10" max="10" width="15.5" style="1" customWidth="1"/>
    <col min="11" max="11" width="16.375" style="1" customWidth="1"/>
    <col min="12" max="12" width="18.625" style="1" customWidth="1"/>
    <col min="13" max="13" width="17.5" style="1" customWidth="1"/>
    <col min="14" max="20" width="18.625" style="1" customWidth="1"/>
    <col min="21" max="21" width="19.5" style="1" customWidth="1"/>
    <col min="22" max="22" width="5" style="1" customWidth="1"/>
    <col min="23" max="24" width="18.5" style="1" customWidth="1"/>
    <col min="25" max="25" width="19.375" style="1" customWidth="1"/>
    <col min="26" max="16384" width="10.75" style="1"/>
  </cols>
  <sheetData>
    <row r="1" spans="2:37" ht="24" customHeight="1" x14ac:dyDescent="0.15">
      <c r="B1" s="80" t="s">
        <v>83</v>
      </c>
    </row>
    <row r="2" spans="2:37" ht="11.25" customHeight="1" thickBot="1" x14ac:dyDescent="0.2">
      <c r="B2" s="80"/>
      <c r="U2" s="79"/>
    </row>
    <row r="3" spans="2:37" ht="21.75" customHeight="1" x14ac:dyDescent="0.15">
      <c r="B3" s="801" t="s">
        <v>79</v>
      </c>
      <c r="C3" s="78" t="s">
        <v>82</v>
      </c>
      <c r="D3" s="77"/>
      <c r="E3" s="76"/>
      <c r="F3" s="75" t="s">
        <v>81</v>
      </c>
      <c r="G3" s="75"/>
      <c r="H3" s="75"/>
      <c r="I3" s="75"/>
      <c r="J3" s="75"/>
      <c r="K3" s="75"/>
      <c r="L3" s="74"/>
      <c r="M3" s="73"/>
      <c r="N3" s="72" t="s">
        <v>80</v>
      </c>
      <c r="O3" s="72"/>
      <c r="P3" s="72"/>
      <c r="Q3" s="71"/>
      <c r="R3" s="71"/>
      <c r="S3" s="71"/>
      <c r="T3" s="71"/>
      <c r="U3" s="71"/>
      <c r="V3" s="804" t="s">
        <v>79</v>
      </c>
      <c r="Z3" s="3"/>
    </row>
    <row r="4" spans="2:37" ht="21.75" customHeight="1" x14ac:dyDescent="0.15">
      <c r="B4" s="802"/>
      <c r="C4" s="70"/>
      <c r="D4" s="69" t="s">
        <v>78</v>
      </c>
      <c r="E4" s="68"/>
      <c r="F4" s="68"/>
      <c r="G4" s="68"/>
      <c r="H4" s="69" t="s">
        <v>77</v>
      </c>
      <c r="I4" s="68"/>
      <c r="J4" s="68"/>
      <c r="K4" s="67"/>
      <c r="L4" s="66"/>
      <c r="M4" s="65"/>
      <c r="N4" s="64" t="s">
        <v>76</v>
      </c>
      <c r="O4" s="64" t="s">
        <v>75</v>
      </c>
      <c r="P4" s="64" t="s">
        <v>74</v>
      </c>
      <c r="Q4" s="65"/>
      <c r="R4" s="65"/>
      <c r="S4" s="64" t="s">
        <v>73</v>
      </c>
      <c r="T4" s="65"/>
      <c r="U4" s="64"/>
      <c r="V4" s="805"/>
      <c r="Z4" s="3"/>
    </row>
    <row r="5" spans="2:37" s="2" customFormat="1" ht="21.75" customHeight="1" thickBot="1" x14ac:dyDescent="0.2">
      <c r="B5" s="803"/>
      <c r="C5" s="63" t="s">
        <v>72</v>
      </c>
      <c r="D5" s="61" t="s">
        <v>71</v>
      </c>
      <c r="E5" s="61" t="s">
        <v>70</v>
      </c>
      <c r="F5" s="61" t="s">
        <v>69</v>
      </c>
      <c r="G5" s="61" t="s">
        <v>61</v>
      </c>
      <c r="H5" s="61" t="s">
        <v>71</v>
      </c>
      <c r="I5" s="61" t="s">
        <v>70</v>
      </c>
      <c r="J5" s="61" t="s">
        <v>69</v>
      </c>
      <c r="K5" s="61" t="s">
        <v>61</v>
      </c>
      <c r="L5" s="62" t="s">
        <v>61</v>
      </c>
      <c r="M5" s="62" t="s">
        <v>68</v>
      </c>
      <c r="N5" s="62" t="s">
        <v>66</v>
      </c>
      <c r="O5" s="62" t="s">
        <v>67</v>
      </c>
      <c r="P5" s="62" t="s">
        <v>66</v>
      </c>
      <c r="Q5" s="62" t="s">
        <v>65</v>
      </c>
      <c r="R5" s="62" t="s">
        <v>64</v>
      </c>
      <c r="S5" s="62" t="s">
        <v>63</v>
      </c>
      <c r="T5" s="62" t="s">
        <v>62</v>
      </c>
      <c r="U5" s="61" t="s">
        <v>61</v>
      </c>
      <c r="V5" s="806"/>
      <c r="Z5" s="4"/>
    </row>
    <row r="6" spans="2:37" s="2" customFormat="1" x14ac:dyDescent="0.15">
      <c r="B6" s="60"/>
      <c r="C6" s="7"/>
      <c r="D6" s="59" t="s">
        <v>60</v>
      </c>
      <c r="E6" s="59" t="s">
        <v>60</v>
      </c>
      <c r="F6" s="59" t="s">
        <v>60</v>
      </c>
      <c r="G6" s="59" t="s">
        <v>60</v>
      </c>
      <c r="H6" s="59" t="s">
        <v>60</v>
      </c>
      <c r="I6" s="59" t="s">
        <v>60</v>
      </c>
      <c r="J6" s="59" t="s">
        <v>60</v>
      </c>
      <c r="K6" s="59" t="s">
        <v>60</v>
      </c>
      <c r="L6" s="58" t="s">
        <v>60</v>
      </c>
      <c r="M6" s="58" t="s">
        <v>60</v>
      </c>
      <c r="N6" s="58" t="s">
        <v>60</v>
      </c>
      <c r="O6" s="58" t="s">
        <v>60</v>
      </c>
      <c r="P6" s="58" t="s">
        <v>60</v>
      </c>
      <c r="Q6" s="58" t="s">
        <v>60</v>
      </c>
      <c r="R6" s="58" t="s">
        <v>60</v>
      </c>
      <c r="S6" s="58" t="s">
        <v>60</v>
      </c>
      <c r="T6" s="58" t="s">
        <v>60</v>
      </c>
      <c r="U6" s="57" t="s">
        <v>60</v>
      </c>
      <c r="V6" s="36"/>
      <c r="Z6" s="4"/>
    </row>
    <row r="7" spans="2:37" s="2" customFormat="1" ht="21.75" customHeight="1" x14ac:dyDescent="0.15">
      <c r="B7" s="56"/>
      <c r="C7" s="55" t="s">
        <v>59</v>
      </c>
      <c r="D7" s="54">
        <v>55917570664</v>
      </c>
      <c r="E7" s="54">
        <v>16022764032</v>
      </c>
      <c r="F7" s="54">
        <v>6323837938</v>
      </c>
      <c r="G7" s="54">
        <v>78264172634</v>
      </c>
      <c r="H7" s="54">
        <v>3728475545</v>
      </c>
      <c r="I7" s="54">
        <v>1063450386</v>
      </c>
      <c r="J7" s="54">
        <v>988110393</v>
      </c>
      <c r="K7" s="54">
        <v>5780036324</v>
      </c>
      <c r="L7" s="54">
        <v>84044208958</v>
      </c>
      <c r="M7" s="54">
        <v>12409508</v>
      </c>
      <c r="N7" s="54">
        <v>61218401375</v>
      </c>
      <c r="O7" s="54">
        <v>1636321365</v>
      </c>
      <c r="P7" s="54">
        <v>338108000</v>
      </c>
      <c r="Q7" s="54">
        <v>11750540000</v>
      </c>
      <c r="R7" s="54">
        <v>7876297000</v>
      </c>
      <c r="S7" s="54">
        <v>44707000</v>
      </c>
      <c r="T7" s="54">
        <v>0</v>
      </c>
      <c r="U7" s="54">
        <v>82876784248</v>
      </c>
      <c r="V7" s="36"/>
      <c r="Z7" s="53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2:37" s="2" customFormat="1" ht="21.75" customHeight="1" x14ac:dyDescent="0.15">
      <c r="B8" s="56"/>
      <c r="C8" s="55" t="s">
        <v>58</v>
      </c>
      <c r="D8" s="54">
        <v>55034030135</v>
      </c>
      <c r="E8" s="54">
        <v>16172385039</v>
      </c>
      <c r="F8" s="54">
        <v>6355494907</v>
      </c>
      <c r="G8" s="54">
        <v>77561910081</v>
      </c>
      <c r="H8" s="54">
        <v>3194668144</v>
      </c>
      <c r="I8" s="54">
        <v>925385868</v>
      </c>
      <c r="J8" s="54">
        <v>858232546</v>
      </c>
      <c r="K8" s="54">
        <v>4978286558</v>
      </c>
      <c r="L8" s="54">
        <v>82540196639</v>
      </c>
      <c r="M8" s="54">
        <v>11790226</v>
      </c>
      <c r="N8" s="54">
        <v>60714851193</v>
      </c>
      <c r="O8" s="54">
        <v>1816796119</v>
      </c>
      <c r="P8" s="54">
        <v>349329000</v>
      </c>
      <c r="Q8" s="54">
        <v>12844486000</v>
      </c>
      <c r="R8" s="54">
        <v>5772502000</v>
      </c>
      <c r="S8" s="54">
        <v>21918000</v>
      </c>
      <c r="T8" s="54">
        <v>0</v>
      </c>
      <c r="U8" s="54">
        <v>81531672538</v>
      </c>
      <c r="V8" s="36"/>
      <c r="Z8" s="53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</row>
    <row r="9" spans="2:37" s="2" customFormat="1" ht="21.75" customHeight="1" x14ac:dyDescent="0.15">
      <c r="B9" s="56"/>
      <c r="C9" s="55" t="s">
        <v>57</v>
      </c>
      <c r="D9" s="54">
        <v>53675973414</v>
      </c>
      <c r="E9" s="54">
        <v>16039415361</v>
      </c>
      <c r="F9" s="54">
        <v>6290344217</v>
      </c>
      <c r="G9" s="54">
        <v>76005732992</v>
      </c>
      <c r="H9" s="54">
        <v>2302290668</v>
      </c>
      <c r="I9" s="54">
        <v>680283084</v>
      </c>
      <c r="J9" s="54">
        <v>637880350</v>
      </c>
      <c r="K9" s="54">
        <v>3620454102</v>
      </c>
      <c r="L9" s="54">
        <v>79626187094</v>
      </c>
      <c r="M9" s="54">
        <v>11520173</v>
      </c>
      <c r="N9" s="54">
        <v>60369184593</v>
      </c>
      <c r="O9" s="54">
        <v>1863297711</v>
      </c>
      <c r="P9" s="54">
        <v>352503000</v>
      </c>
      <c r="Q9" s="54">
        <v>14405069000</v>
      </c>
      <c r="R9" s="54">
        <v>3828718000</v>
      </c>
      <c r="S9" s="54">
        <v>25897000</v>
      </c>
      <c r="T9" s="54">
        <v>0</v>
      </c>
      <c r="U9" s="54">
        <v>80856189477</v>
      </c>
      <c r="V9" s="36"/>
      <c r="Z9" s="53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2:37" s="2" customFormat="1" ht="21.75" customHeight="1" x14ac:dyDescent="0.15">
      <c r="B10" s="56"/>
      <c r="C10" s="55" t="s">
        <v>56</v>
      </c>
      <c r="D10" s="54">
        <v>53000352656</v>
      </c>
      <c r="E10" s="54">
        <v>15937603980</v>
      </c>
      <c r="F10" s="54">
        <v>6134879719</v>
      </c>
      <c r="G10" s="54">
        <v>75072836355</v>
      </c>
      <c r="H10" s="54">
        <v>1409336446</v>
      </c>
      <c r="I10" s="54">
        <v>420067846</v>
      </c>
      <c r="J10" s="54">
        <v>389968991</v>
      </c>
      <c r="K10" s="54">
        <v>2219373283</v>
      </c>
      <c r="L10" s="54">
        <v>77292209638</v>
      </c>
      <c r="M10" s="54">
        <v>11661116</v>
      </c>
      <c r="N10" s="54">
        <v>59912508641</v>
      </c>
      <c r="O10" s="54">
        <v>2394053834</v>
      </c>
      <c r="P10" s="54">
        <v>370194000</v>
      </c>
      <c r="Q10" s="54">
        <v>14975161000</v>
      </c>
      <c r="R10" s="54">
        <v>2310777000</v>
      </c>
      <c r="S10" s="54">
        <v>66484000</v>
      </c>
      <c r="T10" s="54">
        <v>0</v>
      </c>
      <c r="U10" s="54">
        <v>80040839591</v>
      </c>
      <c r="V10" s="36"/>
      <c r="Z10" s="53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2:37" s="2" customFormat="1" ht="15" thickBot="1" x14ac:dyDescent="0.2">
      <c r="B11" s="51"/>
      <c r="C11" s="50"/>
      <c r="D11" s="49"/>
      <c r="E11" s="46"/>
      <c r="F11" s="46"/>
      <c r="G11" s="49"/>
      <c r="H11" s="46"/>
      <c r="I11" s="46"/>
      <c r="J11" s="48"/>
      <c r="K11" s="47"/>
      <c r="L11" s="46"/>
      <c r="M11" s="46"/>
      <c r="N11" s="46"/>
      <c r="O11" s="46"/>
      <c r="P11" s="46"/>
      <c r="Q11" s="46"/>
      <c r="R11" s="46"/>
      <c r="S11" s="46"/>
      <c r="T11" s="46"/>
      <c r="U11" s="45"/>
      <c r="V11" s="36"/>
      <c r="Z11" s="4"/>
    </row>
    <row r="12" spans="2:37" s="2" customFormat="1" x14ac:dyDescent="0.15">
      <c r="B12" s="44"/>
      <c r="C12" s="43"/>
      <c r="D12" s="41"/>
      <c r="E12" s="42"/>
      <c r="F12" s="42"/>
      <c r="G12" s="41"/>
      <c r="H12" s="42"/>
      <c r="I12" s="42"/>
      <c r="J12" s="42"/>
      <c r="K12" s="4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9"/>
      <c r="Z12" s="4"/>
    </row>
    <row r="13" spans="2:37" s="2" customFormat="1" ht="21.75" customHeight="1" x14ac:dyDescent="0.15">
      <c r="B13" s="37" t="s">
        <v>55</v>
      </c>
      <c r="C13" s="19" t="s">
        <v>54</v>
      </c>
      <c r="D13" s="38">
        <f t="shared" ref="D13:U13" si="0">SUM(D19:D64)</f>
        <v>50807787574</v>
      </c>
      <c r="E13" s="38">
        <f t="shared" si="0"/>
        <v>15189902452</v>
      </c>
      <c r="F13" s="38">
        <f t="shared" si="0"/>
        <v>5787005524</v>
      </c>
      <c r="G13" s="38">
        <f t="shared" si="0"/>
        <v>71784695550</v>
      </c>
      <c r="H13" s="38">
        <f t="shared" si="0"/>
        <v>690869876</v>
      </c>
      <c r="I13" s="38">
        <f t="shared" si="0"/>
        <v>206208227</v>
      </c>
      <c r="J13" s="38">
        <f t="shared" si="0"/>
        <v>191818968</v>
      </c>
      <c r="K13" s="38">
        <f t="shared" si="0"/>
        <v>1088897071</v>
      </c>
      <c r="L13" s="38">
        <f t="shared" si="0"/>
        <v>72873592621</v>
      </c>
      <c r="M13" s="38">
        <f t="shared" si="0"/>
        <v>11246463</v>
      </c>
      <c r="N13" s="38">
        <f t="shared" si="0"/>
        <v>58394655224</v>
      </c>
      <c r="O13" s="38">
        <f t="shared" si="0"/>
        <v>1730339384</v>
      </c>
      <c r="P13" s="38">
        <f t="shared" si="0"/>
        <v>360497000</v>
      </c>
      <c r="Q13" s="38">
        <f t="shared" si="0"/>
        <v>14722268000</v>
      </c>
      <c r="R13" s="38">
        <f t="shared" si="0"/>
        <v>2575261000</v>
      </c>
      <c r="S13" s="38">
        <f t="shared" si="0"/>
        <v>149248000</v>
      </c>
      <c r="T13" s="38">
        <f t="shared" si="0"/>
        <v>0</v>
      </c>
      <c r="U13" s="38">
        <f t="shared" si="0"/>
        <v>77943515071</v>
      </c>
      <c r="V13" s="36"/>
      <c r="Z13" s="4"/>
    </row>
    <row r="14" spans="2:37" s="2" customFormat="1" ht="21.75" customHeight="1" x14ac:dyDescent="0.15">
      <c r="B14" s="37" t="s">
        <v>53</v>
      </c>
      <c r="C14" s="19" t="s">
        <v>52</v>
      </c>
      <c r="D14" s="33">
        <f t="shared" ref="D14:U14" si="1">SUM(D19:D62)</f>
        <v>49273225422</v>
      </c>
      <c r="E14" s="33">
        <f t="shared" si="1"/>
        <v>14708595552</v>
      </c>
      <c r="F14" s="33">
        <f t="shared" si="1"/>
        <v>5557959924</v>
      </c>
      <c r="G14" s="33">
        <f t="shared" si="1"/>
        <v>69539780898</v>
      </c>
      <c r="H14" s="33">
        <f t="shared" si="1"/>
        <v>690869876</v>
      </c>
      <c r="I14" s="33">
        <f t="shared" si="1"/>
        <v>206208227</v>
      </c>
      <c r="J14" s="33">
        <f t="shared" si="1"/>
        <v>191818968</v>
      </c>
      <c r="K14" s="33">
        <f t="shared" si="1"/>
        <v>1088897071</v>
      </c>
      <c r="L14" s="33">
        <f t="shared" si="1"/>
        <v>70628677969</v>
      </c>
      <c r="M14" s="33">
        <f t="shared" si="1"/>
        <v>0</v>
      </c>
      <c r="N14" s="33">
        <f t="shared" si="1"/>
        <v>57787126868</v>
      </c>
      <c r="O14" s="33">
        <f t="shared" si="1"/>
        <v>1727167384</v>
      </c>
      <c r="P14" s="33">
        <f t="shared" si="1"/>
        <v>358322000</v>
      </c>
      <c r="Q14" s="33">
        <f t="shared" si="1"/>
        <v>14722268000</v>
      </c>
      <c r="R14" s="33">
        <f t="shared" si="1"/>
        <v>2575261000</v>
      </c>
      <c r="S14" s="33">
        <f t="shared" si="1"/>
        <v>118510000</v>
      </c>
      <c r="T14" s="33">
        <f t="shared" si="1"/>
        <v>0</v>
      </c>
      <c r="U14" s="33">
        <f t="shared" si="1"/>
        <v>77288655252</v>
      </c>
      <c r="V14" s="36"/>
      <c r="Z14" s="4"/>
    </row>
    <row r="15" spans="2:37" ht="21.75" customHeight="1" x14ac:dyDescent="0.15">
      <c r="B15" s="35" t="s">
        <v>51</v>
      </c>
      <c r="C15" s="19" t="s">
        <v>50</v>
      </c>
      <c r="D15" s="33">
        <f t="shared" ref="D15:U15" si="2">SUM(D19:D31,D35:D36,D38:D40,D43,D48,D50:D51,D53:D62)</f>
        <v>44317901529</v>
      </c>
      <c r="E15" s="33">
        <f t="shared" si="2"/>
        <v>13080370613</v>
      </c>
      <c r="F15" s="33">
        <f t="shared" si="2"/>
        <v>4995171494</v>
      </c>
      <c r="G15" s="33">
        <f t="shared" si="2"/>
        <v>62393443636</v>
      </c>
      <c r="H15" s="33">
        <f t="shared" si="2"/>
        <v>623288187</v>
      </c>
      <c r="I15" s="33">
        <f t="shared" si="2"/>
        <v>184433546</v>
      </c>
      <c r="J15" s="33">
        <f t="shared" si="2"/>
        <v>173353159</v>
      </c>
      <c r="K15" s="33">
        <f t="shared" si="2"/>
        <v>981074892</v>
      </c>
      <c r="L15" s="33">
        <f t="shared" si="2"/>
        <v>63374518528</v>
      </c>
      <c r="M15" s="33">
        <f t="shared" si="2"/>
        <v>0</v>
      </c>
      <c r="N15" s="33">
        <f t="shared" si="2"/>
        <v>51842630578</v>
      </c>
      <c r="O15" s="33">
        <f t="shared" si="2"/>
        <v>1567456924</v>
      </c>
      <c r="P15" s="33">
        <f t="shared" si="2"/>
        <v>317510000</v>
      </c>
      <c r="Q15" s="33">
        <f t="shared" si="2"/>
        <v>13273704000</v>
      </c>
      <c r="R15" s="33">
        <f t="shared" si="2"/>
        <v>2400138000</v>
      </c>
      <c r="S15" s="33">
        <f t="shared" si="2"/>
        <v>99873000</v>
      </c>
      <c r="T15" s="33">
        <f t="shared" si="2"/>
        <v>0</v>
      </c>
      <c r="U15" s="33">
        <f t="shared" si="2"/>
        <v>69501312502</v>
      </c>
      <c r="V15" s="27"/>
      <c r="Z15" s="3"/>
    </row>
    <row r="16" spans="2:37" ht="21.75" customHeight="1" x14ac:dyDescent="0.15">
      <c r="B16" s="34" t="s">
        <v>49</v>
      </c>
      <c r="C16" s="19" t="s">
        <v>48</v>
      </c>
      <c r="D16" s="33">
        <f t="shared" ref="D16:U16" si="3">D14-D15</f>
        <v>4955323893</v>
      </c>
      <c r="E16" s="33">
        <f t="shared" si="3"/>
        <v>1628224939</v>
      </c>
      <c r="F16" s="33">
        <f t="shared" si="3"/>
        <v>562788430</v>
      </c>
      <c r="G16" s="33">
        <f t="shared" si="3"/>
        <v>7146337262</v>
      </c>
      <c r="H16" s="33">
        <f t="shared" si="3"/>
        <v>67581689</v>
      </c>
      <c r="I16" s="33">
        <f t="shared" si="3"/>
        <v>21774681</v>
      </c>
      <c r="J16" s="33">
        <f t="shared" si="3"/>
        <v>18465809</v>
      </c>
      <c r="K16" s="33">
        <f t="shared" si="3"/>
        <v>107822179</v>
      </c>
      <c r="L16" s="33">
        <f t="shared" si="3"/>
        <v>7254159441</v>
      </c>
      <c r="M16" s="33">
        <f t="shared" si="3"/>
        <v>0</v>
      </c>
      <c r="N16" s="33">
        <f t="shared" si="3"/>
        <v>5944496290</v>
      </c>
      <c r="O16" s="33">
        <f t="shared" si="3"/>
        <v>159710460</v>
      </c>
      <c r="P16" s="33">
        <f t="shared" si="3"/>
        <v>40812000</v>
      </c>
      <c r="Q16" s="33">
        <f t="shared" si="3"/>
        <v>1448564000</v>
      </c>
      <c r="R16" s="33">
        <f t="shared" si="3"/>
        <v>175123000</v>
      </c>
      <c r="S16" s="33">
        <f t="shared" si="3"/>
        <v>18637000</v>
      </c>
      <c r="T16" s="33">
        <f t="shared" si="3"/>
        <v>0</v>
      </c>
      <c r="U16" s="33">
        <f t="shared" si="3"/>
        <v>7787342750</v>
      </c>
      <c r="V16" s="27"/>
      <c r="Z16" s="3"/>
    </row>
    <row r="17" spans="2:26" ht="21.75" customHeight="1" x14ac:dyDescent="0.15">
      <c r="B17" s="34" t="s">
        <v>47</v>
      </c>
      <c r="C17" s="19" t="s">
        <v>46</v>
      </c>
      <c r="D17" s="33">
        <f t="shared" ref="D17:U17" si="4">SUM(D63:D64)</f>
        <v>1534562152</v>
      </c>
      <c r="E17" s="33">
        <f t="shared" si="4"/>
        <v>481306900</v>
      </c>
      <c r="F17" s="33">
        <f t="shared" si="4"/>
        <v>229045600</v>
      </c>
      <c r="G17" s="33">
        <f t="shared" si="4"/>
        <v>2244914652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2244914652</v>
      </c>
      <c r="M17" s="33">
        <f t="shared" si="4"/>
        <v>11246463</v>
      </c>
      <c r="N17" s="33">
        <f t="shared" si="4"/>
        <v>607528356</v>
      </c>
      <c r="O17" s="33">
        <f t="shared" si="4"/>
        <v>3172000</v>
      </c>
      <c r="P17" s="33">
        <f t="shared" si="4"/>
        <v>2175000</v>
      </c>
      <c r="Q17" s="33">
        <f t="shared" si="4"/>
        <v>0</v>
      </c>
      <c r="R17" s="33">
        <f t="shared" si="4"/>
        <v>0</v>
      </c>
      <c r="S17" s="33">
        <f t="shared" si="4"/>
        <v>30738000</v>
      </c>
      <c r="T17" s="33">
        <f t="shared" si="4"/>
        <v>0</v>
      </c>
      <c r="U17" s="33">
        <f t="shared" si="4"/>
        <v>654859819</v>
      </c>
      <c r="V17" s="27"/>
      <c r="Z17" s="3"/>
    </row>
    <row r="18" spans="2:26" ht="15" thickBot="1" x14ac:dyDescent="0.2">
      <c r="B18" s="32"/>
      <c r="C18" s="31"/>
      <c r="D18" s="29"/>
      <c r="E18" s="29"/>
      <c r="F18" s="29"/>
      <c r="G18" s="29"/>
      <c r="H18" s="29"/>
      <c r="I18" s="29"/>
      <c r="J18" s="29"/>
      <c r="K18" s="30"/>
      <c r="L18" s="29"/>
      <c r="M18" s="29"/>
      <c r="N18" s="29"/>
      <c r="O18" s="29"/>
      <c r="P18" s="29"/>
      <c r="Q18" s="29"/>
      <c r="R18" s="29"/>
      <c r="S18" s="29"/>
      <c r="T18" s="29"/>
      <c r="U18" s="28"/>
      <c r="V18" s="27"/>
      <c r="Z18" s="3"/>
    </row>
    <row r="19" spans="2:26" ht="21.75" customHeight="1" x14ac:dyDescent="0.15">
      <c r="B19" s="20">
        <v>1</v>
      </c>
      <c r="C19" s="19" t="s">
        <v>45</v>
      </c>
      <c r="D19" s="26">
        <v>4118451133</v>
      </c>
      <c r="E19" s="26">
        <v>1347130731</v>
      </c>
      <c r="F19" s="26">
        <v>503406502</v>
      </c>
      <c r="G19" s="26">
        <v>5968988366</v>
      </c>
      <c r="H19" s="26">
        <v>47193361</v>
      </c>
      <c r="I19" s="26">
        <v>15376040</v>
      </c>
      <c r="J19" s="26">
        <v>14428556</v>
      </c>
      <c r="K19" s="26">
        <v>76997957</v>
      </c>
      <c r="L19" s="26">
        <v>6045986323</v>
      </c>
      <c r="M19" s="26">
        <v>0</v>
      </c>
      <c r="N19" s="26">
        <v>4671605828</v>
      </c>
      <c r="O19" s="26">
        <v>144326396</v>
      </c>
      <c r="P19" s="26">
        <v>20612000</v>
      </c>
      <c r="Q19" s="26">
        <v>1230603000</v>
      </c>
      <c r="R19" s="26">
        <v>148984000</v>
      </c>
      <c r="S19" s="26">
        <v>13853000</v>
      </c>
      <c r="T19" s="26">
        <v>0</v>
      </c>
      <c r="U19" s="26">
        <v>6229984224</v>
      </c>
      <c r="V19" s="25">
        <v>1</v>
      </c>
      <c r="Z19" s="3"/>
    </row>
    <row r="20" spans="2:26" ht="21.75" customHeight="1" x14ac:dyDescent="0.15">
      <c r="B20" s="20">
        <v>2</v>
      </c>
      <c r="C20" s="19" t="s">
        <v>44</v>
      </c>
      <c r="D20" s="18">
        <v>2122218188</v>
      </c>
      <c r="E20" s="18">
        <v>668229636</v>
      </c>
      <c r="F20" s="18">
        <v>281439535</v>
      </c>
      <c r="G20" s="18">
        <v>3071887359</v>
      </c>
      <c r="H20" s="18">
        <v>33310356</v>
      </c>
      <c r="I20" s="18">
        <v>10489058</v>
      </c>
      <c r="J20" s="18">
        <v>11206412</v>
      </c>
      <c r="K20" s="18">
        <v>55005826</v>
      </c>
      <c r="L20" s="18">
        <v>3126893185</v>
      </c>
      <c r="M20" s="18">
        <v>0</v>
      </c>
      <c r="N20" s="18">
        <v>2804777946</v>
      </c>
      <c r="O20" s="18">
        <v>78581228</v>
      </c>
      <c r="P20" s="18">
        <v>15633000</v>
      </c>
      <c r="Q20" s="18">
        <v>1076741000</v>
      </c>
      <c r="R20" s="18">
        <v>88952000</v>
      </c>
      <c r="S20" s="18">
        <v>3254000</v>
      </c>
      <c r="T20" s="18">
        <v>0</v>
      </c>
      <c r="U20" s="18">
        <v>4067939174</v>
      </c>
      <c r="V20" s="17">
        <v>2</v>
      </c>
      <c r="Z20" s="3"/>
    </row>
    <row r="21" spans="2:26" ht="21.75" customHeight="1" x14ac:dyDescent="0.15">
      <c r="B21" s="20">
        <v>3</v>
      </c>
      <c r="C21" s="19" t="s">
        <v>43</v>
      </c>
      <c r="D21" s="18">
        <v>2289200349</v>
      </c>
      <c r="E21" s="18">
        <v>861878544</v>
      </c>
      <c r="F21" s="18">
        <v>281601032</v>
      </c>
      <c r="G21" s="18">
        <v>3432679925</v>
      </c>
      <c r="H21" s="18">
        <v>35643880</v>
      </c>
      <c r="I21" s="18">
        <v>13789442</v>
      </c>
      <c r="J21" s="18">
        <v>11622696</v>
      </c>
      <c r="K21" s="18">
        <v>61056018</v>
      </c>
      <c r="L21" s="18">
        <v>3493735943</v>
      </c>
      <c r="M21" s="18">
        <v>0</v>
      </c>
      <c r="N21" s="18">
        <v>2936929500</v>
      </c>
      <c r="O21" s="18">
        <v>104790281</v>
      </c>
      <c r="P21" s="18">
        <v>21674000</v>
      </c>
      <c r="Q21" s="18">
        <v>668485000</v>
      </c>
      <c r="R21" s="18">
        <v>180679000</v>
      </c>
      <c r="S21" s="18">
        <v>2464000</v>
      </c>
      <c r="T21" s="18">
        <v>0</v>
      </c>
      <c r="U21" s="18">
        <v>3915021781</v>
      </c>
      <c r="V21" s="17">
        <v>3</v>
      </c>
      <c r="Z21" s="3"/>
    </row>
    <row r="22" spans="2:26" ht="21.75" customHeight="1" x14ac:dyDescent="0.15">
      <c r="B22" s="20">
        <v>4</v>
      </c>
      <c r="C22" s="19" t="s">
        <v>42</v>
      </c>
      <c r="D22" s="18">
        <v>2426376217</v>
      </c>
      <c r="E22" s="18">
        <v>670064490</v>
      </c>
      <c r="F22" s="18">
        <v>264315089</v>
      </c>
      <c r="G22" s="18">
        <v>3360755796</v>
      </c>
      <c r="H22" s="18">
        <v>29327636</v>
      </c>
      <c r="I22" s="18">
        <v>8108131</v>
      </c>
      <c r="J22" s="18">
        <v>7629225</v>
      </c>
      <c r="K22" s="18">
        <v>45064992</v>
      </c>
      <c r="L22" s="18">
        <v>3405820788</v>
      </c>
      <c r="M22" s="18">
        <v>0</v>
      </c>
      <c r="N22" s="18">
        <v>3039100453</v>
      </c>
      <c r="O22" s="18">
        <v>78357978</v>
      </c>
      <c r="P22" s="18">
        <v>18275000</v>
      </c>
      <c r="Q22" s="18">
        <v>756049000</v>
      </c>
      <c r="R22" s="18">
        <v>78842000</v>
      </c>
      <c r="S22" s="18">
        <v>1791000</v>
      </c>
      <c r="T22" s="18">
        <v>0</v>
      </c>
      <c r="U22" s="18">
        <v>3972415431</v>
      </c>
      <c r="V22" s="17">
        <v>4</v>
      </c>
      <c r="Z22" s="3"/>
    </row>
    <row r="23" spans="2:26" ht="21.75" customHeight="1" x14ac:dyDescent="0.15">
      <c r="B23" s="24">
        <v>5</v>
      </c>
      <c r="C23" s="23" t="s">
        <v>41</v>
      </c>
      <c r="D23" s="22">
        <v>1319711524</v>
      </c>
      <c r="E23" s="22">
        <v>393837928</v>
      </c>
      <c r="F23" s="22">
        <v>139217920</v>
      </c>
      <c r="G23" s="22">
        <v>1852767372</v>
      </c>
      <c r="H23" s="22">
        <v>22146756</v>
      </c>
      <c r="I23" s="22">
        <v>6642259</v>
      </c>
      <c r="J23" s="22">
        <v>5848703</v>
      </c>
      <c r="K23" s="22">
        <v>34637718</v>
      </c>
      <c r="L23" s="22">
        <v>1887405090</v>
      </c>
      <c r="M23" s="22">
        <v>0</v>
      </c>
      <c r="N23" s="22">
        <v>1541525038</v>
      </c>
      <c r="O23" s="22">
        <v>39588035</v>
      </c>
      <c r="P23" s="22">
        <v>14276000</v>
      </c>
      <c r="Q23" s="22">
        <v>471416000</v>
      </c>
      <c r="R23" s="22">
        <v>102076000</v>
      </c>
      <c r="S23" s="22">
        <v>2220000</v>
      </c>
      <c r="T23" s="22">
        <v>0</v>
      </c>
      <c r="U23" s="22">
        <v>2171101073</v>
      </c>
      <c r="V23" s="21">
        <v>5</v>
      </c>
      <c r="Z23" s="3"/>
    </row>
    <row r="24" spans="2:26" ht="21.75" customHeight="1" x14ac:dyDescent="0.15">
      <c r="B24" s="20">
        <v>7</v>
      </c>
      <c r="C24" s="19" t="s">
        <v>40</v>
      </c>
      <c r="D24" s="14">
        <v>1064830470</v>
      </c>
      <c r="E24" s="14">
        <v>287006827</v>
      </c>
      <c r="F24" s="14">
        <v>135608222</v>
      </c>
      <c r="G24" s="14">
        <v>1487445519</v>
      </c>
      <c r="H24" s="14">
        <v>14281258</v>
      </c>
      <c r="I24" s="14">
        <v>3665388</v>
      </c>
      <c r="J24" s="14">
        <v>4039619</v>
      </c>
      <c r="K24" s="14">
        <v>21986265</v>
      </c>
      <c r="L24" s="14">
        <v>1509431784</v>
      </c>
      <c r="M24" s="14">
        <v>0</v>
      </c>
      <c r="N24" s="14">
        <v>1202985234</v>
      </c>
      <c r="O24" s="14">
        <v>27221003</v>
      </c>
      <c r="P24" s="14">
        <v>5944000</v>
      </c>
      <c r="Q24" s="14">
        <v>261992000</v>
      </c>
      <c r="R24" s="14">
        <v>88334000</v>
      </c>
      <c r="S24" s="14">
        <v>1188000</v>
      </c>
      <c r="T24" s="14">
        <v>0</v>
      </c>
      <c r="U24" s="14">
        <v>1587664237</v>
      </c>
      <c r="V24" s="13">
        <v>7</v>
      </c>
      <c r="Z24" s="3"/>
    </row>
    <row r="25" spans="2:26" ht="21.75" customHeight="1" x14ac:dyDescent="0.15">
      <c r="B25" s="20">
        <v>8</v>
      </c>
      <c r="C25" s="19" t="s">
        <v>39</v>
      </c>
      <c r="D25" s="18">
        <v>1207517046</v>
      </c>
      <c r="E25" s="18">
        <v>413339918</v>
      </c>
      <c r="F25" s="18">
        <v>116336373</v>
      </c>
      <c r="G25" s="18">
        <v>1737193337</v>
      </c>
      <c r="H25" s="18">
        <v>19636997</v>
      </c>
      <c r="I25" s="18">
        <v>6451738</v>
      </c>
      <c r="J25" s="18">
        <v>4739467</v>
      </c>
      <c r="K25" s="18">
        <v>30828202</v>
      </c>
      <c r="L25" s="18">
        <v>1768021539</v>
      </c>
      <c r="M25" s="18">
        <v>0</v>
      </c>
      <c r="N25" s="18">
        <v>1379958912</v>
      </c>
      <c r="O25" s="18">
        <v>41075191</v>
      </c>
      <c r="P25" s="18">
        <v>7523000</v>
      </c>
      <c r="Q25" s="18">
        <v>357275000</v>
      </c>
      <c r="R25" s="18">
        <v>83216000</v>
      </c>
      <c r="S25" s="18">
        <v>5381000</v>
      </c>
      <c r="T25" s="18">
        <v>0</v>
      </c>
      <c r="U25" s="18">
        <v>1874429103</v>
      </c>
      <c r="V25" s="17">
        <v>8</v>
      </c>
      <c r="Z25" s="3"/>
    </row>
    <row r="26" spans="2:26" ht="21.75" customHeight="1" x14ac:dyDescent="0.15">
      <c r="B26" s="20">
        <v>10</v>
      </c>
      <c r="C26" s="19" t="s">
        <v>38</v>
      </c>
      <c r="D26" s="18">
        <v>933796017</v>
      </c>
      <c r="E26" s="18">
        <v>216429056</v>
      </c>
      <c r="F26" s="18">
        <v>96473178</v>
      </c>
      <c r="G26" s="18">
        <v>1246698251</v>
      </c>
      <c r="H26" s="18">
        <v>16917864</v>
      </c>
      <c r="I26" s="18">
        <v>3860924</v>
      </c>
      <c r="J26" s="18">
        <v>3915134</v>
      </c>
      <c r="K26" s="18">
        <v>24693922</v>
      </c>
      <c r="L26" s="18">
        <v>1271392173</v>
      </c>
      <c r="M26" s="18">
        <v>0</v>
      </c>
      <c r="N26" s="18">
        <v>1015959810</v>
      </c>
      <c r="O26" s="18">
        <v>36173046</v>
      </c>
      <c r="P26" s="18">
        <v>5892000</v>
      </c>
      <c r="Q26" s="18">
        <v>224792000</v>
      </c>
      <c r="R26" s="18">
        <v>129459000</v>
      </c>
      <c r="S26" s="18">
        <v>3024000</v>
      </c>
      <c r="T26" s="18">
        <v>0</v>
      </c>
      <c r="U26" s="18">
        <v>1415299856</v>
      </c>
      <c r="V26" s="17">
        <v>10</v>
      </c>
      <c r="Z26" s="3"/>
    </row>
    <row r="27" spans="2:26" ht="21.75" customHeight="1" x14ac:dyDescent="0.15">
      <c r="B27" s="20">
        <v>11</v>
      </c>
      <c r="C27" s="19" t="s">
        <v>37</v>
      </c>
      <c r="D27" s="18">
        <v>1106148217</v>
      </c>
      <c r="E27" s="18">
        <v>382258719</v>
      </c>
      <c r="F27" s="18">
        <v>153741364</v>
      </c>
      <c r="G27" s="18">
        <v>1642148300</v>
      </c>
      <c r="H27" s="18">
        <v>9220648</v>
      </c>
      <c r="I27" s="18">
        <v>3220996</v>
      </c>
      <c r="J27" s="18">
        <v>2931484</v>
      </c>
      <c r="K27" s="18">
        <v>15373128</v>
      </c>
      <c r="L27" s="18">
        <v>1657521428</v>
      </c>
      <c r="M27" s="18">
        <v>0</v>
      </c>
      <c r="N27" s="18">
        <v>1468064539</v>
      </c>
      <c r="O27" s="18">
        <v>45581365</v>
      </c>
      <c r="P27" s="18">
        <v>6317000</v>
      </c>
      <c r="Q27" s="18">
        <v>306051000</v>
      </c>
      <c r="R27" s="18">
        <v>106778000</v>
      </c>
      <c r="S27" s="18">
        <v>1484000</v>
      </c>
      <c r="T27" s="18">
        <v>0</v>
      </c>
      <c r="U27" s="18">
        <v>1934275904</v>
      </c>
      <c r="V27" s="17">
        <v>11</v>
      </c>
      <c r="Z27" s="3"/>
    </row>
    <row r="28" spans="2:26" ht="21.75" customHeight="1" x14ac:dyDescent="0.15">
      <c r="B28" s="24">
        <v>12</v>
      </c>
      <c r="C28" s="23" t="s">
        <v>36</v>
      </c>
      <c r="D28" s="22">
        <v>752043316</v>
      </c>
      <c r="E28" s="22">
        <v>193898468</v>
      </c>
      <c r="F28" s="22">
        <v>68657888</v>
      </c>
      <c r="G28" s="22">
        <v>1014599672</v>
      </c>
      <c r="H28" s="22">
        <v>16813049</v>
      </c>
      <c r="I28" s="22">
        <v>4334981</v>
      </c>
      <c r="J28" s="22">
        <v>4026345</v>
      </c>
      <c r="K28" s="22">
        <v>25174375</v>
      </c>
      <c r="L28" s="22">
        <v>1039774047</v>
      </c>
      <c r="M28" s="22">
        <v>0</v>
      </c>
      <c r="N28" s="22">
        <v>957722714</v>
      </c>
      <c r="O28" s="22">
        <v>27541684</v>
      </c>
      <c r="P28" s="22">
        <v>7810000</v>
      </c>
      <c r="Q28" s="22">
        <v>333580000</v>
      </c>
      <c r="R28" s="22">
        <v>55420000</v>
      </c>
      <c r="S28" s="22">
        <v>1552000</v>
      </c>
      <c r="T28" s="22">
        <v>0</v>
      </c>
      <c r="U28" s="22">
        <v>1383626398</v>
      </c>
      <c r="V28" s="21">
        <v>12</v>
      </c>
      <c r="Z28" s="3"/>
    </row>
    <row r="29" spans="2:26" ht="21.75" customHeight="1" x14ac:dyDescent="0.15">
      <c r="B29" s="20">
        <v>14</v>
      </c>
      <c r="C29" s="19" t="s">
        <v>35</v>
      </c>
      <c r="D29" s="14">
        <v>411751431</v>
      </c>
      <c r="E29" s="14">
        <v>88551003</v>
      </c>
      <c r="F29" s="14">
        <v>51552675</v>
      </c>
      <c r="G29" s="14">
        <v>551855109</v>
      </c>
      <c r="H29" s="14">
        <v>7393766</v>
      </c>
      <c r="I29" s="14">
        <v>1594667</v>
      </c>
      <c r="J29" s="14">
        <v>2525774</v>
      </c>
      <c r="K29" s="14">
        <v>11514207</v>
      </c>
      <c r="L29" s="14">
        <v>563369316</v>
      </c>
      <c r="M29" s="14">
        <v>0</v>
      </c>
      <c r="N29" s="14">
        <v>526695237</v>
      </c>
      <c r="O29" s="14">
        <v>16762398</v>
      </c>
      <c r="P29" s="14">
        <v>4217000</v>
      </c>
      <c r="Q29" s="14">
        <v>217918000</v>
      </c>
      <c r="R29" s="14">
        <v>8283000</v>
      </c>
      <c r="S29" s="14">
        <v>1283000</v>
      </c>
      <c r="T29" s="14">
        <v>0</v>
      </c>
      <c r="U29" s="14">
        <v>775158635</v>
      </c>
      <c r="V29" s="13">
        <v>14</v>
      </c>
      <c r="Z29" s="3"/>
    </row>
    <row r="30" spans="2:26" ht="21.75" customHeight="1" x14ac:dyDescent="0.15">
      <c r="B30" s="20">
        <v>15</v>
      </c>
      <c r="C30" s="19" t="s">
        <v>34</v>
      </c>
      <c r="D30" s="18">
        <v>663968884</v>
      </c>
      <c r="E30" s="18">
        <v>217944679</v>
      </c>
      <c r="F30" s="18">
        <v>84041180</v>
      </c>
      <c r="G30" s="18">
        <v>965954743</v>
      </c>
      <c r="H30" s="18">
        <v>12852513</v>
      </c>
      <c r="I30" s="18">
        <v>4218857</v>
      </c>
      <c r="J30" s="18">
        <v>4195138</v>
      </c>
      <c r="K30" s="18">
        <v>21266508</v>
      </c>
      <c r="L30" s="18">
        <v>987221251</v>
      </c>
      <c r="M30" s="18">
        <v>0</v>
      </c>
      <c r="N30" s="18">
        <v>948366149</v>
      </c>
      <c r="O30" s="18">
        <v>37793602</v>
      </c>
      <c r="P30" s="18">
        <v>5516000</v>
      </c>
      <c r="Q30" s="18">
        <v>321824000</v>
      </c>
      <c r="R30" s="18">
        <v>33783000</v>
      </c>
      <c r="S30" s="18">
        <v>1817000</v>
      </c>
      <c r="T30" s="18">
        <v>0</v>
      </c>
      <c r="U30" s="18">
        <v>1349099751</v>
      </c>
      <c r="V30" s="17">
        <v>15</v>
      </c>
      <c r="Z30" s="3"/>
    </row>
    <row r="31" spans="2:26" ht="21.75" customHeight="1" x14ac:dyDescent="0.15">
      <c r="B31" s="20">
        <v>17</v>
      </c>
      <c r="C31" s="19" t="s">
        <v>33</v>
      </c>
      <c r="D31" s="18">
        <v>2058592205</v>
      </c>
      <c r="E31" s="18">
        <v>414835368</v>
      </c>
      <c r="F31" s="18">
        <v>173389369</v>
      </c>
      <c r="G31" s="18">
        <v>2646816942</v>
      </c>
      <c r="H31" s="18">
        <v>29416827</v>
      </c>
      <c r="I31" s="18">
        <v>7474241</v>
      </c>
      <c r="J31" s="18">
        <v>7180042</v>
      </c>
      <c r="K31" s="18">
        <v>44071110</v>
      </c>
      <c r="L31" s="18">
        <v>2690888052</v>
      </c>
      <c r="M31" s="18">
        <v>0</v>
      </c>
      <c r="N31" s="18">
        <v>1889927977</v>
      </c>
      <c r="O31" s="18">
        <v>44738598</v>
      </c>
      <c r="P31" s="18">
        <v>14545000</v>
      </c>
      <c r="Q31" s="18">
        <v>524620000</v>
      </c>
      <c r="R31" s="18">
        <v>123108000</v>
      </c>
      <c r="S31" s="18">
        <v>2219000</v>
      </c>
      <c r="T31" s="18">
        <v>0</v>
      </c>
      <c r="U31" s="18">
        <v>2599158575</v>
      </c>
      <c r="V31" s="17">
        <v>17</v>
      </c>
      <c r="Z31" s="3"/>
    </row>
    <row r="32" spans="2:26" ht="21.75" customHeight="1" x14ac:dyDescent="0.15">
      <c r="B32" s="20">
        <v>20</v>
      </c>
      <c r="C32" s="19" t="s">
        <v>32</v>
      </c>
      <c r="D32" s="18">
        <v>602876600</v>
      </c>
      <c r="E32" s="18">
        <v>231869759</v>
      </c>
      <c r="F32" s="18">
        <v>88585495</v>
      </c>
      <c r="G32" s="18">
        <v>923331854</v>
      </c>
      <c r="H32" s="18">
        <v>7348600</v>
      </c>
      <c r="I32" s="18">
        <v>2779241</v>
      </c>
      <c r="J32" s="18">
        <v>2552414</v>
      </c>
      <c r="K32" s="18">
        <v>12680255</v>
      </c>
      <c r="L32" s="18">
        <v>936012109</v>
      </c>
      <c r="M32" s="18">
        <v>0</v>
      </c>
      <c r="N32" s="18">
        <v>824060416</v>
      </c>
      <c r="O32" s="18">
        <v>21864342</v>
      </c>
      <c r="P32" s="18">
        <v>4307000</v>
      </c>
      <c r="Q32" s="18">
        <v>219484000</v>
      </c>
      <c r="R32" s="18">
        <v>16637000</v>
      </c>
      <c r="S32" s="18">
        <v>1243000</v>
      </c>
      <c r="T32" s="18">
        <v>0</v>
      </c>
      <c r="U32" s="18">
        <v>1087595758</v>
      </c>
      <c r="V32" s="17">
        <v>20</v>
      </c>
      <c r="Z32" s="3"/>
    </row>
    <row r="33" spans="2:26" ht="21.75" customHeight="1" x14ac:dyDescent="0.15">
      <c r="B33" s="24">
        <v>27</v>
      </c>
      <c r="C33" s="23" t="s">
        <v>31</v>
      </c>
      <c r="D33" s="22">
        <v>274594619</v>
      </c>
      <c r="E33" s="22">
        <v>124937996</v>
      </c>
      <c r="F33" s="22">
        <v>28681080</v>
      </c>
      <c r="G33" s="22">
        <v>428213695</v>
      </c>
      <c r="H33" s="22">
        <v>2886831</v>
      </c>
      <c r="I33" s="22">
        <v>1381033</v>
      </c>
      <c r="J33" s="22">
        <v>687641</v>
      </c>
      <c r="K33" s="22">
        <v>4955505</v>
      </c>
      <c r="L33" s="22">
        <v>433169200</v>
      </c>
      <c r="M33" s="22">
        <v>0</v>
      </c>
      <c r="N33" s="22">
        <v>397641057</v>
      </c>
      <c r="O33" s="22">
        <v>14728247</v>
      </c>
      <c r="P33" s="22">
        <v>2085000</v>
      </c>
      <c r="Q33" s="22">
        <v>111384000</v>
      </c>
      <c r="R33" s="22">
        <v>16848000</v>
      </c>
      <c r="S33" s="22">
        <v>2592000</v>
      </c>
      <c r="T33" s="22">
        <v>0</v>
      </c>
      <c r="U33" s="22">
        <v>545278304</v>
      </c>
      <c r="V33" s="21">
        <v>27</v>
      </c>
      <c r="Z33" s="3"/>
    </row>
    <row r="34" spans="2:26" ht="21.75" customHeight="1" x14ac:dyDescent="0.15">
      <c r="B34" s="20">
        <v>32</v>
      </c>
      <c r="C34" s="19" t="s">
        <v>30</v>
      </c>
      <c r="D34" s="14">
        <v>456603213</v>
      </c>
      <c r="E34" s="14">
        <v>127472382</v>
      </c>
      <c r="F34" s="14">
        <v>46097957</v>
      </c>
      <c r="G34" s="14">
        <v>630173552</v>
      </c>
      <c r="H34" s="14">
        <v>6271283</v>
      </c>
      <c r="I34" s="14">
        <v>1725405</v>
      </c>
      <c r="J34" s="14">
        <v>1794784</v>
      </c>
      <c r="K34" s="14">
        <v>9791472</v>
      </c>
      <c r="L34" s="14">
        <v>639965024</v>
      </c>
      <c r="M34" s="14">
        <v>0</v>
      </c>
      <c r="N34" s="14">
        <v>571705833</v>
      </c>
      <c r="O34" s="14">
        <v>12397969</v>
      </c>
      <c r="P34" s="14">
        <v>5227000</v>
      </c>
      <c r="Q34" s="14">
        <v>153948000</v>
      </c>
      <c r="R34" s="14">
        <v>18981000</v>
      </c>
      <c r="S34" s="14">
        <v>1270000</v>
      </c>
      <c r="T34" s="14">
        <v>0</v>
      </c>
      <c r="U34" s="14">
        <v>763529802</v>
      </c>
      <c r="V34" s="13">
        <v>32</v>
      </c>
      <c r="Z34" s="3"/>
    </row>
    <row r="35" spans="2:26" ht="21.75" customHeight="1" x14ac:dyDescent="0.15">
      <c r="B35" s="20">
        <v>33</v>
      </c>
      <c r="C35" s="19" t="s">
        <v>29</v>
      </c>
      <c r="D35" s="18">
        <v>865750021</v>
      </c>
      <c r="E35" s="18">
        <v>253941425</v>
      </c>
      <c r="F35" s="18">
        <v>87313551</v>
      </c>
      <c r="G35" s="18">
        <v>1207004997</v>
      </c>
      <c r="H35" s="18">
        <v>15521041</v>
      </c>
      <c r="I35" s="18">
        <v>4704217</v>
      </c>
      <c r="J35" s="18">
        <v>4109721</v>
      </c>
      <c r="K35" s="18">
        <v>24334979</v>
      </c>
      <c r="L35" s="18">
        <v>1231339976</v>
      </c>
      <c r="M35" s="18">
        <v>0</v>
      </c>
      <c r="N35" s="18">
        <v>964107485</v>
      </c>
      <c r="O35" s="18">
        <v>25898137</v>
      </c>
      <c r="P35" s="18">
        <v>7751000</v>
      </c>
      <c r="Q35" s="18">
        <v>289208000</v>
      </c>
      <c r="R35" s="18">
        <v>16666000</v>
      </c>
      <c r="S35" s="18">
        <v>3482000</v>
      </c>
      <c r="T35" s="18">
        <v>0</v>
      </c>
      <c r="U35" s="18">
        <v>1307112622</v>
      </c>
      <c r="V35" s="17">
        <v>33</v>
      </c>
      <c r="Z35" s="3"/>
    </row>
    <row r="36" spans="2:26" ht="21.75" customHeight="1" x14ac:dyDescent="0.15">
      <c r="B36" s="20">
        <v>35</v>
      </c>
      <c r="C36" s="19" t="s">
        <v>28</v>
      </c>
      <c r="D36" s="18">
        <v>645539170</v>
      </c>
      <c r="E36" s="18">
        <v>174237071</v>
      </c>
      <c r="F36" s="18">
        <v>63167518</v>
      </c>
      <c r="G36" s="18">
        <v>882943759</v>
      </c>
      <c r="H36" s="18">
        <v>15339445</v>
      </c>
      <c r="I36" s="18">
        <v>4094412</v>
      </c>
      <c r="J36" s="18">
        <v>3524592</v>
      </c>
      <c r="K36" s="18">
        <v>22958449</v>
      </c>
      <c r="L36" s="18">
        <v>905902208</v>
      </c>
      <c r="M36" s="18">
        <v>0</v>
      </c>
      <c r="N36" s="18">
        <v>985385347</v>
      </c>
      <c r="O36" s="18">
        <v>23735087</v>
      </c>
      <c r="P36" s="18">
        <v>7883000</v>
      </c>
      <c r="Q36" s="18">
        <v>349648000</v>
      </c>
      <c r="R36" s="18">
        <v>36932000</v>
      </c>
      <c r="S36" s="18">
        <v>3024000</v>
      </c>
      <c r="T36" s="18">
        <v>0</v>
      </c>
      <c r="U36" s="18">
        <v>1406607434</v>
      </c>
      <c r="V36" s="17">
        <v>35</v>
      </c>
      <c r="Z36" s="3"/>
    </row>
    <row r="37" spans="2:26" ht="21.75" customHeight="1" x14ac:dyDescent="0.15">
      <c r="B37" s="20">
        <v>42</v>
      </c>
      <c r="C37" s="19" t="s">
        <v>27</v>
      </c>
      <c r="D37" s="18">
        <v>303041025</v>
      </c>
      <c r="E37" s="18">
        <v>95770205</v>
      </c>
      <c r="F37" s="18">
        <v>51513532</v>
      </c>
      <c r="G37" s="18">
        <v>450324762</v>
      </c>
      <c r="H37" s="18">
        <v>7612388</v>
      </c>
      <c r="I37" s="18">
        <v>2389109</v>
      </c>
      <c r="J37" s="18">
        <v>2998583</v>
      </c>
      <c r="K37" s="18">
        <v>13000080</v>
      </c>
      <c r="L37" s="18">
        <v>463324842</v>
      </c>
      <c r="M37" s="18">
        <v>0</v>
      </c>
      <c r="N37" s="18">
        <v>439788830</v>
      </c>
      <c r="O37" s="18">
        <v>9220362</v>
      </c>
      <c r="P37" s="18">
        <v>4020000</v>
      </c>
      <c r="Q37" s="18">
        <v>145188000</v>
      </c>
      <c r="R37" s="18">
        <v>6313000</v>
      </c>
      <c r="S37" s="18">
        <v>2666000</v>
      </c>
      <c r="T37" s="18">
        <v>0</v>
      </c>
      <c r="U37" s="18">
        <v>607196192</v>
      </c>
      <c r="V37" s="17">
        <v>42</v>
      </c>
      <c r="Z37" s="3"/>
    </row>
    <row r="38" spans="2:26" ht="21.75" customHeight="1" x14ac:dyDescent="0.15">
      <c r="B38" s="24">
        <v>48</v>
      </c>
      <c r="C38" s="23" t="s">
        <v>26</v>
      </c>
      <c r="D38" s="22">
        <v>1173796479</v>
      </c>
      <c r="E38" s="22">
        <v>417129674</v>
      </c>
      <c r="F38" s="22">
        <v>145645891</v>
      </c>
      <c r="G38" s="22">
        <v>1736572044</v>
      </c>
      <c r="H38" s="22">
        <v>15711315</v>
      </c>
      <c r="I38" s="22">
        <v>5632568</v>
      </c>
      <c r="J38" s="22">
        <v>5035240</v>
      </c>
      <c r="K38" s="22">
        <v>26379123</v>
      </c>
      <c r="L38" s="22">
        <v>1762951167</v>
      </c>
      <c r="M38" s="22">
        <v>0</v>
      </c>
      <c r="N38" s="22">
        <v>1562756718</v>
      </c>
      <c r="O38" s="22">
        <v>47535719</v>
      </c>
      <c r="P38" s="22">
        <v>8507000</v>
      </c>
      <c r="Q38" s="22">
        <v>468084000</v>
      </c>
      <c r="R38" s="22">
        <v>101849000</v>
      </c>
      <c r="S38" s="22">
        <v>1738000</v>
      </c>
      <c r="T38" s="22">
        <v>0</v>
      </c>
      <c r="U38" s="22">
        <v>2190470437</v>
      </c>
      <c r="V38" s="21">
        <v>48</v>
      </c>
      <c r="Z38" s="3"/>
    </row>
    <row r="39" spans="2:26" ht="21.75" customHeight="1" x14ac:dyDescent="0.15">
      <c r="B39" s="20">
        <v>49</v>
      </c>
      <c r="C39" s="19" t="s">
        <v>25</v>
      </c>
      <c r="D39" s="14">
        <v>1704237114</v>
      </c>
      <c r="E39" s="14">
        <v>580386997</v>
      </c>
      <c r="F39" s="14">
        <v>211874430</v>
      </c>
      <c r="G39" s="14">
        <v>2496498541</v>
      </c>
      <c r="H39" s="14">
        <v>19853192</v>
      </c>
      <c r="I39" s="14">
        <v>6879356</v>
      </c>
      <c r="J39" s="14">
        <v>5606161</v>
      </c>
      <c r="K39" s="14">
        <v>32338709</v>
      </c>
      <c r="L39" s="14">
        <v>2528837250</v>
      </c>
      <c r="M39" s="14">
        <v>0</v>
      </c>
      <c r="N39" s="14">
        <v>2125007897</v>
      </c>
      <c r="O39" s="14">
        <v>66004559</v>
      </c>
      <c r="P39" s="14">
        <v>9209000</v>
      </c>
      <c r="Q39" s="14">
        <v>464734000</v>
      </c>
      <c r="R39" s="14">
        <v>129791000</v>
      </c>
      <c r="S39" s="14">
        <v>379000</v>
      </c>
      <c r="T39" s="14">
        <v>0</v>
      </c>
      <c r="U39" s="14">
        <v>2795125456</v>
      </c>
      <c r="V39" s="13">
        <v>49</v>
      </c>
      <c r="Z39" s="3"/>
    </row>
    <row r="40" spans="2:26" ht="21.75" customHeight="1" x14ac:dyDescent="0.15">
      <c r="B40" s="20">
        <v>53</v>
      </c>
      <c r="C40" s="19" t="s">
        <v>24</v>
      </c>
      <c r="D40" s="18">
        <v>500977272</v>
      </c>
      <c r="E40" s="18">
        <v>165102620</v>
      </c>
      <c r="F40" s="18">
        <v>42796021</v>
      </c>
      <c r="G40" s="18">
        <v>708875913</v>
      </c>
      <c r="H40" s="18">
        <v>7569006</v>
      </c>
      <c r="I40" s="18">
        <v>2492727</v>
      </c>
      <c r="J40" s="18">
        <v>1673451</v>
      </c>
      <c r="K40" s="18">
        <v>11735184</v>
      </c>
      <c r="L40" s="18">
        <v>720611097</v>
      </c>
      <c r="M40" s="18">
        <v>0</v>
      </c>
      <c r="N40" s="18">
        <v>689316771</v>
      </c>
      <c r="O40" s="18">
        <v>17896806</v>
      </c>
      <c r="P40" s="18">
        <v>4492000</v>
      </c>
      <c r="Q40" s="18">
        <v>250583000</v>
      </c>
      <c r="R40" s="18">
        <v>42071000</v>
      </c>
      <c r="S40" s="18">
        <v>2592000</v>
      </c>
      <c r="T40" s="18">
        <v>0</v>
      </c>
      <c r="U40" s="18">
        <v>1006951577</v>
      </c>
      <c r="V40" s="17">
        <v>53</v>
      </c>
      <c r="Z40" s="3"/>
    </row>
    <row r="41" spans="2:26" ht="21.75" customHeight="1" x14ac:dyDescent="0.15">
      <c r="B41" s="20">
        <v>57</v>
      </c>
      <c r="C41" s="19" t="s">
        <v>23</v>
      </c>
      <c r="D41" s="18">
        <v>243326767</v>
      </c>
      <c r="E41" s="18">
        <v>104426810</v>
      </c>
      <c r="F41" s="18">
        <v>19122527</v>
      </c>
      <c r="G41" s="18">
        <v>366876104</v>
      </c>
      <c r="H41" s="18">
        <v>3656219</v>
      </c>
      <c r="I41" s="18">
        <v>1602365</v>
      </c>
      <c r="J41" s="18">
        <v>700256</v>
      </c>
      <c r="K41" s="18">
        <v>5958840</v>
      </c>
      <c r="L41" s="18">
        <v>372834944</v>
      </c>
      <c r="M41" s="18">
        <v>0</v>
      </c>
      <c r="N41" s="18">
        <v>358752472</v>
      </c>
      <c r="O41" s="18">
        <v>7540150</v>
      </c>
      <c r="P41" s="18">
        <v>2278000</v>
      </c>
      <c r="Q41" s="18">
        <v>84931000</v>
      </c>
      <c r="R41" s="18">
        <v>7598000</v>
      </c>
      <c r="S41" s="18">
        <v>1026000</v>
      </c>
      <c r="T41" s="18">
        <v>0</v>
      </c>
      <c r="U41" s="18">
        <v>462125622</v>
      </c>
      <c r="V41" s="17">
        <v>57</v>
      </c>
      <c r="Z41" s="3"/>
    </row>
    <row r="42" spans="2:26" ht="21.75" customHeight="1" x14ac:dyDescent="0.15">
      <c r="B42" s="20">
        <v>58</v>
      </c>
      <c r="C42" s="19" t="s">
        <v>22</v>
      </c>
      <c r="D42" s="18">
        <v>734957901</v>
      </c>
      <c r="E42" s="18">
        <v>267886736</v>
      </c>
      <c r="F42" s="18">
        <v>63690969</v>
      </c>
      <c r="G42" s="18">
        <v>1066535606</v>
      </c>
      <c r="H42" s="18">
        <v>8231570</v>
      </c>
      <c r="I42" s="18">
        <v>3014845</v>
      </c>
      <c r="J42" s="18">
        <v>1846417</v>
      </c>
      <c r="K42" s="18">
        <v>13092832</v>
      </c>
      <c r="L42" s="18">
        <v>1079628438</v>
      </c>
      <c r="M42" s="18">
        <v>0</v>
      </c>
      <c r="N42" s="18">
        <v>890911171</v>
      </c>
      <c r="O42" s="18">
        <v>25468487</v>
      </c>
      <c r="P42" s="18">
        <v>5032000</v>
      </c>
      <c r="Q42" s="18">
        <v>228500000</v>
      </c>
      <c r="R42" s="18">
        <v>17357000</v>
      </c>
      <c r="S42" s="18">
        <v>1200000</v>
      </c>
      <c r="T42" s="18">
        <v>0</v>
      </c>
      <c r="U42" s="18">
        <v>1168468658</v>
      </c>
      <c r="V42" s="17">
        <v>58</v>
      </c>
      <c r="Z42" s="3"/>
    </row>
    <row r="43" spans="2:26" ht="21.75" customHeight="1" x14ac:dyDescent="0.15">
      <c r="B43" s="24">
        <v>59</v>
      </c>
      <c r="C43" s="23" t="s">
        <v>21</v>
      </c>
      <c r="D43" s="22">
        <v>1302059329</v>
      </c>
      <c r="E43" s="22">
        <v>394099916</v>
      </c>
      <c r="F43" s="22">
        <v>96972735</v>
      </c>
      <c r="G43" s="22">
        <v>1793131980</v>
      </c>
      <c r="H43" s="22">
        <v>15486470</v>
      </c>
      <c r="I43" s="22">
        <v>4672404</v>
      </c>
      <c r="J43" s="22">
        <v>3769237</v>
      </c>
      <c r="K43" s="22">
        <v>23928111</v>
      </c>
      <c r="L43" s="22">
        <v>1817060091</v>
      </c>
      <c r="M43" s="22">
        <v>0</v>
      </c>
      <c r="N43" s="22">
        <v>1289009687</v>
      </c>
      <c r="O43" s="22">
        <v>37090305</v>
      </c>
      <c r="P43" s="22">
        <v>11384000</v>
      </c>
      <c r="Q43" s="22">
        <v>256329000</v>
      </c>
      <c r="R43" s="22">
        <v>29881000</v>
      </c>
      <c r="S43" s="22">
        <v>20587000</v>
      </c>
      <c r="T43" s="22">
        <v>0</v>
      </c>
      <c r="U43" s="22">
        <v>1644280992</v>
      </c>
      <c r="V43" s="21">
        <v>59</v>
      </c>
      <c r="Z43" s="3"/>
    </row>
    <row r="44" spans="2:26" ht="21.75" customHeight="1" x14ac:dyDescent="0.15">
      <c r="B44" s="20">
        <v>62</v>
      </c>
      <c r="C44" s="19" t="s">
        <v>20</v>
      </c>
      <c r="D44" s="14">
        <v>216638951</v>
      </c>
      <c r="E44" s="14">
        <v>63726760</v>
      </c>
      <c r="F44" s="14">
        <v>27369808</v>
      </c>
      <c r="G44" s="14">
        <v>307735519</v>
      </c>
      <c r="H44" s="14">
        <v>2680078</v>
      </c>
      <c r="I44" s="14">
        <v>720601</v>
      </c>
      <c r="J44" s="14">
        <v>754590</v>
      </c>
      <c r="K44" s="14">
        <v>4155269</v>
      </c>
      <c r="L44" s="14">
        <v>311890788</v>
      </c>
      <c r="M44" s="14">
        <v>0</v>
      </c>
      <c r="N44" s="14">
        <v>218435605</v>
      </c>
      <c r="O44" s="14">
        <v>7999696</v>
      </c>
      <c r="P44" s="14">
        <v>1123000</v>
      </c>
      <c r="Q44" s="14">
        <v>38665000</v>
      </c>
      <c r="R44" s="14">
        <v>2796000</v>
      </c>
      <c r="S44" s="14">
        <v>1026000</v>
      </c>
      <c r="T44" s="14">
        <v>0</v>
      </c>
      <c r="U44" s="14">
        <v>270045301</v>
      </c>
      <c r="V44" s="13">
        <v>62</v>
      </c>
      <c r="Z44" s="3"/>
    </row>
    <row r="45" spans="2:26" ht="21.75" customHeight="1" x14ac:dyDescent="0.15">
      <c r="B45" s="20">
        <v>82</v>
      </c>
      <c r="C45" s="19" t="s">
        <v>19</v>
      </c>
      <c r="D45" s="18">
        <v>617721317</v>
      </c>
      <c r="E45" s="18">
        <v>170141984</v>
      </c>
      <c r="F45" s="18">
        <v>76166280</v>
      </c>
      <c r="G45" s="18">
        <v>864029581</v>
      </c>
      <c r="H45" s="18">
        <v>7389261</v>
      </c>
      <c r="I45" s="18">
        <v>1899764</v>
      </c>
      <c r="J45" s="18">
        <v>1759661</v>
      </c>
      <c r="K45" s="18">
        <v>11048686</v>
      </c>
      <c r="L45" s="18">
        <v>875078267</v>
      </c>
      <c r="M45" s="18">
        <v>0</v>
      </c>
      <c r="N45" s="18">
        <v>672506863</v>
      </c>
      <c r="O45" s="18">
        <v>18090512</v>
      </c>
      <c r="P45" s="18">
        <v>3784000</v>
      </c>
      <c r="Q45" s="18">
        <v>69532000</v>
      </c>
      <c r="R45" s="18">
        <v>34644000</v>
      </c>
      <c r="S45" s="18">
        <v>2592000</v>
      </c>
      <c r="T45" s="18">
        <v>0</v>
      </c>
      <c r="U45" s="18">
        <v>801149375</v>
      </c>
      <c r="V45" s="17">
        <v>82</v>
      </c>
      <c r="Z45" s="3"/>
    </row>
    <row r="46" spans="2:26" ht="21.75" customHeight="1" x14ac:dyDescent="0.15">
      <c r="B46" s="20">
        <v>86</v>
      </c>
      <c r="C46" s="19" t="s">
        <v>18</v>
      </c>
      <c r="D46" s="18">
        <v>198129869</v>
      </c>
      <c r="E46" s="18">
        <v>52498466</v>
      </c>
      <c r="F46" s="18">
        <v>19081823</v>
      </c>
      <c r="G46" s="18">
        <v>269710158</v>
      </c>
      <c r="H46" s="18">
        <v>4189396</v>
      </c>
      <c r="I46" s="18">
        <v>1088007</v>
      </c>
      <c r="J46" s="18">
        <v>991769</v>
      </c>
      <c r="K46" s="18">
        <v>6269172</v>
      </c>
      <c r="L46" s="18">
        <v>275979330</v>
      </c>
      <c r="M46" s="18">
        <v>0</v>
      </c>
      <c r="N46" s="18">
        <v>208377227</v>
      </c>
      <c r="O46" s="18">
        <v>3661110</v>
      </c>
      <c r="P46" s="18">
        <v>1195000</v>
      </c>
      <c r="Q46" s="18">
        <v>65726000</v>
      </c>
      <c r="R46" s="18">
        <v>3710000</v>
      </c>
      <c r="S46" s="18">
        <v>1944000</v>
      </c>
      <c r="T46" s="18">
        <v>0</v>
      </c>
      <c r="U46" s="18">
        <v>284613337</v>
      </c>
      <c r="V46" s="17">
        <v>86</v>
      </c>
      <c r="Z46" s="3"/>
    </row>
    <row r="47" spans="2:26" ht="21.75" customHeight="1" x14ac:dyDescent="0.15">
      <c r="B47" s="20">
        <v>89</v>
      </c>
      <c r="C47" s="19" t="s">
        <v>17</v>
      </c>
      <c r="D47" s="18">
        <v>627457768</v>
      </c>
      <c r="E47" s="18">
        <v>180836747</v>
      </c>
      <c r="F47" s="18">
        <v>78770349</v>
      </c>
      <c r="G47" s="18">
        <v>887064864</v>
      </c>
      <c r="H47" s="18">
        <v>8709007</v>
      </c>
      <c r="I47" s="18">
        <v>2467093</v>
      </c>
      <c r="J47" s="18">
        <v>2237353</v>
      </c>
      <c r="K47" s="18">
        <v>13413453</v>
      </c>
      <c r="L47" s="18">
        <v>900478317</v>
      </c>
      <c r="M47" s="18">
        <v>0</v>
      </c>
      <c r="N47" s="18">
        <v>595400565</v>
      </c>
      <c r="O47" s="18">
        <v>16490846</v>
      </c>
      <c r="P47" s="18">
        <v>3181000</v>
      </c>
      <c r="Q47" s="18">
        <v>73827000</v>
      </c>
      <c r="R47" s="18">
        <v>31200000</v>
      </c>
      <c r="S47" s="18">
        <v>1026000</v>
      </c>
      <c r="T47" s="18">
        <v>0</v>
      </c>
      <c r="U47" s="18">
        <v>721125411</v>
      </c>
      <c r="V47" s="17">
        <v>89</v>
      </c>
      <c r="Z47" s="3"/>
    </row>
    <row r="48" spans="2:26" ht="21.75" customHeight="1" x14ac:dyDescent="0.15">
      <c r="B48" s="24">
        <v>90</v>
      </c>
      <c r="C48" s="23" t="s">
        <v>16</v>
      </c>
      <c r="D48" s="22">
        <v>1063509918</v>
      </c>
      <c r="E48" s="22">
        <v>364126868</v>
      </c>
      <c r="F48" s="22">
        <v>126365273</v>
      </c>
      <c r="G48" s="22">
        <v>1554002059</v>
      </c>
      <c r="H48" s="22">
        <v>14539984</v>
      </c>
      <c r="I48" s="22">
        <v>4887801</v>
      </c>
      <c r="J48" s="22">
        <v>5044304</v>
      </c>
      <c r="K48" s="22">
        <v>24472089</v>
      </c>
      <c r="L48" s="22">
        <v>1578474148</v>
      </c>
      <c r="M48" s="22">
        <v>0</v>
      </c>
      <c r="N48" s="22">
        <v>946318733</v>
      </c>
      <c r="O48" s="22">
        <v>28399005</v>
      </c>
      <c r="P48" s="22">
        <v>9035000</v>
      </c>
      <c r="Q48" s="22">
        <v>81704000</v>
      </c>
      <c r="R48" s="22">
        <v>66562000</v>
      </c>
      <c r="S48" s="22">
        <v>1404000</v>
      </c>
      <c r="T48" s="22">
        <v>0</v>
      </c>
      <c r="U48" s="22">
        <v>1133422738</v>
      </c>
      <c r="V48" s="21">
        <v>90</v>
      </c>
      <c r="Z48" s="3"/>
    </row>
    <row r="49" spans="2:26" ht="21.75" customHeight="1" x14ac:dyDescent="0.15">
      <c r="B49" s="20">
        <v>92</v>
      </c>
      <c r="C49" s="19" t="s">
        <v>15</v>
      </c>
      <c r="D49" s="14">
        <v>347176923</v>
      </c>
      <c r="E49" s="14">
        <v>82031501</v>
      </c>
      <c r="F49" s="14">
        <v>29938692</v>
      </c>
      <c r="G49" s="14">
        <v>459147116</v>
      </c>
      <c r="H49" s="14">
        <v>4148326</v>
      </c>
      <c r="I49" s="14">
        <v>1003159</v>
      </c>
      <c r="J49" s="14">
        <v>1178026</v>
      </c>
      <c r="K49" s="14">
        <v>6329511</v>
      </c>
      <c r="L49" s="14">
        <v>465476627</v>
      </c>
      <c r="M49" s="14">
        <v>0</v>
      </c>
      <c r="N49" s="14">
        <v>359261403</v>
      </c>
      <c r="O49" s="14">
        <v>7524332</v>
      </c>
      <c r="P49" s="14">
        <v>3993000</v>
      </c>
      <c r="Q49" s="14">
        <v>110157000</v>
      </c>
      <c r="R49" s="14">
        <v>6189000</v>
      </c>
      <c r="S49" s="14">
        <v>1026000</v>
      </c>
      <c r="T49" s="14">
        <v>0</v>
      </c>
      <c r="U49" s="14">
        <v>488150735</v>
      </c>
      <c r="V49" s="13">
        <v>92</v>
      </c>
      <c r="Z49" s="3"/>
    </row>
    <row r="50" spans="2:26" ht="21.75" customHeight="1" x14ac:dyDescent="0.15">
      <c r="B50" s="20">
        <v>93</v>
      </c>
      <c r="C50" s="19" t="s">
        <v>14</v>
      </c>
      <c r="D50" s="18">
        <v>3613740311</v>
      </c>
      <c r="E50" s="18">
        <v>891248481</v>
      </c>
      <c r="F50" s="18">
        <v>355642191</v>
      </c>
      <c r="G50" s="18">
        <v>4860630983</v>
      </c>
      <c r="H50" s="18">
        <v>45678839</v>
      </c>
      <c r="I50" s="18">
        <v>11412237</v>
      </c>
      <c r="J50" s="18">
        <v>11973541</v>
      </c>
      <c r="K50" s="18">
        <v>69064617</v>
      </c>
      <c r="L50" s="18">
        <v>4929695600</v>
      </c>
      <c r="M50" s="18">
        <v>0</v>
      </c>
      <c r="N50" s="18">
        <v>3682809679</v>
      </c>
      <c r="O50" s="18">
        <v>106713850</v>
      </c>
      <c r="P50" s="18">
        <v>19888000</v>
      </c>
      <c r="Q50" s="18">
        <v>583888000</v>
      </c>
      <c r="R50" s="18">
        <v>58197000</v>
      </c>
      <c r="S50" s="18">
        <v>2512000</v>
      </c>
      <c r="T50" s="18">
        <v>0</v>
      </c>
      <c r="U50" s="18">
        <v>4454008529</v>
      </c>
      <c r="V50" s="17">
        <v>93</v>
      </c>
      <c r="Z50" s="3"/>
    </row>
    <row r="51" spans="2:26" ht="21.75" customHeight="1" x14ac:dyDescent="0.15">
      <c r="B51" s="20">
        <v>94</v>
      </c>
      <c r="C51" s="19" t="s">
        <v>13</v>
      </c>
      <c r="D51" s="18">
        <v>2030167098</v>
      </c>
      <c r="E51" s="18">
        <v>438563570</v>
      </c>
      <c r="F51" s="18">
        <v>171282026</v>
      </c>
      <c r="G51" s="18">
        <v>2640012694</v>
      </c>
      <c r="H51" s="18">
        <v>27974947</v>
      </c>
      <c r="I51" s="18">
        <v>6024401</v>
      </c>
      <c r="J51" s="18">
        <v>6072584</v>
      </c>
      <c r="K51" s="18">
        <v>40071932</v>
      </c>
      <c r="L51" s="18">
        <v>2680084626</v>
      </c>
      <c r="M51" s="18">
        <v>0</v>
      </c>
      <c r="N51" s="18">
        <v>2509213210</v>
      </c>
      <c r="O51" s="18">
        <v>85575227</v>
      </c>
      <c r="P51" s="18">
        <v>13713000</v>
      </c>
      <c r="Q51" s="18">
        <v>862660000</v>
      </c>
      <c r="R51" s="18">
        <v>83874000</v>
      </c>
      <c r="S51" s="18">
        <v>4985000</v>
      </c>
      <c r="T51" s="18">
        <v>0</v>
      </c>
      <c r="U51" s="18">
        <v>3560020437</v>
      </c>
      <c r="V51" s="17">
        <v>94</v>
      </c>
      <c r="Z51" s="3"/>
    </row>
    <row r="52" spans="2:26" ht="21.75" customHeight="1" x14ac:dyDescent="0.15">
      <c r="B52" s="20">
        <v>95</v>
      </c>
      <c r="C52" s="19" t="s">
        <v>12</v>
      </c>
      <c r="D52" s="18">
        <v>332798940</v>
      </c>
      <c r="E52" s="18">
        <v>126625593</v>
      </c>
      <c r="F52" s="18">
        <v>33769918</v>
      </c>
      <c r="G52" s="18">
        <v>493194451</v>
      </c>
      <c r="H52" s="18">
        <v>4458730</v>
      </c>
      <c r="I52" s="18">
        <v>1704059</v>
      </c>
      <c r="J52" s="18">
        <v>964315</v>
      </c>
      <c r="K52" s="18">
        <v>7127104</v>
      </c>
      <c r="L52" s="18">
        <v>500321555</v>
      </c>
      <c r="M52" s="18">
        <v>0</v>
      </c>
      <c r="N52" s="18">
        <v>407654848</v>
      </c>
      <c r="O52" s="18">
        <v>14724407</v>
      </c>
      <c r="P52" s="18">
        <v>4587000</v>
      </c>
      <c r="Q52" s="18">
        <v>147222000</v>
      </c>
      <c r="R52" s="18">
        <v>12850000</v>
      </c>
      <c r="S52" s="18">
        <v>1026000</v>
      </c>
      <c r="T52" s="18">
        <v>0</v>
      </c>
      <c r="U52" s="18">
        <v>588064255</v>
      </c>
      <c r="V52" s="17">
        <v>95</v>
      </c>
      <c r="Z52" s="3"/>
    </row>
    <row r="53" spans="2:26" ht="21.75" customHeight="1" x14ac:dyDescent="0.15">
      <c r="B53" s="24">
        <v>96</v>
      </c>
      <c r="C53" s="23" t="s">
        <v>11</v>
      </c>
      <c r="D53" s="22">
        <v>756208905</v>
      </c>
      <c r="E53" s="22">
        <v>222914004</v>
      </c>
      <c r="F53" s="22">
        <v>77717507</v>
      </c>
      <c r="G53" s="22">
        <v>1056840416</v>
      </c>
      <c r="H53" s="22">
        <v>12870858</v>
      </c>
      <c r="I53" s="22">
        <v>3772071</v>
      </c>
      <c r="J53" s="22">
        <v>3328990</v>
      </c>
      <c r="K53" s="22">
        <v>19971919</v>
      </c>
      <c r="L53" s="22">
        <v>1076812335</v>
      </c>
      <c r="M53" s="22">
        <v>0</v>
      </c>
      <c r="N53" s="22">
        <v>1020899080</v>
      </c>
      <c r="O53" s="22">
        <v>27929982</v>
      </c>
      <c r="P53" s="22">
        <v>5703000</v>
      </c>
      <c r="Q53" s="22">
        <v>247078000</v>
      </c>
      <c r="R53" s="22">
        <v>17894000</v>
      </c>
      <c r="S53" s="22">
        <v>1208000</v>
      </c>
      <c r="T53" s="22">
        <v>0</v>
      </c>
      <c r="U53" s="22">
        <v>1320712062</v>
      </c>
      <c r="V53" s="21">
        <v>96</v>
      </c>
      <c r="Z53" s="3"/>
    </row>
    <row r="54" spans="2:26" ht="21.75" customHeight="1" x14ac:dyDescent="0.15">
      <c r="B54" s="20">
        <v>97</v>
      </c>
      <c r="C54" s="19" t="s">
        <v>10</v>
      </c>
      <c r="D54" s="14">
        <v>1367945704</v>
      </c>
      <c r="E54" s="14">
        <v>446234456</v>
      </c>
      <c r="F54" s="14">
        <v>151834551</v>
      </c>
      <c r="G54" s="14">
        <v>1966014711</v>
      </c>
      <c r="H54" s="14">
        <v>17015212</v>
      </c>
      <c r="I54" s="14">
        <v>5479448</v>
      </c>
      <c r="J54" s="14">
        <v>4068040</v>
      </c>
      <c r="K54" s="14">
        <v>26562700</v>
      </c>
      <c r="L54" s="14">
        <v>1992577411</v>
      </c>
      <c r="M54" s="14">
        <v>0</v>
      </c>
      <c r="N54" s="14">
        <v>1422548817</v>
      </c>
      <c r="O54" s="14">
        <v>43634232</v>
      </c>
      <c r="P54" s="14">
        <v>8272000</v>
      </c>
      <c r="Q54" s="14">
        <v>113358000</v>
      </c>
      <c r="R54" s="14">
        <v>127540000</v>
      </c>
      <c r="S54" s="14">
        <v>1188000</v>
      </c>
      <c r="T54" s="14">
        <v>0</v>
      </c>
      <c r="U54" s="14">
        <v>1716541049</v>
      </c>
      <c r="V54" s="13">
        <v>97</v>
      </c>
      <c r="Z54" s="3"/>
    </row>
    <row r="55" spans="2:26" ht="21.75" customHeight="1" x14ac:dyDescent="0.15">
      <c r="B55" s="20">
        <v>98</v>
      </c>
      <c r="C55" s="19" t="s">
        <v>9</v>
      </c>
      <c r="D55" s="18">
        <v>1903571609</v>
      </c>
      <c r="E55" s="18">
        <v>503826186</v>
      </c>
      <c r="F55" s="18">
        <v>199766614</v>
      </c>
      <c r="G55" s="18">
        <v>2607164409</v>
      </c>
      <c r="H55" s="18">
        <v>26013147</v>
      </c>
      <c r="I55" s="18">
        <v>6957418</v>
      </c>
      <c r="J55" s="18">
        <v>6664356</v>
      </c>
      <c r="K55" s="18">
        <v>39634921</v>
      </c>
      <c r="L55" s="18">
        <v>2646799330</v>
      </c>
      <c r="M55" s="18">
        <v>0</v>
      </c>
      <c r="N55" s="18">
        <v>2330661963</v>
      </c>
      <c r="O55" s="18">
        <v>70208795</v>
      </c>
      <c r="P55" s="18">
        <v>12800000</v>
      </c>
      <c r="Q55" s="18">
        <v>626818000</v>
      </c>
      <c r="R55" s="18">
        <v>71168000</v>
      </c>
      <c r="S55" s="18">
        <v>3949000</v>
      </c>
      <c r="T55" s="18">
        <v>0</v>
      </c>
      <c r="U55" s="18">
        <v>3115605758</v>
      </c>
      <c r="V55" s="17">
        <v>98</v>
      </c>
      <c r="Z55" s="3"/>
    </row>
    <row r="56" spans="2:26" ht="21.75" customHeight="1" x14ac:dyDescent="0.15">
      <c r="B56" s="20">
        <v>99</v>
      </c>
      <c r="C56" s="19" t="s">
        <v>8</v>
      </c>
      <c r="D56" s="18">
        <v>719625964</v>
      </c>
      <c r="E56" s="18">
        <v>242301090</v>
      </c>
      <c r="F56" s="18">
        <v>78579870</v>
      </c>
      <c r="G56" s="18">
        <v>1040506924</v>
      </c>
      <c r="H56" s="18">
        <v>8721949</v>
      </c>
      <c r="I56" s="18">
        <v>2886587</v>
      </c>
      <c r="J56" s="18">
        <v>2532457</v>
      </c>
      <c r="K56" s="18">
        <v>14140993</v>
      </c>
      <c r="L56" s="18">
        <v>1054647917</v>
      </c>
      <c r="M56" s="18">
        <v>0</v>
      </c>
      <c r="N56" s="18">
        <v>832773326</v>
      </c>
      <c r="O56" s="18">
        <v>26484296</v>
      </c>
      <c r="P56" s="18">
        <v>5649000</v>
      </c>
      <c r="Q56" s="18">
        <v>195222000</v>
      </c>
      <c r="R56" s="18">
        <v>13988000</v>
      </c>
      <c r="S56" s="18">
        <v>3155000</v>
      </c>
      <c r="T56" s="18">
        <v>0</v>
      </c>
      <c r="U56" s="18">
        <v>1077271622</v>
      </c>
      <c r="V56" s="17">
        <v>99</v>
      </c>
      <c r="Z56" s="3"/>
    </row>
    <row r="57" spans="2:26" ht="21.75" customHeight="1" x14ac:dyDescent="0.15">
      <c r="B57" s="20">
        <v>100</v>
      </c>
      <c r="C57" s="19" t="s">
        <v>7</v>
      </c>
      <c r="D57" s="18">
        <v>866316358</v>
      </c>
      <c r="E57" s="18">
        <v>260666473</v>
      </c>
      <c r="F57" s="18">
        <v>134349271</v>
      </c>
      <c r="G57" s="18">
        <v>1261332102</v>
      </c>
      <c r="H57" s="18">
        <v>9997865</v>
      </c>
      <c r="I57" s="18">
        <v>2950145</v>
      </c>
      <c r="J57" s="18">
        <v>3368211</v>
      </c>
      <c r="K57" s="18">
        <v>16316221</v>
      </c>
      <c r="L57" s="18">
        <v>1277648323</v>
      </c>
      <c r="M57" s="18">
        <v>0</v>
      </c>
      <c r="N57" s="18">
        <v>1015173922</v>
      </c>
      <c r="O57" s="18">
        <v>34945918</v>
      </c>
      <c r="P57" s="18">
        <v>5993000</v>
      </c>
      <c r="Q57" s="18">
        <v>177905000</v>
      </c>
      <c r="R57" s="18">
        <v>54952000</v>
      </c>
      <c r="S57" s="18">
        <v>1188000</v>
      </c>
      <c r="T57" s="18">
        <v>0</v>
      </c>
      <c r="U57" s="18">
        <v>1290157840</v>
      </c>
      <c r="V57" s="17">
        <v>100</v>
      </c>
      <c r="Z57" s="3"/>
    </row>
    <row r="58" spans="2:26" ht="21.75" customHeight="1" x14ac:dyDescent="0.15">
      <c r="B58" s="24">
        <v>101</v>
      </c>
      <c r="C58" s="23" t="s">
        <v>6</v>
      </c>
      <c r="D58" s="22">
        <v>802572065</v>
      </c>
      <c r="E58" s="22">
        <v>231195172</v>
      </c>
      <c r="F58" s="22">
        <v>124266286</v>
      </c>
      <c r="G58" s="22">
        <v>1158033523</v>
      </c>
      <c r="H58" s="22">
        <v>15923411</v>
      </c>
      <c r="I58" s="22">
        <v>4683415</v>
      </c>
      <c r="J58" s="22">
        <v>5120074</v>
      </c>
      <c r="K58" s="22">
        <v>25726900</v>
      </c>
      <c r="L58" s="22">
        <v>1183760423</v>
      </c>
      <c r="M58" s="22">
        <v>0</v>
      </c>
      <c r="N58" s="22">
        <v>1057661913</v>
      </c>
      <c r="O58" s="22">
        <v>37389850</v>
      </c>
      <c r="P58" s="22">
        <v>6202000</v>
      </c>
      <c r="Q58" s="22">
        <v>278383000</v>
      </c>
      <c r="R58" s="22">
        <v>40790000</v>
      </c>
      <c r="S58" s="22">
        <v>1188000</v>
      </c>
      <c r="T58" s="22">
        <v>0</v>
      </c>
      <c r="U58" s="22">
        <v>1421614763</v>
      </c>
      <c r="V58" s="21">
        <v>101</v>
      </c>
      <c r="Z58" s="3"/>
    </row>
    <row r="59" spans="2:26" ht="21.75" customHeight="1" x14ac:dyDescent="0.15">
      <c r="B59" s="16">
        <v>102</v>
      </c>
      <c r="C59" s="15" t="s">
        <v>5</v>
      </c>
      <c r="D59" s="14">
        <v>1354898917</v>
      </c>
      <c r="E59" s="14">
        <v>416272344</v>
      </c>
      <c r="F59" s="14">
        <v>199589981</v>
      </c>
      <c r="G59" s="14">
        <v>1970761242</v>
      </c>
      <c r="H59" s="14">
        <v>11444649</v>
      </c>
      <c r="I59" s="14">
        <v>3423907</v>
      </c>
      <c r="J59" s="14">
        <v>3197776</v>
      </c>
      <c r="K59" s="14">
        <v>18066332</v>
      </c>
      <c r="L59" s="14">
        <v>1988827574</v>
      </c>
      <c r="M59" s="14">
        <v>0</v>
      </c>
      <c r="N59" s="14">
        <v>1584288991</v>
      </c>
      <c r="O59" s="14">
        <v>47809742</v>
      </c>
      <c r="P59" s="14">
        <v>9659000</v>
      </c>
      <c r="Q59" s="14">
        <v>291826000</v>
      </c>
      <c r="R59" s="14">
        <v>129852000</v>
      </c>
      <c r="S59" s="14">
        <v>1346000</v>
      </c>
      <c r="T59" s="14">
        <v>0</v>
      </c>
      <c r="U59" s="14">
        <v>2064781733</v>
      </c>
      <c r="V59" s="13">
        <v>102</v>
      </c>
      <c r="Z59" s="3"/>
    </row>
    <row r="60" spans="2:26" ht="21.75" customHeight="1" x14ac:dyDescent="0.15">
      <c r="B60" s="20">
        <v>103</v>
      </c>
      <c r="C60" s="19" t="s">
        <v>4</v>
      </c>
      <c r="D60" s="18">
        <v>878783363</v>
      </c>
      <c r="E60" s="18">
        <v>222249684</v>
      </c>
      <c r="F60" s="18">
        <v>71646518</v>
      </c>
      <c r="G60" s="18">
        <v>1172679565</v>
      </c>
      <c r="H60" s="18">
        <v>15800404</v>
      </c>
      <c r="I60" s="18">
        <v>3996156</v>
      </c>
      <c r="J60" s="18">
        <v>3244983</v>
      </c>
      <c r="K60" s="18">
        <v>23041543</v>
      </c>
      <c r="L60" s="18">
        <v>1195721108</v>
      </c>
      <c r="M60" s="18">
        <v>0</v>
      </c>
      <c r="N60" s="18">
        <v>871434902</v>
      </c>
      <c r="O60" s="18">
        <v>29976960</v>
      </c>
      <c r="P60" s="18">
        <v>4859000</v>
      </c>
      <c r="Q60" s="18">
        <v>197579000</v>
      </c>
      <c r="R60" s="18">
        <v>9425000</v>
      </c>
      <c r="S60" s="18">
        <v>1351000</v>
      </c>
      <c r="T60" s="18">
        <v>0</v>
      </c>
      <c r="U60" s="18">
        <v>1114625862</v>
      </c>
      <c r="V60" s="17">
        <v>103</v>
      </c>
      <c r="Z60" s="3"/>
    </row>
    <row r="61" spans="2:26" ht="21.75" customHeight="1" x14ac:dyDescent="0.15">
      <c r="B61" s="20">
        <v>104</v>
      </c>
      <c r="C61" s="19" t="s">
        <v>3</v>
      </c>
      <c r="D61" s="18">
        <v>1398529214</v>
      </c>
      <c r="E61" s="18">
        <v>445963302</v>
      </c>
      <c r="F61" s="18">
        <v>166667367</v>
      </c>
      <c r="G61" s="18">
        <v>2011159883</v>
      </c>
      <c r="H61" s="18">
        <v>20998815</v>
      </c>
      <c r="I61" s="18">
        <v>6705664</v>
      </c>
      <c r="J61" s="18">
        <v>6168225</v>
      </c>
      <c r="K61" s="18">
        <v>33872704</v>
      </c>
      <c r="L61" s="18">
        <v>2045032587</v>
      </c>
      <c r="M61" s="18">
        <v>0</v>
      </c>
      <c r="N61" s="18">
        <v>1490643276</v>
      </c>
      <c r="O61" s="18">
        <v>51388800</v>
      </c>
      <c r="P61" s="18">
        <v>10968000</v>
      </c>
      <c r="Q61" s="18">
        <v>497751000</v>
      </c>
      <c r="R61" s="18">
        <v>90107000</v>
      </c>
      <c r="S61" s="18">
        <v>1879000</v>
      </c>
      <c r="T61" s="18">
        <v>0</v>
      </c>
      <c r="U61" s="18">
        <v>2142737076</v>
      </c>
      <c r="V61" s="17">
        <v>104</v>
      </c>
      <c r="Z61" s="3"/>
    </row>
    <row r="62" spans="2:26" ht="21.75" customHeight="1" x14ac:dyDescent="0.15">
      <c r="B62" s="20">
        <v>105</v>
      </c>
      <c r="C62" s="19" t="s">
        <v>2</v>
      </c>
      <c r="D62" s="18">
        <v>895067721</v>
      </c>
      <c r="E62" s="18">
        <v>254505913</v>
      </c>
      <c r="F62" s="18">
        <v>139913566</v>
      </c>
      <c r="G62" s="18">
        <v>1289487200</v>
      </c>
      <c r="H62" s="18">
        <v>12672727</v>
      </c>
      <c r="I62" s="18">
        <v>3551890</v>
      </c>
      <c r="J62" s="18">
        <v>4562621</v>
      </c>
      <c r="K62" s="18">
        <v>20787238</v>
      </c>
      <c r="L62" s="18">
        <v>1310274438</v>
      </c>
      <c r="M62" s="18">
        <v>0</v>
      </c>
      <c r="N62" s="18">
        <v>1078999524</v>
      </c>
      <c r="O62" s="18">
        <v>36308849</v>
      </c>
      <c r="P62" s="18">
        <v>7309000</v>
      </c>
      <c r="Q62" s="18">
        <v>289600000</v>
      </c>
      <c r="R62" s="18">
        <v>50685000</v>
      </c>
      <c r="S62" s="18">
        <v>1188000</v>
      </c>
      <c r="T62" s="18">
        <v>0</v>
      </c>
      <c r="U62" s="18">
        <v>1464090373</v>
      </c>
      <c r="V62" s="17">
        <v>105</v>
      </c>
      <c r="Z62" s="3"/>
    </row>
    <row r="63" spans="2:26" ht="21.75" customHeight="1" x14ac:dyDescent="0.15">
      <c r="B63" s="16">
        <v>301</v>
      </c>
      <c r="C63" s="15" t="s">
        <v>1</v>
      </c>
      <c r="D63" s="14">
        <v>672536000</v>
      </c>
      <c r="E63" s="14">
        <v>233994000</v>
      </c>
      <c r="F63" s="14">
        <v>112742000</v>
      </c>
      <c r="G63" s="14">
        <v>1019272000</v>
      </c>
      <c r="H63" s="14">
        <v>0</v>
      </c>
      <c r="I63" s="14">
        <v>0</v>
      </c>
      <c r="J63" s="14">
        <v>0</v>
      </c>
      <c r="K63" s="14">
        <v>0</v>
      </c>
      <c r="L63" s="14">
        <v>1019272000</v>
      </c>
      <c r="M63" s="14">
        <v>5212671</v>
      </c>
      <c r="N63" s="14">
        <v>233863423</v>
      </c>
      <c r="O63" s="14">
        <v>1993000</v>
      </c>
      <c r="P63" s="14">
        <v>995000</v>
      </c>
      <c r="Q63" s="14">
        <v>0</v>
      </c>
      <c r="R63" s="14">
        <v>0</v>
      </c>
      <c r="S63" s="14">
        <v>4830000</v>
      </c>
      <c r="T63" s="14">
        <v>0</v>
      </c>
      <c r="U63" s="14">
        <v>246894094</v>
      </c>
      <c r="V63" s="13">
        <v>301</v>
      </c>
      <c r="Z63" s="3"/>
    </row>
    <row r="64" spans="2:26" ht="21.75" customHeight="1" thickBot="1" x14ac:dyDescent="0.2">
      <c r="B64" s="12">
        <v>302</v>
      </c>
      <c r="C64" s="11" t="s">
        <v>0</v>
      </c>
      <c r="D64" s="10">
        <v>862026152</v>
      </c>
      <c r="E64" s="10">
        <v>247312900</v>
      </c>
      <c r="F64" s="10">
        <v>116303600</v>
      </c>
      <c r="G64" s="10">
        <v>1225642652</v>
      </c>
      <c r="H64" s="10">
        <v>0</v>
      </c>
      <c r="I64" s="10">
        <v>0</v>
      </c>
      <c r="J64" s="10">
        <v>0</v>
      </c>
      <c r="K64" s="10">
        <v>0</v>
      </c>
      <c r="L64" s="10">
        <v>1225642652</v>
      </c>
      <c r="M64" s="10">
        <v>6033792</v>
      </c>
      <c r="N64" s="10">
        <v>373664933</v>
      </c>
      <c r="O64" s="10">
        <v>1179000</v>
      </c>
      <c r="P64" s="10">
        <v>1180000</v>
      </c>
      <c r="Q64" s="10">
        <v>0</v>
      </c>
      <c r="R64" s="10">
        <v>0</v>
      </c>
      <c r="S64" s="10">
        <v>25908000</v>
      </c>
      <c r="T64" s="10">
        <v>0</v>
      </c>
      <c r="U64" s="10">
        <v>407965725</v>
      </c>
      <c r="V64" s="9">
        <v>302</v>
      </c>
      <c r="Z64" s="3"/>
    </row>
    <row r="65" spans="2:25" s="3" customFormat="1" ht="21.75" customHeight="1" x14ac:dyDescent="0.15">
      <c r="B65" s="8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</row>
    <row r="66" spans="2:25" s="3" customFormat="1" ht="21.75" customHeight="1" x14ac:dyDescent="0.15">
      <c r="B66" s="8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5"/>
    </row>
    <row r="67" spans="2:25" ht="21.75" customHeight="1" x14ac:dyDescent="0.15"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21.75" customHeight="1" x14ac:dyDescent="0.15"/>
    <row r="69" spans="2:25" ht="21.75" customHeight="1" x14ac:dyDescent="0.15"/>
    <row r="70" spans="2:25" ht="21.75" customHeight="1" x14ac:dyDescent="0.15"/>
    <row r="71" spans="2:25" ht="21.75" customHeight="1" x14ac:dyDescent="0.15"/>
    <row r="72" spans="2:25" ht="21.75" customHeight="1" x14ac:dyDescent="0.15"/>
    <row r="73" spans="2:25" ht="21.75" customHeight="1" x14ac:dyDescent="0.15"/>
    <row r="74" spans="2:25" ht="21.75" customHeight="1" x14ac:dyDescent="0.15"/>
    <row r="75" spans="2:25" ht="21.75" customHeight="1" x14ac:dyDescent="0.15"/>
    <row r="76" spans="2:25" ht="21.75" customHeight="1" x14ac:dyDescent="0.15"/>
    <row r="77" spans="2:25" ht="21.75" customHeight="1" x14ac:dyDescent="0.15"/>
    <row r="78" spans="2:25" ht="21.75" customHeight="1" x14ac:dyDescent="0.15"/>
    <row r="79" spans="2:25" ht="21.75" customHeight="1" x14ac:dyDescent="0.15"/>
    <row r="80" spans="2:25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2">
    <mergeCell ref="B3:B5"/>
    <mergeCell ref="V3:V5"/>
  </mergeCells>
  <phoneticPr fontId="2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  <pageSetUpPr autoPageBreaks="0"/>
  </sheetPr>
  <dimension ref="B1:Y118"/>
  <sheetViews>
    <sheetView showOutlineSymbols="0" view="pageBreakPreview" zoomScale="80" zoomScaleNormal="75" zoomScaleSheetLayoutView="80" workbookViewId="0">
      <pane xSplit="3" ySplit="6" topLeftCell="D7" activePane="bottomRight" state="frozen"/>
      <selection activeCell="J18" sqref="J18"/>
      <selection pane="topRight" activeCell="J18" sqref="J18"/>
      <selection pane="bottomLeft" activeCell="J18" sqref="J18"/>
      <selection pane="bottomRight"/>
    </sheetView>
  </sheetViews>
  <sheetFormatPr defaultColWidth="10.75" defaultRowHeight="14.25" x14ac:dyDescent="0.15"/>
  <cols>
    <col min="1" max="1" width="1.875" style="457" customWidth="1"/>
    <col min="2" max="2" width="5" style="457" customWidth="1"/>
    <col min="3" max="3" width="13.625" style="457" customWidth="1"/>
    <col min="4" max="5" width="16.75" style="457" customWidth="1"/>
    <col min="6" max="7" width="12.25" style="457" customWidth="1"/>
    <col min="8" max="8" width="16.625" style="457" customWidth="1"/>
    <col min="9" max="9" width="13.875" style="457" customWidth="1"/>
    <col min="10" max="10" width="8.5" style="457" customWidth="1"/>
    <col min="11" max="12" width="16.75" style="457" customWidth="1"/>
    <col min="13" max="13" width="12" style="457" customWidth="1"/>
    <col min="14" max="14" width="15.625" style="457" customWidth="1"/>
    <col min="15" max="15" width="16.375" style="457" customWidth="1"/>
    <col min="16" max="16" width="13.5" style="457" customWidth="1"/>
    <col min="17" max="17" width="8.625" style="458" customWidth="1"/>
    <col min="18" max="19" width="17" style="457" customWidth="1"/>
    <col min="20" max="20" width="12.875" style="457" customWidth="1"/>
    <col min="21" max="22" width="15.5" style="457" customWidth="1"/>
    <col min="23" max="23" width="14.375" style="457" customWidth="1"/>
    <col min="24" max="24" width="8.625" style="457" customWidth="1"/>
    <col min="25" max="25" width="5" style="457" customWidth="1"/>
    <col min="26" max="16384" width="10.75" style="457"/>
  </cols>
  <sheetData>
    <row r="1" spans="2:25" ht="24" customHeight="1" x14ac:dyDescent="0.15">
      <c r="B1" s="524" t="s">
        <v>292</v>
      </c>
      <c r="Q1" s="457"/>
    </row>
    <row r="2" spans="2:25" ht="11.25" customHeight="1" thickBot="1" x14ac:dyDescent="0.2">
      <c r="B2" s="524"/>
      <c r="C2" s="523"/>
      <c r="Q2" s="457"/>
    </row>
    <row r="3" spans="2:25" s="459" customFormat="1" ht="22.5" customHeight="1" x14ac:dyDescent="0.15">
      <c r="B3" s="869" t="s">
        <v>171</v>
      </c>
      <c r="C3" s="358" t="s">
        <v>82</v>
      </c>
      <c r="D3" s="522" t="s">
        <v>291</v>
      </c>
      <c r="E3" s="521"/>
      <c r="F3" s="520"/>
      <c r="G3" s="521"/>
      <c r="H3" s="521"/>
      <c r="I3" s="521"/>
      <c r="J3" s="520"/>
      <c r="K3" s="522" t="s">
        <v>290</v>
      </c>
      <c r="L3" s="521"/>
      <c r="M3" s="520"/>
      <c r="N3" s="520"/>
      <c r="O3" s="520"/>
      <c r="P3" s="520"/>
      <c r="Q3" s="520"/>
      <c r="R3" s="871" t="s">
        <v>166</v>
      </c>
      <c r="S3" s="862"/>
      <c r="T3" s="862"/>
      <c r="U3" s="862"/>
      <c r="V3" s="862"/>
      <c r="W3" s="862"/>
      <c r="X3" s="872"/>
      <c r="Y3" s="870" t="s">
        <v>171</v>
      </c>
    </row>
    <row r="4" spans="2:25" s="459" customFormat="1" ht="21.75" customHeight="1" x14ac:dyDescent="0.15">
      <c r="B4" s="802"/>
      <c r="C4" s="293"/>
      <c r="D4" s="519" t="s">
        <v>287</v>
      </c>
      <c r="E4" s="519" t="s">
        <v>286</v>
      </c>
      <c r="F4" s="519" t="s">
        <v>289</v>
      </c>
      <c r="G4" s="519" t="s">
        <v>284</v>
      </c>
      <c r="H4" s="519" t="s">
        <v>283</v>
      </c>
      <c r="I4" s="519" t="s">
        <v>282</v>
      </c>
      <c r="J4" s="519" t="s">
        <v>281</v>
      </c>
      <c r="K4" s="519" t="s">
        <v>287</v>
      </c>
      <c r="L4" s="519" t="s">
        <v>286</v>
      </c>
      <c r="M4" s="519" t="s">
        <v>285</v>
      </c>
      <c r="N4" s="519" t="s">
        <v>284</v>
      </c>
      <c r="O4" s="519" t="s">
        <v>288</v>
      </c>
      <c r="P4" s="519" t="s">
        <v>282</v>
      </c>
      <c r="Q4" s="519" t="s">
        <v>281</v>
      </c>
      <c r="R4" s="518" t="s">
        <v>287</v>
      </c>
      <c r="S4" s="517" t="s">
        <v>286</v>
      </c>
      <c r="T4" s="517" t="s">
        <v>285</v>
      </c>
      <c r="U4" s="517" t="s">
        <v>284</v>
      </c>
      <c r="V4" s="517" t="s">
        <v>283</v>
      </c>
      <c r="W4" s="517" t="s">
        <v>282</v>
      </c>
      <c r="X4" s="517" t="s">
        <v>281</v>
      </c>
      <c r="Y4" s="805"/>
    </row>
    <row r="5" spans="2:25" s="459" customFormat="1" ht="21.75" customHeight="1" thickBot="1" x14ac:dyDescent="0.2">
      <c r="B5" s="803"/>
      <c r="C5" s="300" t="s">
        <v>187</v>
      </c>
      <c r="D5" s="514" t="s">
        <v>280</v>
      </c>
      <c r="E5" s="514" t="s">
        <v>279</v>
      </c>
      <c r="F5" s="515"/>
      <c r="G5" s="514" t="s">
        <v>278</v>
      </c>
      <c r="H5" s="514" t="s">
        <v>277</v>
      </c>
      <c r="I5" s="514" t="s">
        <v>272</v>
      </c>
      <c r="J5" s="516"/>
      <c r="K5" s="514" t="s">
        <v>276</v>
      </c>
      <c r="L5" s="514" t="s">
        <v>275</v>
      </c>
      <c r="M5" s="515"/>
      <c r="N5" s="514" t="s">
        <v>274</v>
      </c>
      <c r="O5" s="514" t="s">
        <v>273</v>
      </c>
      <c r="P5" s="514" t="s">
        <v>272</v>
      </c>
      <c r="Q5" s="513"/>
      <c r="R5" s="512" t="s">
        <v>271</v>
      </c>
      <c r="S5" s="510" t="s">
        <v>270</v>
      </c>
      <c r="T5" s="511"/>
      <c r="U5" s="510" t="s">
        <v>269</v>
      </c>
      <c r="V5" s="510" t="s">
        <v>268</v>
      </c>
      <c r="W5" s="510" t="s">
        <v>267</v>
      </c>
      <c r="X5" s="509"/>
      <c r="Y5" s="806"/>
    </row>
    <row r="6" spans="2:25" s="479" customFormat="1" ht="13.5" x14ac:dyDescent="0.15">
      <c r="B6" s="60"/>
      <c r="C6" s="7"/>
      <c r="D6" s="508" t="s">
        <v>150</v>
      </c>
      <c r="E6" s="508" t="s">
        <v>150</v>
      </c>
      <c r="F6" s="507" t="s">
        <v>150</v>
      </c>
      <c r="G6" s="508" t="s">
        <v>150</v>
      </c>
      <c r="H6" s="508" t="s">
        <v>150</v>
      </c>
      <c r="I6" s="508" t="s">
        <v>150</v>
      </c>
      <c r="J6" s="507" t="s">
        <v>266</v>
      </c>
      <c r="K6" s="508" t="s">
        <v>150</v>
      </c>
      <c r="L6" s="508" t="s">
        <v>150</v>
      </c>
      <c r="M6" s="507" t="s">
        <v>150</v>
      </c>
      <c r="N6" s="508" t="s">
        <v>150</v>
      </c>
      <c r="O6" s="508" t="s">
        <v>150</v>
      </c>
      <c r="P6" s="508" t="s">
        <v>150</v>
      </c>
      <c r="Q6" s="507" t="s">
        <v>266</v>
      </c>
      <c r="R6" s="506" t="s">
        <v>150</v>
      </c>
      <c r="S6" s="505" t="s">
        <v>150</v>
      </c>
      <c r="T6" s="504" t="s">
        <v>150</v>
      </c>
      <c r="U6" s="505" t="s">
        <v>150</v>
      </c>
      <c r="V6" s="505" t="s">
        <v>150</v>
      </c>
      <c r="W6" s="505" t="s">
        <v>150</v>
      </c>
      <c r="X6" s="504" t="s">
        <v>265</v>
      </c>
      <c r="Y6" s="503"/>
    </row>
    <row r="7" spans="2:25" s="479" customFormat="1" ht="21.75" customHeight="1" x14ac:dyDescent="0.15">
      <c r="B7" s="56"/>
      <c r="C7" s="55" t="s">
        <v>59</v>
      </c>
      <c r="D7" s="501">
        <v>79756905906</v>
      </c>
      <c r="E7" s="501">
        <v>71099371634</v>
      </c>
      <c r="F7" s="501">
        <v>76804380</v>
      </c>
      <c r="G7" s="501">
        <v>23671026</v>
      </c>
      <c r="H7" s="501">
        <v>8633863246</v>
      </c>
      <c r="I7" s="501">
        <v>16304073</v>
      </c>
      <c r="J7" s="502">
        <v>89.16</v>
      </c>
      <c r="K7" s="501">
        <v>39789708676</v>
      </c>
      <c r="L7" s="501">
        <v>7082268968</v>
      </c>
      <c r="M7" s="501">
        <v>5727652</v>
      </c>
      <c r="N7" s="501">
        <v>5542600467</v>
      </c>
      <c r="O7" s="501">
        <v>27164839241</v>
      </c>
      <c r="P7" s="501">
        <v>25445833</v>
      </c>
      <c r="Q7" s="500">
        <v>17.809999999999999</v>
      </c>
      <c r="R7" s="499">
        <v>119546614582</v>
      </c>
      <c r="S7" s="499">
        <v>78181640602</v>
      </c>
      <c r="T7" s="499">
        <v>82532032</v>
      </c>
      <c r="U7" s="499">
        <v>5566271493</v>
      </c>
      <c r="V7" s="499">
        <v>35798702487</v>
      </c>
      <c r="W7" s="498">
        <v>41749906</v>
      </c>
      <c r="X7" s="497">
        <v>65.42</v>
      </c>
      <c r="Y7" s="480"/>
    </row>
    <row r="8" spans="2:25" s="479" customFormat="1" ht="21.75" customHeight="1" x14ac:dyDescent="0.15">
      <c r="B8" s="56"/>
      <c r="C8" s="55" t="s">
        <v>58</v>
      </c>
      <c r="D8" s="501">
        <v>78319160063</v>
      </c>
      <c r="E8" s="501">
        <v>70353256470</v>
      </c>
      <c r="F8" s="501">
        <v>84255134</v>
      </c>
      <c r="G8" s="501">
        <v>30084742</v>
      </c>
      <c r="H8" s="501">
        <v>7935818851</v>
      </c>
      <c r="I8" s="501">
        <v>10564700</v>
      </c>
      <c r="J8" s="502">
        <v>89.84</v>
      </c>
      <c r="K8" s="501">
        <v>35364573801</v>
      </c>
      <c r="L8" s="501">
        <v>7114508362</v>
      </c>
      <c r="M8" s="501">
        <v>9890115</v>
      </c>
      <c r="N8" s="501">
        <v>5278531126</v>
      </c>
      <c r="O8" s="501">
        <v>22971534313</v>
      </c>
      <c r="P8" s="501">
        <v>12769203</v>
      </c>
      <c r="Q8" s="500">
        <v>20.12</v>
      </c>
      <c r="R8" s="499">
        <v>113683733864</v>
      </c>
      <c r="S8" s="499">
        <v>77467764832</v>
      </c>
      <c r="T8" s="499">
        <v>94145249</v>
      </c>
      <c r="U8" s="499">
        <v>5308615868</v>
      </c>
      <c r="V8" s="499">
        <v>30907353164</v>
      </c>
      <c r="W8" s="498">
        <v>23333903</v>
      </c>
      <c r="X8" s="497">
        <v>68.16</v>
      </c>
      <c r="Y8" s="480"/>
    </row>
    <row r="9" spans="2:25" s="479" customFormat="1" ht="21.75" customHeight="1" x14ac:dyDescent="0.15">
      <c r="B9" s="56"/>
      <c r="C9" s="55" t="s">
        <v>57</v>
      </c>
      <c r="D9" s="38">
        <v>76290215630</v>
      </c>
      <c r="E9" s="38">
        <v>69098599819</v>
      </c>
      <c r="F9" s="38">
        <v>77859105</v>
      </c>
      <c r="G9" s="38">
        <v>24249552</v>
      </c>
      <c r="H9" s="38">
        <v>7167366259</v>
      </c>
      <c r="I9" s="38">
        <v>14214900</v>
      </c>
      <c r="J9" s="478">
        <v>90.59</v>
      </c>
      <c r="K9" s="38">
        <v>30516682508</v>
      </c>
      <c r="L9" s="38">
        <v>6823878081</v>
      </c>
      <c r="M9" s="38">
        <v>5395987</v>
      </c>
      <c r="N9" s="38">
        <v>4237728938</v>
      </c>
      <c r="O9" s="38">
        <v>19455075489</v>
      </c>
      <c r="P9" s="38">
        <v>35520300</v>
      </c>
      <c r="Q9" s="478">
        <v>22.39</v>
      </c>
      <c r="R9" s="38">
        <v>106806898138</v>
      </c>
      <c r="S9" s="38">
        <v>75922477900</v>
      </c>
      <c r="T9" s="38">
        <v>83255092</v>
      </c>
      <c r="U9" s="38">
        <v>4261978490</v>
      </c>
      <c r="V9" s="38">
        <v>26622441748</v>
      </c>
      <c r="W9" s="54">
        <v>49735200</v>
      </c>
      <c r="X9" s="496">
        <v>71.12</v>
      </c>
      <c r="Y9" s="480"/>
    </row>
    <row r="10" spans="2:25" s="479" customFormat="1" ht="21.75" customHeight="1" x14ac:dyDescent="0.15">
      <c r="B10" s="56"/>
      <c r="C10" s="55" t="s">
        <v>56</v>
      </c>
      <c r="D10" s="38">
        <v>75290827104</v>
      </c>
      <c r="E10" s="38">
        <v>68793171279</v>
      </c>
      <c r="F10" s="38">
        <v>69763730</v>
      </c>
      <c r="G10" s="38">
        <v>35659974</v>
      </c>
      <c r="H10" s="38">
        <v>6461995851</v>
      </c>
      <c r="I10" s="38">
        <v>10947000</v>
      </c>
      <c r="J10" s="478">
        <v>91.38</v>
      </c>
      <c r="K10" s="38">
        <v>26295549547</v>
      </c>
      <c r="L10" s="38">
        <v>6206603993</v>
      </c>
      <c r="M10" s="38">
        <v>3297353</v>
      </c>
      <c r="N10" s="38">
        <v>3875519984</v>
      </c>
      <c r="O10" s="38">
        <v>16213425570</v>
      </c>
      <c r="P10" s="38">
        <v>28976500</v>
      </c>
      <c r="Q10" s="478">
        <v>23.63</v>
      </c>
      <c r="R10" s="38">
        <v>101586376651</v>
      </c>
      <c r="S10" s="38">
        <v>74999775272</v>
      </c>
      <c r="T10" s="38">
        <v>73061083</v>
      </c>
      <c r="U10" s="38">
        <v>3911179958</v>
      </c>
      <c r="V10" s="38">
        <v>22675421421</v>
      </c>
      <c r="W10" s="54">
        <v>39923500</v>
      </c>
      <c r="X10" s="496">
        <v>73.86</v>
      </c>
      <c r="Y10" s="480"/>
    </row>
    <row r="11" spans="2:25" s="479" customFormat="1" ht="15" thickBot="1" x14ac:dyDescent="0.2">
      <c r="B11" s="51"/>
      <c r="C11" s="50"/>
      <c r="D11" s="495"/>
      <c r="E11" s="495"/>
      <c r="F11" s="495"/>
      <c r="G11" s="495"/>
      <c r="H11" s="495"/>
      <c r="I11" s="494"/>
      <c r="J11" s="493"/>
      <c r="K11" s="495"/>
      <c r="L11" s="495"/>
      <c r="M11" s="495"/>
      <c r="N11" s="495"/>
      <c r="O11" s="495"/>
      <c r="P11" s="494"/>
      <c r="Q11" s="493"/>
      <c r="R11" s="492"/>
      <c r="S11" s="491"/>
      <c r="T11" s="491"/>
      <c r="U11" s="491"/>
      <c r="V11" s="491"/>
      <c r="W11" s="490"/>
      <c r="X11" s="478"/>
      <c r="Y11" s="489"/>
    </row>
    <row r="12" spans="2:25" s="479" customFormat="1" x14ac:dyDescent="0.15">
      <c r="B12" s="44"/>
      <c r="C12" s="43"/>
      <c r="D12" s="488"/>
      <c r="E12" s="488"/>
      <c r="F12" s="488"/>
      <c r="G12" s="488"/>
      <c r="H12" s="488"/>
      <c r="I12" s="487"/>
      <c r="J12" s="486"/>
      <c r="K12" s="488"/>
      <c r="L12" s="488"/>
      <c r="M12" s="488"/>
      <c r="N12" s="488"/>
      <c r="O12" s="488"/>
      <c r="P12" s="487"/>
      <c r="Q12" s="486"/>
      <c r="R12" s="485"/>
      <c r="S12" s="484"/>
      <c r="T12" s="484"/>
      <c r="U12" s="484"/>
      <c r="V12" s="484"/>
      <c r="W12" s="483"/>
      <c r="X12" s="482"/>
      <c r="Y12" s="481"/>
    </row>
    <row r="13" spans="2:25" s="479" customFormat="1" ht="21.75" customHeight="1" x14ac:dyDescent="0.15">
      <c r="B13" s="37" t="s">
        <v>55</v>
      </c>
      <c r="C13" s="19" t="s">
        <v>54</v>
      </c>
      <c r="D13" s="38">
        <f t="shared" ref="D13:I13" si="0">SUM(D19:D64)</f>
        <v>71872738593</v>
      </c>
      <c r="E13" s="38">
        <f t="shared" si="0"/>
        <v>66278157943</v>
      </c>
      <c r="F13" s="38">
        <f t="shared" si="0"/>
        <v>77986040</v>
      </c>
      <c r="G13" s="38">
        <f t="shared" si="0"/>
        <v>28792109</v>
      </c>
      <c r="H13" s="38">
        <f t="shared" si="0"/>
        <v>5565788541</v>
      </c>
      <c r="I13" s="38">
        <f t="shared" si="0"/>
        <v>5997300</v>
      </c>
      <c r="J13" s="478">
        <f>ROUND(E13/(D13-I13)*100,2)</f>
        <v>92.22</v>
      </c>
      <c r="K13" s="38">
        <f t="shared" ref="K13:P13" si="1">SUM(K19:K64)</f>
        <v>22329649933</v>
      </c>
      <c r="L13" s="38">
        <f t="shared" si="1"/>
        <v>5424592928</v>
      </c>
      <c r="M13" s="38">
        <f t="shared" si="1"/>
        <v>3958639</v>
      </c>
      <c r="N13" s="38">
        <f t="shared" si="1"/>
        <v>3136530598</v>
      </c>
      <c r="O13" s="38">
        <f t="shared" si="1"/>
        <v>13768526407</v>
      </c>
      <c r="P13" s="38">
        <f t="shared" si="1"/>
        <v>19101570</v>
      </c>
      <c r="Q13" s="478">
        <f>ROUND(L13/(K13-P13)*100,2)</f>
        <v>24.31</v>
      </c>
      <c r="R13" s="38">
        <f t="shared" ref="R13:W13" si="2">SUM(R19:R64)</f>
        <v>94202388526</v>
      </c>
      <c r="S13" s="38">
        <f t="shared" si="2"/>
        <v>71702750871</v>
      </c>
      <c r="T13" s="38">
        <f t="shared" si="2"/>
        <v>81944679</v>
      </c>
      <c r="U13" s="38">
        <f t="shared" si="2"/>
        <v>3165322707</v>
      </c>
      <c r="V13" s="38">
        <f t="shared" si="2"/>
        <v>19334314948</v>
      </c>
      <c r="W13" s="38">
        <f t="shared" si="2"/>
        <v>25098870</v>
      </c>
      <c r="X13" s="478">
        <f>ROUND(S13/(R13-W13)*100,2)</f>
        <v>76.14</v>
      </c>
      <c r="Y13" s="480"/>
    </row>
    <row r="14" spans="2:25" s="479" customFormat="1" ht="21.75" customHeight="1" x14ac:dyDescent="0.15">
      <c r="B14" s="37" t="s">
        <v>53</v>
      </c>
      <c r="C14" s="19" t="s">
        <v>52</v>
      </c>
      <c r="D14" s="33">
        <f t="shared" ref="D14:I14" si="3">SUM(D19:D62)</f>
        <v>69626891441</v>
      </c>
      <c r="E14" s="33">
        <f t="shared" si="3"/>
        <v>64033464191</v>
      </c>
      <c r="F14" s="33">
        <f t="shared" si="3"/>
        <v>77986040</v>
      </c>
      <c r="G14" s="33">
        <f t="shared" si="3"/>
        <v>28792109</v>
      </c>
      <c r="H14" s="33">
        <f t="shared" si="3"/>
        <v>5564635141</v>
      </c>
      <c r="I14" s="33">
        <f t="shared" si="3"/>
        <v>5997300</v>
      </c>
      <c r="J14" s="478">
        <f>ROUND(E14/(D14-I14)*100,2)</f>
        <v>91.97</v>
      </c>
      <c r="K14" s="33">
        <f t="shared" ref="K14:P14" si="4">SUM(K19:K62)</f>
        <v>22329323133</v>
      </c>
      <c r="L14" s="33">
        <f t="shared" si="4"/>
        <v>5424372028</v>
      </c>
      <c r="M14" s="33">
        <f t="shared" si="4"/>
        <v>3958639</v>
      </c>
      <c r="N14" s="33">
        <f t="shared" si="4"/>
        <v>3136530598</v>
      </c>
      <c r="O14" s="33">
        <f t="shared" si="4"/>
        <v>13768420507</v>
      </c>
      <c r="P14" s="33">
        <f t="shared" si="4"/>
        <v>19101570</v>
      </c>
      <c r="Q14" s="478">
        <f>ROUND(L14/(K14-P14)*100,2)</f>
        <v>24.31</v>
      </c>
      <c r="R14" s="33">
        <f t="shared" ref="R14:W14" si="5">SUM(R19:R62)</f>
        <v>91956214574</v>
      </c>
      <c r="S14" s="33">
        <f t="shared" si="5"/>
        <v>69457836219</v>
      </c>
      <c r="T14" s="33">
        <f t="shared" si="5"/>
        <v>81944679</v>
      </c>
      <c r="U14" s="33">
        <f t="shared" si="5"/>
        <v>3165322707</v>
      </c>
      <c r="V14" s="33">
        <f t="shared" si="5"/>
        <v>19333055648</v>
      </c>
      <c r="W14" s="33">
        <f t="shared" si="5"/>
        <v>25098870</v>
      </c>
      <c r="X14" s="478">
        <f>ROUND(S14/(R14-W14)*100,2)</f>
        <v>75.55</v>
      </c>
      <c r="Y14" s="480"/>
    </row>
    <row r="15" spans="2:25" s="479" customFormat="1" ht="21.75" customHeight="1" x14ac:dyDescent="0.15">
      <c r="B15" s="35" t="s">
        <v>175</v>
      </c>
      <c r="C15" s="105" t="s">
        <v>50</v>
      </c>
      <c r="D15" s="33">
        <f t="shared" ref="D15:I15" si="6">SUM(D19:D31,D35:D36,D38:D40,D43,D48,D50:D51,D53:D62)</f>
        <v>62433746691</v>
      </c>
      <c r="E15" s="33">
        <f t="shared" si="6"/>
        <v>57340075258</v>
      </c>
      <c r="F15" s="33">
        <f t="shared" si="6"/>
        <v>75599804</v>
      </c>
      <c r="G15" s="33">
        <f t="shared" si="6"/>
        <v>25276761</v>
      </c>
      <c r="H15" s="33">
        <f t="shared" si="6"/>
        <v>5068394672</v>
      </c>
      <c r="I15" s="33">
        <f t="shared" si="6"/>
        <v>5861300</v>
      </c>
      <c r="J15" s="471">
        <f>ROUND(E15/(D15-I15)*100,2)</f>
        <v>91.85</v>
      </c>
      <c r="K15" s="33">
        <f t="shared" ref="K15:P15" si="7">SUM(K19:K31,K35:K36,K38:K40,K43,K48,K50:K51,K53:K62)</f>
        <v>20593664837</v>
      </c>
      <c r="L15" s="33">
        <f t="shared" si="7"/>
        <v>4974136397</v>
      </c>
      <c r="M15" s="33">
        <f t="shared" si="7"/>
        <v>3632177</v>
      </c>
      <c r="N15" s="33">
        <f t="shared" si="7"/>
        <v>2936905820</v>
      </c>
      <c r="O15" s="33">
        <f t="shared" si="7"/>
        <v>12682622620</v>
      </c>
      <c r="P15" s="33">
        <f t="shared" si="7"/>
        <v>17225470</v>
      </c>
      <c r="Q15" s="471">
        <f>ROUND(L15/(K15-P15)*100,2)</f>
        <v>24.17</v>
      </c>
      <c r="R15" s="33">
        <f t="shared" ref="R15:W15" si="8">SUM(R19:R31,R35:R36,R38:R40,R43,R48,R50:R51,R53:R62)</f>
        <v>83027411528</v>
      </c>
      <c r="S15" s="33">
        <f t="shared" si="8"/>
        <v>62314211655</v>
      </c>
      <c r="T15" s="33">
        <f t="shared" si="8"/>
        <v>79231981</v>
      </c>
      <c r="U15" s="33">
        <f t="shared" si="8"/>
        <v>2962182581</v>
      </c>
      <c r="V15" s="33">
        <f t="shared" si="8"/>
        <v>17751017292</v>
      </c>
      <c r="W15" s="33">
        <f t="shared" si="8"/>
        <v>23086770</v>
      </c>
      <c r="X15" s="471">
        <f>ROUND(S15/(R15-W15)*100,2)</f>
        <v>75.069999999999993</v>
      </c>
      <c r="Y15" s="213"/>
    </row>
    <row r="16" spans="2:25" s="459" customFormat="1" ht="21.75" customHeight="1" x14ac:dyDescent="0.15">
      <c r="B16" s="34" t="s">
        <v>49</v>
      </c>
      <c r="C16" s="105" t="s">
        <v>48</v>
      </c>
      <c r="D16" s="33">
        <f t="shared" ref="D16:I16" si="9">D14-D15</f>
        <v>7193144750</v>
      </c>
      <c r="E16" s="33">
        <f t="shared" si="9"/>
        <v>6693388933</v>
      </c>
      <c r="F16" s="33">
        <f t="shared" si="9"/>
        <v>2386236</v>
      </c>
      <c r="G16" s="33">
        <f t="shared" si="9"/>
        <v>3515348</v>
      </c>
      <c r="H16" s="33">
        <f t="shared" si="9"/>
        <v>496240469</v>
      </c>
      <c r="I16" s="33">
        <f t="shared" si="9"/>
        <v>136000</v>
      </c>
      <c r="J16" s="471">
        <f>ROUND(E16/(D16-I16)*100,2)</f>
        <v>93.05</v>
      </c>
      <c r="K16" s="33">
        <f t="shared" ref="K16:P16" si="10">K14-K15</f>
        <v>1735658296</v>
      </c>
      <c r="L16" s="33">
        <f t="shared" si="10"/>
        <v>450235631</v>
      </c>
      <c r="M16" s="33">
        <f t="shared" si="10"/>
        <v>326462</v>
      </c>
      <c r="N16" s="33">
        <f t="shared" si="10"/>
        <v>199624778</v>
      </c>
      <c r="O16" s="33">
        <f t="shared" si="10"/>
        <v>1085797887</v>
      </c>
      <c r="P16" s="33">
        <f t="shared" si="10"/>
        <v>1876100</v>
      </c>
      <c r="Q16" s="471">
        <f>ROUND(L16/(K16-P16)*100,2)</f>
        <v>25.97</v>
      </c>
      <c r="R16" s="33">
        <f t="shared" ref="R16:W16" si="11">R14-R15</f>
        <v>8928803046</v>
      </c>
      <c r="S16" s="33">
        <f t="shared" si="11"/>
        <v>7143624564</v>
      </c>
      <c r="T16" s="33">
        <f t="shared" si="11"/>
        <v>2712698</v>
      </c>
      <c r="U16" s="33">
        <f t="shared" si="11"/>
        <v>203140126</v>
      </c>
      <c r="V16" s="33">
        <f t="shared" si="11"/>
        <v>1582038356</v>
      </c>
      <c r="W16" s="33">
        <f t="shared" si="11"/>
        <v>2012100</v>
      </c>
      <c r="X16" s="471">
        <f>ROUND(S16/(R16-W16)*100,2)</f>
        <v>80.02</v>
      </c>
      <c r="Y16" s="470"/>
    </row>
    <row r="17" spans="2:25" s="459" customFormat="1" ht="21.75" customHeight="1" x14ac:dyDescent="0.15">
      <c r="B17" s="34" t="s">
        <v>47</v>
      </c>
      <c r="C17" s="105" t="s">
        <v>46</v>
      </c>
      <c r="D17" s="33">
        <f t="shared" ref="D17:I17" si="12">SUM(D63:D64)</f>
        <v>2245847152</v>
      </c>
      <c r="E17" s="33">
        <f t="shared" si="12"/>
        <v>2244693752</v>
      </c>
      <c r="F17" s="33">
        <f t="shared" si="12"/>
        <v>0</v>
      </c>
      <c r="G17" s="33">
        <f t="shared" si="12"/>
        <v>0</v>
      </c>
      <c r="H17" s="33">
        <f t="shared" si="12"/>
        <v>1153400</v>
      </c>
      <c r="I17" s="33">
        <f t="shared" si="12"/>
        <v>0</v>
      </c>
      <c r="J17" s="478">
        <f>ROUND(E17/(D17-I17)*100,2)</f>
        <v>99.95</v>
      </c>
      <c r="K17" s="33">
        <f t="shared" ref="K17:P17" si="13">SUM(K63:K64)</f>
        <v>326800</v>
      </c>
      <c r="L17" s="33">
        <f t="shared" si="13"/>
        <v>220900</v>
      </c>
      <c r="M17" s="33">
        <f t="shared" si="13"/>
        <v>0</v>
      </c>
      <c r="N17" s="33">
        <f t="shared" si="13"/>
        <v>0</v>
      </c>
      <c r="O17" s="33">
        <f t="shared" si="13"/>
        <v>105900</v>
      </c>
      <c r="P17" s="33">
        <f t="shared" si="13"/>
        <v>0</v>
      </c>
      <c r="Q17" s="478">
        <f>ROUND(L17/(K17-P17)*100,2)</f>
        <v>67.59</v>
      </c>
      <c r="R17" s="33">
        <f t="shared" ref="R17:W17" si="14">SUM(R63:R64)</f>
        <v>2246173952</v>
      </c>
      <c r="S17" s="33">
        <f t="shared" si="14"/>
        <v>2244914652</v>
      </c>
      <c r="T17" s="33">
        <f t="shared" si="14"/>
        <v>0</v>
      </c>
      <c r="U17" s="33">
        <f t="shared" si="14"/>
        <v>0</v>
      </c>
      <c r="V17" s="33">
        <f t="shared" si="14"/>
        <v>1259300</v>
      </c>
      <c r="W17" s="33">
        <f t="shared" si="14"/>
        <v>0</v>
      </c>
      <c r="X17" s="478">
        <f>ROUND(S17/(R17-W17)*100,2)</f>
        <v>99.94</v>
      </c>
      <c r="Y17" s="470"/>
    </row>
    <row r="18" spans="2:25" s="459" customFormat="1" thickBot="1" x14ac:dyDescent="0.2">
      <c r="B18" s="477"/>
      <c r="C18" s="476"/>
      <c r="D18" s="475"/>
      <c r="E18" s="475"/>
      <c r="F18" s="475"/>
      <c r="G18" s="475"/>
      <c r="H18" s="475"/>
      <c r="I18" s="475"/>
      <c r="J18" s="474"/>
      <c r="K18" s="475"/>
      <c r="L18" s="475"/>
      <c r="M18" s="475"/>
      <c r="N18" s="475"/>
      <c r="O18" s="475"/>
      <c r="P18" s="475"/>
      <c r="Q18" s="474"/>
      <c r="R18" s="473"/>
      <c r="S18" s="472"/>
      <c r="T18" s="472"/>
      <c r="U18" s="472"/>
      <c r="V18" s="472"/>
      <c r="W18" s="472"/>
      <c r="X18" s="471"/>
      <c r="Y18" s="470"/>
    </row>
    <row r="19" spans="2:25" s="459" customFormat="1" ht="21.75" customHeight="1" x14ac:dyDescent="0.15">
      <c r="B19" s="89">
        <v>1</v>
      </c>
      <c r="C19" s="19" t="s">
        <v>45</v>
      </c>
      <c r="D19" s="469">
        <v>6137978451</v>
      </c>
      <c r="E19" s="469">
        <v>5438670377</v>
      </c>
      <c r="F19" s="469">
        <v>14597083</v>
      </c>
      <c r="G19" s="469">
        <v>351500</v>
      </c>
      <c r="H19" s="469">
        <v>698956574</v>
      </c>
      <c r="I19" s="469">
        <v>0</v>
      </c>
      <c r="J19" s="468">
        <v>88.61</v>
      </c>
      <c r="K19" s="469">
        <v>2589023734</v>
      </c>
      <c r="L19" s="469">
        <v>515243156</v>
      </c>
      <c r="M19" s="469">
        <v>477750</v>
      </c>
      <c r="N19" s="469">
        <v>586765563</v>
      </c>
      <c r="O19" s="469">
        <v>1487015015</v>
      </c>
      <c r="P19" s="469">
        <v>0</v>
      </c>
      <c r="Q19" s="468">
        <v>19.899999999999999</v>
      </c>
      <c r="R19" s="469">
        <v>8727002185</v>
      </c>
      <c r="S19" s="469">
        <v>5953913533</v>
      </c>
      <c r="T19" s="469">
        <v>15074833</v>
      </c>
      <c r="U19" s="469">
        <v>587117063</v>
      </c>
      <c r="V19" s="469">
        <v>2185971589</v>
      </c>
      <c r="W19" s="469">
        <v>0</v>
      </c>
      <c r="X19" s="468">
        <v>68.22</v>
      </c>
      <c r="Y19" s="203">
        <v>1</v>
      </c>
    </row>
    <row r="20" spans="2:25" s="459" customFormat="1" ht="21.75" customHeight="1" x14ac:dyDescent="0.15">
      <c r="B20" s="89">
        <v>2</v>
      </c>
      <c r="C20" s="19" t="s">
        <v>44</v>
      </c>
      <c r="D20" s="465">
        <v>3130675679</v>
      </c>
      <c r="E20" s="465">
        <v>2928908965</v>
      </c>
      <c r="F20" s="465">
        <v>10177220</v>
      </c>
      <c r="G20" s="465">
        <v>0</v>
      </c>
      <c r="H20" s="465">
        <v>201766714</v>
      </c>
      <c r="I20" s="465">
        <v>3804500</v>
      </c>
      <c r="J20" s="464">
        <v>93.67</v>
      </c>
      <c r="K20" s="465">
        <v>731014065</v>
      </c>
      <c r="L20" s="465">
        <v>132614774</v>
      </c>
      <c r="M20" s="465">
        <v>186400</v>
      </c>
      <c r="N20" s="465">
        <v>165114046</v>
      </c>
      <c r="O20" s="465">
        <v>433285245</v>
      </c>
      <c r="P20" s="465">
        <v>11785600</v>
      </c>
      <c r="Q20" s="464">
        <v>18.440000000000001</v>
      </c>
      <c r="R20" s="465">
        <v>3861689744</v>
      </c>
      <c r="S20" s="465">
        <v>3061523739</v>
      </c>
      <c r="T20" s="465">
        <v>10363620</v>
      </c>
      <c r="U20" s="465">
        <v>165114046</v>
      </c>
      <c r="V20" s="465">
        <v>635051959</v>
      </c>
      <c r="W20" s="465">
        <v>15590100</v>
      </c>
      <c r="X20" s="464">
        <v>79.599999999999994</v>
      </c>
      <c r="Y20" s="193">
        <v>2</v>
      </c>
    </row>
    <row r="21" spans="2:25" s="459" customFormat="1" ht="21.75" customHeight="1" x14ac:dyDescent="0.15">
      <c r="B21" s="89">
        <v>3</v>
      </c>
      <c r="C21" s="19" t="s">
        <v>43</v>
      </c>
      <c r="D21" s="465">
        <v>3518537263</v>
      </c>
      <c r="E21" s="465">
        <v>3102201833</v>
      </c>
      <c r="F21" s="465">
        <v>3565800</v>
      </c>
      <c r="G21" s="465">
        <v>716200</v>
      </c>
      <c r="H21" s="465">
        <v>415619230</v>
      </c>
      <c r="I21" s="465">
        <v>0</v>
      </c>
      <c r="J21" s="464">
        <v>88.17</v>
      </c>
      <c r="K21" s="465">
        <v>1666544329</v>
      </c>
      <c r="L21" s="465">
        <v>326517993</v>
      </c>
      <c r="M21" s="465">
        <v>394299</v>
      </c>
      <c r="N21" s="465">
        <v>245227106</v>
      </c>
      <c r="O21" s="465">
        <v>1094799230</v>
      </c>
      <c r="P21" s="465">
        <v>0</v>
      </c>
      <c r="Q21" s="464">
        <v>19.59</v>
      </c>
      <c r="R21" s="465">
        <v>5185081592</v>
      </c>
      <c r="S21" s="465">
        <v>3428719826</v>
      </c>
      <c r="T21" s="465">
        <v>3960099</v>
      </c>
      <c r="U21" s="465">
        <v>245943306</v>
      </c>
      <c r="V21" s="465">
        <v>1510418460</v>
      </c>
      <c r="W21" s="465">
        <v>0</v>
      </c>
      <c r="X21" s="464">
        <v>66.13</v>
      </c>
      <c r="Y21" s="193">
        <v>3</v>
      </c>
    </row>
    <row r="22" spans="2:25" s="459" customFormat="1" ht="21.75" customHeight="1" x14ac:dyDescent="0.15">
      <c r="B22" s="89">
        <v>4</v>
      </c>
      <c r="C22" s="19" t="s">
        <v>42</v>
      </c>
      <c r="D22" s="465">
        <v>3307930886</v>
      </c>
      <c r="E22" s="465">
        <v>3061531351</v>
      </c>
      <c r="F22" s="465">
        <v>0</v>
      </c>
      <c r="G22" s="465">
        <v>1061800</v>
      </c>
      <c r="H22" s="465">
        <v>245337735</v>
      </c>
      <c r="I22" s="465">
        <v>142400</v>
      </c>
      <c r="J22" s="464">
        <v>92.56</v>
      </c>
      <c r="K22" s="465">
        <v>1046396591</v>
      </c>
      <c r="L22" s="465">
        <v>299224445</v>
      </c>
      <c r="M22" s="465">
        <v>0</v>
      </c>
      <c r="N22" s="465">
        <v>129103582</v>
      </c>
      <c r="O22" s="465">
        <v>618068564</v>
      </c>
      <c r="P22" s="465">
        <v>0</v>
      </c>
      <c r="Q22" s="464">
        <v>28.6</v>
      </c>
      <c r="R22" s="465">
        <v>4354327477</v>
      </c>
      <c r="S22" s="465">
        <v>3360755796</v>
      </c>
      <c r="T22" s="465">
        <v>0</v>
      </c>
      <c r="U22" s="465">
        <v>130165382</v>
      </c>
      <c r="V22" s="465">
        <v>863406299</v>
      </c>
      <c r="W22" s="465">
        <v>142400</v>
      </c>
      <c r="X22" s="464">
        <v>77.180000000000007</v>
      </c>
      <c r="Y22" s="193">
        <v>4</v>
      </c>
    </row>
    <row r="23" spans="2:25" s="459" customFormat="1" ht="21.75" customHeight="1" x14ac:dyDescent="0.15">
      <c r="B23" s="91">
        <v>5</v>
      </c>
      <c r="C23" s="23" t="s">
        <v>41</v>
      </c>
      <c r="D23" s="467">
        <v>1865546828</v>
      </c>
      <c r="E23" s="467">
        <v>1714049158</v>
      </c>
      <c r="F23" s="467">
        <v>431800</v>
      </c>
      <c r="G23" s="467">
        <v>0</v>
      </c>
      <c r="H23" s="467">
        <v>151497670</v>
      </c>
      <c r="I23" s="467">
        <v>1069200</v>
      </c>
      <c r="J23" s="466">
        <v>91.93</v>
      </c>
      <c r="K23" s="467">
        <v>625092312</v>
      </c>
      <c r="L23" s="467">
        <v>138284414</v>
      </c>
      <c r="M23" s="467">
        <v>2000</v>
      </c>
      <c r="N23" s="467">
        <v>86189594</v>
      </c>
      <c r="O23" s="467">
        <v>400618304</v>
      </c>
      <c r="P23" s="467">
        <v>3810070</v>
      </c>
      <c r="Q23" s="466">
        <v>22.26</v>
      </c>
      <c r="R23" s="467">
        <v>2490639140</v>
      </c>
      <c r="S23" s="467">
        <v>1852333572</v>
      </c>
      <c r="T23" s="467">
        <v>433800</v>
      </c>
      <c r="U23" s="467">
        <v>86189594</v>
      </c>
      <c r="V23" s="467">
        <v>552115974</v>
      </c>
      <c r="W23" s="467">
        <v>4879270</v>
      </c>
      <c r="X23" s="466">
        <v>74.52</v>
      </c>
      <c r="Y23" s="195">
        <v>5</v>
      </c>
    </row>
    <row r="24" spans="2:25" s="459" customFormat="1" ht="21.75" customHeight="1" x14ac:dyDescent="0.15">
      <c r="B24" s="89">
        <v>7</v>
      </c>
      <c r="C24" s="19" t="s">
        <v>40</v>
      </c>
      <c r="D24" s="465">
        <v>1458083421</v>
      </c>
      <c r="E24" s="465">
        <v>1373970844</v>
      </c>
      <c r="F24" s="465">
        <v>0</v>
      </c>
      <c r="G24" s="465">
        <v>32800</v>
      </c>
      <c r="H24" s="465">
        <v>84079777</v>
      </c>
      <c r="I24" s="465">
        <v>0</v>
      </c>
      <c r="J24" s="464">
        <v>94.23</v>
      </c>
      <c r="K24" s="465">
        <v>294734074</v>
      </c>
      <c r="L24" s="465">
        <v>113474675</v>
      </c>
      <c r="M24" s="465">
        <v>0</v>
      </c>
      <c r="N24" s="465">
        <v>17481808</v>
      </c>
      <c r="O24" s="465">
        <v>163777591</v>
      </c>
      <c r="P24" s="465">
        <v>0</v>
      </c>
      <c r="Q24" s="464">
        <v>38.5</v>
      </c>
      <c r="R24" s="465">
        <v>1752817495</v>
      </c>
      <c r="S24" s="465">
        <v>1487445519</v>
      </c>
      <c r="T24" s="465">
        <v>0</v>
      </c>
      <c r="U24" s="465">
        <v>17514608</v>
      </c>
      <c r="V24" s="465">
        <v>247857368</v>
      </c>
      <c r="W24" s="465">
        <v>0</v>
      </c>
      <c r="X24" s="464">
        <v>84.86</v>
      </c>
      <c r="Y24" s="193">
        <v>7</v>
      </c>
    </row>
    <row r="25" spans="2:25" s="459" customFormat="1" ht="21.75" customHeight="1" x14ac:dyDescent="0.15">
      <c r="B25" s="89">
        <v>8</v>
      </c>
      <c r="C25" s="19" t="s">
        <v>39</v>
      </c>
      <c r="D25" s="465">
        <v>1740416349</v>
      </c>
      <c r="E25" s="465">
        <v>1634349585</v>
      </c>
      <c r="F25" s="465">
        <v>1028800</v>
      </c>
      <c r="G25" s="465">
        <v>0</v>
      </c>
      <c r="H25" s="465">
        <v>106066764</v>
      </c>
      <c r="I25" s="465">
        <v>0</v>
      </c>
      <c r="J25" s="464">
        <v>93.91</v>
      </c>
      <c r="K25" s="465">
        <v>223011585</v>
      </c>
      <c r="L25" s="465">
        <v>101716652</v>
      </c>
      <c r="M25" s="465">
        <v>98300</v>
      </c>
      <c r="N25" s="465">
        <v>29150152</v>
      </c>
      <c r="O25" s="465">
        <v>92144781</v>
      </c>
      <c r="P25" s="465">
        <v>0</v>
      </c>
      <c r="Q25" s="464">
        <v>45.61</v>
      </c>
      <c r="R25" s="465">
        <v>1963427934</v>
      </c>
      <c r="S25" s="465">
        <v>1736066237</v>
      </c>
      <c r="T25" s="465">
        <v>1127100</v>
      </c>
      <c r="U25" s="465">
        <v>29150152</v>
      </c>
      <c r="V25" s="465">
        <v>198211545</v>
      </c>
      <c r="W25" s="465">
        <v>0</v>
      </c>
      <c r="X25" s="464">
        <v>88.42</v>
      </c>
      <c r="Y25" s="193">
        <v>8</v>
      </c>
    </row>
    <row r="26" spans="2:25" s="459" customFormat="1" ht="21.75" customHeight="1" x14ac:dyDescent="0.15">
      <c r="B26" s="89">
        <v>10</v>
      </c>
      <c r="C26" s="19" t="s">
        <v>38</v>
      </c>
      <c r="D26" s="465">
        <v>1228884767</v>
      </c>
      <c r="E26" s="465">
        <v>1162110778</v>
      </c>
      <c r="F26" s="465">
        <v>252100</v>
      </c>
      <c r="G26" s="465">
        <v>419300</v>
      </c>
      <c r="H26" s="465">
        <v>66354689</v>
      </c>
      <c r="I26" s="465">
        <v>0</v>
      </c>
      <c r="J26" s="464">
        <v>94.57</v>
      </c>
      <c r="K26" s="465">
        <v>311510747</v>
      </c>
      <c r="L26" s="465">
        <v>84319703</v>
      </c>
      <c r="M26" s="465">
        <v>15670</v>
      </c>
      <c r="N26" s="465">
        <v>43893107</v>
      </c>
      <c r="O26" s="465">
        <v>183297937</v>
      </c>
      <c r="P26" s="465">
        <v>0</v>
      </c>
      <c r="Q26" s="464">
        <v>27.07</v>
      </c>
      <c r="R26" s="465">
        <v>1540395514</v>
      </c>
      <c r="S26" s="465">
        <v>1246430481</v>
      </c>
      <c r="T26" s="465">
        <v>267770</v>
      </c>
      <c r="U26" s="465">
        <v>44312407</v>
      </c>
      <c r="V26" s="465">
        <v>249652626</v>
      </c>
      <c r="W26" s="465">
        <v>0</v>
      </c>
      <c r="X26" s="464">
        <v>80.92</v>
      </c>
      <c r="Y26" s="193">
        <v>10</v>
      </c>
    </row>
    <row r="27" spans="2:25" s="459" customFormat="1" ht="21.75" customHeight="1" x14ac:dyDescent="0.15">
      <c r="B27" s="89">
        <v>11</v>
      </c>
      <c r="C27" s="19" t="s">
        <v>37</v>
      </c>
      <c r="D27" s="465">
        <v>1647251646</v>
      </c>
      <c r="E27" s="465">
        <v>1497597731</v>
      </c>
      <c r="F27" s="465">
        <v>0</v>
      </c>
      <c r="G27" s="465">
        <v>0</v>
      </c>
      <c r="H27" s="465">
        <v>149653915</v>
      </c>
      <c r="I27" s="465">
        <v>0</v>
      </c>
      <c r="J27" s="464">
        <v>90.91</v>
      </c>
      <c r="K27" s="465">
        <v>458504963</v>
      </c>
      <c r="L27" s="465">
        <v>144550569</v>
      </c>
      <c r="M27" s="465">
        <v>0</v>
      </c>
      <c r="N27" s="465">
        <v>0</v>
      </c>
      <c r="O27" s="465">
        <v>313954394</v>
      </c>
      <c r="P27" s="465">
        <v>0</v>
      </c>
      <c r="Q27" s="464">
        <v>31.53</v>
      </c>
      <c r="R27" s="465">
        <v>2105756609</v>
      </c>
      <c r="S27" s="465">
        <v>1642148300</v>
      </c>
      <c r="T27" s="465">
        <v>0</v>
      </c>
      <c r="U27" s="465">
        <v>0</v>
      </c>
      <c r="V27" s="465">
        <v>463608309</v>
      </c>
      <c r="W27" s="465">
        <v>0</v>
      </c>
      <c r="X27" s="464">
        <v>77.98</v>
      </c>
      <c r="Y27" s="193">
        <v>11</v>
      </c>
    </row>
    <row r="28" spans="2:25" s="459" customFormat="1" ht="21.75" customHeight="1" x14ac:dyDescent="0.15">
      <c r="B28" s="91">
        <v>12</v>
      </c>
      <c r="C28" s="23" t="s">
        <v>36</v>
      </c>
      <c r="D28" s="467">
        <v>1021597217</v>
      </c>
      <c r="E28" s="467">
        <v>976750798</v>
      </c>
      <c r="F28" s="467">
        <v>405000</v>
      </c>
      <c r="G28" s="467">
        <v>0</v>
      </c>
      <c r="H28" s="467">
        <v>44846419</v>
      </c>
      <c r="I28" s="467">
        <v>351800</v>
      </c>
      <c r="J28" s="466">
        <v>95.64</v>
      </c>
      <c r="K28" s="467">
        <v>167574630</v>
      </c>
      <c r="L28" s="467">
        <v>37443874</v>
      </c>
      <c r="M28" s="467">
        <v>0</v>
      </c>
      <c r="N28" s="467">
        <v>22798195</v>
      </c>
      <c r="O28" s="467">
        <v>107332561</v>
      </c>
      <c r="P28" s="467">
        <v>1031400</v>
      </c>
      <c r="Q28" s="466">
        <v>22.48</v>
      </c>
      <c r="R28" s="467">
        <v>1189171847</v>
      </c>
      <c r="S28" s="467">
        <v>1014194672</v>
      </c>
      <c r="T28" s="467">
        <v>405000</v>
      </c>
      <c r="U28" s="467">
        <v>22798195</v>
      </c>
      <c r="V28" s="467">
        <v>152178980</v>
      </c>
      <c r="W28" s="467">
        <v>1383200</v>
      </c>
      <c r="X28" s="466">
        <v>85.39</v>
      </c>
      <c r="Y28" s="195">
        <v>12</v>
      </c>
    </row>
    <row r="29" spans="2:25" s="459" customFormat="1" ht="21.75" customHeight="1" x14ac:dyDescent="0.15">
      <c r="B29" s="89">
        <v>14</v>
      </c>
      <c r="C29" s="19" t="s">
        <v>35</v>
      </c>
      <c r="D29" s="465">
        <v>564058670</v>
      </c>
      <c r="E29" s="465">
        <v>528011966</v>
      </c>
      <c r="F29" s="465">
        <v>12200</v>
      </c>
      <c r="G29" s="465">
        <v>185540</v>
      </c>
      <c r="H29" s="465">
        <v>35861164</v>
      </c>
      <c r="I29" s="465">
        <v>0</v>
      </c>
      <c r="J29" s="464">
        <v>93.61</v>
      </c>
      <c r="K29" s="465">
        <v>176154036</v>
      </c>
      <c r="L29" s="465">
        <v>23811783</v>
      </c>
      <c r="M29" s="465">
        <v>19160</v>
      </c>
      <c r="N29" s="465">
        <v>33876608</v>
      </c>
      <c r="O29" s="465">
        <v>118465645</v>
      </c>
      <c r="P29" s="465">
        <v>0</v>
      </c>
      <c r="Q29" s="464">
        <v>13.52</v>
      </c>
      <c r="R29" s="465">
        <v>740212706</v>
      </c>
      <c r="S29" s="465">
        <v>551823749</v>
      </c>
      <c r="T29" s="465">
        <v>31360</v>
      </c>
      <c r="U29" s="465">
        <v>34062148</v>
      </c>
      <c r="V29" s="465">
        <v>154326809</v>
      </c>
      <c r="W29" s="465">
        <v>0</v>
      </c>
      <c r="X29" s="464">
        <v>74.55</v>
      </c>
      <c r="Y29" s="193">
        <v>14</v>
      </c>
    </row>
    <row r="30" spans="2:25" s="459" customFormat="1" ht="21.75" customHeight="1" x14ac:dyDescent="0.15">
      <c r="B30" s="89">
        <v>15</v>
      </c>
      <c r="C30" s="19" t="s">
        <v>34</v>
      </c>
      <c r="D30" s="465">
        <v>967792351</v>
      </c>
      <c r="E30" s="465">
        <v>881702632</v>
      </c>
      <c r="F30" s="465">
        <v>312913</v>
      </c>
      <c r="G30" s="465">
        <v>214600</v>
      </c>
      <c r="H30" s="465">
        <v>85875119</v>
      </c>
      <c r="I30" s="465">
        <v>0</v>
      </c>
      <c r="J30" s="464">
        <v>91.1</v>
      </c>
      <c r="K30" s="465">
        <v>374379398</v>
      </c>
      <c r="L30" s="465">
        <v>83929998</v>
      </c>
      <c r="M30" s="465">
        <v>9200</v>
      </c>
      <c r="N30" s="465">
        <v>44621502</v>
      </c>
      <c r="O30" s="465">
        <v>245827898</v>
      </c>
      <c r="P30" s="465">
        <v>0</v>
      </c>
      <c r="Q30" s="464">
        <v>22.42</v>
      </c>
      <c r="R30" s="465">
        <v>1342171749</v>
      </c>
      <c r="S30" s="465">
        <v>965632630</v>
      </c>
      <c r="T30" s="465">
        <v>322113</v>
      </c>
      <c r="U30" s="465">
        <v>44836102</v>
      </c>
      <c r="V30" s="465">
        <v>331703017</v>
      </c>
      <c r="W30" s="465">
        <v>0</v>
      </c>
      <c r="X30" s="464">
        <v>71.95</v>
      </c>
      <c r="Y30" s="193">
        <v>15</v>
      </c>
    </row>
    <row r="31" spans="2:25" s="459" customFormat="1" ht="21.75" customHeight="1" x14ac:dyDescent="0.15">
      <c r="B31" s="89">
        <v>17</v>
      </c>
      <c r="C31" s="19" t="s">
        <v>33</v>
      </c>
      <c r="D31" s="465">
        <v>2542532600</v>
      </c>
      <c r="E31" s="465">
        <v>2358609678</v>
      </c>
      <c r="F31" s="465">
        <v>2001000</v>
      </c>
      <c r="G31" s="465">
        <v>0</v>
      </c>
      <c r="H31" s="465">
        <v>183922922</v>
      </c>
      <c r="I31" s="465">
        <v>0</v>
      </c>
      <c r="J31" s="464">
        <v>92.77</v>
      </c>
      <c r="K31" s="465">
        <v>896283323</v>
      </c>
      <c r="L31" s="465">
        <v>285830914</v>
      </c>
      <c r="M31" s="465">
        <v>375350</v>
      </c>
      <c r="N31" s="465">
        <v>153680697</v>
      </c>
      <c r="O31" s="465">
        <v>456771712</v>
      </c>
      <c r="P31" s="465">
        <v>0</v>
      </c>
      <c r="Q31" s="464">
        <v>31.89</v>
      </c>
      <c r="R31" s="465">
        <v>3438815923</v>
      </c>
      <c r="S31" s="465">
        <v>2644440592</v>
      </c>
      <c r="T31" s="465">
        <v>2376350</v>
      </c>
      <c r="U31" s="465">
        <v>153680697</v>
      </c>
      <c r="V31" s="465">
        <v>640694634</v>
      </c>
      <c r="W31" s="465">
        <v>0</v>
      </c>
      <c r="X31" s="464">
        <v>76.900000000000006</v>
      </c>
      <c r="Y31" s="193">
        <v>17</v>
      </c>
    </row>
    <row r="32" spans="2:25" s="459" customFormat="1" ht="21.75" customHeight="1" x14ac:dyDescent="0.15">
      <c r="B32" s="89">
        <v>20</v>
      </c>
      <c r="C32" s="19" t="s">
        <v>32</v>
      </c>
      <c r="D32" s="465">
        <v>940781941</v>
      </c>
      <c r="E32" s="465">
        <v>878698351</v>
      </c>
      <c r="F32" s="465">
        <v>360900</v>
      </c>
      <c r="G32" s="465">
        <v>0</v>
      </c>
      <c r="H32" s="465">
        <v>62083590</v>
      </c>
      <c r="I32" s="465">
        <v>0</v>
      </c>
      <c r="J32" s="464">
        <v>93.4</v>
      </c>
      <c r="K32" s="465">
        <v>174941892</v>
      </c>
      <c r="L32" s="465">
        <v>44272603</v>
      </c>
      <c r="M32" s="465">
        <v>0</v>
      </c>
      <c r="N32" s="465">
        <v>13750200</v>
      </c>
      <c r="O32" s="465">
        <v>116919089</v>
      </c>
      <c r="P32" s="465">
        <v>0</v>
      </c>
      <c r="Q32" s="464">
        <v>25.31</v>
      </c>
      <c r="R32" s="465">
        <v>1115723833</v>
      </c>
      <c r="S32" s="465">
        <v>922970954</v>
      </c>
      <c r="T32" s="465">
        <v>360900</v>
      </c>
      <c r="U32" s="465">
        <v>13750200</v>
      </c>
      <c r="V32" s="465">
        <v>179002679</v>
      </c>
      <c r="W32" s="465">
        <v>0</v>
      </c>
      <c r="X32" s="464">
        <v>82.72</v>
      </c>
      <c r="Y32" s="193">
        <v>20</v>
      </c>
    </row>
    <row r="33" spans="2:25" s="459" customFormat="1" ht="21.75" customHeight="1" x14ac:dyDescent="0.15">
      <c r="B33" s="91">
        <v>27</v>
      </c>
      <c r="C33" s="23" t="s">
        <v>31</v>
      </c>
      <c r="D33" s="467">
        <v>424924191</v>
      </c>
      <c r="E33" s="467">
        <v>372149843</v>
      </c>
      <c r="F33" s="467">
        <v>30000</v>
      </c>
      <c r="G33" s="467">
        <v>225200</v>
      </c>
      <c r="H33" s="467">
        <v>52549148</v>
      </c>
      <c r="I33" s="467">
        <v>0</v>
      </c>
      <c r="J33" s="466">
        <v>87.58</v>
      </c>
      <c r="K33" s="467">
        <v>253317128</v>
      </c>
      <c r="L33" s="467">
        <v>56033852</v>
      </c>
      <c r="M33" s="467">
        <v>0</v>
      </c>
      <c r="N33" s="467">
        <v>28245549</v>
      </c>
      <c r="O33" s="467">
        <v>169037727</v>
      </c>
      <c r="P33" s="467">
        <v>0</v>
      </c>
      <c r="Q33" s="466">
        <v>22.12</v>
      </c>
      <c r="R33" s="467">
        <v>678241319</v>
      </c>
      <c r="S33" s="467">
        <v>428183695</v>
      </c>
      <c r="T33" s="467">
        <v>30000</v>
      </c>
      <c r="U33" s="467">
        <v>28470749</v>
      </c>
      <c r="V33" s="467">
        <v>221586875</v>
      </c>
      <c r="W33" s="467">
        <v>0</v>
      </c>
      <c r="X33" s="466">
        <v>63.13</v>
      </c>
      <c r="Y33" s="195">
        <v>27</v>
      </c>
    </row>
    <row r="34" spans="2:25" s="459" customFormat="1" ht="21.75" customHeight="1" x14ac:dyDescent="0.15">
      <c r="B34" s="89">
        <v>32</v>
      </c>
      <c r="C34" s="19" t="s">
        <v>30</v>
      </c>
      <c r="D34" s="465">
        <v>626347043</v>
      </c>
      <c r="E34" s="465">
        <v>592347610</v>
      </c>
      <c r="F34" s="465">
        <v>0</v>
      </c>
      <c r="G34" s="465">
        <v>0</v>
      </c>
      <c r="H34" s="465">
        <v>33999433</v>
      </c>
      <c r="I34" s="465">
        <v>0</v>
      </c>
      <c r="J34" s="464">
        <v>94.57</v>
      </c>
      <c r="K34" s="465">
        <v>132558339</v>
      </c>
      <c r="L34" s="465">
        <v>37799609</v>
      </c>
      <c r="M34" s="465">
        <v>26333</v>
      </c>
      <c r="N34" s="465">
        <v>11774616</v>
      </c>
      <c r="O34" s="465">
        <v>82984114</v>
      </c>
      <c r="P34" s="465">
        <v>0</v>
      </c>
      <c r="Q34" s="464">
        <v>28.52</v>
      </c>
      <c r="R34" s="465">
        <v>758905382</v>
      </c>
      <c r="S34" s="465">
        <v>630147219</v>
      </c>
      <c r="T34" s="465">
        <v>26333</v>
      </c>
      <c r="U34" s="465">
        <v>11774616</v>
      </c>
      <c r="V34" s="465">
        <v>116983547</v>
      </c>
      <c r="W34" s="465">
        <v>0</v>
      </c>
      <c r="X34" s="464">
        <v>83.03</v>
      </c>
      <c r="Y34" s="193">
        <v>32</v>
      </c>
    </row>
    <row r="35" spans="2:25" s="459" customFormat="1" ht="21.75" customHeight="1" x14ac:dyDescent="0.15">
      <c r="B35" s="89">
        <v>33</v>
      </c>
      <c r="C35" s="19" t="s">
        <v>29</v>
      </c>
      <c r="D35" s="465">
        <v>1193049117</v>
      </c>
      <c r="E35" s="465">
        <v>1113191706</v>
      </c>
      <c r="F35" s="465">
        <v>126300</v>
      </c>
      <c r="G35" s="465">
        <v>0</v>
      </c>
      <c r="H35" s="465">
        <v>79857411</v>
      </c>
      <c r="I35" s="465">
        <v>425200</v>
      </c>
      <c r="J35" s="464">
        <v>93.34</v>
      </c>
      <c r="K35" s="465">
        <v>333662292</v>
      </c>
      <c r="L35" s="465">
        <v>93686991</v>
      </c>
      <c r="M35" s="465">
        <v>0</v>
      </c>
      <c r="N35" s="465">
        <v>43277437</v>
      </c>
      <c r="O35" s="465">
        <v>196697864</v>
      </c>
      <c r="P35" s="465">
        <v>390200</v>
      </c>
      <c r="Q35" s="464">
        <v>28.11</v>
      </c>
      <c r="R35" s="465">
        <v>1526711409</v>
      </c>
      <c r="S35" s="465">
        <v>1206878697</v>
      </c>
      <c r="T35" s="465">
        <v>126300</v>
      </c>
      <c r="U35" s="465">
        <v>43277437</v>
      </c>
      <c r="V35" s="465">
        <v>276555275</v>
      </c>
      <c r="W35" s="465">
        <v>815400</v>
      </c>
      <c r="X35" s="464">
        <v>79.09</v>
      </c>
      <c r="Y35" s="193">
        <v>33</v>
      </c>
    </row>
    <row r="36" spans="2:25" s="459" customFormat="1" ht="21.75" customHeight="1" x14ac:dyDescent="0.15">
      <c r="B36" s="89">
        <v>35</v>
      </c>
      <c r="C36" s="19" t="s">
        <v>28</v>
      </c>
      <c r="D36" s="465">
        <v>875091506</v>
      </c>
      <c r="E36" s="465">
        <v>821793204</v>
      </c>
      <c r="F36" s="465">
        <v>65800</v>
      </c>
      <c r="G36" s="465">
        <v>0</v>
      </c>
      <c r="H36" s="465">
        <v>53298302</v>
      </c>
      <c r="I36" s="465">
        <v>0</v>
      </c>
      <c r="J36" s="464">
        <v>93.91</v>
      </c>
      <c r="K36" s="465">
        <v>218388647</v>
      </c>
      <c r="L36" s="465">
        <v>61033355</v>
      </c>
      <c r="M36" s="465">
        <v>51400</v>
      </c>
      <c r="N36" s="465">
        <v>31476772</v>
      </c>
      <c r="O36" s="465">
        <v>125878520</v>
      </c>
      <c r="P36" s="465">
        <v>0</v>
      </c>
      <c r="Q36" s="464">
        <v>27.95</v>
      </c>
      <c r="R36" s="465">
        <v>1093480153</v>
      </c>
      <c r="S36" s="465">
        <v>882826559</v>
      </c>
      <c r="T36" s="465">
        <v>117200</v>
      </c>
      <c r="U36" s="465">
        <v>31476772</v>
      </c>
      <c r="V36" s="465">
        <v>179176822</v>
      </c>
      <c r="W36" s="465">
        <v>0</v>
      </c>
      <c r="X36" s="464">
        <v>80.739999999999995</v>
      </c>
      <c r="Y36" s="193">
        <v>35</v>
      </c>
    </row>
    <row r="37" spans="2:25" s="459" customFormat="1" ht="21.75" customHeight="1" x14ac:dyDescent="0.15">
      <c r="B37" s="89">
        <v>42</v>
      </c>
      <c r="C37" s="19" t="s">
        <v>27</v>
      </c>
      <c r="D37" s="465">
        <v>459354039</v>
      </c>
      <c r="E37" s="465">
        <v>422699817</v>
      </c>
      <c r="F37" s="465">
        <v>50300</v>
      </c>
      <c r="G37" s="465">
        <v>1500</v>
      </c>
      <c r="H37" s="465">
        <v>36652722</v>
      </c>
      <c r="I37" s="465">
        <v>0</v>
      </c>
      <c r="J37" s="464">
        <v>92.02</v>
      </c>
      <c r="K37" s="465">
        <v>124658423</v>
      </c>
      <c r="L37" s="465">
        <v>27574645</v>
      </c>
      <c r="M37" s="465">
        <v>0</v>
      </c>
      <c r="N37" s="465">
        <v>27009635</v>
      </c>
      <c r="O37" s="465">
        <v>70074143</v>
      </c>
      <c r="P37" s="465">
        <v>0</v>
      </c>
      <c r="Q37" s="464">
        <v>22.12</v>
      </c>
      <c r="R37" s="465">
        <v>584012462</v>
      </c>
      <c r="S37" s="465">
        <v>450274462</v>
      </c>
      <c r="T37" s="465">
        <v>50300</v>
      </c>
      <c r="U37" s="465">
        <v>27011135</v>
      </c>
      <c r="V37" s="465">
        <v>106726865</v>
      </c>
      <c r="W37" s="465">
        <v>0</v>
      </c>
      <c r="X37" s="464">
        <v>77.099999999999994</v>
      </c>
      <c r="Y37" s="193">
        <v>42</v>
      </c>
    </row>
    <row r="38" spans="2:25" s="459" customFormat="1" ht="21.75" customHeight="1" x14ac:dyDescent="0.15">
      <c r="B38" s="91">
        <v>48</v>
      </c>
      <c r="C38" s="23" t="s">
        <v>26</v>
      </c>
      <c r="D38" s="467">
        <v>1673634616</v>
      </c>
      <c r="E38" s="467">
        <v>1536130293</v>
      </c>
      <c r="F38" s="467">
        <v>842983</v>
      </c>
      <c r="G38" s="467">
        <v>62700</v>
      </c>
      <c r="H38" s="467">
        <v>137441623</v>
      </c>
      <c r="I38" s="467">
        <v>0</v>
      </c>
      <c r="J38" s="466">
        <v>91.78</v>
      </c>
      <c r="K38" s="467">
        <v>794229913</v>
      </c>
      <c r="L38" s="467">
        <v>199598768</v>
      </c>
      <c r="M38" s="467">
        <v>0</v>
      </c>
      <c r="N38" s="467">
        <v>54578936</v>
      </c>
      <c r="O38" s="467">
        <v>540052209</v>
      </c>
      <c r="P38" s="467">
        <v>0</v>
      </c>
      <c r="Q38" s="466">
        <v>25.13</v>
      </c>
      <c r="R38" s="467">
        <v>2467864529</v>
      </c>
      <c r="S38" s="467">
        <v>1735729061</v>
      </c>
      <c r="T38" s="467">
        <v>842983</v>
      </c>
      <c r="U38" s="467">
        <v>54641636</v>
      </c>
      <c r="V38" s="467">
        <v>677493832</v>
      </c>
      <c r="W38" s="467">
        <v>0</v>
      </c>
      <c r="X38" s="466">
        <v>70.33</v>
      </c>
      <c r="Y38" s="195">
        <v>48</v>
      </c>
    </row>
    <row r="39" spans="2:25" s="459" customFormat="1" ht="21.75" customHeight="1" x14ac:dyDescent="0.15">
      <c r="B39" s="89">
        <v>49</v>
      </c>
      <c r="C39" s="19" t="s">
        <v>25</v>
      </c>
      <c r="D39" s="465">
        <v>2428263861</v>
      </c>
      <c r="E39" s="465">
        <v>2139763430</v>
      </c>
      <c r="F39" s="465">
        <v>10936900</v>
      </c>
      <c r="G39" s="465">
        <v>20300</v>
      </c>
      <c r="H39" s="465">
        <v>288480131</v>
      </c>
      <c r="I39" s="465">
        <v>0</v>
      </c>
      <c r="J39" s="464">
        <v>88.12</v>
      </c>
      <c r="K39" s="465">
        <v>1266521791</v>
      </c>
      <c r="L39" s="465">
        <v>345511022</v>
      </c>
      <c r="M39" s="465">
        <v>287189</v>
      </c>
      <c r="N39" s="465">
        <v>66673692</v>
      </c>
      <c r="O39" s="465">
        <v>854337077</v>
      </c>
      <c r="P39" s="465">
        <v>0</v>
      </c>
      <c r="Q39" s="464">
        <v>27.28</v>
      </c>
      <c r="R39" s="465">
        <v>3694785652</v>
      </c>
      <c r="S39" s="465">
        <v>2485274452</v>
      </c>
      <c r="T39" s="465">
        <v>11224089</v>
      </c>
      <c r="U39" s="465">
        <v>66693992</v>
      </c>
      <c r="V39" s="465">
        <v>1142817208</v>
      </c>
      <c r="W39" s="465">
        <v>0</v>
      </c>
      <c r="X39" s="464">
        <v>67.260000000000005</v>
      </c>
      <c r="Y39" s="193">
        <v>49</v>
      </c>
    </row>
    <row r="40" spans="2:25" s="459" customFormat="1" ht="21.75" customHeight="1" x14ac:dyDescent="0.15">
      <c r="B40" s="89">
        <v>53</v>
      </c>
      <c r="C40" s="19" t="s">
        <v>24</v>
      </c>
      <c r="D40" s="465">
        <v>706089223</v>
      </c>
      <c r="E40" s="465">
        <v>664678289</v>
      </c>
      <c r="F40" s="465">
        <v>442400</v>
      </c>
      <c r="G40" s="465">
        <v>0</v>
      </c>
      <c r="H40" s="465">
        <v>41410934</v>
      </c>
      <c r="I40" s="465">
        <v>0</v>
      </c>
      <c r="J40" s="464">
        <v>94.14</v>
      </c>
      <c r="K40" s="465">
        <v>137830321</v>
      </c>
      <c r="L40" s="465">
        <v>43751924</v>
      </c>
      <c r="M40" s="465">
        <v>3300</v>
      </c>
      <c r="N40" s="465">
        <v>12879934</v>
      </c>
      <c r="O40" s="465">
        <v>81198463</v>
      </c>
      <c r="P40" s="465">
        <v>0</v>
      </c>
      <c r="Q40" s="464">
        <v>31.74</v>
      </c>
      <c r="R40" s="465">
        <v>843919544</v>
      </c>
      <c r="S40" s="465">
        <v>708430213</v>
      </c>
      <c r="T40" s="465">
        <v>445700</v>
      </c>
      <c r="U40" s="465">
        <v>12879934</v>
      </c>
      <c r="V40" s="465">
        <v>122609397</v>
      </c>
      <c r="W40" s="465">
        <v>0</v>
      </c>
      <c r="X40" s="464">
        <v>83.95</v>
      </c>
      <c r="Y40" s="193">
        <v>53</v>
      </c>
    </row>
    <row r="41" spans="2:25" s="459" customFormat="1" ht="21.75" customHeight="1" x14ac:dyDescent="0.15">
      <c r="B41" s="89">
        <v>57</v>
      </c>
      <c r="C41" s="19" t="s">
        <v>23</v>
      </c>
      <c r="D41" s="465">
        <v>371025731</v>
      </c>
      <c r="E41" s="465">
        <v>348255123</v>
      </c>
      <c r="F41" s="465">
        <v>398136</v>
      </c>
      <c r="G41" s="465">
        <v>1301548</v>
      </c>
      <c r="H41" s="465">
        <v>21469060</v>
      </c>
      <c r="I41" s="465">
        <v>0</v>
      </c>
      <c r="J41" s="464">
        <v>93.86</v>
      </c>
      <c r="K41" s="465">
        <v>43123241</v>
      </c>
      <c r="L41" s="465">
        <v>18222845</v>
      </c>
      <c r="M41" s="465">
        <v>0</v>
      </c>
      <c r="N41" s="465">
        <v>1891011</v>
      </c>
      <c r="O41" s="465">
        <v>23009385</v>
      </c>
      <c r="P41" s="465">
        <v>0</v>
      </c>
      <c r="Q41" s="464">
        <v>42.26</v>
      </c>
      <c r="R41" s="465">
        <v>414148972</v>
      </c>
      <c r="S41" s="465">
        <v>366477968</v>
      </c>
      <c r="T41" s="465">
        <v>398136</v>
      </c>
      <c r="U41" s="465">
        <v>3192559</v>
      </c>
      <c r="V41" s="465">
        <v>44478445</v>
      </c>
      <c r="W41" s="465">
        <v>0</v>
      </c>
      <c r="X41" s="464">
        <v>88.49</v>
      </c>
      <c r="Y41" s="193">
        <v>57</v>
      </c>
    </row>
    <row r="42" spans="2:25" s="459" customFormat="1" ht="21.75" customHeight="1" x14ac:dyDescent="0.15">
      <c r="B42" s="89">
        <v>58</v>
      </c>
      <c r="C42" s="19" t="s">
        <v>22</v>
      </c>
      <c r="D42" s="465">
        <v>1064098440</v>
      </c>
      <c r="E42" s="465">
        <v>989153654</v>
      </c>
      <c r="F42" s="465">
        <v>908400</v>
      </c>
      <c r="G42" s="465">
        <v>0</v>
      </c>
      <c r="H42" s="465">
        <v>74944786</v>
      </c>
      <c r="I42" s="465">
        <v>0</v>
      </c>
      <c r="J42" s="464">
        <v>92.96</v>
      </c>
      <c r="K42" s="465">
        <v>280142984</v>
      </c>
      <c r="L42" s="465">
        <v>76470952</v>
      </c>
      <c r="M42" s="465">
        <v>2600</v>
      </c>
      <c r="N42" s="465">
        <v>21405727</v>
      </c>
      <c r="O42" s="465">
        <v>182266305</v>
      </c>
      <c r="P42" s="465">
        <v>0</v>
      </c>
      <c r="Q42" s="464">
        <v>27.3</v>
      </c>
      <c r="R42" s="465">
        <v>1344241424</v>
      </c>
      <c r="S42" s="465">
        <v>1065624606</v>
      </c>
      <c r="T42" s="465">
        <v>911000</v>
      </c>
      <c r="U42" s="465">
        <v>21405727</v>
      </c>
      <c r="V42" s="465">
        <v>257211091</v>
      </c>
      <c r="W42" s="465">
        <v>0</v>
      </c>
      <c r="X42" s="464">
        <v>79.27</v>
      </c>
      <c r="Y42" s="193">
        <v>58</v>
      </c>
    </row>
    <row r="43" spans="2:25" s="459" customFormat="1" ht="21.75" customHeight="1" x14ac:dyDescent="0.15">
      <c r="B43" s="91">
        <v>59</v>
      </c>
      <c r="C43" s="23" t="s">
        <v>21</v>
      </c>
      <c r="D43" s="467">
        <v>1757898934</v>
      </c>
      <c r="E43" s="467">
        <v>1652986240</v>
      </c>
      <c r="F43" s="467">
        <v>3798434</v>
      </c>
      <c r="G43" s="467">
        <v>0</v>
      </c>
      <c r="H43" s="467">
        <v>104912694</v>
      </c>
      <c r="I43" s="467">
        <v>0</v>
      </c>
      <c r="J43" s="466">
        <v>94.03</v>
      </c>
      <c r="K43" s="467">
        <v>717063987</v>
      </c>
      <c r="L43" s="467">
        <v>136258067</v>
      </c>
      <c r="M43" s="467">
        <v>89239</v>
      </c>
      <c r="N43" s="467">
        <v>31585123</v>
      </c>
      <c r="O43" s="467">
        <v>549220797</v>
      </c>
      <c r="P43" s="467">
        <v>0</v>
      </c>
      <c r="Q43" s="466">
        <v>19</v>
      </c>
      <c r="R43" s="467">
        <v>2474962921</v>
      </c>
      <c r="S43" s="467">
        <v>1789244307</v>
      </c>
      <c r="T43" s="467">
        <v>3887673</v>
      </c>
      <c r="U43" s="467">
        <v>31585123</v>
      </c>
      <c r="V43" s="467">
        <v>654133491</v>
      </c>
      <c r="W43" s="467">
        <v>0</v>
      </c>
      <c r="X43" s="466">
        <v>72.290000000000006</v>
      </c>
      <c r="Y43" s="195">
        <v>59</v>
      </c>
    </row>
    <row r="44" spans="2:25" s="459" customFormat="1" ht="21.75" customHeight="1" x14ac:dyDescent="0.15">
      <c r="B44" s="89">
        <v>62</v>
      </c>
      <c r="C44" s="19" t="s">
        <v>20</v>
      </c>
      <c r="D44" s="465">
        <v>306724887</v>
      </c>
      <c r="E44" s="465">
        <v>283852654</v>
      </c>
      <c r="F44" s="465">
        <v>109500</v>
      </c>
      <c r="G44" s="465">
        <v>0</v>
      </c>
      <c r="H44" s="465">
        <v>22872233</v>
      </c>
      <c r="I44" s="465">
        <v>0</v>
      </c>
      <c r="J44" s="464">
        <v>92.54</v>
      </c>
      <c r="K44" s="465">
        <v>85926575</v>
      </c>
      <c r="L44" s="465">
        <v>23766936</v>
      </c>
      <c r="M44" s="465">
        <v>6429</v>
      </c>
      <c r="N44" s="465">
        <v>1267216</v>
      </c>
      <c r="O44" s="465">
        <v>60892423</v>
      </c>
      <c r="P44" s="465">
        <v>0</v>
      </c>
      <c r="Q44" s="464">
        <v>27.66</v>
      </c>
      <c r="R44" s="465">
        <v>392651462</v>
      </c>
      <c r="S44" s="465">
        <v>307619590</v>
      </c>
      <c r="T44" s="465">
        <v>115929</v>
      </c>
      <c r="U44" s="465">
        <v>1267216</v>
      </c>
      <c r="V44" s="465">
        <v>83764656</v>
      </c>
      <c r="W44" s="465">
        <v>0</v>
      </c>
      <c r="X44" s="464">
        <v>78.34</v>
      </c>
      <c r="Y44" s="193">
        <v>62</v>
      </c>
    </row>
    <row r="45" spans="2:25" s="459" customFormat="1" ht="21.75" customHeight="1" x14ac:dyDescent="0.15">
      <c r="B45" s="89">
        <v>82</v>
      </c>
      <c r="C45" s="19" t="s">
        <v>19</v>
      </c>
      <c r="D45" s="465">
        <v>860414590</v>
      </c>
      <c r="E45" s="465">
        <v>810607204</v>
      </c>
      <c r="F45" s="465">
        <v>40000</v>
      </c>
      <c r="G45" s="465">
        <v>1985900</v>
      </c>
      <c r="H45" s="465">
        <v>47821486</v>
      </c>
      <c r="I45" s="465">
        <v>0</v>
      </c>
      <c r="J45" s="464">
        <v>94.21</v>
      </c>
      <c r="K45" s="465">
        <v>212095540</v>
      </c>
      <c r="L45" s="465">
        <v>53382377</v>
      </c>
      <c r="M45" s="465">
        <v>0</v>
      </c>
      <c r="N45" s="465">
        <v>13597950</v>
      </c>
      <c r="O45" s="465">
        <v>145115213</v>
      </c>
      <c r="P45" s="465">
        <v>0</v>
      </c>
      <c r="Q45" s="464">
        <v>25.17</v>
      </c>
      <c r="R45" s="465">
        <v>1072510130</v>
      </c>
      <c r="S45" s="465">
        <v>863989581</v>
      </c>
      <c r="T45" s="465">
        <v>40000</v>
      </c>
      <c r="U45" s="465">
        <v>15583850</v>
      </c>
      <c r="V45" s="465">
        <v>192936699</v>
      </c>
      <c r="W45" s="465">
        <v>0</v>
      </c>
      <c r="X45" s="464">
        <v>80.56</v>
      </c>
      <c r="Y45" s="193">
        <v>82</v>
      </c>
    </row>
    <row r="46" spans="2:25" s="459" customFormat="1" ht="21.75" customHeight="1" x14ac:dyDescent="0.15">
      <c r="B46" s="89">
        <v>86</v>
      </c>
      <c r="C46" s="19" t="s">
        <v>18</v>
      </c>
      <c r="D46" s="465">
        <v>265057284</v>
      </c>
      <c r="E46" s="465">
        <v>251069618</v>
      </c>
      <c r="F46" s="465">
        <v>0</v>
      </c>
      <c r="G46" s="465">
        <v>1200</v>
      </c>
      <c r="H46" s="465">
        <v>13986466</v>
      </c>
      <c r="I46" s="465">
        <v>0</v>
      </c>
      <c r="J46" s="464">
        <v>94.72</v>
      </c>
      <c r="K46" s="465">
        <v>62331706</v>
      </c>
      <c r="L46" s="465">
        <v>18640540</v>
      </c>
      <c r="M46" s="465">
        <v>0</v>
      </c>
      <c r="N46" s="465">
        <v>2959599</v>
      </c>
      <c r="O46" s="465">
        <v>40731567</v>
      </c>
      <c r="P46" s="465">
        <v>0</v>
      </c>
      <c r="Q46" s="464">
        <v>29.91</v>
      </c>
      <c r="R46" s="465">
        <v>327388990</v>
      </c>
      <c r="S46" s="465">
        <v>269710158</v>
      </c>
      <c r="T46" s="465">
        <v>0</v>
      </c>
      <c r="U46" s="465">
        <v>2960799</v>
      </c>
      <c r="V46" s="465">
        <v>54718033</v>
      </c>
      <c r="W46" s="465">
        <v>0</v>
      </c>
      <c r="X46" s="464">
        <v>82.38</v>
      </c>
      <c r="Y46" s="193">
        <v>86</v>
      </c>
    </row>
    <row r="47" spans="2:25" s="459" customFormat="1" ht="21.75" customHeight="1" x14ac:dyDescent="0.15">
      <c r="B47" s="89">
        <v>89</v>
      </c>
      <c r="C47" s="19" t="s">
        <v>17</v>
      </c>
      <c r="D47" s="465">
        <v>932936965</v>
      </c>
      <c r="E47" s="465">
        <v>858259511</v>
      </c>
      <c r="F47" s="465">
        <v>0</v>
      </c>
      <c r="G47" s="465">
        <v>0</v>
      </c>
      <c r="H47" s="465">
        <v>74677454</v>
      </c>
      <c r="I47" s="465">
        <v>136000</v>
      </c>
      <c r="J47" s="464">
        <v>92.01</v>
      </c>
      <c r="K47" s="465">
        <v>114886169</v>
      </c>
      <c r="L47" s="465">
        <v>28805353</v>
      </c>
      <c r="M47" s="465">
        <v>0</v>
      </c>
      <c r="N47" s="465">
        <v>58732042</v>
      </c>
      <c r="O47" s="465">
        <v>27348774</v>
      </c>
      <c r="P47" s="465">
        <v>1876100</v>
      </c>
      <c r="Q47" s="464">
        <v>25.49</v>
      </c>
      <c r="R47" s="465">
        <v>1047823134</v>
      </c>
      <c r="S47" s="465">
        <v>887064864</v>
      </c>
      <c r="T47" s="465">
        <v>0</v>
      </c>
      <c r="U47" s="465">
        <v>58732042</v>
      </c>
      <c r="V47" s="465">
        <v>102026228</v>
      </c>
      <c r="W47" s="465">
        <v>2012100</v>
      </c>
      <c r="X47" s="464">
        <v>84.82</v>
      </c>
      <c r="Y47" s="193">
        <v>89</v>
      </c>
    </row>
    <row r="48" spans="2:25" s="459" customFormat="1" ht="21.75" customHeight="1" x14ac:dyDescent="0.15">
      <c r="B48" s="91">
        <v>90</v>
      </c>
      <c r="C48" s="23" t="s">
        <v>16</v>
      </c>
      <c r="D48" s="467">
        <v>1553456384</v>
      </c>
      <c r="E48" s="467">
        <v>1454158438</v>
      </c>
      <c r="F48" s="467">
        <v>453300</v>
      </c>
      <c r="G48" s="467">
        <v>0</v>
      </c>
      <c r="H48" s="467">
        <v>99297946</v>
      </c>
      <c r="I48" s="467">
        <v>0</v>
      </c>
      <c r="J48" s="466">
        <v>93.61</v>
      </c>
      <c r="K48" s="467">
        <v>275658545</v>
      </c>
      <c r="L48" s="467">
        <v>99339421</v>
      </c>
      <c r="M48" s="467">
        <v>50900</v>
      </c>
      <c r="N48" s="467">
        <v>18010028</v>
      </c>
      <c r="O48" s="467">
        <v>158309096</v>
      </c>
      <c r="P48" s="467">
        <v>0</v>
      </c>
      <c r="Q48" s="466">
        <v>36.04</v>
      </c>
      <c r="R48" s="467">
        <v>1829114929</v>
      </c>
      <c r="S48" s="467">
        <v>1553497859</v>
      </c>
      <c r="T48" s="467">
        <v>504200</v>
      </c>
      <c r="U48" s="467">
        <v>18010028</v>
      </c>
      <c r="V48" s="467">
        <v>257607042</v>
      </c>
      <c r="W48" s="467">
        <v>0</v>
      </c>
      <c r="X48" s="466">
        <v>84.93</v>
      </c>
      <c r="Y48" s="195">
        <v>90</v>
      </c>
    </row>
    <row r="49" spans="2:25" s="459" customFormat="1" ht="21.75" customHeight="1" x14ac:dyDescent="0.15">
      <c r="B49" s="89">
        <v>92</v>
      </c>
      <c r="C49" s="19" t="s">
        <v>15</v>
      </c>
      <c r="D49" s="465">
        <v>448255889</v>
      </c>
      <c r="E49" s="465">
        <v>427131911</v>
      </c>
      <c r="F49" s="465">
        <v>489000</v>
      </c>
      <c r="G49" s="465">
        <v>0</v>
      </c>
      <c r="H49" s="465">
        <v>21123978</v>
      </c>
      <c r="I49" s="465">
        <v>0</v>
      </c>
      <c r="J49" s="464">
        <v>95.29</v>
      </c>
      <c r="K49" s="465">
        <v>82475765</v>
      </c>
      <c r="L49" s="465">
        <v>31235105</v>
      </c>
      <c r="M49" s="465">
        <v>291100</v>
      </c>
      <c r="N49" s="465">
        <v>5454043</v>
      </c>
      <c r="O49" s="465">
        <v>45786617</v>
      </c>
      <c r="P49" s="465">
        <v>0</v>
      </c>
      <c r="Q49" s="464">
        <v>37.869999999999997</v>
      </c>
      <c r="R49" s="465">
        <v>530731654</v>
      </c>
      <c r="S49" s="465">
        <v>458367016</v>
      </c>
      <c r="T49" s="465">
        <v>780100</v>
      </c>
      <c r="U49" s="465">
        <v>5454043</v>
      </c>
      <c r="V49" s="465">
        <v>66910595</v>
      </c>
      <c r="W49" s="465">
        <v>0</v>
      </c>
      <c r="X49" s="464">
        <v>86.37</v>
      </c>
      <c r="Y49" s="193">
        <v>92</v>
      </c>
    </row>
    <row r="50" spans="2:25" s="459" customFormat="1" ht="21.75" customHeight="1" x14ac:dyDescent="0.15">
      <c r="B50" s="89">
        <v>93</v>
      </c>
      <c r="C50" s="19" t="s">
        <v>14</v>
      </c>
      <c r="D50" s="465">
        <v>4904565798</v>
      </c>
      <c r="E50" s="465">
        <v>4474560811</v>
      </c>
      <c r="F50" s="465">
        <v>10428846</v>
      </c>
      <c r="G50" s="465">
        <v>576600</v>
      </c>
      <c r="H50" s="465">
        <v>429428387</v>
      </c>
      <c r="I50" s="465">
        <v>0</v>
      </c>
      <c r="J50" s="464">
        <v>91.23</v>
      </c>
      <c r="K50" s="465">
        <v>2006410323</v>
      </c>
      <c r="L50" s="465">
        <v>375125004</v>
      </c>
      <c r="M50" s="465">
        <v>516322</v>
      </c>
      <c r="N50" s="465">
        <v>320148999</v>
      </c>
      <c r="O50" s="465">
        <v>1311136320</v>
      </c>
      <c r="P50" s="465">
        <v>0</v>
      </c>
      <c r="Q50" s="464">
        <v>18.7</v>
      </c>
      <c r="R50" s="465">
        <v>6910976121</v>
      </c>
      <c r="S50" s="465">
        <v>4849685815</v>
      </c>
      <c r="T50" s="465">
        <v>10945168</v>
      </c>
      <c r="U50" s="465">
        <v>320725599</v>
      </c>
      <c r="V50" s="465">
        <v>1740564707</v>
      </c>
      <c r="W50" s="465">
        <v>0</v>
      </c>
      <c r="X50" s="464">
        <v>70.17</v>
      </c>
      <c r="Y50" s="193">
        <v>93</v>
      </c>
    </row>
    <row r="51" spans="2:25" s="459" customFormat="1" ht="21.75" customHeight="1" x14ac:dyDescent="0.15">
      <c r="B51" s="89">
        <v>94</v>
      </c>
      <c r="C51" s="19" t="s">
        <v>13</v>
      </c>
      <c r="D51" s="465">
        <v>2616570478</v>
      </c>
      <c r="E51" s="465">
        <v>2457945076</v>
      </c>
      <c r="F51" s="465">
        <v>5232483</v>
      </c>
      <c r="G51" s="465">
        <v>797600</v>
      </c>
      <c r="H51" s="465">
        <v>157827802</v>
      </c>
      <c r="I51" s="465">
        <v>0</v>
      </c>
      <c r="J51" s="464">
        <v>93.94</v>
      </c>
      <c r="K51" s="465">
        <v>606137733</v>
      </c>
      <c r="L51" s="465">
        <v>176294589</v>
      </c>
      <c r="M51" s="465">
        <v>540546</v>
      </c>
      <c r="N51" s="465">
        <v>140021900</v>
      </c>
      <c r="O51" s="465">
        <v>289821244</v>
      </c>
      <c r="P51" s="465">
        <v>0</v>
      </c>
      <c r="Q51" s="464">
        <v>29.08</v>
      </c>
      <c r="R51" s="465">
        <v>3222708211</v>
      </c>
      <c r="S51" s="465">
        <v>2634239665</v>
      </c>
      <c r="T51" s="465">
        <v>5773029</v>
      </c>
      <c r="U51" s="465">
        <v>140819500</v>
      </c>
      <c r="V51" s="465">
        <v>447649046</v>
      </c>
      <c r="W51" s="465">
        <v>0</v>
      </c>
      <c r="X51" s="464">
        <v>81.739999999999995</v>
      </c>
      <c r="Y51" s="193">
        <v>94</v>
      </c>
    </row>
    <row r="52" spans="2:25" s="459" customFormat="1" ht="21.75" customHeight="1" x14ac:dyDescent="0.15">
      <c r="B52" s="89">
        <v>95</v>
      </c>
      <c r="C52" s="19" t="s">
        <v>12</v>
      </c>
      <c r="D52" s="465">
        <v>493223750</v>
      </c>
      <c r="E52" s="465">
        <v>459163637</v>
      </c>
      <c r="F52" s="465">
        <v>0</v>
      </c>
      <c r="G52" s="465">
        <v>0</v>
      </c>
      <c r="H52" s="465">
        <v>34060113</v>
      </c>
      <c r="I52" s="465">
        <v>0</v>
      </c>
      <c r="J52" s="464">
        <v>93.09</v>
      </c>
      <c r="K52" s="465">
        <v>169200534</v>
      </c>
      <c r="L52" s="465">
        <v>34030814</v>
      </c>
      <c r="M52" s="465">
        <v>0</v>
      </c>
      <c r="N52" s="465">
        <v>13537190</v>
      </c>
      <c r="O52" s="465">
        <v>121632530</v>
      </c>
      <c r="P52" s="465">
        <v>0</v>
      </c>
      <c r="Q52" s="464">
        <v>20.11</v>
      </c>
      <c r="R52" s="465">
        <v>662424284</v>
      </c>
      <c r="S52" s="465">
        <v>493194451</v>
      </c>
      <c r="T52" s="465">
        <v>0</v>
      </c>
      <c r="U52" s="465">
        <v>13537190</v>
      </c>
      <c r="V52" s="465">
        <v>155692643</v>
      </c>
      <c r="W52" s="465">
        <v>0</v>
      </c>
      <c r="X52" s="464">
        <v>74.45</v>
      </c>
      <c r="Y52" s="193">
        <v>95</v>
      </c>
    </row>
    <row r="53" spans="2:25" s="459" customFormat="1" ht="21.75" customHeight="1" x14ac:dyDescent="0.15">
      <c r="B53" s="91">
        <v>96</v>
      </c>
      <c r="C53" s="23" t="s">
        <v>11</v>
      </c>
      <c r="D53" s="467">
        <v>1074962789</v>
      </c>
      <c r="E53" s="467">
        <v>985462185</v>
      </c>
      <c r="F53" s="467">
        <v>498835</v>
      </c>
      <c r="G53" s="467">
        <v>34800</v>
      </c>
      <c r="H53" s="467">
        <v>89465804</v>
      </c>
      <c r="I53" s="467">
        <v>0</v>
      </c>
      <c r="J53" s="466">
        <v>91.67</v>
      </c>
      <c r="K53" s="467">
        <v>348851851</v>
      </c>
      <c r="L53" s="467">
        <v>70859396</v>
      </c>
      <c r="M53" s="467">
        <v>20000</v>
      </c>
      <c r="N53" s="467">
        <v>98747146</v>
      </c>
      <c r="O53" s="467">
        <v>179245309</v>
      </c>
      <c r="P53" s="467">
        <v>0</v>
      </c>
      <c r="Q53" s="466">
        <v>20.309999999999999</v>
      </c>
      <c r="R53" s="467">
        <v>1423814640</v>
      </c>
      <c r="S53" s="467">
        <v>1056321581</v>
      </c>
      <c r="T53" s="467">
        <v>518835</v>
      </c>
      <c r="U53" s="467">
        <v>98781946</v>
      </c>
      <c r="V53" s="467">
        <v>268711113</v>
      </c>
      <c r="W53" s="467">
        <v>0</v>
      </c>
      <c r="X53" s="466">
        <v>74.19</v>
      </c>
      <c r="Y53" s="195">
        <v>96</v>
      </c>
    </row>
    <row r="54" spans="2:25" s="459" customFormat="1" ht="21.75" customHeight="1" x14ac:dyDescent="0.15">
      <c r="B54" s="89">
        <v>97</v>
      </c>
      <c r="C54" s="19" t="s">
        <v>10</v>
      </c>
      <c r="D54" s="465">
        <v>1970352209</v>
      </c>
      <c r="E54" s="465">
        <v>1826505772</v>
      </c>
      <c r="F54" s="465">
        <v>0</v>
      </c>
      <c r="G54" s="465">
        <v>35725</v>
      </c>
      <c r="H54" s="465">
        <v>143810712</v>
      </c>
      <c r="I54" s="465">
        <v>0</v>
      </c>
      <c r="J54" s="464">
        <v>92.7</v>
      </c>
      <c r="K54" s="465">
        <v>556813331</v>
      </c>
      <c r="L54" s="465">
        <v>139508939</v>
      </c>
      <c r="M54" s="465">
        <v>0</v>
      </c>
      <c r="N54" s="465">
        <v>80885924</v>
      </c>
      <c r="O54" s="465">
        <v>336418468</v>
      </c>
      <c r="P54" s="465">
        <v>0</v>
      </c>
      <c r="Q54" s="464">
        <v>25.05</v>
      </c>
      <c r="R54" s="465">
        <v>2527165540</v>
      </c>
      <c r="S54" s="465">
        <v>1966014711</v>
      </c>
      <c r="T54" s="465">
        <v>0</v>
      </c>
      <c r="U54" s="465">
        <v>80921649</v>
      </c>
      <c r="V54" s="465">
        <v>480229180</v>
      </c>
      <c r="W54" s="465">
        <v>0</v>
      </c>
      <c r="X54" s="464">
        <v>77.8</v>
      </c>
      <c r="Y54" s="193">
        <v>97</v>
      </c>
    </row>
    <row r="55" spans="2:25" s="459" customFormat="1" ht="21.75" customHeight="1" x14ac:dyDescent="0.15">
      <c r="B55" s="89">
        <v>98</v>
      </c>
      <c r="C55" s="19" t="s">
        <v>9</v>
      </c>
      <c r="D55" s="465">
        <v>2693509420</v>
      </c>
      <c r="E55" s="465">
        <v>2398612210</v>
      </c>
      <c r="F55" s="465">
        <v>3567449</v>
      </c>
      <c r="G55" s="465">
        <v>0</v>
      </c>
      <c r="H55" s="465">
        <v>294897210</v>
      </c>
      <c r="I55" s="465">
        <v>0</v>
      </c>
      <c r="J55" s="464">
        <v>89.05</v>
      </c>
      <c r="K55" s="465">
        <v>957397116</v>
      </c>
      <c r="L55" s="465">
        <v>204984750</v>
      </c>
      <c r="M55" s="465">
        <v>0</v>
      </c>
      <c r="N55" s="465">
        <v>123557011</v>
      </c>
      <c r="O55" s="465">
        <v>628855355</v>
      </c>
      <c r="P55" s="465">
        <v>0</v>
      </c>
      <c r="Q55" s="464">
        <v>21.41</v>
      </c>
      <c r="R55" s="465">
        <v>3650906536</v>
      </c>
      <c r="S55" s="465">
        <v>2603596960</v>
      </c>
      <c r="T55" s="465">
        <v>3567449</v>
      </c>
      <c r="U55" s="465">
        <v>123557011</v>
      </c>
      <c r="V55" s="465">
        <v>923752565</v>
      </c>
      <c r="W55" s="465">
        <v>0</v>
      </c>
      <c r="X55" s="464">
        <v>71.31</v>
      </c>
      <c r="Y55" s="193">
        <v>98</v>
      </c>
    </row>
    <row r="56" spans="2:25" s="459" customFormat="1" ht="21.75" customHeight="1" x14ac:dyDescent="0.15">
      <c r="B56" s="89">
        <v>99</v>
      </c>
      <c r="C56" s="19" t="s">
        <v>8</v>
      </c>
      <c r="D56" s="465">
        <v>1050795027</v>
      </c>
      <c r="E56" s="465">
        <v>959802398</v>
      </c>
      <c r="F56" s="465">
        <v>1129400</v>
      </c>
      <c r="G56" s="465">
        <v>156700</v>
      </c>
      <c r="H56" s="465">
        <v>90835929</v>
      </c>
      <c r="I56" s="465">
        <v>0</v>
      </c>
      <c r="J56" s="464">
        <v>91.34</v>
      </c>
      <c r="K56" s="465">
        <v>331570651</v>
      </c>
      <c r="L56" s="465">
        <v>79403126</v>
      </c>
      <c r="M56" s="465">
        <v>172000</v>
      </c>
      <c r="N56" s="465">
        <v>42994827</v>
      </c>
      <c r="O56" s="465">
        <v>209172698</v>
      </c>
      <c r="P56" s="465">
        <v>0</v>
      </c>
      <c r="Q56" s="464">
        <v>23.95</v>
      </c>
      <c r="R56" s="465">
        <v>1382365678</v>
      </c>
      <c r="S56" s="465">
        <v>1039205524</v>
      </c>
      <c r="T56" s="465">
        <v>1301400</v>
      </c>
      <c r="U56" s="465">
        <v>43151527</v>
      </c>
      <c r="V56" s="465">
        <v>300008627</v>
      </c>
      <c r="W56" s="465">
        <v>0</v>
      </c>
      <c r="X56" s="464">
        <v>75.180000000000007</v>
      </c>
      <c r="Y56" s="193">
        <v>99</v>
      </c>
    </row>
    <row r="57" spans="2:25" s="459" customFormat="1" ht="21.75" customHeight="1" x14ac:dyDescent="0.15">
      <c r="B57" s="89">
        <v>100</v>
      </c>
      <c r="C57" s="19" t="s">
        <v>7</v>
      </c>
      <c r="D57" s="465">
        <v>1227228663</v>
      </c>
      <c r="E57" s="465">
        <v>1184216994</v>
      </c>
      <c r="F57" s="465">
        <v>77800</v>
      </c>
      <c r="G57" s="465">
        <v>1012900</v>
      </c>
      <c r="H57" s="465">
        <v>41998769</v>
      </c>
      <c r="I57" s="465">
        <v>0</v>
      </c>
      <c r="J57" s="464">
        <v>96.5</v>
      </c>
      <c r="K57" s="465">
        <v>207452125</v>
      </c>
      <c r="L57" s="465">
        <v>77037308</v>
      </c>
      <c r="M57" s="465">
        <v>0</v>
      </c>
      <c r="N57" s="465">
        <v>50505791</v>
      </c>
      <c r="O57" s="465">
        <v>79909026</v>
      </c>
      <c r="P57" s="465">
        <v>0</v>
      </c>
      <c r="Q57" s="464">
        <v>37.130000000000003</v>
      </c>
      <c r="R57" s="465">
        <v>1434680788</v>
      </c>
      <c r="S57" s="465">
        <v>1261254302</v>
      </c>
      <c r="T57" s="465">
        <v>77800</v>
      </c>
      <c r="U57" s="465">
        <v>51518691</v>
      </c>
      <c r="V57" s="465">
        <v>121907795</v>
      </c>
      <c r="W57" s="465">
        <v>0</v>
      </c>
      <c r="X57" s="464">
        <v>87.91</v>
      </c>
      <c r="Y57" s="193">
        <v>100</v>
      </c>
    </row>
    <row r="58" spans="2:25" s="459" customFormat="1" ht="21.75" customHeight="1" x14ac:dyDescent="0.15">
      <c r="B58" s="91">
        <v>101</v>
      </c>
      <c r="C58" s="23" t="s">
        <v>6</v>
      </c>
      <c r="D58" s="467">
        <v>1161222934</v>
      </c>
      <c r="E58" s="467">
        <v>1075786575</v>
      </c>
      <c r="F58" s="467">
        <v>306100</v>
      </c>
      <c r="G58" s="467">
        <v>1155100</v>
      </c>
      <c r="H58" s="467">
        <v>84281259</v>
      </c>
      <c r="I58" s="467">
        <v>0</v>
      </c>
      <c r="J58" s="466">
        <v>92.64</v>
      </c>
      <c r="K58" s="467">
        <v>331687238</v>
      </c>
      <c r="L58" s="467">
        <v>81927896</v>
      </c>
      <c r="M58" s="467">
        <v>12952</v>
      </c>
      <c r="N58" s="467">
        <v>28916136</v>
      </c>
      <c r="O58" s="467">
        <v>220843206</v>
      </c>
      <c r="P58" s="467">
        <v>0</v>
      </c>
      <c r="Q58" s="466">
        <v>24.7</v>
      </c>
      <c r="R58" s="467">
        <v>1492910172</v>
      </c>
      <c r="S58" s="467">
        <v>1157714471</v>
      </c>
      <c r="T58" s="467">
        <v>319052</v>
      </c>
      <c r="U58" s="467">
        <v>30071236</v>
      </c>
      <c r="V58" s="467">
        <v>305124465</v>
      </c>
      <c r="W58" s="467">
        <v>0</v>
      </c>
      <c r="X58" s="466">
        <v>77.55</v>
      </c>
      <c r="Y58" s="195">
        <v>101</v>
      </c>
    </row>
    <row r="59" spans="2:25" s="459" customFormat="1" ht="21.75" customHeight="1" x14ac:dyDescent="0.15">
      <c r="B59" s="87">
        <v>102</v>
      </c>
      <c r="C59" s="15" t="s">
        <v>5</v>
      </c>
      <c r="D59" s="463">
        <v>2022428443</v>
      </c>
      <c r="E59" s="463">
        <v>1879618727</v>
      </c>
      <c r="F59" s="463">
        <v>2614500</v>
      </c>
      <c r="G59" s="463">
        <v>17977396</v>
      </c>
      <c r="H59" s="463">
        <v>124832320</v>
      </c>
      <c r="I59" s="463">
        <v>0</v>
      </c>
      <c r="J59" s="462">
        <v>92.94</v>
      </c>
      <c r="K59" s="463">
        <v>299347912</v>
      </c>
      <c r="L59" s="463">
        <v>88509115</v>
      </c>
      <c r="M59" s="463">
        <v>18900</v>
      </c>
      <c r="N59" s="463">
        <v>72852128</v>
      </c>
      <c r="O59" s="463">
        <v>137986669</v>
      </c>
      <c r="P59" s="463">
        <v>0</v>
      </c>
      <c r="Q59" s="462">
        <v>29.57</v>
      </c>
      <c r="R59" s="463">
        <v>2321776355</v>
      </c>
      <c r="S59" s="463">
        <v>1968127842</v>
      </c>
      <c r="T59" s="463">
        <v>2633400</v>
      </c>
      <c r="U59" s="463">
        <v>90829524</v>
      </c>
      <c r="V59" s="463">
        <v>262818989</v>
      </c>
      <c r="W59" s="463">
        <v>0</v>
      </c>
      <c r="X59" s="462">
        <v>84.77</v>
      </c>
      <c r="Y59" s="191">
        <v>102</v>
      </c>
    </row>
    <row r="60" spans="2:25" s="459" customFormat="1" ht="21.75" customHeight="1" x14ac:dyDescent="0.15">
      <c r="B60" s="89">
        <v>103</v>
      </c>
      <c r="C60" s="19" t="s">
        <v>4</v>
      </c>
      <c r="D60" s="465">
        <v>1149669333</v>
      </c>
      <c r="E60" s="465">
        <v>1098353326</v>
      </c>
      <c r="F60" s="465">
        <v>591200</v>
      </c>
      <c r="G60" s="465">
        <v>0</v>
      </c>
      <c r="H60" s="465">
        <v>51316007</v>
      </c>
      <c r="I60" s="465">
        <v>0</v>
      </c>
      <c r="J60" s="464">
        <v>95.54</v>
      </c>
      <c r="K60" s="465">
        <v>205303273</v>
      </c>
      <c r="L60" s="465">
        <v>73712839</v>
      </c>
      <c r="M60" s="465">
        <v>22200</v>
      </c>
      <c r="N60" s="465">
        <v>6439519</v>
      </c>
      <c r="O60" s="465">
        <v>125150915</v>
      </c>
      <c r="P60" s="465">
        <v>0</v>
      </c>
      <c r="Q60" s="464">
        <v>35.9</v>
      </c>
      <c r="R60" s="465">
        <v>1354972606</v>
      </c>
      <c r="S60" s="465">
        <v>1172066165</v>
      </c>
      <c r="T60" s="465">
        <v>613400</v>
      </c>
      <c r="U60" s="465">
        <v>6439519</v>
      </c>
      <c r="V60" s="465">
        <v>176466922</v>
      </c>
      <c r="W60" s="465">
        <v>0</v>
      </c>
      <c r="X60" s="464">
        <v>86.5</v>
      </c>
      <c r="Y60" s="193">
        <v>103</v>
      </c>
    </row>
    <row r="61" spans="2:25" s="459" customFormat="1" ht="21.75" customHeight="1" x14ac:dyDescent="0.15">
      <c r="B61" s="89">
        <v>104</v>
      </c>
      <c r="C61" s="19" t="s">
        <v>3</v>
      </c>
      <c r="D61" s="465">
        <v>1979425508</v>
      </c>
      <c r="E61" s="465">
        <v>1815613504</v>
      </c>
      <c r="F61" s="465">
        <v>518094</v>
      </c>
      <c r="G61" s="465">
        <v>112200</v>
      </c>
      <c r="H61" s="465">
        <v>163699804</v>
      </c>
      <c r="I61" s="465">
        <v>0</v>
      </c>
      <c r="J61" s="464">
        <v>91.72</v>
      </c>
      <c r="K61" s="465">
        <v>866621490</v>
      </c>
      <c r="L61" s="465">
        <v>195028285</v>
      </c>
      <c r="M61" s="465">
        <v>0</v>
      </c>
      <c r="N61" s="465">
        <v>93402029</v>
      </c>
      <c r="O61" s="465">
        <v>578191176</v>
      </c>
      <c r="P61" s="465">
        <v>0</v>
      </c>
      <c r="Q61" s="464">
        <v>22.5</v>
      </c>
      <c r="R61" s="465">
        <v>2846046998</v>
      </c>
      <c r="S61" s="465">
        <v>2010641789</v>
      </c>
      <c r="T61" s="465">
        <v>518094</v>
      </c>
      <c r="U61" s="465">
        <v>93514229</v>
      </c>
      <c r="V61" s="465">
        <v>741890980</v>
      </c>
      <c r="W61" s="465">
        <v>0</v>
      </c>
      <c r="X61" s="464">
        <v>70.650000000000006</v>
      </c>
      <c r="Y61" s="193">
        <v>104</v>
      </c>
    </row>
    <row r="62" spans="2:25" s="459" customFormat="1" ht="21.75" customHeight="1" x14ac:dyDescent="0.15">
      <c r="B62" s="89">
        <v>105</v>
      </c>
      <c r="C62" s="19" t="s">
        <v>2</v>
      </c>
      <c r="D62" s="465">
        <v>1264246320</v>
      </c>
      <c r="E62" s="465">
        <v>1142430384</v>
      </c>
      <c r="F62" s="465">
        <v>1185064</v>
      </c>
      <c r="G62" s="465">
        <v>353000</v>
      </c>
      <c r="H62" s="465">
        <v>121462936</v>
      </c>
      <c r="I62" s="465">
        <v>68200</v>
      </c>
      <c r="J62" s="464">
        <v>90.37</v>
      </c>
      <c r="K62" s="465">
        <v>572492511</v>
      </c>
      <c r="L62" s="465">
        <v>145602652</v>
      </c>
      <c r="M62" s="465">
        <v>269100</v>
      </c>
      <c r="N62" s="465">
        <v>62050528</v>
      </c>
      <c r="O62" s="465">
        <v>364839331</v>
      </c>
      <c r="P62" s="465">
        <v>208200</v>
      </c>
      <c r="Q62" s="464">
        <v>25.44</v>
      </c>
      <c r="R62" s="465">
        <v>1836738831</v>
      </c>
      <c r="S62" s="465">
        <v>1288033036</v>
      </c>
      <c r="T62" s="465">
        <v>1454164</v>
      </c>
      <c r="U62" s="465">
        <v>62403528</v>
      </c>
      <c r="V62" s="465">
        <v>486302267</v>
      </c>
      <c r="W62" s="465">
        <v>276400</v>
      </c>
      <c r="X62" s="464">
        <v>70.14</v>
      </c>
      <c r="Y62" s="193">
        <v>105</v>
      </c>
    </row>
    <row r="63" spans="2:25" s="459" customFormat="1" ht="21.75" customHeight="1" x14ac:dyDescent="0.15">
      <c r="B63" s="87">
        <v>301</v>
      </c>
      <c r="C63" s="15" t="s">
        <v>1</v>
      </c>
      <c r="D63" s="463">
        <v>1019464000</v>
      </c>
      <c r="E63" s="463">
        <v>1019192000</v>
      </c>
      <c r="F63" s="463">
        <v>0</v>
      </c>
      <c r="G63" s="463">
        <v>0</v>
      </c>
      <c r="H63" s="463">
        <v>272000</v>
      </c>
      <c r="I63" s="463">
        <v>0</v>
      </c>
      <c r="J63" s="462">
        <v>99.97</v>
      </c>
      <c r="K63" s="463">
        <v>80000</v>
      </c>
      <c r="L63" s="463">
        <v>80000</v>
      </c>
      <c r="M63" s="463">
        <v>0</v>
      </c>
      <c r="N63" s="463">
        <v>0</v>
      </c>
      <c r="O63" s="463">
        <v>0</v>
      </c>
      <c r="P63" s="463">
        <v>0</v>
      </c>
      <c r="Q63" s="462">
        <v>100</v>
      </c>
      <c r="R63" s="463">
        <v>1019544000</v>
      </c>
      <c r="S63" s="463">
        <v>1019272000</v>
      </c>
      <c r="T63" s="463">
        <v>0</v>
      </c>
      <c r="U63" s="463">
        <v>0</v>
      </c>
      <c r="V63" s="463">
        <v>272000</v>
      </c>
      <c r="W63" s="463">
        <v>0</v>
      </c>
      <c r="X63" s="462">
        <v>99.97</v>
      </c>
      <c r="Y63" s="191">
        <v>301</v>
      </c>
    </row>
    <row r="64" spans="2:25" s="459" customFormat="1" ht="21.75" customHeight="1" thickBot="1" x14ac:dyDescent="0.2">
      <c r="B64" s="84">
        <v>302</v>
      </c>
      <c r="C64" s="11" t="s">
        <v>0</v>
      </c>
      <c r="D64" s="461">
        <v>1226383152</v>
      </c>
      <c r="E64" s="461">
        <v>1225501752</v>
      </c>
      <c r="F64" s="461">
        <v>0</v>
      </c>
      <c r="G64" s="461">
        <v>0</v>
      </c>
      <c r="H64" s="461">
        <v>881400</v>
      </c>
      <c r="I64" s="461">
        <v>0</v>
      </c>
      <c r="J64" s="460">
        <v>99.93</v>
      </c>
      <c r="K64" s="461">
        <v>246800</v>
      </c>
      <c r="L64" s="461">
        <v>140900</v>
      </c>
      <c r="M64" s="461">
        <v>0</v>
      </c>
      <c r="N64" s="461">
        <v>0</v>
      </c>
      <c r="O64" s="461">
        <v>105900</v>
      </c>
      <c r="P64" s="461">
        <v>0</v>
      </c>
      <c r="Q64" s="460">
        <v>57.09</v>
      </c>
      <c r="R64" s="461">
        <v>1226629952</v>
      </c>
      <c r="S64" s="461">
        <v>1225642652</v>
      </c>
      <c r="T64" s="461">
        <v>0</v>
      </c>
      <c r="U64" s="461">
        <v>0</v>
      </c>
      <c r="V64" s="461">
        <v>987300</v>
      </c>
      <c r="W64" s="461">
        <v>0</v>
      </c>
      <c r="X64" s="460">
        <v>99.92</v>
      </c>
      <c r="Y64" s="18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3">
    <mergeCell ref="B3:B5"/>
    <mergeCell ref="Y3:Y5"/>
    <mergeCell ref="R3:X3"/>
  </mergeCells>
  <phoneticPr fontId="7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colBreaks count="1" manualBreakCount="1">
    <brk id="1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Y117"/>
  <sheetViews>
    <sheetView workbookViewId="0"/>
  </sheetViews>
  <sheetFormatPr defaultColWidth="10.75" defaultRowHeight="13.5" x14ac:dyDescent="0.15"/>
  <cols>
    <col min="1" max="1" width="1.75" style="525" customWidth="1"/>
    <col min="2" max="2" width="5" style="525" customWidth="1"/>
    <col min="3" max="3" width="13.625" style="525" customWidth="1"/>
    <col min="4" max="5" width="16.75" style="525" customWidth="1"/>
    <col min="6" max="7" width="12.25" style="525" customWidth="1"/>
    <col min="8" max="8" width="13.25" style="525" bestFit="1" customWidth="1"/>
    <col min="9" max="9" width="13.875" style="525" customWidth="1"/>
    <col min="10" max="10" width="8.5" style="525" customWidth="1"/>
    <col min="11" max="12" width="16.75" style="525" customWidth="1"/>
    <col min="13" max="13" width="12" style="525" customWidth="1"/>
    <col min="14" max="14" width="15.625" style="525" customWidth="1"/>
    <col min="15" max="15" width="16.375" style="525" customWidth="1"/>
    <col min="16" max="16" width="13.5" style="525" customWidth="1"/>
    <col min="17" max="17" width="8.625" style="527" customWidth="1"/>
    <col min="18" max="19" width="17" style="525" customWidth="1"/>
    <col min="20" max="20" width="12.875" style="525" customWidth="1"/>
    <col min="21" max="22" width="15.5" style="525" customWidth="1"/>
    <col min="23" max="23" width="14.375" style="525" customWidth="1"/>
    <col min="24" max="24" width="8" style="526" customWidth="1"/>
    <col min="25" max="25" width="5" style="525" customWidth="1"/>
    <col min="26" max="16384" width="10.75" style="525"/>
  </cols>
  <sheetData>
    <row r="1" spans="2:25" ht="24" customHeight="1" x14ac:dyDescent="0.15">
      <c r="B1" s="591" t="s">
        <v>296</v>
      </c>
      <c r="X1" s="525"/>
    </row>
    <row r="2" spans="2:25" ht="11.25" customHeight="1" thickBot="1" x14ac:dyDescent="0.2">
      <c r="B2" s="590"/>
      <c r="C2" s="589"/>
      <c r="X2" s="525"/>
    </row>
    <row r="3" spans="2:25" ht="21.75" customHeight="1" x14ac:dyDescent="0.15">
      <c r="B3" s="873" t="s">
        <v>171</v>
      </c>
      <c r="C3" s="799" t="s">
        <v>82</v>
      </c>
      <c r="D3" s="522" t="s">
        <v>291</v>
      </c>
      <c r="E3" s="521"/>
      <c r="F3" s="520"/>
      <c r="G3" s="521"/>
      <c r="H3" s="521"/>
      <c r="I3" s="521"/>
      <c r="J3" s="520"/>
      <c r="K3" s="522" t="s">
        <v>290</v>
      </c>
      <c r="L3" s="521"/>
      <c r="M3" s="520"/>
      <c r="N3" s="520"/>
      <c r="O3" s="520"/>
      <c r="P3" s="520"/>
      <c r="Q3" s="520"/>
      <c r="R3" s="871" t="s">
        <v>166</v>
      </c>
      <c r="S3" s="862"/>
      <c r="T3" s="862"/>
      <c r="U3" s="862"/>
      <c r="V3" s="862"/>
      <c r="W3" s="862"/>
      <c r="X3" s="872"/>
      <c r="Y3" s="870" t="s">
        <v>171</v>
      </c>
    </row>
    <row r="4" spans="2:25" ht="21.75" customHeight="1" x14ac:dyDescent="0.15">
      <c r="B4" s="802"/>
      <c r="C4" s="293"/>
      <c r="D4" s="519" t="s">
        <v>287</v>
      </c>
      <c r="E4" s="519" t="s">
        <v>286</v>
      </c>
      <c r="F4" s="519" t="s">
        <v>289</v>
      </c>
      <c r="G4" s="519" t="s">
        <v>284</v>
      </c>
      <c r="H4" s="519" t="s">
        <v>283</v>
      </c>
      <c r="I4" s="519" t="s">
        <v>282</v>
      </c>
      <c r="J4" s="519" t="s">
        <v>281</v>
      </c>
      <c r="K4" s="519" t="s">
        <v>287</v>
      </c>
      <c r="L4" s="519" t="s">
        <v>286</v>
      </c>
      <c r="M4" s="519" t="s">
        <v>285</v>
      </c>
      <c r="N4" s="519" t="s">
        <v>284</v>
      </c>
      <c r="O4" s="519" t="s">
        <v>288</v>
      </c>
      <c r="P4" s="519" t="s">
        <v>282</v>
      </c>
      <c r="Q4" s="519" t="s">
        <v>281</v>
      </c>
      <c r="R4" s="518" t="s">
        <v>287</v>
      </c>
      <c r="S4" s="517" t="s">
        <v>286</v>
      </c>
      <c r="T4" s="517" t="s">
        <v>285</v>
      </c>
      <c r="U4" s="517" t="s">
        <v>284</v>
      </c>
      <c r="V4" s="517" t="s">
        <v>283</v>
      </c>
      <c r="W4" s="517" t="s">
        <v>282</v>
      </c>
      <c r="X4" s="517" t="s">
        <v>281</v>
      </c>
      <c r="Y4" s="805"/>
    </row>
    <row r="5" spans="2:25" s="562" customFormat="1" ht="21.75" customHeight="1" thickBot="1" x14ac:dyDescent="0.2">
      <c r="B5" s="803"/>
      <c r="C5" s="300" t="s">
        <v>187</v>
      </c>
      <c r="D5" s="514" t="s">
        <v>280</v>
      </c>
      <c r="E5" s="514" t="s">
        <v>279</v>
      </c>
      <c r="F5" s="515"/>
      <c r="G5" s="514" t="s">
        <v>278</v>
      </c>
      <c r="H5" s="514" t="s">
        <v>277</v>
      </c>
      <c r="I5" s="514" t="s">
        <v>272</v>
      </c>
      <c r="J5" s="516"/>
      <c r="K5" s="514" t="s">
        <v>276</v>
      </c>
      <c r="L5" s="514" t="s">
        <v>295</v>
      </c>
      <c r="M5" s="515"/>
      <c r="N5" s="514" t="s">
        <v>274</v>
      </c>
      <c r="O5" s="514" t="s">
        <v>273</v>
      </c>
      <c r="P5" s="514" t="s">
        <v>272</v>
      </c>
      <c r="Q5" s="513"/>
      <c r="R5" s="512" t="s">
        <v>271</v>
      </c>
      <c r="S5" s="510" t="s">
        <v>270</v>
      </c>
      <c r="T5" s="511"/>
      <c r="U5" s="510" t="s">
        <v>269</v>
      </c>
      <c r="V5" s="510" t="s">
        <v>268</v>
      </c>
      <c r="W5" s="510" t="s">
        <v>267</v>
      </c>
      <c r="X5" s="509"/>
      <c r="Y5" s="806"/>
    </row>
    <row r="6" spans="2:25" s="562" customFormat="1" x14ac:dyDescent="0.15">
      <c r="B6" s="60"/>
      <c r="C6" s="7"/>
      <c r="D6" s="505" t="s">
        <v>150</v>
      </c>
      <c r="E6" s="505" t="s">
        <v>150</v>
      </c>
      <c r="F6" s="504" t="s">
        <v>150</v>
      </c>
      <c r="G6" s="505" t="s">
        <v>150</v>
      </c>
      <c r="H6" s="505" t="s">
        <v>150</v>
      </c>
      <c r="I6" s="505" t="s">
        <v>150</v>
      </c>
      <c r="J6" s="504" t="s">
        <v>265</v>
      </c>
      <c r="K6" s="587" t="s">
        <v>150</v>
      </c>
      <c r="L6" s="585" t="s">
        <v>150</v>
      </c>
      <c r="M6" s="586" t="s">
        <v>150</v>
      </c>
      <c r="N6" s="585" t="s">
        <v>150</v>
      </c>
      <c r="O6" s="585" t="s">
        <v>150</v>
      </c>
      <c r="P6" s="585" t="s">
        <v>150</v>
      </c>
      <c r="Q6" s="588" t="s">
        <v>265</v>
      </c>
      <c r="R6" s="587" t="s">
        <v>150</v>
      </c>
      <c r="S6" s="585" t="s">
        <v>150</v>
      </c>
      <c r="T6" s="586" t="s">
        <v>150</v>
      </c>
      <c r="U6" s="585" t="s">
        <v>150</v>
      </c>
      <c r="V6" s="585" t="s">
        <v>150</v>
      </c>
      <c r="W6" s="585" t="s">
        <v>150</v>
      </c>
      <c r="X6" s="584" t="s">
        <v>265</v>
      </c>
      <c r="Y6" s="583"/>
    </row>
    <row r="7" spans="2:25" s="562" customFormat="1" ht="21.75" customHeight="1" x14ac:dyDescent="0.15">
      <c r="B7" s="56"/>
      <c r="C7" s="55" t="s">
        <v>59</v>
      </c>
      <c r="D7" s="490">
        <v>5754058032</v>
      </c>
      <c r="E7" s="490">
        <v>5563419343</v>
      </c>
      <c r="F7" s="490">
        <v>1002394</v>
      </c>
      <c r="G7" s="490">
        <v>387024</v>
      </c>
      <c r="H7" s="490">
        <v>190251665</v>
      </c>
      <c r="I7" s="490">
        <v>25427</v>
      </c>
      <c r="J7" s="496">
        <v>96.69</v>
      </c>
      <c r="K7" s="582">
        <v>1243806400</v>
      </c>
      <c r="L7" s="576">
        <v>215346132</v>
      </c>
      <c r="M7" s="576">
        <v>268455</v>
      </c>
      <c r="N7" s="576">
        <v>109304827</v>
      </c>
      <c r="O7" s="576">
        <v>919155441</v>
      </c>
      <c r="P7" s="576">
        <v>294367</v>
      </c>
      <c r="Q7" s="580">
        <v>17.32</v>
      </c>
      <c r="R7" s="582">
        <v>6997864432</v>
      </c>
      <c r="S7" s="576">
        <v>5778765475</v>
      </c>
      <c r="T7" s="576">
        <v>1270849</v>
      </c>
      <c r="U7" s="576">
        <v>109691851</v>
      </c>
      <c r="V7" s="576">
        <v>1109407106</v>
      </c>
      <c r="W7" s="576">
        <v>319794</v>
      </c>
      <c r="X7" s="579">
        <v>82.58</v>
      </c>
      <c r="Y7" s="563"/>
    </row>
    <row r="8" spans="2:25" s="562" customFormat="1" ht="21.75" customHeight="1" x14ac:dyDescent="0.15">
      <c r="B8" s="56"/>
      <c r="C8" s="55" t="s">
        <v>58</v>
      </c>
      <c r="D8" s="490">
        <v>4934185634</v>
      </c>
      <c r="E8" s="490">
        <v>4782359628</v>
      </c>
      <c r="F8" s="490">
        <v>852029</v>
      </c>
      <c r="G8" s="490">
        <v>213756</v>
      </c>
      <c r="H8" s="490">
        <v>151612250</v>
      </c>
      <c r="I8" s="490">
        <v>0</v>
      </c>
      <c r="J8" s="496">
        <v>96.92</v>
      </c>
      <c r="K8" s="582">
        <v>1182015936</v>
      </c>
      <c r="L8" s="576">
        <v>195045915</v>
      </c>
      <c r="M8" s="576">
        <v>28986</v>
      </c>
      <c r="N8" s="576">
        <v>105263563</v>
      </c>
      <c r="O8" s="576">
        <v>881706458</v>
      </c>
      <c r="P8" s="576">
        <v>105800</v>
      </c>
      <c r="Q8" s="580">
        <v>16.5</v>
      </c>
      <c r="R8" s="582">
        <v>6116201570</v>
      </c>
      <c r="S8" s="576">
        <v>4977405543</v>
      </c>
      <c r="T8" s="576">
        <v>881015</v>
      </c>
      <c r="U8" s="576">
        <v>105477319</v>
      </c>
      <c r="V8" s="576">
        <v>1033318708</v>
      </c>
      <c r="W8" s="576">
        <v>105800</v>
      </c>
      <c r="X8" s="579">
        <v>81.38</v>
      </c>
      <c r="Y8" s="563"/>
    </row>
    <row r="9" spans="2:25" s="562" customFormat="1" ht="21.75" customHeight="1" x14ac:dyDescent="0.15">
      <c r="B9" s="56"/>
      <c r="C9" s="55" t="s">
        <v>57</v>
      </c>
      <c r="D9" s="490">
        <v>3536400078</v>
      </c>
      <c r="E9" s="54">
        <v>3433613581</v>
      </c>
      <c r="F9" s="54">
        <v>445226</v>
      </c>
      <c r="G9" s="54">
        <v>201892</v>
      </c>
      <c r="H9" s="54">
        <v>102584605</v>
      </c>
      <c r="I9" s="54">
        <v>0</v>
      </c>
      <c r="J9" s="581">
        <v>97.09</v>
      </c>
      <c r="K9" s="54">
        <v>1108982047</v>
      </c>
      <c r="L9" s="54">
        <v>186376687</v>
      </c>
      <c r="M9" s="54">
        <v>18608</v>
      </c>
      <c r="N9" s="54">
        <v>80896260</v>
      </c>
      <c r="O9" s="54">
        <v>841709100</v>
      </c>
      <c r="P9" s="54">
        <v>0</v>
      </c>
      <c r="Q9" s="580">
        <v>16.809999999999999</v>
      </c>
      <c r="R9" s="54">
        <v>4645382125</v>
      </c>
      <c r="S9" s="54">
        <v>3619990268</v>
      </c>
      <c r="T9" s="54">
        <v>463834</v>
      </c>
      <c r="U9" s="54">
        <v>81098152</v>
      </c>
      <c r="V9" s="54">
        <v>944293705</v>
      </c>
      <c r="W9" s="54">
        <v>0</v>
      </c>
      <c r="X9" s="579">
        <v>77.930000000000007</v>
      </c>
      <c r="Y9" s="563"/>
    </row>
    <row r="10" spans="2:25" s="562" customFormat="1" ht="21.75" customHeight="1" x14ac:dyDescent="0.15">
      <c r="B10" s="56"/>
      <c r="C10" s="55" t="s">
        <v>56</v>
      </c>
      <c r="D10" s="490">
        <v>2139971032</v>
      </c>
      <c r="E10" s="54">
        <v>2076690926</v>
      </c>
      <c r="F10" s="54">
        <v>234503</v>
      </c>
      <c r="G10" s="54">
        <v>255230</v>
      </c>
      <c r="H10" s="54">
        <v>63024876</v>
      </c>
      <c r="I10" s="54">
        <v>0</v>
      </c>
      <c r="J10" s="581">
        <v>97.04</v>
      </c>
      <c r="K10" s="54">
        <v>996452095</v>
      </c>
      <c r="L10" s="54">
        <v>142447833</v>
      </c>
      <c r="M10" s="54">
        <v>21</v>
      </c>
      <c r="N10" s="54">
        <v>62107913</v>
      </c>
      <c r="O10" s="54">
        <v>791896349</v>
      </c>
      <c r="P10" s="54">
        <v>0</v>
      </c>
      <c r="Q10" s="580">
        <v>14.3</v>
      </c>
      <c r="R10" s="54">
        <v>3136423127</v>
      </c>
      <c r="S10" s="54">
        <v>2219138759</v>
      </c>
      <c r="T10" s="54">
        <v>234524</v>
      </c>
      <c r="U10" s="54">
        <v>62363143</v>
      </c>
      <c r="V10" s="54">
        <v>854921225</v>
      </c>
      <c r="W10" s="54">
        <v>0</v>
      </c>
      <c r="X10" s="579">
        <v>70.75</v>
      </c>
      <c r="Y10" s="563"/>
    </row>
    <row r="11" spans="2:25" s="562" customFormat="1" ht="15" thickBot="1" x14ac:dyDescent="0.2">
      <c r="B11" s="51"/>
      <c r="C11" s="50"/>
      <c r="D11" s="491"/>
      <c r="E11" s="491"/>
      <c r="F11" s="491"/>
      <c r="G11" s="491"/>
      <c r="H11" s="491"/>
      <c r="I11" s="490"/>
      <c r="J11" s="478"/>
      <c r="K11" s="578"/>
      <c r="L11" s="577"/>
      <c r="M11" s="577"/>
      <c r="N11" s="577"/>
      <c r="O11" s="577"/>
      <c r="P11" s="576"/>
      <c r="Q11" s="568"/>
      <c r="R11" s="578"/>
      <c r="S11" s="577"/>
      <c r="T11" s="577"/>
      <c r="U11" s="577"/>
      <c r="V11" s="577"/>
      <c r="W11" s="576"/>
      <c r="X11" s="567"/>
      <c r="Y11" s="575"/>
    </row>
    <row r="12" spans="2:25" s="562" customFormat="1" ht="14.25" x14ac:dyDescent="0.15">
      <c r="B12" s="44"/>
      <c r="C12" s="43"/>
      <c r="D12" s="484"/>
      <c r="E12" s="484"/>
      <c r="F12" s="484"/>
      <c r="G12" s="484"/>
      <c r="H12" s="484"/>
      <c r="I12" s="483"/>
      <c r="J12" s="482"/>
      <c r="K12" s="573"/>
      <c r="L12" s="572"/>
      <c r="M12" s="572"/>
      <c r="N12" s="572"/>
      <c r="O12" s="572"/>
      <c r="P12" s="571"/>
      <c r="Q12" s="574"/>
      <c r="R12" s="573"/>
      <c r="S12" s="572"/>
      <c r="T12" s="572"/>
      <c r="U12" s="572"/>
      <c r="V12" s="572"/>
      <c r="W12" s="571"/>
      <c r="X12" s="570"/>
      <c r="Y12" s="569"/>
    </row>
    <row r="13" spans="2:25" s="562" customFormat="1" ht="21.75" customHeight="1" x14ac:dyDescent="0.15">
      <c r="B13" s="37" t="s">
        <v>55</v>
      </c>
      <c r="C13" s="19" t="s">
        <v>54</v>
      </c>
      <c r="D13" s="38">
        <f t="shared" ref="D13:I13" si="0">SUM(D19:D64)</f>
        <v>1021407959</v>
      </c>
      <c r="E13" s="38">
        <f t="shared" si="0"/>
        <v>989512315</v>
      </c>
      <c r="F13" s="38">
        <f t="shared" si="0"/>
        <v>149723</v>
      </c>
      <c r="G13" s="38">
        <f t="shared" si="0"/>
        <v>20675</v>
      </c>
      <c r="H13" s="38">
        <f t="shared" si="0"/>
        <v>31874969</v>
      </c>
      <c r="I13" s="38">
        <f t="shared" si="0"/>
        <v>0</v>
      </c>
      <c r="J13" s="566">
        <f>ROUND(E13/(D13-I13)*100,2)</f>
        <v>96.88</v>
      </c>
      <c r="K13" s="38">
        <f t="shared" ref="K13:P13" si="1">SUM(K19:K64)</f>
        <v>892865829</v>
      </c>
      <c r="L13" s="38">
        <f t="shared" si="1"/>
        <v>99217878</v>
      </c>
      <c r="M13" s="38">
        <f t="shared" si="1"/>
        <v>17155</v>
      </c>
      <c r="N13" s="38">
        <f t="shared" si="1"/>
        <v>52084376</v>
      </c>
      <c r="O13" s="38">
        <f t="shared" si="1"/>
        <v>741563575</v>
      </c>
      <c r="P13" s="38">
        <f t="shared" si="1"/>
        <v>0</v>
      </c>
      <c r="Q13" s="568">
        <f>ROUND(+L13/(K13-P13)*100,2)</f>
        <v>11.11</v>
      </c>
      <c r="R13" s="38">
        <f t="shared" ref="R13:W13" si="2">SUM(R19:R64)</f>
        <v>1914273788</v>
      </c>
      <c r="S13" s="38">
        <f t="shared" si="2"/>
        <v>1088730193</v>
      </c>
      <c r="T13" s="38">
        <f t="shared" si="2"/>
        <v>166878</v>
      </c>
      <c r="U13" s="38">
        <f t="shared" si="2"/>
        <v>52105051</v>
      </c>
      <c r="V13" s="38">
        <f t="shared" si="2"/>
        <v>773438544</v>
      </c>
      <c r="W13" s="38">
        <f t="shared" si="2"/>
        <v>0</v>
      </c>
      <c r="X13" s="567">
        <f>ROUND(+S13/(R13-W13)*100,2)</f>
        <v>56.87</v>
      </c>
      <c r="Y13" s="563"/>
    </row>
    <row r="14" spans="2:25" s="562" customFormat="1" ht="21.75" customHeight="1" x14ac:dyDescent="0.15">
      <c r="B14" s="37" t="s">
        <v>53</v>
      </c>
      <c r="C14" s="19" t="s">
        <v>52</v>
      </c>
      <c r="D14" s="33">
        <f t="shared" ref="D14:I14" si="3">SUM(D19:D62)</f>
        <v>1021407959</v>
      </c>
      <c r="E14" s="33">
        <f t="shared" si="3"/>
        <v>989512315</v>
      </c>
      <c r="F14" s="33">
        <f t="shared" si="3"/>
        <v>149723</v>
      </c>
      <c r="G14" s="33">
        <f t="shared" si="3"/>
        <v>20675</v>
      </c>
      <c r="H14" s="33">
        <f t="shared" si="3"/>
        <v>31874969</v>
      </c>
      <c r="I14" s="33">
        <f t="shared" si="3"/>
        <v>0</v>
      </c>
      <c r="J14" s="566">
        <f>ROUND(E14/(D14-I14)*100,2)</f>
        <v>96.88</v>
      </c>
      <c r="K14" s="33">
        <f t="shared" ref="K14:P14" si="4">SUM(K19:K62)</f>
        <v>892865829</v>
      </c>
      <c r="L14" s="33">
        <f t="shared" si="4"/>
        <v>99217878</v>
      </c>
      <c r="M14" s="33">
        <f t="shared" si="4"/>
        <v>17155</v>
      </c>
      <c r="N14" s="33">
        <f t="shared" si="4"/>
        <v>52084376</v>
      </c>
      <c r="O14" s="33">
        <f t="shared" si="4"/>
        <v>741563575</v>
      </c>
      <c r="P14" s="33">
        <f t="shared" si="4"/>
        <v>0</v>
      </c>
      <c r="Q14" s="565">
        <f>Q13</f>
        <v>11.11</v>
      </c>
      <c r="R14" s="33">
        <f t="shared" ref="R14:W14" si="5">SUM(R19:R62)</f>
        <v>1914273788</v>
      </c>
      <c r="S14" s="33">
        <f t="shared" si="5"/>
        <v>1088730193</v>
      </c>
      <c r="T14" s="33">
        <f t="shared" si="5"/>
        <v>166878</v>
      </c>
      <c r="U14" s="33">
        <f t="shared" si="5"/>
        <v>52105051</v>
      </c>
      <c r="V14" s="33">
        <f t="shared" si="5"/>
        <v>773438544</v>
      </c>
      <c r="W14" s="33">
        <f t="shared" si="5"/>
        <v>0</v>
      </c>
      <c r="X14" s="564">
        <f>X13</f>
        <v>56.87</v>
      </c>
      <c r="Y14" s="563"/>
    </row>
    <row r="15" spans="2:25" ht="21.75" customHeight="1" x14ac:dyDescent="0.15">
      <c r="B15" s="35" t="s">
        <v>84</v>
      </c>
      <c r="C15" s="105" t="s">
        <v>50</v>
      </c>
      <c r="D15" s="33">
        <f t="shared" ref="D15:I15" si="6">SUM(D19:D31,D35:D36,D38:D40,D43,D48,D50:D51,D53:D62)</f>
        <v>916748209</v>
      </c>
      <c r="E15" s="33">
        <f t="shared" si="6"/>
        <v>888758781</v>
      </c>
      <c r="F15" s="33">
        <f t="shared" si="6"/>
        <v>149723</v>
      </c>
      <c r="G15" s="33">
        <f t="shared" si="6"/>
        <v>20675</v>
      </c>
      <c r="H15" s="33">
        <f t="shared" si="6"/>
        <v>27968753</v>
      </c>
      <c r="I15" s="33">
        <f t="shared" si="6"/>
        <v>0</v>
      </c>
      <c r="J15" s="560">
        <f>ROUND(E15/(D15-I15)*100,2)</f>
        <v>96.95</v>
      </c>
      <c r="K15" s="33">
        <f t="shared" ref="K15:P15" si="7">SUM(K19:K31,K35:K36,K38:K40,K43,K48,K50:K51,K53:K62)</f>
        <v>867729223</v>
      </c>
      <c r="L15" s="33">
        <f t="shared" si="7"/>
        <v>92149233</v>
      </c>
      <c r="M15" s="33">
        <f t="shared" si="7"/>
        <v>17155</v>
      </c>
      <c r="N15" s="33">
        <f t="shared" si="7"/>
        <v>48874879</v>
      </c>
      <c r="O15" s="33">
        <f t="shared" si="7"/>
        <v>726705111</v>
      </c>
      <c r="P15" s="33">
        <f t="shared" si="7"/>
        <v>0</v>
      </c>
      <c r="Q15" s="556">
        <f>ROUND(+L15/(K15-P15)*100,2)</f>
        <v>10.62</v>
      </c>
      <c r="R15" s="33">
        <f t="shared" ref="R15:W15" si="8">SUM(R19:R31,R35:R36,R38:R40,R43,R48,R50:R51,R53:R62)</f>
        <v>1784477432</v>
      </c>
      <c r="S15" s="33">
        <f t="shared" si="8"/>
        <v>980908014</v>
      </c>
      <c r="T15" s="33">
        <f t="shared" si="8"/>
        <v>166878</v>
      </c>
      <c r="U15" s="33">
        <f t="shared" si="8"/>
        <v>48895554</v>
      </c>
      <c r="V15" s="33">
        <f t="shared" si="8"/>
        <v>754673864</v>
      </c>
      <c r="W15" s="33">
        <f t="shared" si="8"/>
        <v>0</v>
      </c>
      <c r="X15" s="559">
        <f>ROUND(+S15/(R15-W15)*100,2)</f>
        <v>54.97</v>
      </c>
      <c r="Y15" s="561"/>
    </row>
    <row r="16" spans="2:25" ht="21.75" customHeight="1" x14ac:dyDescent="0.15">
      <c r="B16" s="34" t="s">
        <v>49</v>
      </c>
      <c r="C16" s="105" t="s">
        <v>48</v>
      </c>
      <c r="D16" s="33">
        <f t="shared" ref="D16:I16" si="9">D14-D15</f>
        <v>104659750</v>
      </c>
      <c r="E16" s="33">
        <f t="shared" si="9"/>
        <v>100753534</v>
      </c>
      <c r="F16" s="33">
        <f t="shared" si="9"/>
        <v>0</v>
      </c>
      <c r="G16" s="33">
        <f t="shared" si="9"/>
        <v>0</v>
      </c>
      <c r="H16" s="33">
        <f t="shared" si="9"/>
        <v>3906216</v>
      </c>
      <c r="I16" s="33">
        <f t="shared" si="9"/>
        <v>0</v>
      </c>
      <c r="J16" s="560">
        <f>ROUND(E16/(D16-I16)*100,2)</f>
        <v>96.27</v>
      </c>
      <c r="K16" s="33">
        <f t="shared" ref="K16:P16" si="10">K14-K15</f>
        <v>25136606</v>
      </c>
      <c r="L16" s="33">
        <f t="shared" si="10"/>
        <v>7068645</v>
      </c>
      <c r="M16" s="33">
        <f t="shared" si="10"/>
        <v>0</v>
      </c>
      <c r="N16" s="33">
        <f t="shared" si="10"/>
        <v>3209497</v>
      </c>
      <c r="O16" s="33">
        <f t="shared" si="10"/>
        <v>14858464</v>
      </c>
      <c r="P16" s="33">
        <f t="shared" si="10"/>
        <v>0</v>
      </c>
      <c r="Q16" s="556">
        <f>ROUND(+L16/(K16-P16)*100,2)</f>
        <v>28.12</v>
      </c>
      <c r="R16" s="33">
        <f t="shared" ref="R16:W16" si="11">R14-R15</f>
        <v>129796356</v>
      </c>
      <c r="S16" s="33">
        <f t="shared" si="11"/>
        <v>107822179</v>
      </c>
      <c r="T16" s="33">
        <f t="shared" si="11"/>
        <v>0</v>
      </c>
      <c r="U16" s="33">
        <f t="shared" si="11"/>
        <v>3209497</v>
      </c>
      <c r="V16" s="33">
        <f t="shared" si="11"/>
        <v>18764680</v>
      </c>
      <c r="W16" s="33">
        <f t="shared" si="11"/>
        <v>0</v>
      </c>
      <c r="X16" s="559">
        <f>ROUND(+S16/(R16-W16)*100,2)</f>
        <v>83.07</v>
      </c>
      <c r="Y16" s="552"/>
    </row>
    <row r="17" spans="2:25" ht="21.75" customHeight="1" x14ac:dyDescent="0.15">
      <c r="B17" s="34" t="s">
        <v>47</v>
      </c>
      <c r="C17" s="105" t="s">
        <v>46</v>
      </c>
      <c r="D17" s="33">
        <f t="shared" ref="D17:I17" si="12">SUM(D63:D64)</f>
        <v>0</v>
      </c>
      <c r="E17" s="33">
        <f t="shared" si="12"/>
        <v>0</v>
      </c>
      <c r="F17" s="33">
        <f t="shared" si="12"/>
        <v>0</v>
      </c>
      <c r="G17" s="33">
        <f t="shared" si="12"/>
        <v>0</v>
      </c>
      <c r="H17" s="33">
        <f t="shared" si="12"/>
        <v>0</v>
      </c>
      <c r="I17" s="33">
        <f t="shared" si="12"/>
        <v>0</v>
      </c>
      <c r="J17" s="558" t="s">
        <v>294</v>
      </c>
      <c r="K17" s="33">
        <f t="shared" ref="K17:P17" si="13">SUM(K63:K64)</f>
        <v>0</v>
      </c>
      <c r="L17" s="33">
        <f t="shared" si="13"/>
        <v>0</v>
      </c>
      <c r="M17" s="33">
        <f t="shared" si="13"/>
        <v>0</v>
      </c>
      <c r="N17" s="33">
        <f t="shared" si="13"/>
        <v>0</v>
      </c>
      <c r="O17" s="33">
        <f t="shared" si="13"/>
        <v>0</v>
      </c>
      <c r="P17" s="33">
        <f t="shared" si="13"/>
        <v>0</v>
      </c>
      <c r="Q17" s="558" t="s">
        <v>294</v>
      </c>
      <c r="R17" s="33">
        <f t="shared" ref="R17:W17" si="14">SUM(R63:R64)</f>
        <v>0</v>
      </c>
      <c r="S17" s="33">
        <f t="shared" si="14"/>
        <v>0</v>
      </c>
      <c r="T17" s="33">
        <f t="shared" si="14"/>
        <v>0</v>
      </c>
      <c r="U17" s="33">
        <f t="shared" si="14"/>
        <v>0</v>
      </c>
      <c r="V17" s="33">
        <f t="shared" si="14"/>
        <v>0</v>
      </c>
      <c r="W17" s="33">
        <f t="shared" si="14"/>
        <v>0</v>
      </c>
      <c r="X17" s="557" t="s">
        <v>294</v>
      </c>
      <c r="Y17" s="552"/>
    </row>
    <row r="18" spans="2:25" ht="14.25" thickBot="1" x14ac:dyDescent="0.2">
      <c r="B18" s="477"/>
      <c r="C18" s="476"/>
      <c r="D18" s="472"/>
      <c r="E18" s="472"/>
      <c r="F18" s="472"/>
      <c r="G18" s="472"/>
      <c r="H18" s="472"/>
      <c r="I18" s="472"/>
      <c r="J18" s="471"/>
      <c r="K18" s="555"/>
      <c r="L18" s="554"/>
      <c r="M18" s="554"/>
      <c r="N18" s="554"/>
      <c r="O18" s="554"/>
      <c r="P18" s="554"/>
      <c r="Q18" s="556"/>
      <c r="R18" s="555"/>
      <c r="S18" s="554"/>
      <c r="T18" s="554"/>
      <c r="U18" s="554"/>
      <c r="V18" s="554"/>
      <c r="W18" s="554"/>
      <c r="X18" s="553"/>
      <c r="Y18" s="552"/>
    </row>
    <row r="19" spans="2:25" ht="21.75" customHeight="1" x14ac:dyDescent="0.15">
      <c r="B19" s="89">
        <v>1</v>
      </c>
      <c r="C19" s="19" t="s">
        <v>45</v>
      </c>
      <c r="D19" s="549">
        <v>72984249</v>
      </c>
      <c r="E19" s="549">
        <v>70327152</v>
      </c>
      <c r="F19" s="549">
        <v>14817</v>
      </c>
      <c r="G19" s="549">
        <v>0</v>
      </c>
      <c r="H19" s="549">
        <v>2657097</v>
      </c>
      <c r="I19" s="549">
        <v>0</v>
      </c>
      <c r="J19" s="551">
        <v>96.36</v>
      </c>
      <c r="K19" s="550">
        <v>482938787</v>
      </c>
      <c r="L19" s="549">
        <v>6655988</v>
      </c>
      <c r="M19" s="549">
        <v>0</v>
      </c>
      <c r="N19" s="549">
        <v>6155362</v>
      </c>
      <c r="O19" s="549">
        <v>470127437</v>
      </c>
      <c r="P19" s="549">
        <v>0</v>
      </c>
      <c r="Q19" s="551">
        <v>1.38</v>
      </c>
      <c r="R19" s="550">
        <v>555923036</v>
      </c>
      <c r="S19" s="549">
        <v>76983140</v>
      </c>
      <c r="T19" s="549">
        <v>14817</v>
      </c>
      <c r="U19" s="549">
        <v>6155362</v>
      </c>
      <c r="V19" s="549">
        <v>472784534</v>
      </c>
      <c r="W19" s="549">
        <v>0</v>
      </c>
      <c r="X19" s="548">
        <v>13.85</v>
      </c>
      <c r="Y19" s="203">
        <v>1</v>
      </c>
    </row>
    <row r="20" spans="2:25" ht="21.75" customHeight="1" x14ac:dyDescent="0.15">
      <c r="B20" s="89">
        <v>2</v>
      </c>
      <c r="C20" s="19" t="s">
        <v>44</v>
      </c>
      <c r="D20" s="539">
        <v>52928221</v>
      </c>
      <c r="E20" s="539">
        <v>51566352</v>
      </c>
      <c r="F20" s="539">
        <v>15380</v>
      </c>
      <c r="G20" s="539">
        <v>0</v>
      </c>
      <c r="H20" s="539">
        <v>1361869</v>
      </c>
      <c r="I20" s="539">
        <v>0</v>
      </c>
      <c r="J20" s="541">
        <v>97.43</v>
      </c>
      <c r="K20" s="540">
        <v>18924779</v>
      </c>
      <c r="L20" s="539">
        <v>3423094</v>
      </c>
      <c r="M20" s="539">
        <v>1000</v>
      </c>
      <c r="N20" s="539">
        <v>4728572</v>
      </c>
      <c r="O20" s="539">
        <v>10773113</v>
      </c>
      <c r="P20" s="539">
        <v>0</v>
      </c>
      <c r="Q20" s="541">
        <v>18.09</v>
      </c>
      <c r="R20" s="540">
        <v>71853000</v>
      </c>
      <c r="S20" s="539">
        <v>54989446</v>
      </c>
      <c r="T20" s="539">
        <v>16380</v>
      </c>
      <c r="U20" s="539">
        <v>4728572</v>
      </c>
      <c r="V20" s="539">
        <v>12134982</v>
      </c>
      <c r="W20" s="539">
        <v>0</v>
      </c>
      <c r="X20" s="538">
        <v>76.53</v>
      </c>
      <c r="Y20" s="193">
        <v>2</v>
      </c>
    </row>
    <row r="21" spans="2:25" ht="21.75" customHeight="1" x14ac:dyDescent="0.15">
      <c r="B21" s="89">
        <v>3</v>
      </c>
      <c r="C21" s="19" t="s">
        <v>43</v>
      </c>
      <c r="D21" s="539">
        <v>57298537</v>
      </c>
      <c r="E21" s="539">
        <v>54981827</v>
      </c>
      <c r="F21" s="539">
        <v>34800</v>
      </c>
      <c r="G21" s="539">
        <v>0</v>
      </c>
      <c r="H21" s="539">
        <v>2316710</v>
      </c>
      <c r="I21" s="539">
        <v>0</v>
      </c>
      <c r="J21" s="541">
        <v>95.96</v>
      </c>
      <c r="K21" s="540">
        <v>16254830</v>
      </c>
      <c r="L21" s="539">
        <v>6039384</v>
      </c>
      <c r="M21" s="539">
        <v>7</v>
      </c>
      <c r="N21" s="539">
        <v>4776446</v>
      </c>
      <c r="O21" s="539">
        <v>5439000</v>
      </c>
      <c r="P21" s="539">
        <v>0</v>
      </c>
      <c r="Q21" s="541">
        <v>37.15</v>
      </c>
      <c r="R21" s="540">
        <v>73553367</v>
      </c>
      <c r="S21" s="539">
        <v>61021211</v>
      </c>
      <c r="T21" s="539">
        <v>34807</v>
      </c>
      <c r="U21" s="539">
        <v>4776446</v>
      </c>
      <c r="V21" s="539">
        <v>7755710</v>
      </c>
      <c r="W21" s="539">
        <v>0</v>
      </c>
      <c r="X21" s="538">
        <v>82.96</v>
      </c>
      <c r="Y21" s="193">
        <v>3</v>
      </c>
    </row>
    <row r="22" spans="2:25" ht="21.75" customHeight="1" x14ac:dyDescent="0.15">
      <c r="B22" s="89">
        <v>4</v>
      </c>
      <c r="C22" s="19" t="s">
        <v>42</v>
      </c>
      <c r="D22" s="539">
        <v>41364114</v>
      </c>
      <c r="E22" s="539">
        <v>40266613</v>
      </c>
      <c r="F22" s="539">
        <v>0</v>
      </c>
      <c r="G22" s="539">
        <v>0</v>
      </c>
      <c r="H22" s="539">
        <v>1097501</v>
      </c>
      <c r="I22" s="539">
        <v>0</v>
      </c>
      <c r="J22" s="541">
        <v>97.35</v>
      </c>
      <c r="K22" s="540">
        <v>13798097</v>
      </c>
      <c r="L22" s="539">
        <v>4798379</v>
      </c>
      <c r="M22" s="539">
        <v>0</v>
      </c>
      <c r="N22" s="539">
        <v>1311352</v>
      </c>
      <c r="O22" s="539">
        <v>7688366</v>
      </c>
      <c r="P22" s="539">
        <v>0</v>
      </c>
      <c r="Q22" s="541">
        <v>34.78</v>
      </c>
      <c r="R22" s="540">
        <v>55162211</v>
      </c>
      <c r="S22" s="539">
        <v>45064992</v>
      </c>
      <c r="T22" s="539">
        <v>0</v>
      </c>
      <c r="U22" s="539">
        <v>1311352</v>
      </c>
      <c r="V22" s="539">
        <v>8785867</v>
      </c>
      <c r="W22" s="539">
        <v>0</v>
      </c>
      <c r="X22" s="538">
        <v>81.7</v>
      </c>
      <c r="Y22" s="193">
        <v>4</v>
      </c>
    </row>
    <row r="23" spans="2:25" ht="21.75" customHeight="1" x14ac:dyDescent="0.15">
      <c r="B23" s="91">
        <v>5</v>
      </c>
      <c r="C23" s="23" t="s">
        <v>41</v>
      </c>
      <c r="D23" s="545">
        <v>32291972</v>
      </c>
      <c r="E23" s="545">
        <v>31309244</v>
      </c>
      <c r="F23" s="545">
        <v>0</v>
      </c>
      <c r="G23" s="545">
        <v>0</v>
      </c>
      <c r="H23" s="545">
        <v>982728</v>
      </c>
      <c r="I23" s="545">
        <v>0</v>
      </c>
      <c r="J23" s="547">
        <v>96.96</v>
      </c>
      <c r="K23" s="546">
        <v>10738469</v>
      </c>
      <c r="L23" s="545">
        <v>3328474</v>
      </c>
      <c r="M23" s="545">
        <v>0</v>
      </c>
      <c r="N23" s="545">
        <v>1473137</v>
      </c>
      <c r="O23" s="545">
        <v>5936858</v>
      </c>
      <c r="P23" s="545">
        <v>0</v>
      </c>
      <c r="Q23" s="547">
        <v>31</v>
      </c>
      <c r="R23" s="546">
        <v>43030441</v>
      </c>
      <c r="S23" s="545">
        <v>34637718</v>
      </c>
      <c r="T23" s="545">
        <v>0</v>
      </c>
      <c r="U23" s="545">
        <v>1473137</v>
      </c>
      <c r="V23" s="545">
        <v>6919586</v>
      </c>
      <c r="W23" s="545">
        <v>0</v>
      </c>
      <c r="X23" s="544">
        <v>80.5</v>
      </c>
      <c r="Y23" s="195">
        <v>5</v>
      </c>
    </row>
    <row r="24" spans="2:25" ht="21.75" customHeight="1" x14ac:dyDescent="0.15">
      <c r="B24" s="89">
        <v>7</v>
      </c>
      <c r="C24" s="19" t="s">
        <v>40</v>
      </c>
      <c r="D24" s="539">
        <v>20085079</v>
      </c>
      <c r="E24" s="539">
        <v>20033387</v>
      </c>
      <c r="F24" s="539">
        <v>0</v>
      </c>
      <c r="G24" s="539">
        <v>0</v>
      </c>
      <c r="H24" s="539">
        <v>51692</v>
      </c>
      <c r="I24" s="539">
        <v>0</v>
      </c>
      <c r="J24" s="541">
        <v>99.74</v>
      </c>
      <c r="K24" s="540">
        <v>2841690</v>
      </c>
      <c r="L24" s="539">
        <v>1952878</v>
      </c>
      <c r="M24" s="539">
        <v>0</v>
      </c>
      <c r="N24" s="539">
        <v>136191</v>
      </c>
      <c r="O24" s="539">
        <v>752621</v>
      </c>
      <c r="P24" s="539">
        <v>0</v>
      </c>
      <c r="Q24" s="541">
        <v>68.72</v>
      </c>
      <c r="R24" s="540">
        <v>22926769</v>
      </c>
      <c r="S24" s="539">
        <v>21986265</v>
      </c>
      <c r="T24" s="539">
        <v>0</v>
      </c>
      <c r="U24" s="539">
        <v>136191</v>
      </c>
      <c r="V24" s="539">
        <v>804313</v>
      </c>
      <c r="W24" s="539">
        <v>0</v>
      </c>
      <c r="X24" s="538">
        <v>95.9</v>
      </c>
      <c r="Y24" s="193">
        <v>7</v>
      </c>
    </row>
    <row r="25" spans="2:25" ht="21.75" customHeight="1" x14ac:dyDescent="0.15">
      <c r="B25" s="89">
        <v>8</v>
      </c>
      <c r="C25" s="19" t="s">
        <v>39</v>
      </c>
      <c r="D25" s="539">
        <v>28704851</v>
      </c>
      <c r="E25" s="539">
        <v>28571685</v>
      </c>
      <c r="F25" s="539">
        <v>0</v>
      </c>
      <c r="G25" s="539">
        <v>0</v>
      </c>
      <c r="H25" s="539">
        <v>133166</v>
      </c>
      <c r="I25" s="539">
        <v>0</v>
      </c>
      <c r="J25" s="541">
        <v>99.54</v>
      </c>
      <c r="K25" s="540">
        <v>4942590</v>
      </c>
      <c r="L25" s="539">
        <v>2256517</v>
      </c>
      <c r="M25" s="539">
        <v>0</v>
      </c>
      <c r="N25" s="539">
        <v>646053</v>
      </c>
      <c r="O25" s="539">
        <v>2040020</v>
      </c>
      <c r="P25" s="539">
        <v>0</v>
      </c>
      <c r="Q25" s="541">
        <v>45.65</v>
      </c>
      <c r="R25" s="540">
        <v>33647441</v>
      </c>
      <c r="S25" s="539">
        <v>30828202</v>
      </c>
      <c r="T25" s="539">
        <v>0</v>
      </c>
      <c r="U25" s="539">
        <v>646053</v>
      </c>
      <c r="V25" s="539">
        <v>2173186</v>
      </c>
      <c r="W25" s="539">
        <v>0</v>
      </c>
      <c r="X25" s="538">
        <v>91.62</v>
      </c>
      <c r="Y25" s="193">
        <v>8</v>
      </c>
    </row>
    <row r="26" spans="2:25" ht="21.75" customHeight="1" x14ac:dyDescent="0.15">
      <c r="B26" s="89">
        <v>10</v>
      </c>
      <c r="C26" s="19" t="s">
        <v>38</v>
      </c>
      <c r="D26" s="539">
        <v>22541233</v>
      </c>
      <c r="E26" s="539">
        <v>22245995</v>
      </c>
      <c r="F26" s="539">
        <v>0</v>
      </c>
      <c r="G26" s="539">
        <v>0</v>
      </c>
      <c r="H26" s="539">
        <v>295238</v>
      </c>
      <c r="I26" s="539">
        <v>0</v>
      </c>
      <c r="J26" s="541">
        <v>98.69</v>
      </c>
      <c r="K26" s="540">
        <v>4776553</v>
      </c>
      <c r="L26" s="539">
        <v>2447927</v>
      </c>
      <c r="M26" s="539">
        <v>0</v>
      </c>
      <c r="N26" s="539">
        <v>161451</v>
      </c>
      <c r="O26" s="539">
        <v>2167175</v>
      </c>
      <c r="P26" s="539">
        <v>0</v>
      </c>
      <c r="Q26" s="541">
        <v>51.25</v>
      </c>
      <c r="R26" s="540">
        <v>27317786</v>
      </c>
      <c r="S26" s="539">
        <v>24693922</v>
      </c>
      <c r="T26" s="539">
        <v>0</v>
      </c>
      <c r="U26" s="539">
        <v>161451</v>
      </c>
      <c r="V26" s="539">
        <v>2462413</v>
      </c>
      <c r="W26" s="539">
        <v>0</v>
      </c>
      <c r="X26" s="538">
        <v>90.4</v>
      </c>
      <c r="Y26" s="193">
        <v>10</v>
      </c>
    </row>
    <row r="27" spans="2:25" ht="21.75" customHeight="1" x14ac:dyDescent="0.15">
      <c r="B27" s="89">
        <v>11</v>
      </c>
      <c r="C27" s="19" t="s">
        <v>37</v>
      </c>
      <c r="D27" s="539">
        <v>14729154</v>
      </c>
      <c r="E27" s="539">
        <v>14102235</v>
      </c>
      <c r="F27" s="539">
        <v>0</v>
      </c>
      <c r="G27" s="539">
        <v>0</v>
      </c>
      <c r="H27" s="539">
        <v>626919</v>
      </c>
      <c r="I27" s="539">
        <v>0</v>
      </c>
      <c r="J27" s="541">
        <v>95.74</v>
      </c>
      <c r="K27" s="540">
        <v>5307813</v>
      </c>
      <c r="L27" s="539">
        <v>1270893</v>
      </c>
      <c r="M27" s="539">
        <v>0</v>
      </c>
      <c r="N27" s="539">
        <v>0</v>
      </c>
      <c r="O27" s="539">
        <v>4036920</v>
      </c>
      <c r="P27" s="539">
        <v>0</v>
      </c>
      <c r="Q27" s="541">
        <v>23.94</v>
      </c>
      <c r="R27" s="540">
        <v>20036967</v>
      </c>
      <c r="S27" s="539">
        <v>15373128</v>
      </c>
      <c r="T27" s="539">
        <v>0</v>
      </c>
      <c r="U27" s="539">
        <v>0</v>
      </c>
      <c r="V27" s="539">
        <v>4663839</v>
      </c>
      <c r="W27" s="539">
        <v>0</v>
      </c>
      <c r="X27" s="538">
        <v>76.72</v>
      </c>
      <c r="Y27" s="193">
        <v>11</v>
      </c>
    </row>
    <row r="28" spans="2:25" ht="21.75" customHeight="1" x14ac:dyDescent="0.15">
      <c r="B28" s="91">
        <v>12</v>
      </c>
      <c r="C28" s="23" t="s">
        <v>36</v>
      </c>
      <c r="D28" s="545">
        <v>24229083</v>
      </c>
      <c r="E28" s="545">
        <v>24066724</v>
      </c>
      <c r="F28" s="545">
        <v>0</v>
      </c>
      <c r="G28" s="545">
        <v>0</v>
      </c>
      <c r="H28" s="545">
        <v>162359</v>
      </c>
      <c r="I28" s="545">
        <v>0</v>
      </c>
      <c r="J28" s="547">
        <v>99.33</v>
      </c>
      <c r="K28" s="546">
        <v>4435679</v>
      </c>
      <c r="L28" s="545">
        <v>1107651</v>
      </c>
      <c r="M28" s="545">
        <v>0</v>
      </c>
      <c r="N28" s="545">
        <v>963131</v>
      </c>
      <c r="O28" s="545">
        <v>2364897</v>
      </c>
      <c r="P28" s="545">
        <v>0</v>
      </c>
      <c r="Q28" s="547">
        <v>24.97</v>
      </c>
      <c r="R28" s="546">
        <v>28664762</v>
      </c>
      <c r="S28" s="545">
        <v>25174375</v>
      </c>
      <c r="T28" s="545">
        <v>0</v>
      </c>
      <c r="U28" s="545">
        <v>963131</v>
      </c>
      <c r="V28" s="545">
        <v>2527256</v>
      </c>
      <c r="W28" s="545">
        <v>0</v>
      </c>
      <c r="X28" s="544">
        <v>87.82</v>
      </c>
      <c r="Y28" s="195">
        <v>12</v>
      </c>
    </row>
    <row r="29" spans="2:25" ht="21.75" customHeight="1" x14ac:dyDescent="0.15">
      <c r="B29" s="89">
        <v>14</v>
      </c>
      <c r="C29" s="19" t="s">
        <v>35</v>
      </c>
      <c r="D29" s="539">
        <v>10619530</v>
      </c>
      <c r="E29" s="539">
        <v>10325134</v>
      </c>
      <c r="F29" s="539">
        <v>0</v>
      </c>
      <c r="G29" s="539">
        <v>0</v>
      </c>
      <c r="H29" s="539">
        <v>294396</v>
      </c>
      <c r="I29" s="539">
        <v>0</v>
      </c>
      <c r="J29" s="541">
        <v>97.23</v>
      </c>
      <c r="K29" s="540">
        <v>4106919</v>
      </c>
      <c r="L29" s="539">
        <v>1189073</v>
      </c>
      <c r="M29" s="539">
        <v>0</v>
      </c>
      <c r="N29" s="539">
        <v>1219261</v>
      </c>
      <c r="O29" s="539">
        <v>1698585</v>
      </c>
      <c r="P29" s="539">
        <v>0</v>
      </c>
      <c r="Q29" s="541">
        <v>28.95</v>
      </c>
      <c r="R29" s="540">
        <v>14726449</v>
      </c>
      <c r="S29" s="539">
        <v>11514207</v>
      </c>
      <c r="T29" s="539">
        <v>0</v>
      </c>
      <c r="U29" s="539">
        <v>1219261</v>
      </c>
      <c r="V29" s="539">
        <v>1992981</v>
      </c>
      <c r="W29" s="539">
        <v>0</v>
      </c>
      <c r="X29" s="538">
        <v>78.19</v>
      </c>
      <c r="Y29" s="193">
        <v>14</v>
      </c>
    </row>
    <row r="30" spans="2:25" ht="21.75" customHeight="1" x14ac:dyDescent="0.15">
      <c r="B30" s="89">
        <v>15</v>
      </c>
      <c r="C30" s="19" t="s">
        <v>34</v>
      </c>
      <c r="D30" s="539">
        <v>19528149</v>
      </c>
      <c r="E30" s="539">
        <v>18663675</v>
      </c>
      <c r="F30" s="539">
        <v>387</v>
      </c>
      <c r="G30" s="539">
        <v>0</v>
      </c>
      <c r="H30" s="539">
        <v>864474</v>
      </c>
      <c r="I30" s="539">
        <v>0</v>
      </c>
      <c r="J30" s="541">
        <v>95.57</v>
      </c>
      <c r="K30" s="540">
        <v>12442233</v>
      </c>
      <c r="L30" s="539">
        <v>2602446</v>
      </c>
      <c r="M30" s="539">
        <v>0</v>
      </c>
      <c r="N30" s="539">
        <v>848971</v>
      </c>
      <c r="O30" s="539">
        <v>8990816</v>
      </c>
      <c r="P30" s="539">
        <v>0</v>
      </c>
      <c r="Q30" s="541">
        <v>20.92</v>
      </c>
      <c r="R30" s="540">
        <v>31970382</v>
      </c>
      <c r="S30" s="539">
        <v>21266121</v>
      </c>
      <c r="T30" s="539">
        <v>387</v>
      </c>
      <c r="U30" s="539">
        <v>848971</v>
      </c>
      <c r="V30" s="539">
        <v>9855290</v>
      </c>
      <c r="W30" s="539">
        <v>0</v>
      </c>
      <c r="X30" s="538">
        <v>66.52</v>
      </c>
      <c r="Y30" s="193">
        <v>15</v>
      </c>
    </row>
    <row r="31" spans="2:25" ht="21.75" customHeight="1" x14ac:dyDescent="0.15">
      <c r="B31" s="89">
        <v>17</v>
      </c>
      <c r="C31" s="19" t="s">
        <v>33</v>
      </c>
      <c r="D31" s="539">
        <v>37688700</v>
      </c>
      <c r="E31" s="539">
        <v>35721616</v>
      </c>
      <c r="F31" s="539">
        <v>0</v>
      </c>
      <c r="G31" s="539">
        <v>0</v>
      </c>
      <c r="H31" s="539">
        <v>1967084</v>
      </c>
      <c r="I31" s="539">
        <v>0</v>
      </c>
      <c r="J31" s="541">
        <v>94.78</v>
      </c>
      <c r="K31" s="540">
        <v>101422629</v>
      </c>
      <c r="L31" s="539">
        <v>8349494</v>
      </c>
      <c r="M31" s="539">
        <v>0</v>
      </c>
      <c r="N31" s="539">
        <v>0</v>
      </c>
      <c r="O31" s="539">
        <v>93073135</v>
      </c>
      <c r="P31" s="539">
        <v>0</v>
      </c>
      <c r="Q31" s="541">
        <v>8.23</v>
      </c>
      <c r="R31" s="540">
        <v>139111329</v>
      </c>
      <c r="S31" s="539">
        <v>44071110</v>
      </c>
      <c r="T31" s="539">
        <v>0</v>
      </c>
      <c r="U31" s="539">
        <v>0</v>
      </c>
      <c r="V31" s="539">
        <v>95040219</v>
      </c>
      <c r="W31" s="539">
        <v>0</v>
      </c>
      <c r="X31" s="538">
        <v>31.68</v>
      </c>
      <c r="Y31" s="193">
        <v>17</v>
      </c>
    </row>
    <row r="32" spans="2:25" ht="21.75" customHeight="1" x14ac:dyDescent="0.15">
      <c r="B32" s="89">
        <v>20</v>
      </c>
      <c r="C32" s="19" t="s">
        <v>32</v>
      </c>
      <c r="D32" s="539">
        <v>12531859</v>
      </c>
      <c r="E32" s="539">
        <v>12182676</v>
      </c>
      <c r="F32" s="539">
        <v>0</v>
      </c>
      <c r="G32" s="539">
        <v>0</v>
      </c>
      <c r="H32" s="539">
        <v>349183</v>
      </c>
      <c r="I32" s="539">
        <v>0</v>
      </c>
      <c r="J32" s="541">
        <v>97.21</v>
      </c>
      <c r="K32" s="540">
        <v>1768018</v>
      </c>
      <c r="L32" s="539">
        <v>497579</v>
      </c>
      <c r="M32" s="539">
        <v>0</v>
      </c>
      <c r="N32" s="539">
        <v>472349</v>
      </c>
      <c r="O32" s="539">
        <v>798090</v>
      </c>
      <c r="P32" s="539">
        <v>0</v>
      </c>
      <c r="Q32" s="541">
        <v>28.14</v>
      </c>
      <c r="R32" s="540">
        <v>14299877</v>
      </c>
      <c r="S32" s="539">
        <v>12680255</v>
      </c>
      <c r="T32" s="539">
        <v>0</v>
      </c>
      <c r="U32" s="539">
        <v>472349</v>
      </c>
      <c r="V32" s="539">
        <v>1147273</v>
      </c>
      <c r="W32" s="539">
        <v>0</v>
      </c>
      <c r="X32" s="538">
        <v>88.67</v>
      </c>
      <c r="Y32" s="193">
        <v>20</v>
      </c>
    </row>
    <row r="33" spans="2:25" ht="21.75" customHeight="1" x14ac:dyDescent="0.15">
      <c r="B33" s="91">
        <v>27</v>
      </c>
      <c r="C33" s="23" t="s">
        <v>31</v>
      </c>
      <c r="D33" s="545">
        <v>4993509</v>
      </c>
      <c r="E33" s="545">
        <v>4286702</v>
      </c>
      <c r="F33" s="545">
        <v>0</v>
      </c>
      <c r="G33" s="545">
        <v>0</v>
      </c>
      <c r="H33" s="545">
        <v>706807</v>
      </c>
      <c r="I33" s="545">
        <v>0</v>
      </c>
      <c r="J33" s="547">
        <v>85.85</v>
      </c>
      <c r="K33" s="546">
        <v>3567520</v>
      </c>
      <c r="L33" s="545">
        <v>668803</v>
      </c>
      <c r="M33" s="545">
        <v>0</v>
      </c>
      <c r="N33" s="545">
        <v>382891</v>
      </c>
      <c r="O33" s="545">
        <v>2515826</v>
      </c>
      <c r="P33" s="545">
        <v>0</v>
      </c>
      <c r="Q33" s="547">
        <v>18.75</v>
      </c>
      <c r="R33" s="546">
        <v>8561029</v>
      </c>
      <c r="S33" s="545">
        <v>4955505</v>
      </c>
      <c r="T33" s="545">
        <v>0</v>
      </c>
      <c r="U33" s="545">
        <v>382891</v>
      </c>
      <c r="V33" s="545">
        <v>3222633</v>
      </c>
      <c r="W33" s="545">
        <v>0</v>
      </c>
      <c r="X33" s="544">
        <v>57.88</v>
      </c>
      <c r="Y33" s="195">
        <v>27</v>
      </c>
    </row>
    <row r="34" spans="2:25" ht="21.75" customHeight="1" x14ac:dyDescent="0.15">
      <c r="B34" s="89">
        <v>32</v>
      </c>
      <c r="C34" s="19" t="s">
        <v>30</v>
      </c>
      <c r="D34" s="539">
        <v>9430957</v>
      </c>
      <c r="E34" s="539">
        <v>9420621</v>
      </c>
      <c r="F34" s="539">
        <v>0</v>
      </c>
      <c r="G34" s="539">
        <v>0</v>
      </c>
      <c r="H34" s="539">
        <v>10336</v>
      </c>
      <c r="I34" s="539">
        <v>0</v>
      </c>
      <c r="J34" s="541">
        <v>99.89</v>
      </c>
      <c r="K34" s="540">
        <v>1057464</v>
      </c>
      <c r="L34" s="539">
        <v>370851</v>
      </c>
      <c r="M34" s="539">
        <v>0</v>
      </c>
      <c r="N34" s="539">
        <v>112907</v>
      </c>
      <c r="O34" s="539">
        <v>573706</v>
      </c>
      <c r="P34" s="539">
        <v>0</v>
      </c>
      <c r="Q34" s="541">
        <v>35.07</v>
      </c>
      <c r="R34" s="540">
        <v>10488421</v>
      </c>
      <c r="S34" s="539">
        <v>9791472</v>
      </c>
      <c r="T34" s="539">
        <v>0</v>
      </c>
      <c r="U34" s="539">
        <v>112907</v>
      </c>
      <c r="V34" s="539">
        <v>584042</v>
      </c>
      <c r="W34" s="539">
        <v>0</v>
      </c>
      <c r="X34" s="538">
        <v>93.36</v>
      </c>
      <c r="Y34" s="193">
        <v>32</v>
      </c>
    </row>
    <row r="35" spans="2:25" ht="21.75" customHeight="1" x14ac:dyDescent="0.15">
      <c r="B35" s="89">
        <v>33</v>
      </c>
      <c r="C35" s="19" t="s">
        <v>29</v>
      </c>
      <c r="D35" s="539">
        <v>21872283</v>
      </c>
      <c r="E35" s="539">
        <v>21178775</v>
      </c>
      <c r="F35" s="539">
        <v>0</v>
      </c>
      <c r="G35" s="539">
        <v>0</v>
      </c>
      <c r="H35" s="539">
        <v>693508</v>
      </c>
      <c r="I35" s="539">
        <v>0</v>
      </c>
      <c r="J35" s="541">
        <v>96.83</v>
      </c>
      <c r="K35" s="540">
        <v>6369034</v>
      </c>
      <c r="L35" s="539">
        <v>3156204</v>
      </c>
      <c r="M35" s="539">
        <v>0</v>
      </c>
      <c r="N35" s="539">
        <v>64075</v>
      </c>
      <c r="O35" s="539">
        <v>3148755</v>
      </c>
      <c r="P35" s="539">
        <v>0</v>
      </c>
      <c r="Q35" s="541">
        <v>49.56</v>
      </c>
      <c r="R35" s="540">
        <v>28241317</v>
      </c>
      <c r="S35" s="539">
        <v>24334979</v>
      </c>
      <c r="T35" s="539">
        <v>0</v>
      </c>
      <c r="U35" s="539">
        <v>64075</v>
      </c>
      <c r="V35" s="539">
        <v>3842263</v>
      </c>
      <c r="W35" s="539">
        <v>0</v>
      </c>
      <c r="X35" s="538">
        <v>86.17</v>
      </c>
      <c r="Y35" s="193">
        <v>33</v>
      </c>
    </row>
    <row r="36" spans="2:25" ht="21.75" customHeight="1" x14ac:dyDescent="0.15">
      <c r="B36" s="89">
        <v>35</v>
      </c>
      <c r="C36" s="19" t="s">
        <v>28</v>
      </c>
      <c r="D36" s="539">
        <v>21825294</v>
      </c>
      <c r="E36" s="539">
        <v>21427471</v>
      </c>
      <c r="F36" s="539">
        <v>0</v>
      </c>
      <c r="G36" s="539">
        <v>0</v>
      </c>
      <c r="H36" s="539">
        <v>397823</v>
      </c>
      <c r="I36" s="539">
        <v>0</v>
      </c>
      <c r="J36" s="541">
        <v>98.18</v>
      </c>
      <c r="K36" s="540">
        <v>4769576</v>
      </c>
      <c r="L36" s="539">
        <v>1530978</v>
      </c>
      <c r="M36" s="539">
        <v>0</v>
      </c>
      <c r="N36" s="539">
        <v>1450665</v>
      </c>
      <c r="O36" s="539">
        <v>1787933</v>
      </c>
      <c r="P36" s="539">
        <v>0</v>
      </c>
      <c r="Q36" s="541">
        <v>32.1</v>
      </c>
      <c r="R36" s="540">
        <v>26594870</v>
      </c>
      <c r="S36" s="539">
        <v>22958449</v>
      </c>
      <c r="T36" s="539">
        <v>0</v>
      </c>
      <c r="U36" s="539">
        <v>1450665</v>
      </c>
      <c r="V36" s="539">
        <v>2185756</v>
      </c>
      <c r="W36" s="539">
        <v>0</v>
      </c>
      <c r="X36" s="538">
        <v>86.33</v>
      </c>
      <c r="Y36" s="193">
        <v>35</v>
      </c>
    </row>
    <row r="37" spans="2:25" ht="21.75" customHeight="1" x14ac:dyDescent="0.15">
      <c r="B37" s="89">
        <v>42</v>
      </c>
      <c r="C37" s="19" t="s">
        <v>27</v>
      </c>
      <c r="D37" s="539">
        <v>12622161</v>
      </c>
      <c r="E37" s="539">
        <v>12298721</v>
      </c>
      <c r="F37" s="539">
        <v>0</v>
      </c>
      <c r="G37" s="539">
        <v>0</v>
      </c>
      <c r="H37" s="539">
        <v>323440</v>
      </c>
      <c r="I37" s="539">
        <v>0</v>
      </c>
      <c r="J37" s="541">
        <v>97.44</v>
      </c>
      <c r="K37" s="540">
        <v>1322640</v>
      </c>
      <c r="L37" s="539">
        <v>701359</v>
      </c>
      <c r="M37" s="539">
        <v>0</v>
      </c>
      <c r="N37" s="539">
        <v>144009</v>
      </c>
      <c r="O37" s="539">
        <v>477272</v>
      </c>
      <c r="P37" s="539">
        <v>0</v>
      </c>
      <c r="Q37" s="541">
        <v>53.03</v>
      </c>
      <c r="R37" s="540">
        <v>13944801</v>
      </c>
      <c r="S37" s="539">
        <v>13000080</v>
      </c>
      <c r="T37" s="539">
        <v>0</v>
      </c>
      <c r="U37" s="539">
        <v>144009</v>
      </c>
      <c r="V37" s="539">
        <v>800712</v>
      </c>
      <c r="W37" s="539">
        <v>0</v>
      </c>
      <c r="X37" s="538">
        <v>93.23</v>
      </c>
      <c r="Y37" s="193">
        <v>42</v>
      </c>
    </row>
    <row r="38" spans="2:25" ht="21.75" customHeight="1" x14ac:dyDescent="0.15">
      <c r="B38" s="91">
        <v>48</v>
      </c>
      <c r="C38" s="23" t="s">
        <v>26</v>
      </c>
      <c r="D38" s="545">
        <v>24631684</v>
      </c>
      <c r="E38" s="545">
        <v>23948436</v>
      </c>
      <c r="F38" s="545">
        <v>0</v>
      </c>
      <c r="G38" s="545">
        <v>0</v>
      </c>
      <c r="H38" s="545">
        <v>683248</v>
      </c>
      <c r="I38" s="545">
        <v>0</v>
      </c>
      <c r="J38" s="547">
        <v>97.23</v>
      </c>
      <c r="K38" s="546">
        <v>27419079</v>
      </c>
      <c r="L38" s="545">
        <v>2430687</v>
      </c>
      <c r="M38" s="545">
        <v>0</v>
      </c>
      <c r="N38" s="545">
        <v>811708</v>
      </c>
      <c r="O38" s="545">
        <v>24176684</v>
      </c>
      <c r="P38" s="545">
        <v>0</v>
      </c>
      <c r="Q38" s="547">
        <v>8.86</v>
      </c>
      <c r="R38" s="546">
        <v>52050763</v>
      </c>
      <c r="S38" s="545">
        <v>26379123</v>
      </c>
      <c r="T38" s="545">
        <v>0</v>
      </c>
      <c r="U38" s="545">
        <v>811708</v>
      </c>
      <c r="V38" s="545">
        <v>24859932</v>
      </c>
      <c r="W38" s="545">
        <v>0</v>
      </c>
      <c r="X38" s="544">
        <v>50.68</v>
      </c>
      <c r="Y38" s="195">
        <v>48</v>
      </c>
    </row>
    <row r="39" spans="2:25" ht="21.75" customHeight="1" x14ac:dyDescent="0.15">
      <c r="B39" s="89">
        <v>49</v>
      </c>
      <c r="C39" s="19" t="s">
        <v>25</v>
      </c>
      <c r="D39" s="539">
        <v>31108939</v>
      </c>
      <c r="E39" s="539">
        <v>30294679</v>
      </c>
      <c r="F39" s="539">
        <v>0</v>
      </c>
      <c r="G39" s="539">
        <v>0</v>
      </c>
      <c r="H39" s="539">
        <v>814260</v>
      </c>
      <c r="I39" s="539">
        <v>0</v>
      </c>
      <c r="J39" s="541">
        <v>97.38</v>
      </c>
      <c r="K39" s="540">
        <v>12147360</v>
      </c>
      <c r="L39" s="539">
        <v>2044030</v>
      </c>
      <c r="M39" s="539">
        <v>0</v>
      </c>
      <c r="N39" s="539">
        <v>869613</v>
      </c>
      <c r="O39" s="539">
        <v>9233717</v>
      </c>
      <c r="P39" s="539">
        <v>0</v>
      </c>
      <c r="Q39" s="541">
        <v>16.829999999999998</v>
      </c>
      <c r="R39" s="540">
        <v>43256299</v>
      </c>
      <c r="S39" s="539">
        <v>32338709</v>
      </c>
      <c r="T39" s="539">
        <v>0</v>
      </c>
      <c r="U39" s="539">
        <v>869613</v>
      </c>
      <c r="V39" s="539">
        <v>10047977</v>
      </c>
      <c r="W39" s="539">
        <v>0</v>
      </c>
      <c r="X39" s="538">
        <v>74.760000000000005</v>
      </c>
      <c r="Y39" s="193">
        <v>49</v>
      </c>
    </row>
    <row r="40" spans="2:25" ht="21.75" customHeight="1" x14ac:dyDescent="0.15">
      <c r="B40" s="89">
        <v>53</v>
      </c>
      <c r="C40" s="19" t="s">
        <v>24</v>
      </c>
      <c r="D40" s="539">
        <v>10717577</v>
      </c>
      <c r="E40" s="539">
        <v>10670459</v>
      </c>
      <c r="F40" s="539">
        <v>0</v>
      </c>
      <c r="G40" s="539">
        <v>0</v>
      </c>
      <c r="H40" s="539">
        <v>47118</v>
      </c>
      <c r="I40" s="539">
        <v>0</v>
      </c>
      <c r="J40" s="541">
        <v>99.56</v>
      </c>
      <c r="K40" s="540">
        <v>2249702</v>
      </c>
      <c r="L40" s="539">
        <v>1064725</v>
      </c>
      <c r="M40" s="539">
        <v>0</v>
      </c>
      <c r="N40" s="539">
        <v>92556</v>
      </c>
      <c r="O40" s="539">
        <v>1092421</v>
      </c>
      <c r="P40" s="539">
        <v>0</v>
      </c>
      <c r="Q40" s="541">
        <v>47.33</v>
      </c>
      <c r="R40" s="540">
        <v>12967279</v>
      </c>
      <c r="S40" s="539">
        <v>11735184</v>
      </c>
      <c r="T40" s="539">
        <v>0</v>
      </c>
      <c r="U40" s="539">
        <v>92556</v>
      </c>
      <c r="V40" s="539">
        <v>1139539</v>
      </c>
      <c r="W40" s="539">
        <v>0</v>
      </c>
      <c r="X40" s="538">
        <v>90.5</v>
      </c>
      <c r="Y40" s="193">
        <v>53</v>
      </c>
    </row>
    <row r="41" spans="2:25" ht="21.75" customHeight="1" x14ac:dyDescent="0.15">
      <c r="B41" s="89">
        <v>57</v>
      </c>
      <c r="C41" s="19" t="s">
        <v>23</v>
      </c>
      <c r="D41" s="539">
        <v>5604369</v>
      </c>
      <c r="E41" s="539">
        <v>5599621</v>
      </c>
      <c r="F41" s="539">
        <v>0</v>
      </c>
      <c r="G41" s="539">
        <v>0</v>
      </c>
      <c r="H41" s="539">
        <v>4748</v>
      </c>
      <c r="I41" s="539">
        <v>0</v>
      </c>
      <c r="J41" s="541">
        <v>99.92</v>
      </c>
      <c r="K41" s="540">
        <v>622533</v>
      </c>
      <c r="L41" s="539">
        <v>359219</v>
      </c>
      <c r="M41" s="539">
        <v>0</v>
      </c>
      <c r="N41" s="539">
        <v>7583</v>
      </c>
      <c r="O41" s="539">
        <v>255731</v>
      </c>
      <c r="P41" s="539">
        <v>0</v>
      </c>
      <c r="Q41" s="541">
        <v>57.7</v>
      </c>
      <c r="R41" s="540">
        <v>6226902</v>
      </c>
      <c r="S41" s="539">
        <v>5958840</v>
      </c>
      <c r="T41" s="539">
        <v>0</v>
      </c>
      <c r="U41" s="539">
        <v>7583</v>
      </c>
      <c r="V41" s="539">
        <v>260479</v>
      </c>
      <c r="W41" s="539">
        <v>0</v>
      </c>
      <c r="X41" s="538">
        <v>95.7</v>
      </c>
      <c r="Y41" s="193">
        <v>57</v>
      </c>
    </row>
    <row r="42" spans="2:25" ht="21.75" customHeight="1" x14ac:dyDescent="0.15">
      <c r="B42" s="89">
        <v>58</v>
      </c>
      <c r="C42" s="19" t="s">
        <v>22</v>
      </c>
      <c r="D42" s="539">
        <v>12119860</v>
      </c>
      <c r="E42" s="539">
        <v>11857794</v>
      </c>
      <c r="F42" s="539">
        <v>0</v>
      </c>
      <c r="G42" s="539">
        <v>0</v>
      </c>
      <c r="H42" s="539">
        <v>262066</v>
      </c>
      <c r="I42" s="539">
        <v>0</v>
      </c>
      <c r="J42" s="541">
        <v>97.84</v>
      </c>
      <c r="K42" s="540">
        <v>4709087</v>
      </c>
      <c r="L42" s="539">
        <v>1235038</v>
      </c>
      <c r="M42" s="539">
        <v>0</v>
      </c>
      <c r="N42" s="539">
        <v>1121278</v>
      </c>
      <c r="O42" s="539">
        <v>2352771</v>
      </c>
      <c r="P42" s="539">
        <v>0</v>
      </c>
      <c r="Q42" s="541">
        <v>26.23</v>
      </c>
      <c r="R42" s="540">
        <v>16828947</v>
      </c>
      <c r="S42" s="539">
        <v>13092832</v>
      </c>
      <c r="T42" s="539">
        <v>0</v>
      </c>
      <c r="U42" s="539">
        <v>1121278</v>
      </c>
      <c r="V42" s="539">
        <v>2614837</v>
      </c>
      <c r="W42" s="539">
        <v>0</v>
      </c>
      <c r="X42" s="538">
        <v>77.8</v>
      </c>
      <c r="Y42" s="193">
        <v>58</v>
      </c>
    </row>
    <row r="43" spans="2:25" ht="21.75" customHeight="1" x14ac:dyDescent="0.15">
      <c r="B43" s="91">
        <v>59</v>
      </c>
      <c r="C43" s="23" t="s">
        <v>21</v>
      </c>
      <c r="D43" s="545">
        <v>20528366</v>
      </c>
      <c r="E43" s="545">
        <v>19941965</v>
      </c>
      <c r="F43" s="545">
        <v>8939</v>
      </c>
      <c r="G43" s="545">
        <v>0</v>
      </c>
      <c r="H43" s="545">
        <v>586401</v>
      </c>
      <c r="I43" s="545">
        <v>0</v>
      </c>
      <c r="J43" s="547">
        <v>97.14</v>
      </c>
      <c r="K43" s="546">
        <v>17990696</v>
      </c>
      <c r="L43" s="545">
        <v>3977207</v>
      </c>
      <c r="M43" s="545">
        <v>0</v>
      </c>
      <c r="N43" s="545">
        <v>894692</v>
      </c>
      <c r="O43" s="545">
        <v>13118797</v>
      </c>
      <c r="P43" s="545">
        <v>0</v>
      </c>
      <c r="Q43" s="547">
        <v>22.11</v>
      </c>
      <c r="R43" s="546">
        <v>38519062</v>
      </c>
      <c r="S43" s="545">
        <v>23919172</v>
      </c>
      <c r="T43" s="545">
        <v>8939</v>
      </c>
      <c r="U43" s="545">
        <v>894692</v>
      </c>
      <c r="V43" s="545">
        <v>13705198</v>
      </c>
      <c r="W43" s="545">
        <v>0</v>
      </c>
      <c r="X43" s="544">
        <v>62.1</v>
      </c>
      <c r="Y43" s="195">
        <v>59</v>
      </c>
    </row>
    <row r="44" spans="2:25" ht="21.75" customHeight="1" x14ac:dyDescent="0.15">
      <c r="B44" s="89">
        <v>62</v>
      </c>
      <c r="C44" s="19" t="s">
        <v>20</v>
      </c>
      <c r="D44" s="539">
        <v>3233713</v>
      </c>
      <c r="E44" s="539">
        <v>2872343</v>
      </c>
      <c r="F44" s="539">
        <v>0</v>
      </c>
      <c r="G44" s="539">
        <v>0</v>
      </c>
      <c r="H44" s="539">
        <v>361370</v>
      </c>
      <c r="I44" s="539">
        <v>0</v>
      </c>
      <c r="J44" s="541">
        <v>88.82</v>
      </c>
      <c r="K44" s="540">
        <v>3433777</v>
      </c>
      <c r="L44" s="539">
        <v>1282926</v>
      </c>
      <c r="M44" s="539">
        <v>0</v>
      </c>
      <c r="N44" s="539">
        <v>437634</v>
      </c>
      <c r="O44" s="539">
        <v>1713217</v>
      </c>
      <c r="P44" s="539">
        <v>0</v>
      </c>
      <c r="Q44" s="541">
        <v>37.36</v>
      </c>
      <c r="R44" s="540">
        <v>6667490</v>
      </c>
      <c r="S44" s="539">
        <v>4155269</v>
      </c>
      <c r="T44" s="539">
        <v>0</v>
      </c>
      <c r="U44" s="539">
        <v>437634</v>
      </c>
      <c r="V44" s="539">
        <v>2074587</v>
      </c>
      <c r="W44" s="539">
        <v>0</v>
      </c>
      <c r="X44" s="538">
        <v>62.32</v>
      </c>
      <c r="Y44" s="193">
        <v>62</v>
      </c>
    </row>
    <row r="45" spans="2:25" ht="21.75" customHeight="1" x14ac:dyDescent="0.15">
      <c r="B45" s="89">
        <v>82</v>
      </c>
      <c r="C45" s="19" t="s">
        <v>19</v>
      </c>
      <c r="D45" s="539">
        <v>10595810</v>
      </c>
      <c r="E45" s="539">
        <v>10587976</v>
      </c>
      <c r="F45" s="539">
        <v>0</v>
      </c>
      <c r="G45" s="539">
        <v>0</v>
      </c>
      <c r="H45" s="539">
        <v>7834</v>
      </c>
      <c r="I45" s="539">
        <v>0</v>
      </c>
      <c r="J45" s="541">
        <v>99.93</v>
      </c>
      <c r="K45" s="540">
        <v>734719</v>
      </c>
      <c r="L45" s="539">
        <v>460710</v>
      </c>
      <c r="M45" s="539">
        <v>0</v>
      </c>
      <c r="N45" s="539">
        <v>19200</v>
      </c>
      <c r="O45" s="539">
        <v>254809</v>
      </c>
      <c r="P45" s="539">
        <v>0</v>
      </c>
      <c r="Q45" s="541">
        <v>62.71</v>
      </c>
      <c r="R45" s="540">
        <v>11330529</v>
      </c>
      <c r="S45" s="539">
        <v>11048686</v>
      </c>
      <c r="T45" s="539">
        <v>0</v>
      </c>
      <c r="U45" s="539">
        <v>19200</v>
      </c>
      <c r="V45" s="539">
        <v>262643</v>
      </c>
      <c r="W45" s="539">
        <v>0</v>
      </c>
      <c r="X45" s="538">
        <v>97.51</v>
      </c>
      <c r="Y45" s="193">
        <v>82</v>
      </c>
    </row>
    <row r="46" spans="2:25" ht="21.75" customHeight="1" x14ac:dyDescent="0.15">
      <c r="B46" s="89">
        <v>86</v>
      </c>
      <c r="C46" s="19" t="s">
        <v>18</v>
      </c>
      <c r="D46" s="539">
        <v>6705616</v>
      </c>
      <c r="E46" s="539">
        <v>5819816</v>
      </c>
      <c r="F46" s="539">
        <v>0</v>
      </c>
      <c r="G46" s="539">
        <v>0</v>
      </c>
      <c r="H46" s="539">
        <v>885800</v>
      </c>
      <c r="I46" s="539">
        <v>0</v>
      </c>
      <c r="J46" s="541">
        <v>86.79</v>
      </c>
      <c r="K46" s="540">
        <v>940673</v>
      </c>
      <c r="L46" s="539">
        <v>449356</v>
      </c>
      <c r="M46" s="539">
        <v>0</v>
      </c>
      <c r="N46" s="539">
        <v>0</v>
      </c>
      <c r="O46" s="539">
        <v>491317</v>
      </c>
      <c r="P46" s="539">
        <v>0</v>
      </c>
      <c r="Q46" s="541">
        <v>47.77</v>
      </c>
      <c r="R46" s="540">
        <v>7646289</v>
      </c>
      <c r="S46" s="539">
        <v>6269172</v>
      </c>
      <c r="T46" s="539">
        <v>0</v>
      </c>
      <c r="U46" s="539">
        <v>0</v>
      </c>
      <c r="V46" s="539">
        <v>1377117</v>
      </c>
      <c r="W46" s="539">
        <v>0</v>
      </c>
      <c r="X46" s="538">
        <v>81.99</v>
      </c>
      <c r="Y46" s="193">
        <v>86</v>
      </c>
    </row>
    <row r="47" spans="2:25" ht="21.75" customHeight="1" x14ac:dyDescent="0.15">
      <c r="B47" s="89">
        <v>89</v>
      </c>
      <c r="C47" s="19" t="s">
        <v>17</v>
      </c>
      <c r="D47" s="539">
        <v>14146035</v>
      </c>
      <c r="E47" s="539">
        <v>13238290</v>
      </c>
      <c r="F47" s="539">
        <v>0</v>
      </c>
      <c r="G47" s="539">
        <v>0</v>
      </c>
      <c r="H47" s="539">
        <v>907745</v>
      </c>
      <c r="I47" s="539">
        <v>0</v>
      </c>
      <c r="J47" s="541">
        <v>93.58</v>
      </c>
      <c r="K47" s="540">
        <v>1128988</v>
      </c>
      <c r="L47" s="539">
        <v>175163</v>
      </c>
      <c r="M47" s="539">
        <v>0</v>
      </c>
      <c r="N47" s="539">
        <v>457046</v>
      </c>
      <c r="O47" s="539">
        <v>496779</v>
      </c>
      <c r="P47" s="539">
        <v>0</v>
      </c>
      <c r="Q47" s="541">
        <v>15.52</v>
      </c>
      <c r="R47" s="540">
        <v>15275023</v>
      </c>
      <c r="S47" s="539">
        <v>13413453</v>
      </c>
      <c r="T47" s="539">
        <v>0</v>
      </c>
      <c r="U47" s="539">
        <v>457046</v>
      </c>
      <c r="V47" s="539">
        <v>1404524</v>
      </c>
      <c r="W47" s="539">
        <v>0</v>
      </c>
      <c r="X47" s="538">
        <v>87.81</v>
      </c>
      <c r="Y47" s="193">
        <v>89</v>
      </c>
    </row>
    <row r="48" spans="2:25" ht="21.75" customHeight="1" x14ac:dyDescent="0.15">
      <c r="B48" s="91">
        <v>90</v>
      </c>
      <c r="C48" s="23" t="s">
        <v>16</v>
      </c>
      <c r="D48" s="545">
        <v>23284816</v>
      </c>
      <c r="E48" s="545">
        <v>22822116</v>
      </c>
      <c r="F48" s="545">
        <v>0</v>
      </c>
      <c r="G48" s="545">
        <v>0</v>
      </c>
      <c r="H48" s="545">
        <v>462700</v>
      </c>
      <c r="I48" s="545">
        <v>0</v>
      </c>
      <c r="J48" s="547">
        <v>98.01</v>
      </c>
      <c r="K48" s="546">
        <v>4582949</v>
      </c>
      <c r="L48" s="545">
        <v>1649973</v>
      </c>
      <c r="M48" s="545">
        <v>0</v>
      </c>
      <c r="N48" s="545">
        <v>376700</v>
      </c>
      <c r="O48" s="545">
        <v>2556276</v>
      </c>
      <c r="P48" s="545">
        <v>0</v>
      </c>
      <c r="Q48" s="547">
        <v>36</v>
      </c>
      <c r="R48" s="546">
        <v>27867765</v>
      </c>
      <c r="S48" s="545">
        <v>24472089</v>
      </c>
      <c r="T48" s="545">
        <v>0</v>
      </c>
      <c r="U48" s="545">
        <v>376700</v>
      </c>
      <c r="V48" s="545">
        <v>3018976</v>
      </c>
      <c r="W48" s="545">
        <v>0</v>
      </c>
      <c r="X48" s="544">
        <v>87.82</v>
      </c>
      <c r="Y48" s="195">
        <v>90</v>
      </c>
    </row>
    <row r="49" spans="2:25" ht="21.75" customHeight="1" x14ac:dyDescent="0.15">
      <c r="B49" s="89">
        <v>92</v>
      </c>
      <c r="C49" s="19" t="s">
        <v>15</v>
      </c>
      <c r="D49" s="539">
        <v>6129611</v>
      </c>
      <c r="E49" s="539">
        <v>6123611</v>
      </c>
      <c r="F49" s="539">
        <v>0</v>
      </c>
      <c r="G49" s="539">
        <v>0</v>
      </c>
      <c r="H49" s="539">
        <v>6000</v>
      </c>
      <c r="I49" s="539">
        <v>0</v>
      </c>
      <c r="J49" s="541">
        <v>99.9</v>
      </c>
      <c r="K49" s="540">
        <v>205900</v>
      </c>
      <c r="L49" s="539">
        <v>205900</v>
      </c>
      <c r="M49" s="539">
        <v>0</v>
      </c>
      <c r="N49" s="539">
        <v>0</v>
      </c>
      <c r="O49" s="539">
        <v>0</v>
      </c>
      <c r="P49" s="539">
        <v>0</v>
      </c>
      <c r="Q49" s="541">
        <v>100</v>
      </c>
      <c r="R49" s="540">
        <v>6335511</v>
      </c>
      <c r="S49" s="539">
        <v>6329511</v>
      </c>
      <c r="T49" s="539">
        <v>0</v>
      </c>
      <c r="U49" s="539">
        <v>0</v>
      </c>
      <c r="V49" s="539">
        <v>6000</v>
      </c>
      <c r="W49" s="539">
        <v>0</v>
      </c>
      <c r="X49" s="538">
        <v>99.91</v>
      </c>
      <c r="Y49" s="193">
        <v>92</v>
      </c>
    </row>
    <row r="50" spans="2:25" ht="21.75" customHeight="1" x14ac:dyDescent="0.15">
      <c r="B50" s="89">
        <v>93</v>
      </c>
      <c r="C50" s="19" t="s">
        <v>14</v>
      </c>
      <c r="D50" s="539">
        <v>66011202</v>
      </c>
      <c r="E50" s="539">
        <v>63068210</v>
      </c>
      <c r="F50" s="539">
        <v>73254</v>
      </c>
      <c r="G50" s="539">
        <v>0</v>
      </c>
      <c r="H50" s="539">
        <v>2942992</v>
      </c>
      <c r="I50" s="539">
        <v>0</v>
      </c>
      <c r="J50" s="541">
        <v>95.54</v>
      </c>
      <c r="K50" s="540">
        <v>26908701</v>
      </c>
      <c r="L50" s="539">
        <v>5923153</v>
      </c>
      <c r="M50" s="539">
        <v>0</v>
      </c>
      <c r="N50" s="539">
        <v>5612437</v>
      </c>
      <c r="O50" s="539">
        <v>15373111</v>
      </c>
      <c r="P50" s="539">
        <v>0</v>
      </c>
      <c r="Q50" s="541">
        <v>22.01</v>
      </c>
      <c r="R50" s="540">
        <v>92919903</v>
      </c>
      <c r="S50" s="539">
        <v>68991363</v>
      </c>
      <c r="T50" s="539">
        <v>73254</v>
      </c>
      <c r="U50" s="539">
        <v>5612437</v>
      </c>
      <c r="V50" s="539">
        <v>18316103</v>
      </c>
      <c r="W50" s="539">
        <v>0</v>
      </c>
      <c r="X50" s="538">
        <v>74.25</v>
      </c>
      <c r="Y50" s="193">
        <v>93</v>
      </c>
    </row>
    <row r="51" spans="2:25" ht="21.75" customHeight="1" x14ac:dyDescent="0.15">
      <c r="B51" s="89">
        <v>94</v>
      </c>
      <c r="C51" s="19" t="s">
        <v>13</v>
      </c>
      <c r="D51" s="539">
        <v>38687222</v>
      </c>
      <c r="E51" s="539">
        <v>37536163</v>
      </c>
      <c r="F51" s="539">
        <v>71</v>
      </c>
      <c r="G51" s="539">
        <v>19300</v>
      </c>
      <c r="H51" s="539">
        <v>1131759</v>
      </c>
      <c r="I51" s="539">
        <v>0</v>
      </c>
      <c r="J51" s="541">
        <v>97.02</v>
      </c>
      <c r="K51" s="540">
        <v>8601839</v>
      </c>
      <c r="L51" s="539">
        <v>2535698</v>
      </c>
      <c r="M51" s="539">
        <v>0</v>
      </c>
      <c r="N51" s="539">
        <v>2415877</v>
      </c>
      <c r="O51" s="539">
        <v>3650264</v>
      </c>
      <c r="P51" s="539">
        <v>0</v>
      </c>
      <c r="Q51" s="541">
        <v>29.48</v>
      </c>
      <c r="R51" s="540">
        <v>47289061</v>
      </c>
      <c r="S51" s="539">
        <v>40071861</v>
      </c>
      <c r="T51" s="539">
        <v>71</v>
      </c>
      <c r="U51" s="539">
        <v>2435177</v>
      </c>
      <c r="V51" s="539">
        <v>4782023</v>
      </c>
      <c r="W51" s="539">
        <v>0</v>
      </c>
      <c r="X51" s="538">
        <v>84.74</v>
      </c>
      <c r="Y51" s="193">
        <v>94</v>
      </c>
    </row>
    <row r="52" spans="2:25" ht="21.75" customHeight="1" x14ac:dyDescent="0.15">
      <c r="B52" s="89">
        <v>95</v>
      </c>
      <c r="C52" s="19" t="s">
        <v>12</v>
      </c>
      <c r="D52" s="539">
        <v>6546250</v>
      </c>
      <c r="E52" s="539">
        <v>6465363</v>
      </c>
      <c r="F52" s="539">
        <v>0</v>
      </c>
      <c r="G52" s="539">
        <v>0</v>
      </c>
      <c r="H52" s="539">
        <v>80887</v>
      </c>
      <c r="I52" s="539">
        <v>0</v>
      </c>
      <c r="J52" s="541">
        <v>98.76</v>
      </c>
      <c r="K52" s="540">
        <v>5645287</v>
      </c>
      <c r="L52" s="539">
        <v>661741</v>
      </c>
      <c r="M52" s="539">
        <v>0</v>
      </c>
      <c r="N52" s="539">
        <v>54600</v>
      </c>
      <c r="O52" s="539">
        <v>4928946</v>
      </c>
      <c r="P52" s="539">
        <v>0</v>
      </c>
      <c r="Q52" s="541">
        <v>11.72</v>
      </c>
      <c r="R52" s="540">
        <v>12191537</v>
      </c>
      <c r="S52" s="539">
        <v>7127104</v>
      </c>
      <c r="T52" s="539">
        <v>0</v>
      </c>
      <c r="U52" s="539">
        <v>54600</v>
      </c>
      <c r="V52" s="539">
        <v>5009833</v>
      </c>
      <c r="W52" s="539">
        <v>0</v>
      </c>
      <c r="X52" s="538">
        <v>58.46</v>
      </c>
      <c r="Y52" s="193">
        <v>95</v>
      </c>
    </row>
    <row r="53" spans="2:25" ht="21.75" customHeight="1" x14ac:dyDescent="0.15">
      <c r="B53" s="91">
        <v>96</v>
      </c>
      <c r="C53" s="23" t="s">
        <v>11</v>
      </c>
      <c r="D53" s="545">
        <v>18006811</v>
      </c>
      <c r="E53" s="545">
        <v>17573326</v>
      </c>
      <c r="F53" s="545">
        <v>2075</v>
      </c>
      <c r="G53" s="545">
        <v>0</v>
      </c>
      <c r="H53" s="545">
        <v>433485</v>
      </c>
      <c r="I53" s="545">
        <v>0</v>
      </c>
      <c r="J53" s="547">
        <v>97.59</v>
      </c>
      <c r="K53" s="546">
        <v>6845027</v>
      </c>
      <c r="L53" s="545">
        <v>2396518</v>
      </c>
      <c r="M53" s="545">
        <v>0</v>
      </c>
      <c r="N53" s="545">
        <v>2504588</v>
      </c>
      <c r="O53" s="545">
        <v>1943921</v>
      </c>
      <c r="P53" s="545">
        <v>0</v>
      </c>
      <c r="Q53" s="547">
        <v>35.01</v>
      </c>
      <c r="R53" s="546">
        <v>24851838</v>
      </c>
      <c r="S53" s="545">
        <v>19969844</v>
      </c>
      <c r="T53" s="545">
        <v>2075</v>
      </c>
      <c r="U53" s="545">
        <v>2504588</v>
      </c>
      <c r="V53" s="545">
        <v>2377406</v>
      </c>
      <c r="W53" s="545">
        <v>0</v>
      </c>
      <c r="X53" s="544">
        <v>80.36</v>
      </c>
      <c r="Y53" s="195">
        <v>96</v>
      </c>
    </row>
    <row r="54" spans="2:25" ht="21.75" customHeight="1" x14ac:dyDescent="0.15">
      <c r="B54" s="89">
        <v>97</v>
      </c>
      <c r="C54" s="19" t="s">
        <v>10</v>
      </c>
      <c r="D54" s="539">
        <v>24271391</v>
      </c>
      <c r="E54" s="539">
        <v>23415317</v>
      </c>
      <c r="F54" s="539">
        <v>0</v>
      </c>
      <c r="G54" s="539">
        <v>1375</v>
      </c>
      <c r="H54" s="539">
        <v>854699</v>
      </c>
      <c r="I54" s="539">
        <v>0</v>
      </c>
      <c r="J54" s="541">
        <v>96.47</v>
      </c>
      <c r="K54" s="540">
        <v>9494499</v>
      </c>
      <c r="L54" s="539">
        <v>3147383</v>
      </c>
      <c r="M54" s="539">
        <v>0</v>
      </c>
      <c r="N54" s="539">
        <v>2470034</v>
      </c>
      <c r="O54" s="539">
        <v>3877082</v>
      </c>
      <c r="P54" s="539">
        <v>0</v>
      </c>
      <c r="Q54" s="541">
        <v>33.15</v>
      </c>
      <c r="R54" s="540">
        <v>33765890</v>
      </c>
      <c r="S54" s="539">
        <v>26562700</v>
      </c>
      <c r="T54" s="539">
        <v>0</v>
      </c>
      <c r="U54" s="539">
        <v>2471409</v>
      </c>
      <c r="V54" s="539">
        <v>4731781</v>
      </c>
      <c r="W54" s="539">
        <v>0</v>
      </c>
      <c r="X54" s="538">
        <v>78.67</v>
      </c>
      <c r="Y54" s="193">
        <v>97</v>
      </c>
    </row>
    <row r="55" spans="2:25" ht="21.75" customHeight="1" x14ac:dyDescent="0.15">
      <c r="B55" s="89">
        <v>98</v>
      </c>
      <c r="C55" s="19" t="s">
        <v>9</v>
      </c>
      <c r="D55" s="539">
        <v>37627380</v>
      </c>
      <c r="E55" s="539">
        <v>36203333</v>
      </c>
      <c r="F55" s="539">
        <v>0</v>
      </c>
      <c r="G55" s="539">
        <v>0</v>
      </c>
      <c r="H55" s="539">
        <v>1424047</v>
      </c>
      <c r="I55" s="539">
        <v>0</v>
      </c>
      <c r="J55" s="541">
        <v>96.22</v>
      </c>
      <c r="K55" s="540">
        <v>13529455</v>
      </c>
      <c r="L55" s="539">
        <v>3431588</v>
      </c>
      <c r="M55" s="539">
        <v>0</v>
      </c>
      <c r="N55" s="539">
        <v>2315594</v>
      </c>
      <c r="O55" s="539">
        <v>7782273</v>
      </c>
      <c r="P55" s="539">
        <v>0</v>
      </c>
      <c r="Q55" s="541">
        <v>25.36</v>
      </c>
      <c r="R55" s="540">
        <v>51156835</v>
      </c>
      <c r="S55" s="539">
        <v>39634921</v>
      </c>
      <c r="T55" s="539">
        <v>0</v>
      </c>
      <c r="U55" s="539">
        <v>2315594</v>
      </c>
      <c r="V55" s="539">
        <v>9206320</v>
      </c>
      <c r="W55" s="539">
        <v>0</v>
      </c>
      <c r="X55" s="538">
        <v>77.48</v>
      </c>
      <c r="Y55" s="193">
        <v>98</v>
      </c>
    </row>
    <row r="56" spans="2:25" ht="21.75" customHeight="1" x14ac:dyDescent="0.15">
      <c r="B56" s="89">
        <v>99</v>
      </c>
      <c r="C56" s="19" t="s">
        <v>8</v>
      </c>
      <c r="D56" s="539">
        <v>13524973</v>
      </c>
      <c r="E56" s="539">
        <v>12874247</v>
      </c>
      <c r="F56" s="539">
        <v>0</v>
      </c>
      <c r="G56" s="539">
        <v>0</v>
      </c>
      <c r="H56" s="539">
        <v>650726</v>
      </c>
      <c r="I56" s="539">
        <v>0</v>
      </c>
      <c r="J56" s="541">
        <v>95.19</v>
      </c>
      <c r="K56" s="540">
        <v>4378697</v>
      </c>
      <c r="L56" s="539">
        <v>1266746</v>
      </c>
      <c r="M56" s="539">
        <v>0</v>
      </c>
      <c r="N56" s="539">
        <v>639909</v>
      </c>
      <c r="O56" s="539">
        <v>2472042</v>
      </c>
      <c r="P56" s="539">
        <v>0</v>
      </c>
      <c r="Q56" s="541">
        <v>28.93</v>
      </c>
      <c r="R56" s="540">
        <v>17903670</v>
      </c>
      <c r="S56" s="539">
        <v>14140993</v>
      </c>
      <c r="T56" s="539">
        <v>0</v>
      </c>
      <c r="U56" s="539">
        <v>639909</v>
      </c>
      <c r="V56" s="539">
        <v>3122768</v>
      </c>
      <c r="W56" s="539">
        <v>0</v>
      </c>
      <c r="X56" s="538">
        <v>78.98</v>
      </c>
      <c r="Y56" s="193">
        <v>99</v>
      </c>
    </row>
    <row r="57" spans="2:25" ht="21.75" customHeight="1" x14ac:dyDescent="0.15">
      <c r="B57" s="89">
        <v>100</v>
      </c>
      <c r="C57" s="19" t="s">
        <v>7</v>
      </c>
      <c r="D57" s="539">
        <v>16053337</v>
      </c>
      <c r="E57" s="539">
        <v>15731163</v>
      </c>
      <c r="F57" s="539">
        <v>0</v>
      </c>
      <c r="G57" s="539">
        <v>0</v>
      </c>
      <c r="H57" s="539">
        <v>322174</v>
      </c>
      <c r="I57" s="539">
        <v>0</v>
      </c>
      <c r="J57" s="541">
        <v>97.99</v>
      </c>
      <c r="K57" s="540">
        <v>1628599</v>
      </c>
      <c r="L57" s="539">
        <v>585058</v>
      </c>
      <c r="M57" s="539">
        <v>0</v>
      </c>
      <c r="N57" s="539">
        <v>579194</v>
      </c>
      <c r="O57" s="539">
        <v>464347</v>
      </c>
      <c r="P57" s="539">
        <v>0</v>
      </c>
      <c r="Q57" s="541">
        <v>35.92</v>
      </c>
      <c r="R57" s="540">
        <v>17681936</v>
      </c>
      <c r="S57" s="539">
        <v>16316221</v>
      </c>
      <c r="T57" s="539">
        <v>0</v>
      </c>
      <c r="U57" s="539">
        <v>579194</v>
      </c>
      <c r="V57" s="539">
        <v>786521</v>
      </c>
      <c r="W57" s="539">
        <v>0</v>
      </c>
      <c r="X57" s="538">
        <v>92.28</v>
      </c>
      <c r="Y57" s="193">
        <v>100</v>
      </c>
    </row>
    <row r="58" spans="2:25" ht="21.75" customHeight="1" x14ac:dyDescent="0.15">
      <c r="B58" s="91">
        <v>101</v>
      </c>
      <c r="C58" s="23" t="s">
        <v>6</v>
      </c>
      <c r="D58" s="545">
        <v>24085866</v>
      </c>
      <c r="E58" s="545">
        <v>23111697</v>
      </c>
      <c r="F58" s="545">
        <v>0</v>
      </c>
      <c r="G58" s="545">
        <v>0</v>
      </c>
      <c r="H58" s="545">
        <v>974169</v>
      </c>
      <c r="I58" s="545">
        <v>0</v>
      </c>
      <c r="J58" s="547">
        <v>95.96</v>
      </c>
      <c r="K58" s="546">
        <v>6666833</v>
      </c>
      <c r="L58" s="545">
        <v>2614655</v>
      </c>
      <c r="M58" s="545">
        <v>548</v>
      </c>
      <c r="N58" s="545">
        <v>1005451</v>
      </c>
      <c r="O58" s="545">
        <v>3046727</v>
      </c>
      <c r="P58" s="545">
        <v>0</v>
      </c>
      <c r="Q58" s="547">
        <v>39.22</v>
      </c>
      <c r="R58" s="546">
        <v>30752699</v>
      </c>
      <c r="S58" s="545">
        <v>25726352</v>
      </c>
      <c r="T58" s="545">
        <v>548</v>
      </c>
      <c r="U58" s="545">
        <v>1005451</v>
      </c>
      <c r="V58" s="545">
        <v>4020896</v>
      </c>
      <c r="W58" s="545">
        <v>0</v>
      </c>
      <c r="X58" s="544">
        <v>83.66</v>
      </c>
      <c r="Y58" s="195">
        <v>101</v>
      </c>
    </row>
    <row r="59" spans="2:25" ht="21.75" customHeight="1" x14ac:dyDescent="0.15">
      <c r="B59" s="87">
        <v>102</v>
      </c>
      <c r="C59" s="15" t="s">
        <v>5</v>
      </c>
      <c r="D59" s="535">
        <v>17642857</v>
      </c>
      <c r="E59" s="535">
        <v>16668349</v>
      </c>
      <c r="F59" s="535">
        <v>0</v>
      </c>
      <c r="G59" s="535">
        <v>0</v>
      </c>
      <c r="H59" s="535">
        <v>974508</v>
      </c>
      <c r="I59" s="535">
        <v>0</v>
      </c>
      <c r="J59" s="543">
        <v>94.48</v>
      </c>
      <c r="K59" s="536">
        <v>3924253</v>
      </c>
      <c r="L59" s="535">
        <v>1397983</v>
      </c>
      <c r="M59" s="535">
        <v>0</v>
      </c>
      <c r="N59" s="535">
        <v>688552</v>
      </c>
      <c r="O59" s="535">
        <v>1837718</v>
      </c>
      <c r="P59" s="535">
        <v>0</v>
      </c>
      <c r="Q59" s="543">
        <v>35.619999999999997</v>
      </c>
      <c r="R59" s="536">
        <v>21567110</v>
      </c>
      <c r="S59" s="535">
        <v>18066332</v>
      </c>
      <c r="T59" s="535">
        <v>0</v>
      </c>
      <c r="U59" s="535">
        <v>688552</v>
      </c>
      <c r="V59" s="535">
        <v>2812226</v>
      </c>
      <c r="W59" s="535">
        <v>0</v>
      </c>
      <c r="X59" s="542">
        <v>83.77</v>
      </c>
      <c r="Y59" s="191">
        <v>102</v>
      </c>
    </row>
    <row r="60" spans="2:25" ht="21.75" customHeight="1" x14ac:dyDescent="0.15">
      <c r="B60" s="89">
        <v>103</v>
      </c>
      <c r="C60" s="19" t="s">
        <v>4</v>
      </c>
      <c r="D60" s="539">
        <v>22326367</v>
      </c>
      <c r="E60" s="539">
        <v>22152686</v>
      </c>
      <c r="F60" s="539">
        <v>0</v>
      </c>
      <c r="G60" s="539">
        <v>0</v>
      </c>
      <c r="H60" s="539">
        <v>173681</v>
      </c>
      <c r="I60" s="539">
        <v>0</v>
      </c>
      <c r="J60" s="541">
        <v>99.22</v>
      </c>
      <c r="K60" s="540">
        <v>2254805</v>
      </c>
      <c r="L60" s="539">
        <v>888857</v>
      </c>
      <c r="M60" s="539">
        <v>0</v>
      </c>
      <c r="N60" s="539">
        <v>0</v>
      </c>
      <c r="O60" s="539">
        <v>1365948</v>
      </c>
      <c r="P60" s="539">
        <v>0</v>
      </c>
      <c r="Q60" s="541">
        <v>39.42</v>
      </c>
      <c r="R60" s="540">
        <v>24581172</v>
      </c>
      <c r="S60" s="539">
        <v>23041543</v>
      </c>
      <c r="T60" s="539">
        <v>0</v>
      </c>
      <c r="U60" s="539">
        <v>0</v>
      </c>
      <c r="V60" s="539">
        <v>1539629</v>
      </c>
      <c r="W60" s="539">
        <v>0</v>
      </c>
      <c r="X60" s="538">
        <v>93.74</v>
      </c>
      <c r="Y60" s="193">
        <v>103</v>
      </c>
    </row>
    <row r="61" spans="2:25" ht="21.75" customHeight="1" x14ac:dyDescent="0.15">
      <c r="B61" s="89">
        <v>104</v>
      </c>
      <c r="C61" s="19" t="s">
        <v>3</v>
      </c>
      <c r="D61" s="539">
        <v>32299792</v>
      </c>
      <c r="E61" s="539">
        <v>31383458</v>
      </c>
      <c r="F61" s="539">
        <v>0</v>
      </c>
      <c r="G61" s="539">
        <v>0</v>
      </c>
      <c r="H61" s="539">
        <v>916334</v>
      </c>
      <c r="I61" s="539">
        <v>0</v>
      </c>
      <c r="J61" s="541">
        <v>97.16</v>
      </c>
      <c r="K61" s="540">
        <v>11476539</v>
      </c>
      <c r="L61" s="539">
        <v>2489246</v>
      </c>
      <c r="M61" s="539">
        <v>0</v>
      </c>
      <c r="N61" s="539">
        <v>2208396</v>
      </c>
      <c r="O61" s="539">
        <v>6778897</v>
      </c>
      <c r="P61" s="539">
        <v>0</v>
      </c>
      <c r="Q61" s="541">
        <v>21.69</v>
      </c>
      <c r="R61" s="540">
        <v>43776331</v>
      </c>
      <c r="S61" s="539">
        <v>33872704</v>
      </c>
      <c r="T61" s="539">
        <v>0</v>
      </c>
      <c r="U61" s="539">
        <v>2208396</v>
      </c>
      <c r="V61" s="539">
        <v>7695231</v>
      </c>
      <c r="W61" s="539">
        <v>0</v>
      </c>
      <c r="X61" s="538">
        <v>77.38</v>
      </c>
      <c r="Y61" s="193">
        <v>104</v>
      </c>
    </row>
    <row r="62" spans="2:25" ht="21.75" customHeight="1" x14ac:dyDescent="0.15">
      <c r="B62" s="89">
        <v>105</v>
      </c>
      <c r="C62" s="19" t="s">
        <v>2</v>
      </c>
      <c r="D62" s="539">
        <v>17249180</v>
      </c>
      <c r="E62" s="539">
        <v>16575292</v>
      </c>
      <c r="F62" s="539">
        <v>0</v>
      </c>
      <c r="G62" s="539">
        <v>0</v>
      </c>
      <c r="H62" s="539">
        <v>673888</v>
      </c>
      <c r="I62" s="539">
        <v>0</v>
      </c>
      <c r="J62" s="541">
        <v>96.09</v>
      </c>
      <c r="K62" s="540">
        <v>13560512</v>
      </c>
      <c r="L62" s="539">
        <v>4196346</v>
      </c>
      <c r="M62" s="539">
        <v>15600</v>
      </c>
      <c r="N62" s="539">
        <v>1454911</v>
      </c>
      <c r="O62" s="539">
        <v>7909255</v>
      </c>
      <c r="P62" s="539">
        <v>0</v>
      </c>
      <c r="Q62" s="541">
        <v>30.95</v>
      </c>
      <c r="R62" s="540">
        <v>30809692</v>
      </c>
      <c r="S62" s="539">
        <v>20771638</v>
      </c>
      <c r="T62" s="539">
        <v>15600</v>
      </c>
      <c r="U62" s="539">
        <v>1454911</v>
      </c>
      <c r="V62" s="539">
        <v>8583143</v>
      </c>
      <c r="W62" s="539">
        <v>0</v>
      </c>
      <c r="X62" s="538">
        <v>67.42</v>
      </c>
      <c r="Y62" s="193">
        <v>105</v>
      </c>
    </row>
    <row r="63" spans="2:25" ht="21.75" customHeight="1" x14ac:dyDescent="0.15">
      <c r="B63" s="87">
        <v>301</v>
      </c>
      <c r="C63" s="15" t="s">
        <v>1</v>
      </c>
      <c r="D63" s="535">
        <v>0</v>
      </c>
      <c r="E63" s="535">
        <v>0</v>
      </c>
      <c r="F63" s="535">
        <v>0</v>
      </c>
      <c r="G63" s="535">
        <v>0</v>
      </c>
      <c r="H63" s="535">
        <v>0</v>
      </c>
      <c r="I63" s="535">
        <v>0</v>
      </c>
      <c r="J63" s="537" t="s">
        <v>293</v>
      </c>
      <c r="K63" s="536">
        <v>0</v>
      </c>
      <c r="L63" s="535">
        <v>0</v>
      </c>
      <c r="M63" s="535">
        <v>0</v>
      </c>
      <c r="N63" s="535">
        <v>0</v>
      </c>
      <c r="O63" s="535">
        <v>0</v>
      </c>
      <c r="P63" s="535">
        <v>0</v>
      </c>
      <c r="Q63" s="537" t="s">
        <v>293</v>
      </c>
      <c r="R63" s="536">
        <v>0</v>
      </c>
      <c r="S63" s="535">
        <v>0</v>
      </c>
      <c r="T63" s="535">
        <v>0</v>
      </c>
      <c r="U63" s="535">
        <v>0</v>
      </c>
      <c r="V63" s="535">
        <v>0</v>
      </c>
      <c r="W63" s="535">
        <v>0</v>
      </c>
      <c r="X63" s="534" t="s">
        <v>293</v>
      </c>
      <c r="Y63" s="533">
        <v>301</v>
      </c>
    </row>
    <row r="64" spans="2:25" ht="21.75" customHeight="1" thickBot="1" x14ac:dyDescent="0.2">
      <c r="B64" s="84">
        <v>302</v>
      </c>
      <c r="C64" s="11" t="s">
        <v>0</v>
      </c>
      <c r="D64" s="530">
        <v>0</v>
      </c>
      <c r="E64" s="530">
        <v>0</v>
      </c>
      <c r="F64" s="530">
        <v>0</v>
      </c>
      <c r="G64" s="530">
        <v>0</v>
      </c>
      <c r="H64" s="530">
        <v>0</v>
      </c>
      <c r="I64" s="530">
        <v>0</v>
      </c>
      <c r="J64" s="532" t="s">
        <v>293</v>
      </c>
      <c r="K64" s="531">
        <v>0</v>
      </c>
      <c r="L64" s="530">
        <v>0</v>
      </c>
      <c r="M64" s="530">
        <v>0</v>
      </c>
      <c r="N64" s="530">
        <v>0</v>
      </c>
      <c r="O64" s="530">
        <v>0</v>
      </c>
      <c r="P64" s="530">
        <v>0</v>
      </c>
      <c r="Q64" s="532" t="s">
        <v>293</v>
      </c>
      <c r="R64" s="531">
        <v>0</v>
      </c>
      <c r="S64" s="530">
        <v>0</v>
      </c>
      <c r="T64" s="530">
        <v>0</v>
      </c>
      <c r="U64" s="530">
        <v>0</v>
      </c>
      <c r="V64" s="530">
        <v>0</v>
      </c>
      <c r="W64" s="530">
        <v>0</v>
      </c>
      <c r="X64" s="529" t="s">
        <v>293</v>
      </c>
      <c r="Y64" s="52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3">
    <mergeCell ref="B3:B5"/>
    <mergeCell ref="R3:X3"/>
    <mergeCell ref="Y3:Y5"/>
  </mergeCells>
  <phoneticPr fontId="7"/>
  <pageMargins left="0.46" right="0.34" top="0.74803149606299213" bottom="0.74803149606299213" header="0.31496062992125984" footer="0.31496062992125984"/>
  <pageSetup paperSize="9" scale="52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FF00"/>
    <pageSetUpPr autoPageBreaks="0"/>
  </sheetPr>
  <dimension ref="B1:Y117"/>
  <sheetViews>
    <sheetView showOutlineSymbols="0" view="pageBreakPreview" zoomScale="80" zoomScaleNormal="75" zoomScaleSheetLayoutView="80" workbookViewId="0">
      <pane xSplit="3" ySplit="5" topLeftCell="D6" activePane="bottomRight" state="frozen"/>
      <selection activeCell="J18" sqref="J18"/>
      <selection pane="topRight" activeCell="J18" sqref="J18"/>
      <selection pane="bottomLeft" activeCell="J18" sqref="J18"/>
      <selection pane="bottomRight"/>
    </sheetView>
  </sheetViews>
  <sheetFormatPr defaultColWidth="10.75" defaultRowHeight="14.25" x14ac:dyDescent="0.15"/>
  <cols>
    <col min="1" max="1" width="1.75" style="592" customWidth="1"/>
    <col min="2" max="2" width="5" style="592" customWidth="1"/>
    <col min="3" max="3" width="13.625" style="592" customWidth="1"/>
    <col min="4" max="5" width="16.75" style="592" customWidth="1"/>
    <col min="6" max="7" width="12.25" style="592" customWidth="1"/>
    <col min="8" max="8" width="16.625" style="592" bestFit="1" customWidth="1"/>
    <col min="9" max="9" width="13.875" style="592" customWidth="1"/>
    <col min="10" max="10" width="8.5" style="593" customWidth="1"/>
    <col min="11" max="12" width="16.75" style="592" customWidth="1"/>
    <col min="13" max="13" width="12" style="592" customWidth="1"/>
    <col min="14" max="14" width="15.625" style="592" customWidth="1"/>
    <col min="15" max="15" width="16.375" style="592" customWidth="1"/>
    <col min="16" max="16" width="13.5" style="592" customWidth="1"/>
    <col min="17" max="17" width="8.625" style="592" customWidth="1"/>
    <col min="18" max="19" width="17" style="592" customWidth="1"/>
    <col min="20" max="20" width="12.875" style="592" customWidth="1"/>
    <col min="21" max="22" width="15.5" style="592" customWidth="1"/>
    <col min="23" max="23" width="14.375" style="592" customWidth="1"/>
    <col min="24" max="24" width="8.25" style="592" customWidth="1"/>
    <col min="25" max="25" width="5" style="592" customWidth="1"/>
    <col min="26" max="16384" width="10.75" style="592"/>
  </cols>
  <sheetData>
    <row r="1" spans="2:25" ht="24" customHeight="1" x14ac:dyDescent="0.15">
      <c r="B1" s="680" t="s">
        <v>299</v>
      </c>
      <c r="C1" s="594"/>
      <c r="D1" s="594"/>
      <c r="E1" s="594"/>
      <c r="F1" s="594"/>
      <c r="G1" s="594"/>
      <c r="H1" s="594"/>
      <c r="I1" s="594"/>
      <c r="J1" s="678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2:25" ht="11.25" customHeight="1" thickBot="1" x14ac:dyDescent="0.2">
      <c r="B2" s="680"/>
      <c r="C2" s="679"/>
      <c r="D2" s="594"/>
      <c r="E2" s="594"/>
      <c r="F2" s="594"/>
      <c r="G2" s="594"/>
      <c r="H2" s="594"/>
      <c r="I2" s="594"/>
      <c r="J2" s="678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677"/>
      <c r="X2" s="594"/>
    </row>
    <row r="3" spans="2:25" s="594" customFormat="1" ht="21.75" customHeight="1" x14ac:dyDescent="0.15">
      <c r="B3" s="874" t="s">
        <v>79</v>
      </c>
      <c r="C3" s="358" t="s">
        <v>82</v>
      </c>
      <c r="D3" s="522" t="s">
        <v>291</v>
      </c>
      <c r="E3" s="521"/>
      <c r="F3" s="520"/>
      <c r="G3" s="521"/>
      <c r="H3" s="521"/>
      <c r="I3" s="521"/>
      <c r="J3" s="520"/>
      <c r="K3" s="522" t="s">
        <v>290</v>
      </c>
      <c r="L3" s="521"/>
      <c r="M3" s="520"/>
      <c r="N3" s="520"/>
      <c r="O3" s="520"/>
      <c r="P3" s="520"/>
      <c r="Q3" s="520"/>
      <c r="R3" s="871" t="s">
        <v>166</v>
      </c>
      <c r="S3" s="862"/>
      <c r="T3" s="862"/>
      <c r="U3" s="862"/>
      <c r="V3" s="862"/>
      <c r="W3" s="862"/>
      <c r="X3" s="872"/>
      <c r="Y3" s="870" t="s">
        <v>171</v>
      </c>
    </row>
    <row r="4" spans="2:25" s="594" customFormat="1" ht="21.75" customHeight="1" x14ac:dyDescent="0.15">
      <c r="B4" s="864"/>
      <c r="C4" s="293"/>
      <c r="D4" s="519" t="s">
        <v>287</v>
      </c>
      <c r="E4" s="519" t="s">
        <v>286</v>
      </c>
      <c r="F4" s="519" t="s">
        <v>289</v>
      </c>
      <c r="G4" s="519" t="s">
        <v>284</v>
      </c>
      <c r="H4" s="519" t="s">
        <v>283</v>
      </c>
      <c r="I4" s="519" t="s">
        <v>282</v>
      </c>
      <c r="J4" s="519" t="s">
        <v>281</v>
      </c>
      <c r="K4" s="519" t="s">
        <v>287</v>
      </c>
      <c r="L4" s="519" t="s">
        <v>286</v>
      </c>
      <c r="M4" s="519" t="s">
        <v>285</v>
      </c>
      <c r="N4" s="519" t="s">
        <v>284</v>
      </c>
      <c r="O4" s="519" t="s">
        <v>288</v>
      </c>
      <c r="P4" s="519" t="s">
        <v>282</v>
      </c>
      <c r="Q4" s="519" t="s">
        <v>281</v>
      </c>
      <c r="R4" s="518" t="s">
        <v>287</v>
      </c>
      <c r="S4" s="517" t="s">
        <v>286</v>
      </c>
      <c r="T4" s="517" t="s">
        <v>285</v>
      </c>
      <c r="U4" s="517" t="s">
        <v>284</v>
      </c>
      <c r="V4" s="517" t="s">
        <v>283</v>
      </c>
      <c r="W4" s="517" t="s">
        <v>282</v>
      </c>
      <c r="X4" s="517" t="s">
        <v>281</v>
      </c>
      <c r="Y4" s="805"/>
    </row>
    <row r="5" spans="2:25" s="639" customFormat="1" ht="21.75" customHeight="1" thickBot="1" x14ac:dyDescent="0.2">
      <c r="B5" s="875"/>
      <c r="C5" s="300" t="s">
        <v>187</v>
      </c>
      <c r="D5" s="514" t="s">
        <v>280</v>
      </c>
      <c r="E5" s="514" t="s">
        <v>279</v>
      </c>
      <c r="F5" s="515"/>
      <c r="G5" s="514" t="s">
        <v>278</v>
      </c>
      <c r="H5" s="514" t="s">
        <v>277</v>
      </c>
      <c r="I5" s="514" t="s">
        <v>272</v>
      </c>
      <c r="J5" s="516"/>
      <c r="K5" s="514" t="s">
        <v>276</v>
      </c>
      <c r="L5" s="514" t="s">
        <v>295</v>
      </c>
      <c r="M5" s="515"/>
      <c r="N5" s="514" t="s">
        <v>274</v>
      </c>
      <c r="O5" s="514" t="s">
        <v>273</v>
      </c>
      <c r="P5" s="514" t="s">
        <v>272</v>
      </c>
      <c r="Q5" s="513"/>
      <c r="R5" s="512" t="s">
        <v>271</v>
      </c>
      <c r="S5" s="510" t="s">
        <v>270</v>
      </c>
      <c r="T5" s="511"/>
      <c r="U5" s="510" t="s">
        <v>269</v>
      </c>
      <c r="V5" s="510" t="s">
        <v>268</v>
      </c>
      <c r="W5" s="510" t="s">
        <v>267</v>
      </c>
      <c r="X5" s="509"/>
      <c r="Y5" s="806"/>
    </row>
    <row r="6" spans="2:25" s="639" customFormat="1" x14ac:dyDescent="0.15">
      <c r="B6" s="437"/>
      <c r="C6" s="436"/>
      <c r="D6" s="674" t="s">
        <v>60</v>
      </c>
      <c r="E6" s="674" t="s">
        <v>60</v>
      </c>
      <c r="F6" s="674" t="s">
        <v>60</v>
      </c>
      <c r="G6" s="674" t="s">
        <v>60</v>
      </c>
      <c r="H6" s="674" t="s">
        <v>60</v>
      </c>
      <c r="I6" s="674" t="s">
        <v>60</v>
      </c>
      <c r="J6" s="676" t="s">
        <v>298</v>
      </c>
      <c r="K6" s="675" t="s">
        <v>60</v>
      </c>
      <c r="L6" s="674" t="s">
        <v>60</v>
      </c>
      <c r="M6" s="674" t="s">
        <v>60</v>
      </c>
      <c r="N6" s="674" t="s">
        <v>60</v>
      </c>
      <c r="O6" s="674" t="s">
        <v>60</v>
      </c>
      <c r="P6" s="674" t="s">
        <v>60</v>
      </c>
      <c r="Q6" s="673" t="s">
        <v>298</v>
      </c>
      <c r="R6" s="672" t="s">
        <v>60</v>
      </c>
      <c r="S6" s="671" t="s">
        <v>60</v>
      </c>
      <c r="T6" s="671" t="s">
        <v>60</v>
      </c>
      <c r="U6" s="671" t="s">
        <v>60</v>
      </c>
      <c r="V6" s="671" t="s">
        <v>60</v>
      </c>
      <c r="W6" s="671" t="s">
        <v>60</v>
      </c>
      <c r="X6" s="671" t="s">
        <v>297</v>
      </c>
      <c r="Y6" s="670"/>
    </row>
    <row r="7" spans="2:25" s="639" customFormat="1" ht="21.75" customHeight="1" x14ac:dyDescent="0.15">
      <c r="B7" s="432"/>
      <c r="C7" s="55" t="s">
        <v>59</v>
      </c>
      <c r="D7" s="665">
        <v>85510963938</v>
      </c>
      <c r="E7" s="665">
        <v>76662790977</v>
      </c>
      <c r="F7" s="665">
        <v>77806774</v>
      </c>
      <c r="G7" s="665">
        <v>24058050</v>
      </c>
      <c r="H7" s="665">
        <v>8824114911</v>
      </c>
      <c r="I7" s="665">
        <v>16329500</v>
      </c>
      <c r="J7" s="669">
        <v>89.67</v>
      </c>
      <c r="K7" s="668">
        <v>41033515076</v>
      </c>
      <c r="L7" s="665">
        <v>7297615100</v>
      </c>
      <c r="M7" s="665">
        <v>5996107</v>
      </c>
      <c r="N7" s="665">
        <v>5651905294</v>
      </c>
      <c r="O7" s="665">
        <v>28083994682</v>
      </c>
      <c r="P7" s="665">
        <v>25740200</v>
      </c>
      <c r="Q7" s="667">
        <v>17.8</v>
      </c>
      <c r="R7" s="666">
        <v>126544479014</v>
      </c>
      <c r="S7" s="665">
        <v>83960406077</v>
      </c>
      <c r="T7" s="665">
        <v>83802881</v>
      </c>
      <c r="U7" s="665">
        <v>5675963344</v>
      </c>
      <c r="V7" s="665">
        <v>36908109593</v>
      </c>
      <c r="W7" s="664">
        <v>42069700</v>
      </c>
      <c r="X7" s="663">
        <v>66.37</v>
      </c>
      <c r="Y7" s="640"/>
    </row>
    <row r="8" spans="2:25" s="639" customFormat="1" ht="21.75" customHeight="1" x14ac:dyDescent="0.15">
      <c r="B8" s="432"/>
      <c r="C8" s="55" t="s">
        <v>58</v>
      </c>
      <c r="D8" s="665">
        <v>83253345697</v>
      </c>
      <c r="E8" s="665">
        <v>75135616098</v>
      </c>
      <c r="F8" s="665">
        <v>85107163</v>
      </c>
      <c r="G8" s="665">
        <v>30298498</v>
      </c>
      <c r="H8" s="665">
        <v>8087431101</v>
      </c>
      <c r="I8" s="665">
        <v>10564700</v>
      </c>
      <c r="J8" s="669">
        <v>90.26</v>
      </c>
      <c r="K8" s="668">
        <v>36546589737</v>
      </c>
      <c r="L8" s="665">
        <v>7309554277</v>
      </c>
      <c r="M8" s="665">
        <v>9919101</v>
      </c>
      <c r="N8" s="665">
        <v>5383794689</v>
      </c>
      <c r="O8" s="665">
        <v>23853240771</v>
      </c>
      <c r="P8" s="665">
        <v>12875003</v>
      </c>
      <c r="Q8" s="667">
        <v>20.010000000000002</v>
      </c>
      <c r="R8" s="666">
        <v>119799935434</v>
      </c>
      <c r="S8" s="665">
        <v>82445170375</v>
      </c>
      <c r="T8" s="665">
        <v>95026264</v>
      </c>
      <c r="U8" s="665">
        <v>5414093187</v>
      </c>
      <c r="V8" s="665">
        <v>31940671872</v>
      </c>
      <c r="W8" s="664">
        <v>23439703</v>
      </c>
      <c r="X8" s="663">
        <v>68.83</v>
      </c>
      <c r="Y8" s="640"/>
    </row>
    <row r="9" spans="2:25" s="639" customFormat="1" ht="21.75" customHeight="1" x14ac:dyDescent="0.15">
      <c r="B9" s="432"/>
      <c r="C9" s="55" t="s">
        <v>57</v>
      </c>
      <c r="D9" s="38">
        <v>79826615708</v>
      </c>
      <c r="E9" s="38">
        <v>72532213400</v>
      </c>
      <c r="F9" s="38">
        <v>78304331</v>
      </c>
      <c r="G9" s="38">
        <v>24451444</v>
      </c>
      <c r="H9" s="38">
        <v>7269950864</v>
      </c>
      <c r="I9" s="38">
        <v>14214900</v>
      </c>
      <c r="J9" s="643">
        <v>90.88</v>
      </c>
      <c r="K9" s="644">
        <v>31625664555</v>
      </c>
      <c r="L9" s="38">
        <v>7010254768</v>
      </c>
      <c r="M9" s="38">
        <v>5414595</v>
      </c>
      <c r="N9" s="38">
        <v>4318625198</v>
      </c>
      <c r="O9" s="38">
        <v>20296784589</v>
      </c>
      <c r="P9" s="38">
        <v>35520300</v>
      </c>
      <c r="Q9" s="642">
        <v>22.19</v>
      </c>
      <c r="R9" s="38">
        <v>111452280263</v>
      </c>
      <c r="S9" s="38">
        <v>79542468168</v>
      </c>
      <c r="T9" s="38">
        <v>83718926</v>
      </c>
      <c r="U9" s="38">
        <v>4343076642</v>
      </c>
      <c r="V9" s="38">
        <v>27566735453</v>
      </c>
      <c r="W9" s="38">
        <v>49735200</v>
      </c>
      <c r="X9" s="641">
        <v>71.400000000000006</v>
      </c>
      <c r="Y9" s="640"/>
    </row>
    <row r="10" spans="2:25" s="639" customFormat="1" ht="21.75" customHeight="1" x14ac:dyDescent="0.15">
      <c r="B10" s="432"/>
      <c r="C10" s="55" t="s">
        <v>56</v>
      </c>
      <c r="D10" s="38">
        <v>77430798136</v>
      </c>
      <c r="E10" s="38">
        <v>70869862205</v>
      </c>
      <c r="F10" s="38">
        <v>69998233</v>
      </c>
      <c r="G10" s="38">
        <v>35915204</v>
      </c>
      <c r="H10" s="38">
        <v>6525020727</v>
      </c>
      <c r="I10" s="38">
        <v>10947000</v>
      </c>
      <c r="J10" s="643">
        <v>91.54</v>
      </c>
      <c r="K10" s="644">
        <v>27292001642</v>
      </c>
      <c r="L10" s="38">
        <v>6349051826</v>
      </c>
      <c r="M10" s="38">
        <v>3297374</v>
      </c>
      <c r="N10" s="38">
        <v>3937627897</v>
      </c>
      <c r="O10" s="38">
        <v>17005321919</v>
      </c>
      <c r="P10" s="38">
        <v>28976500</v>
      </c>
      <c r="Q10" s="642">
        <v>23.29</v>
      </c>
      <c r="R10" s="38">
        <v>104722799778</v>
      </c>
      <c r="S10" s="38">
        <v>77218914031</v>
      </c>
      <c r="T10" s="38">
        <v>73295607</v>
      </c>
      <c r="U10" s="38">
        <v>3973543101</v>
      </c>
      <c r="V10" s="38">
        <v>23530342646</v>
      </c>
      <c r="W10" s="38">
        <v>39923500</v>
      </c>
      <c r="X10" s="641">
        <v>73.760000000000005</v>
      </c>
      <c r="Y10" s="640"/>
    </row>
    <row r="11" spans="2:25" s="639" customFormat="1" ht="15" thickBot="1" x14ac:dyDescent="0.2">
      <c r="B11" s="430"/>
      <c r="C11" s="429"/>
      <c r="D11" s="662"/>
      <c r="E11" s="659"/>
      <c r="F11" s="659"/>
      <c r="G11" s="659"/>
      <c r="H11" s="659"/>
      <c r="I11" s="658"/>
      <c r="J11" s="661"/>
      <c r="K11" s="660"/>
      <c r="L11" s="659"/>
      <c r="M11" s="659"/>
      <c r="N11" s="659"/>
      <c r="O11" s="659"/>
      <c r="P11" s="658"/>
      <c r="Q11" s="657"/>
      <c r="R11" s="656"/>
      <c r="S11" s="655"/>
      <c r="T11" s="655"/>
      <c r="U11" s="655"/>
      <c r="V11" s="655"/>
      <c r="W11" s="654"/>
      <c r="X11" s="653"/>
      <c r="Y11" s="652"/>
    </row>
    <row r="12" spans="2:25" s="639" customFormat="1" x14ac:dyDescent="0.15">
      <c r="B12" s="44"/>
      <c r="C12" s="43"/>
      <c r="D12" s="649"/>
      <c r="E12" s="649"/>
      <c r="F12" s="649"/>
      <c r="G12" s="649"/>
      <c r="H12" s="649"/>
      <c r="I12" s="648"/>
      <c r="J12" s="651"/>
      <c r="K12" s="650"/>
      <c r="L12" s="649"/>
      <c r="M12" s="649"/>
      <c r="N12" s="649"/>
      <c r="O12" s="649"/>
      <c r="P12" s="648"/>
      <c r="Q12" s="642"/>
      <c r="R12" s="647"/>
      <c r="S12" s="646"/>
      <c r="T12" s="646"/>
      <c r="U12" s="646"/>
      <c r="V12" s="646"/>
      <c r="W12" s="645"/>
      <c r="X12" s="641"/>
      <c r="Y12" s="640"/>
    </row>
    <row r="13" spans="2:25" s="639" customFormat="1" ht="21.75" customHeight="1" x14ac:dyDescent="0.15">
      <c r="B13" s="37" t="s">
        <v>55</v>
      </c>
      <c r="C13" s="19" t="s">
        <v>54</v>
      </c>
      <c r="D13" s="38">
        <f t="shared" ref="D13:I13" si="0">SUM(D19:D64)</f>
        <v>72894146552</v>
      </c>
      <c r="E13" s="38">
        <f t="shared" si="0"/>
        <v>67267670258</v>
      </c>
      <c r="F13" s="38">
        <f t="shared" si="0"/>
        <v>78135763</v>
      </c>
      <c r="G13" s="38">
        <f t="shared" si="0"/>
        <v>28812784</v>
      </c>
      <c r="H13" s="38">
        <f t="shared" si="0"/>
        <v>5597663510</v>
      </c>
      <c r="I13" s="38">
        <f t="shared" si="0"/>
        <v>5997300</v>
      </c>
      <c r="J13" s="643">
        <f>ROUND((E13)/(D13-I13)*100,2)</f>
        <v>92.29</v>
      </c>
      <c r="K13" s="644">
        <f t="shared" ref="K13:P13" si="1">SUM(K19:K64)</f>
        <v>23222515762</v>
      </c>
      <c r="L13" s="38">
        <f t="shared" si="1"/>
        <v>5523810806</v>
      </c>
      <c r="M13" s="38">
        <f t="shared" si="1"/>
        <v>3975794</v>
      </c>
      <c r="N13" s="38">
        <f t="shared" si="1"/>
        <v>3188614974</v>
      </c>
      <c r="O13" s="38">
        <f t="shared" si="1"/>
        <v>14510089982</v>
      </c>
      <c r="P13" s="38">
        <f t="shared" si="1"/>
        <v>19101570</v>
      </c>
      <c r="Q13" s="642">
        <f>ROUND(L13/(K13-P13)*100,2)</f>
        <v>23.81</v>
      </c>
      <c r="R13" s="38">
        <f t="shared" ref="R13:W13" si="2">SUM(R19:R64)</f>
        <v>96116662314</v>
      </c>
      <c r="S13" s="38">
        <f t="shared" si="2"/>
        <v>72791481064</v>
      </c>
      <c r="T13" s="38">
        <f t="shared" si="2"/>
        <v>82111557</v>
      </c>
      <c r="U13" s="38">
        <f t="shared" si="2"/>
        <v>3217427758</v>
      </c>
      <c r="V13" s="38">
        <f t="shared" si="2"/>
        <v>20107753492</v>
      </c>
      <c r="W13" s="38">
        <f t="shared" si="2"/>
        <v>25098870</v>
      </c>
      <c r="X13" s="641">
        <f>ROUND(S13/(R13-W13)*100,2)</f>
        <v>75.75</v>
      </c>
      <c r="Y13" s="640"/>
    </row>
    <row r="14" spans="2:25" s="639" customFormat="1" ht="21.75" customHeight="1" x14ac:dyDescent="0.15">
      <c r="B14" s="37" t="s">
        <v>53</v>
      </c>
      <c r="C14" s="19" t="s">
        <v>52</v>
      </c>
      <c r="D14" s="33">
        <f t="shared" ref="D14:I14" si="3">SUM(D19:D62)</f>
        <v>70648299400</v>
      </c>
      <c r="E14" s="33">
        <f t="shared" si="3"/>
        <v>65022976506</v>
      </c>
      <c r="F14" s="33">
        <f t="shared" si="3"/>
        <v>78135763</v>
      </c>
      <c r="G14" s="33">
        <f t="shared" si="3"/>
        <v>28812784</v>
      </c>
      <c r="H14" s="33">
        <f t="shared" si="3"/>
        <v>5596510110</v>
      </c>
      <c r="I14" s="33">
        <f t="shared" si="3"/>
        <v>5997300</v>
      </c>
      <c r="J14" s="643">
        <f>ROUND((E14)/(D14-I14)*100,2)</f>
        <v>92.05</v>
      </c>
      <c r="K14" s="637">
        <f t="shared" ref="K14:P14" si="4">SUM(K19:K62)</f>
        <v>23222188962</v>
      </c>
      <c r="L14" s="33">
        <f t="shared" si="4"/>
        <v>5523589906</v>
      </c>
      <c r="M14" s="33">
        <f t="shared" si="4"/>
        <v>3975794</v>
      </c>
      <c r="N14" s="33">
        <f t="shared" si="4"/>
        <v>3188614974</v>
      </c>
      <c r="O14" s="33">
        <f t="shared" si="4"/>
        <v>14509984082</v>
      </c>
      <c r="P14" s="33">
        <f t="shared" si="4"/>
        <v>19101570</v>
      </c>
      <c r="Q14" s="642">
        <f>ROUND(L14/(K14-P14)*100,2)</f>
        <v>23.81</v>
      </c>
      <c r="R14" s="33">
        <f t="shared" ref="R14:W14" si="5">SUM(R19:R62)</f>
        <v>93870488362</v>
      </c>
      <c r="S14" s="33">
        <f t="shared" si="5"/>
        <v>70546566412</v>
      </c>
      <c r="T14" s="33">
        <f t="shared" si="5"/>
        <v>82111557</v>
      </c>
      <c r="U14" s="33">
        <f t="shared" si="5"/>
        <v>3217427758</v>
      </c>
      <c r="V14" s="33">
        <f t="shared" si="5"/>
        <v>20106494192</v>
      </c>
      <c r="W14" s="33">
        <f t="shared" si="5"/>
        <v>25098870</v>
      </c>
      <c r="X14" s="641">
        <f>ROUND(S14/(R14-W14)*100,2)</f>
        <v>75.17</v>
      </c>
      <c r="Y14" s="640"/>
    </row>
    <row r="15" spans="2:25" s="594" customFormat="1" ht="21.75" customHeight="1" x14ac:dyDescent="0.15">
      <c r="B15" s="35" t="s">
        <v>51</v>
      </c>
      <c r="C15" s="105" t="s">
        <v>50</v>
      </c>
      <c r="D15" s="33">
        <f t="shared" ref="D15:I15" si="6">SUM(D19:D31,D35:D36,D38:D40,D43,D48,D50:D51,D53:D62)</f>
        <v>63350494900</v>
      </c>
      <c r="E15" s="33">
        <f t="shared" si="6"/>
        <v>58228834039</v>
      </c>
      <c r="F15" s="33">
        <f t="shared" si="6"/>
        <v>75749527</v>
      </c>
      <c r="G15" s="33">
        <f t="shared" si="6"/>
        <v>25297436</v>
      </c>
      <c r="H15" s="33">
        <f t="shared" si="6"/>
        <v>5096363425</v>
      </c>
      <c r="I15" s="33">
        <f t="shared" si="6"/>
        <v>5861300</v>
      </c>
      <c r="J15" s="638">
        <f>ROUND((E15)/(D15-I15)*100,2)</f>
        <v>91.92</v>
      </c>
      <c r="K15" s="637">
        <f t="shared" ref="K15:P15" si="7">SUM(K19:K31,K35:K36,K38:K40,K43,K48,K50:K51,K53:K62)</f>
        <v>21461394060</v>
      </c>
      <c r="L15" s="33">
        <f t="shared" si="7"/>
        <v>5066285630</v>
      </c>
      <c r="M15" s="33">
        <f t="shared" si="7"/>
        <v>3649332</v>
      </c>
      <c r="N15" s="33">
        <f t="shared" si="7"/>
        <v>2985780699</v>
      </c>
      <c r="O15" s="33">
        <f t="shared" si="7"/>
        <v>13409327731</v>
      </c>
      <c r="P15" s="33">
        <f t="shared" si="7"/>
        <v>17225470</v>
      </c>
      <c r="Q15" s="610">
        <f>ROUND(L15/(K15-P15)*100,2)</f>
        <v>23.63</v>
      </c>
      <c r="R15" s="33">
        <f t="shared" ref="R15:W15" si="8">SUM(R19:R31,R35:R36,R38:R40,R43,R48,R50:R51,R53:R62)</f>
        <v>84811888960</v>
      </c>
      <c r="S15" s="33">
        <f t="shared" si="8"/>
        <v>63295119669</v>
      </c>
      <c r="T15" s="33">
        <f t="shared" si="8"/>
        <v>79398859</v>
      </c>
      <c r="U15" s="33">
        <f t="shared" si="8"/>
        <v>3011078135</v>
      </c>
      <c r="V15" s="33">
        <f t="shared" si="8"/>
        <v>18505691156</v>
      </c>
      <c r="W15" s="33">
        <f t="shared" si="8"/>
        <v>23086770</v>
      </c>
      <c r="X15" s="636">
        <f>ROUND(S15/(R15-W15)*100,2)</f>
        <v>74.650000000000006</v>
      </c>
      <c r="Y15" s="415"/>
    </row>
    <row r="16" spans="2:25" s="594" customFormat="1" ht="21.75" customHeight="1" x14ac:dyDescent="0.15">
      <c r="B16" s="34" t="s">
        <v>49</v>
      </c>
      <c r="C16" s="105" t="s">
        <v>48</v>
      </c>
      <c r="D16" s="33">
        <f t="shared" ref="D16:I16" si="9">D14-D15</f>
        <v>7297804500</v>
      </c>
      <c r="E16" s="33">
        <f t="shared" si="9"/>
        <v>6794142467</v>
      </c>
      <c r="F16" s="33">
        <f t="shared" si="9"/>
        <v>2386236</v>
      </c>
      <c r="G16" s="33">
        <f t="shared" si="9"/>
        <v>3515348</v>
      </c>
      <c r="H16" s="33">
        <f t="shared" si="9"/>
        <v>500146685</v>
      </c>
      <c r="I16" s="33">
        <f t="shared" si="9"/>
        <v>136000</v>
      </c>
      <c r="J16" s="638">
        <f>ROUND((E16)/(D16-I16)*100,2)</f>
        <v>93.1</v>
      </c>
      <c r="K16" s="637">
        <f t="shared" ref="K16:P16" si="10">K14-K15</f>
        <v>1760794902</v>
      </c>
      <c r="L16" s="33">
        <f t="shared" si="10"/>
        <v>457304276</v>
      </c>
      <c r="M16" s="33">
        <f t="shared" si="10"/>
        <v>326462</v>
      </c>
      <c r="N16" s="33">
        <f t="shared" si="10"/>
        <v>202834275</v>
      </c>
      <c r="O16" s="33">
        <f t="shared" si="10"/>
        <v>1100656351</v>
      </c>
      <c r="P16" s="33">
        <f t="shared" si="10"/>
        <v>1876100</v>
      </c>
      <c r="Q16" s="610">
        <f>ROUND(L16/(K16-P16)*100,2)</f>
        <v>26</v>
      </c>
      <c r="R16" s="33">
        <f t="shared" ref="R16:W16" si="11">R14-R15</f>
        <v>9058599402</v>
      </c>
      <c r="S16" s="33">
        <f t="shared" si="11"/>
        <v>7251446743</v>
      </c>
      <c r="T16" s="33">
        <f t="shared" si="11"/>
        <v>2712698</v>
      </c>
      <c r="U16" s="33">
        <f t="shared" si="11"/>
        <v>206349623</v>
      </c>
      <c r="V16" s="33">
        <f t="shared" si="11"/>
        <v>1600803036</v>
      </c>
      <c r="W16" s="33">
        <f t="shared" si="11"/>
        <v>2012100</v>
      </c>
      <c r="X16" s="636">
        <f>ROUND(S16/(R16-W16)*100,2)</f>
        <v>80.069999999999993</v>
      </c>
      <c r="Y16" s="631"/>
    </row>
    <row r="17" spans="2:25" s="594" customFormat="1" ht="21.75" customHeight="1" x14ac:dyDescent="0.15">
      <c r="B17" s="34" t="s">
        <v>47</v>
      </c>
      <c r="C17" s="105" t="s">
        <v>46</v>
      </c>
      <c r="D17" s="33">
        <f t="shared" ref="D17:I17" si="12">SUM(D63:D64)</f>
        <v>2245847152</v>
      </c>
      <c r="E17" s="33">
        <f t="shared" si="12"/>
        <v>2244693752</v>
      </c>
      <c r="F17" s="33">
        <f t="shared" si="12"/>
        <v>0</v>
      </c>
      <c r="G17" s="33">
        <f t="shared" si="12"/>
        <v>0</v>
      </c>
      <c r="H17" s="33">
        <f t="shared" si="12"/>
        <v>1153400</v>
      </c>
      <c r="I17" s="33">
        <f t="shared" si="12"/>
        <v>0</v>
      </c>
      <c r="J17" s="638">
        <f>ROUND((E17)/(D17-I17)*100,2)</f>
        <v>99.95</v>
      </c>
      <c r="K17" s="637">
        <f t="shared" ref="K17:P17" si="13">SUM(K63:K64)</f>
        <v>326800</v>
      </c>
      <c r="L17" s="33">
        <f t="shared" si="13"/>
        <v>220900</v>
      </c>
      <c r="M17" s="33">
        <f t="shared" si="13"/>
        <v>0</v>
      </c>
      <c r="N17" s="33">
        <f t="shared" si="13"/>
        <v>0</v>
      </c>
      <c r="O17" s="33">
        <f t="shared" si="13"/>
        <v>105900</v>
      </c>
      <c r="P17" s="33">
        <f t="shared" si="13"/>
        <v>0</v>
      </c>
      <c r="Q17" s="610">
        <f>ROUND(L17/(K17-P17)*100,2)</f>
        <v>67.59</v>
      </c>
      <c r="R17" s="33">
        <f t="shared" ref="R17:W17" si="14">SUM(R63:R64)</f>
        <v>2246173952</v>
      </c>
      <c r="S17" s="33">
        <f t="shared" si="14"/>
        <v>2244914652</v>
      </c>
      <c r="T17" s="33">
        <f t="shared" si="14"/>
        <v>0</v>
      </c>
      <c r="U17" s="33">
        <f t="shared" si="14"/>
        <v>0</v>
      </c>
      <c r="V17" s="33">
        <f t="shared" si="14"/>
        <v>1259300</v>
      </c>
      <c r="W17" s="33">
        <f t="shared" si="14"/>
        <v>0</v>
      </c>
      <c r="X17" s="636">
        <f>ROUND(S17/(R17-W17)*100,2)</f>
        <v>99.94</v>
      </c>
      <c r="Y17" s="631"/>
    </row>
    <row r="18" spans="2:25" s="594" customFormat="1" ht="15" thickBot="1" x14ac:dyDescent="0.2">
      <c r="B18" s="477"/>
      <c r="C18" s="476"/>
      <c r="D18" s="632"/>
      <c r="E18" s="632"/>
      <c r="F18" s="632"/>
      <c r="G18" s="632"/>
      <c r="H18" s="632"/>
      <c r="I18" s="632"/>
      <c r="J18" s="635"/>
      <c r="K18" s="634"/>
      <c r="L18" s="632"/>
      <c r="M18" s="632"/>
      <c r="N18" s="632"/>
      <c r="O18" s="632"/>
      <c r="P18" s="632"/>
      <c r="Q18" s="612"/>
      <c r="R18" s="633"/>
      <c r="S18" s="632"/>
      <c r="T18" s="632"/>
      <c r="U18" s="632"/>
      <c r="V18" s="632"/>
      <c r="W18" s="632"/>
      <c r="X18" s="612"/>
      <c r="Y18" s="631"/>
    </row>
    <row r="19" spans="2:25" s="594" customFormat="1" ht="21.75" customHeight="1" x14ac:dyDescent="0.15">
      <c r="B19" s="89">
        <v>1</v>
      </c>
      <c r="C19" s="19" t="s">
        <v>45</v>
      </c>
      <c r="D19" s="626">
        <v>6210962700</v>
      </c>
      <c r="E19" s="626">
        <v>5508997529</v>
      </c>
      <c r="F19" s="626">
        <v>14611900</v>
      </c>
      <c r="G19" s="626">
        <v>351500</v>
      </c>
      <c r="H19" s="626">
        <v>701613671</v>
      </c>
      <c r="I19" s="626">
        <v>0</v>
      </c>
      <c r="J19" s="630">
        <f t="shared" ref="J19:J64" si="15">ROUND((E19)/(D19-I19)*100,2)</f>
        <v>88.7</v>
      </c>
      <c r="K19" s="629">
        <v>3071962521</v>
      </c>
      <c r="L19" s="626">
        <v>521899144</v>
      </c>
      <c r="M19" s="626">
        <v>477750</v>
      </c>
      <c r="N19" s="626">
        <v>592920925</v>
      </c>
      <c r="O19" s="626">
        <v>1957142452</v>
      </c>
      <c r="P19" s="626">
        <v>0</v>
      </c>
      <c r="Q19" s="628">
        <f t="shared" ref="Q19:Q64" si="16">ROUND((L19)/(K19-P19)*100,2)</f>
        <v>16.989999999999998</v>
      </c>
      <c r="R19" s="627">
        <v>9282925221</v>
      </c>
      <c r="S19" s="626">
        <v>6030896673</v>
      </c>
      <c r="T19" s="626">
        <v>15089650</v>
      </c>
      <c r="U19" s="626">
        <v>593272425</v>
      </c>
      <c r="V19" s="626">
        <v>2658756123</v>
      </c>
      <c r="W19" s="626">
        <v>0</v>
      </c>
      <c r="X19" s="625">
        <f t="shared" ref="X19:X64" si="17">ROUND((S19)/(R19-W19)*100,2)</f>
        <v>64.97</v>
      </c>
      <c r="Y19" s="407">
        <v>1</v>
      </c>
    </row>
    <row r="20" spans="2:25" s="594" customFormat="1" ht="21.75" customHeight="1" x14ac:dyDescent="0.15">
      <c r="B20" s="89">
        <v>2</v>
      </c>
      <c r="C20" s="19" t="s">
        <v>44</v>
      </c>
      <c r="D20" s="608">
        <v>3183603900</v>
      </c>
      <c r="E20" s="608">
        <v>2980475317</v>
      </c>
      <c r="F20" s="608">
        <v>10192600</v>
      </c>
      <c r="G20" s="608">
        <v>0</v>
      </c>
      <c r="H20" s="608">
        <v>203128583</v>
      </c>
      <c r="I20" s="608">
        <v>3804500</v>
      </c>
      <c r="J20" s="612">
        <f t="shared" si="15"/>
        <v>93.73</v>
      </c>
      <c r="K20" s="611">
        <v>749938844</v>
      </c>
      <c r="L20" s="608">
        <v>136037868</v>
      </c>
      <c r="M20" s="608">
        <v>187400</v>
      </c>
      <c r="N20" s="608">
        <v>169842618</v>
      </c>
      <c r="O20" s="608">
        <v>444058358</v>
      </c>
      <c r="P20" s="608">
        <v>11785600</v>
      </c>
      <c r="Q20" s="610">
        <f t="shared" si="16"/>
        <v>18.43</v>
      </c>
      <c r="R20" s="609">
        <v>3933542744</v>
      </c>
      <c r="S20" s="608">
        <v>3116513185</v>
      </c>
      <c r="T20" s="608">
        <v>10380000</v>
      </c>
      <c r="U20" s="608">
        <v>169842618</v>
      </c>
      <c r="V20" s="608">
        <v>647186941</v>
      </c>
      <c r="W20" s="608">
        <v>15590100</v>
      </c>
      <c r="X20" s="607">
        <f t="shared" si="17"/>
        <v>79.540000000000006</v>
      </c>
      <c r="Y20" s="402">
        <v>2</v>
      </c>
    </row>
    <row r="21" spans="2:25" s="594" customFormat="1" ht="21.75" customHeight="1" x14ac:dyDescent="0.15">
      <c r="B21" s="89">
        <v>3</v>
      </c>
      <c r="C21" s="19" t="s">
        <v>43</v>
      </c>
      <c r="D21" s="608">
        <v>3575835800</v>
      </c>
      <c r="E21" s="608">
        <v>3157183660</v>
      </c>
      <c r="F21" s="608">
        <v>3600600</v>
      </c>
      <c r="G21" s="608">
        <v>716200</v>
      </c>
      <c r="H21" s="608">
        <v>417935940</v>
      </c>
      <c r="I21" s="608">
        <v>0</v>
      </c>
      <c r="J21" s="612">
        <f t="shared" si="15"/>
        <v>88.29</v>
      </c>
      <c r="K21" s="611">
        <v>1682799159</v>
      </c>
      <c r="L21" s="608">
        <v>332557377</v>
      </c>
      <c r="M21" s="608">
        <v>394306</v>
      </c>
      <c r="N21" s="608">
        <v>250003552</v>
      </c>
      <c r="O21" s="608">
        <v>1100238230</v>
      </c>
      <c r="P21" s="608">
        <v>0</v>
      </c>
      <c r="Q21" s="610">
        <f t="shared" si="16"/>
        <v>19.760000000000002</v>
      </c>
      <c r="R21" s="609">
        <v>5258634959</v>
      </c>
      <c r="S21" s="608">
        <v>3489741037</v>
      </c>
      <c r="T21" s="608">
        <v>3994906</v>
      </c>
      <c r="U21" s="608">
        <v>250719752</v>
      </c>
      <c r="V21" s="608">
        <v>1518174170</v>
      </c>
      <c r="W21" s="608">
        <v>0</v>
      </c>
      <c r="X21" s="607">
        <f t="shared" si="17"/>
        <v>66.36</v>
      </c>
      <c r="Y21" s="402">
        <v>3</v>
      </c>
    </row>
    <row r="22" spans="2:25" s="594" customFormat="1" ht="21.75" customHeight="1" x14ac:dyDescent="0.15">
      <c r="B22" s="89">
        <v>4</v>
      </c>
      <c r="C22" s="19" t="s">
        <v>42</v>
      </c>
      <c r="D22" s="608">
        <v>3349295000</v>
      </c>
      <c r="E22" s="608">
        <v>3101797964</v>
      </c>
      <c r="F22" s="608">
        <v>0</v>
      </c>
      <c r="G22" s="608">
        <v>1061800</v>
      </c>
      <c r="H22" s="608">
        <v>246435236</v>
      </c>
      <c r="I22" s="608">
        <v>142400</v>
      </c>
      <c r="J22" s="612">
        <f t="shared" si="15"/>
        <v>92.61</v>
      </c>
      <c r="K22" s="611">
        <v>1060194688</v>
      </c>
      <c r="L22" s="608">
        <v>304022824</v>
      </c>
      <c r="M22" s="608">
        <v>0</v>
      </c>
      <c r="N22" s="608">
        <v>130414934</v>
      </c>
      <c r="O22" s="608">
        <v>625756930</v>
      </c>
      <c r="P22" s="608">
        <v>0</v>
      </c>
      <c r="Q22" s="610">
        <f t="shared" si="16"/>
        <v>28.68</v>
      </c>
      <c r="R22" s="609">
        <v>4409489688</v>
      </c>
      <c r="S22" s="608">
        <v>3405820788</v>
      </c>
      <c r="T22" s="608">
        <v>0</v>
      </c>
      <c r="U22" s="608">
        <v>131476734</v>
      </c>
      <c r="V22" s="608">
        <v>872192166</v>
      </c>
      <c r="W22" s="608">
        <v>142400</v>
      </c>
      <c r="X22" s="607">
        <f t="shared" si="17"/>
        <v>77.239999999999995</v>
      </c>
      <c r="Y22" s="402">
        <v>4</v>
      </c>
    </row>
    <row r="23" spans="2:25" s="594" customFormat="1" ht="21.75" customHeight="1" x14ac:dyDescent="0.15">
      <c r="B23" s="91">
        <v>5</v>
      </c>
      <c r="C23" s="23" t="s">
        <v>41</v>
      </c>
      <c r="D23" s="620">
        <v>1897838800</v>
      </c>
      <c r="E23" s="620">
        <v>1745358402</v>
      </c>
      <c r="F23" s="620">
        <v>431800</v>
      </c>
      <c r="G23" s="620">
        <v>0</v>
      </c>
      <c r="H23" s="620">
        <v>152480398</v>
      </c>
      <c r="I23" s="620">
        <v>1069200</v>
      </c>
      <c r="J23" s="624">
        <f t="shared" si="15"/>
        <v>92.02</v>
      </c>
      <c r="K23" s="623">
        <v>635830781</v>
      </c>
      <c r="L23" s="620">
        <v>141612888</v>
      </c>
      <c r="M23" s="620">
        <v>2000</v>
      </c>
      <c r="N23" s="620">
        <v>87662731</v>
      </c>
      <c r="O23" s="620">
        <v>406555162</v>
      </c>
      <c r="P23" s="620">
        <v>3810070</v>
      </c>
      <c r="Q23" s="622">
        <f t="shared" si="16"/>
        <v>22.41</v>
      </c>
      <c r="R23" s="621">
        <v>2533669581</v>
      </c>
      <c r="S23" s="620">
        <v>1886971290</v>
      </c>
      <c r="T23" s="620">
        <v>433800</v>
      </c>
      <c r="U23" s="620">
        <v>87662731</v>
      </c>
      <c r="V23" s="620">
        <v>559035560</v>
      </c>
      <c r="W23" s="620">
        <v>4879270</v>
      </c>
      <c r="X23" s="619">
        <f t="shared" si="17"/>
        <v>74.62</v>
      </c>
      <c r="Y23" s="405">
        <v>5</v>
      </c>
    </row>
    <row r="24" spans="2:25" s="594" customFormat="1" ht="21.75" customHeight="1" x14ac:dyDescent="0.15">
      <c r="B24" s="89">
        <v>7</v>
      </c>
      <c r="C24" s="19" t="s">
        <v>40</v>
      </c>
      <c r="D24" s="608">
        <v>1478168500</v>
      </c>
      <c r="E24" s="608">
        <v>1394004231</v>
      </c>
      <c r="F24" s="608">
        <v>0</v>
      </c>
      <c r="G24" s="608">
        <v>32800</v>
      </c>
      <c r="H24" s="608">
        <v>84131469</v>
      </c>
      <c r="I24" s="608">
        <v>0</v>
      </c>
      <c r="J24" s="612">
        <f t="shared" si="15"/>
        <v>94.31</v>
      </c>
      <c r="K24" s="611">
        <v>297575764</v>
      </c>
      <c r="L24" s="608">
        <v>115427553</v>
      </c>
      <c r="M24" s="608">
        <v>0</v>
      </c>
      <c r="N24" s="608">
        <v>17617999</v>
      </c>
      <c r="O24" s="608">
        <v>164530212</v>
      </c>
      <c r="P24" s="608">
        <v>0</v>
      </c>
      <c r="Q24" s="610">
        <f t="shared" si="16"/>
        <v>38.79</v>
      </c>
      <c r="R24" s="609">
        <v>1775744264</v>
      </c>
      <c r="S24" s="608">
        <v>1509431784</v>
      </c>
      <c r="T24" s="608">
        <v>0</v>
      </c>
      <c r="U24" s="608">
        <v>17650799</v>
      </c>
      <c r="V24" s="608">
        <v>248661681</v>
      </c>
      <c r="W24" s="608">
        <v>0</v>
      </c>
      <c r="X24" s="607">
        <f t="shared" si="17"/>
        <v>85</v>
      </c>
      <c r="Y24" s="402">
        <v>7</v>
      </c>
    </row>
    <row r="25" spans="2:25" s="594" customFormat="1" ht="21.75" customHeight="1" x14ac:dyDescent="0.15">
      <c r="B25" s="89">
        <v>8</v>
      </c>
      <c r="C25" s="19" t="s">
        <v>39</v>
      </c>
      <c r="D25" s="608">
        <v>1769121200</v>
      </c>
      <c r="E25" s="608">
        <v>1662921270</v>
      </c>
      <c r="F25" s="608">
        <v>1028800</v>
      </c>
      <c r="G25" s="608">
        <v>0</v>
      </c>
      <c r="H25" s="608">
        <v>106199930</v>
      </c>
      <c r="I25" s="608">
        <v>0</v>
      </c>
      <c r="J25" s="612">
        <f t="shared" si="15"/>
        <v>94</v>
      </c>
      <c r="K25" s="611">
        <v>227954175</v>
      </c>
      <c r="L25" s="608">
        <v>103973169</v>
      </c>
      <c r="M25" s="608">
        <v>98300</v>
      </c>
      <c r="N25" s="608">
        <v>29796205</v>
      </c>
      <c r="O25" s="608">
        <v>94184801</v>
      </c>
      <c r="P25" s="608">
        <v>0</v>
      </c>
      <c r="Q25" s="610">
        <f t="shared" si="16"/>
        <v>45.61</v>
      </c>
      <c r="R25" s="609">
        <v>1997075375</v>
      </c>
      <c r="S25" s="608">
        <v>1766894439</v>
      </c>
      <c r="T25" s="608">
        <v>1127100</v>
      </c>
      <c r="U25" s="608">
        <v>29796205</v>
      </c>
      <c r="V25" s="608">
        <v>200384731</v>
      </c>
      <c r="W25" s="608">
        <v>0</v>
      </c>
      <c r="X25" s="607">
        <f t="shared" si="17"/>
        <v>88.47</v>
      </c>
      <c r="Y25" s="402">
        <v>8</v>
      </c>
    </row>
    <row r="26" spans="2:25" s="594" customFormat="1" ht="21.75" customHeight="1" x14ac:dyDescent="0.15">
      <c r="B26" s="89">
        <v>10</v>
      </c>
      <c r="C26" s="19" t="s">
        <v>38</v>
      </c>
      <c r="D26" s="608">
        <v>1251426000</v>
      </c>
      <c r="E26" s="608">
        <v>1184356773</v>
      </c>
      <c r="F26" s="608">
        <v>252100</v>
      </c>
      <c r="G26" s="608">
        <v>419300</v>
      </c>
      <c r="H26" s="608">
        <v>66649927</v>
      </c>
      <c r="I26" s="608">
        <v>0</v>
      </c>
      <c r="J26" s="612">
        <f t="shared" si="15"/>
        <v>94.64</v>
      </c>
      <c r="K26" s="611">
        <v>316287300</v>
      </c>
      <c r="L26" s="608">
        <v>86767630</v>
      </c>
      <c r="M26" s="608">
        <v>15670</v>
      </c>
      <c r="N26" s="608">
        <v>44054558</v>
      </c>
      <c r="O26" s="608">
        <v>185465112</v>
      </c>
      <c r="P26" s="608">
        <v>0</v>
      </c>
      <c r="Q26" s="610">
        <f t="shared" si="16"/>
        <v>27.43</v>
      </c>
      <c r="R26" s="609">
        <v>1567713300</v>
      </c>
      <c r="S26" s="608">
        <v>1271124403</v>
      </c>
      <c r="T26" s="608">
        <v>267770</v>
      </c>
      <c r="U26" s="608">
        <v>44473858</v>
      </c>
      <c r="V26" s="608">
        <v>252115039</v>
      </c>
      <c r="W26" s="608">
        <v>0</v>
      </c>
      <c r="X26" s="607">
        <f t="shared" si="17"/>
        <v>81.08</v>
      </c>
      <c r="Y26" s="402">
        <v>10</v>
      </c>
    </row>
    <row r="27" spans="2:25" s="594" customFormat="1" ht="21.75" customHeight="1" x14ac:dyDescent="0.15">
      <c r="B27" s="89">
        <v>11</v>
      </c>
      <c r="C27" s="19" t="s">
        <v>37</v>
      </c>
      <c r="D27" s="608">
        <v>1661980800</v>
      </c>
      <c r="E27" s="608">
        <v>1511699966</v>
      </c>
      <c r="F27" s="608">
        <v>0</v>
      </c>
      <c r="G27" s="608">
        <v>0</v>
      </c>
      <c r="H27" s="608">
        <v>150280834</v>
      </c>
      <c r="I27" s="608">
        <v>0</v>
      </c>
      <c r="J27" s="612">
        <f t="shared" si="15"/>
        <v>90.96</v>
      </c>
      <c r="K27" s="611">
        <v>463812776</v>
      </c>
      <c r="L27" s="608">
        <v>145821462</v>
      </c>
      <c r="M27" s="608">
        <v>0</v>
      </c>
      <c r="N27" s="608">
        <v>0</v>
      </c>
      <c r="O27" s="608">
        <v>317991314</v>
      </c>
      <c r="P27" s="608">
        <v>0</v>
      </c>
      <c r="Q27" s="610">
        <f t="shared" si="16"/>
        <v>31.44</v>
      </c>
      <c r="R27" s="609">
        <v>2125793576</v>
      </c>
      <c r="S27" s="608">
        <v>1657521428</v>
      </c>
      <c r="T27" s="608">
        <v>0</v>
      </c>
      <c r="U27" s="608">
        <v>0</v>
      </c>
      <c r="V27" s="608">
        <v>468272148</v>
      </c>
      <c r="W27" s="608">
        <v>0</v>
      </c>
      <c r="X27" s="607">
        <f t="shared" si="17"/>
        <v>77.97</v>
      </c>
      <c r="Y27" s="402">
        <v>11</v>
      </c>
    </row>
    <row r="28" spans="2:25" s="594" customFormat="1" ht="21.75" customHeight="1" x14ac:dyDescent="0.15">
      <c r="B28" s="91">
        <v>12</v>
      </c>
      <c r="C28" s="23" t="s">
        <v>36</v>
      </c>
      <c r="D28" s="620">
        <v>1045826300</v>
      </c>
      <c r="E28" s="620">
        <v>1000817522</v>
      </c>
      <c r="F28" s="620">
        <v>405000</v>
      </c>
      <c r="G28" s="620">
        <v>0</v>
      </c>
      <c r="H28" s="620">
        <v>45008778</v>
      </c>
      <c r="I28" s="620">
        <v>351800</v>
      </c>
      <c r="J28" s="624">
        <f t="shared" si="15"/>
        <v>95.73</v>
      </c>
      <c r="K28" s="623">
        <v>172010309</v>
      </c>
      <c r="L28" s="620">
        <v>38551525</v>
      </c>
      <c r="M28" s="620">
        <v>0</v>
      </c>
      <c r="N28" s="620">
        <v>23761326</v>
      </c>
      <c r="O28" s="620">
        <v>109697458</v>
      </c>
      <c r="P28" s="620">
        <v>1031400</v>
      </c>
      <c r="Q28" s="622">
        <f t="shared" si="16"/>
        <v>22.55</v>
      </c>
      <c r="R28" s="621">
        <v>1217836609</v>
      </c>
      <c r="S28" s="620">
        <v>1039369047</v>
      </c>
      <c r="T28" s="620">
        <v>405000</v>
      </c>
      <c r="U28" s="620">
        <v>23761326</v>
      </c>
      <c r="V28" s="620">
        <v>154706236</v>
      </c>
      <c r="W28" s="620">
        <v>1383200</v>
      </c>
      <c r="X28" s="619">
        <f t="shared" si="17"/>
        <v>85.44</v>
      </c>
      <c r="Y28" s="405">
        <v>12</v>
      </c>
    </row>
    <row r="29" spans="2:25" s="594" customFormat="1" ht="21.75" customHeight="1" x14ac:dyDescent="0.15">
      <c r="B29" s="89">
        <v>14</v>
      </c>
      <c r="C29" s="19" t="s">
        <v>35</v>
      </c>
      <c r="D29" s="608">
        <v>574678200</v>
      </c>
      <c r="E29" s="608">
        <v>538337100</v>
      </c>
      <c r="F29" s="608">
        <v>12200</v>
      </c>
      <c r="G29" s="608">
        <v>185540</v>
      </c>
      <c r="H29" s="608">
        <v>36155560</v>
      </c>
      <c r="I29" s="608">
        <v>0</v>
      </c>
      <c r="J29" s="612">
        <f t="shared" si="15"/>
        <v>93.68</v>
      </c>
      <c r="K29" s="611">
        <v>180260955</v>
      </c>
      <c r="L29" s="608">
        <v>25000856</v>
      </c>
      <c r="M29" s="608">
        <v>19160</v>
      </c>
      <c r="N29" s="608">
        <v>35095869</v>
      </c>
      <c r="O29" s="608">
        <v>120164230</v>
      </c>
      <c r="P29" s="608">
        <v>0</v>
      </c>
      <c r="Q29" s="610">
        <f t="shared" si="16"/>
        <v>13.87</v>
      </c>
      <c r="R29" s="609">
        <v>754939155</v>
      </c>
      <c r="S29" s="608">
        <v>563337956</v>
      </c>
      <c r="T29" s="608">
        <v>31360</v>
      </c>
      <c r="U29" s="608">
        <v>35281409</v>
      </c>
      <c r="V29" s="608">
        <v>156319790</v>
      </c>
      <c r="W29" s="608">
        <v>0</v>
      </c>
      <c r="X29" s="607">
        <f t="shared" si="17"/>
        <v>74.62</v>
      </c>
      <c r="Y29" s="402">
        <v>14</v>
      </c>
    </row>
    <row r="30" spans="2:25" s="594" customFormat="1" ht="21.75" customHeight="1" x14ac:dyDescent="0.15">
      <c r="B30" s="89">
        <v>15</v>
      </c>
      <c r="C30" s="19" t="s">
        <v>34</v>
      </c>
      <c r="D30" s="608">
        <v>987320500</v>
      </c>
      <c r="E30" s="608">
        <v>900366307</v>
      </c>
      <c r="F30" s="608">
        <v>313300</v>
      </c>
      <c r="G30" s="608">
        <v>214600</v>
      </c>
      <c r="H30" s="608">
        <v>86739593</v>
      </c>
      <c r="I30" s="608">
        <v>0</v>
      </c>
      <c r="J30" s="612">
        <f t="shared" si="15"/>
        <v>91.19</v>
      </c>
      <c r="K30" s="611">
        <v>386821631</v>
      </c>
      <c r="L30" s="608">
        <v>86532444</v>
      </c>
      <c r="M30" s="608">
        <v>9200</v>
      </c>
      <c r="N30" s="608">
        <v>45470473</v>
      </c>
      <c r="O30" s="608">
        <v>254818714</v>
      </c>
      <c r="P30" s="608">
        <v>0</v>
      </c>
      <c r="Q30" s="610">
        <f t="shared" si="16"/>
        <v>22.37</v>
      </c>
      <c r="R30" s="609">
        <v>1374142131</v>
      </c>
      <c r="S30" s="608">
        <v>986898751</v>
      </c>
      <c r="T30" s="608">
        <v>322500</v>
      </c>
      <c r="U30" s="608">
        <v>45685073</v>
      </c>
      <c r="V30" s="608">
        <v>341558307</v>
      </c>
      <c r="W30" s="608">
        <v>0</v>
      </c>
      <c r="X30" s="607">
        <f t="shared" si="17"/>
        <v>71.819999999999993</v>
      </c>
      <c r="Y30" s="402">
        <v>15</v>
      </c>
    </row>
    <row r="31" spans="2:25" s="594" customFormat="1" ht="21.75" customHeight="1" x14ac:dyDescent="0.15">
      <c r="B31" s="89">
        <v>17</v>
      </c>
      <c r="C31" s="19" t="s">
        <v>33</v>
      </c>
      <c r="D31" s="608">
        <v>2580221300</v>
      </c>
      <c r="E31" s="608">
        <v>2394331294</v>
      </c>
      <c r="F31" s="608">
        <v>2001000</v>
      </c>
      <c r="G31" s="608">
        <v>0</v>
      </c>
      <c r="H31" s="608">
        <v>185890006</v>
      </c>
      <c r="I31" s="608">
        <v>0</v>
      </c>
      <c r="J31" s="612">
        <f t="shared" si="15"/>
        <v>92.8</v>
      </c>
      <c r="K31" s="611">
        <v>997705952</v>
      </c>
      <c r="L31" s="608">
        <v>294180408</v>
      </c>
      <c r="M31" s="608">
        <v>375350</v>
      </c>
      <c r="N31" s="608">
        <v>153680697</v>
      </c>
      <c r="O31" s="608">
        <v>549844847</v>
      </c>
      <c r="P31" s="608">
        <v>0</v>
      </c>
      <c r="Q31" s="610">
        <f t="shared" si="16"/>
        <v>29.49</v>
      </c>
      <c r="R31" s="609">
        <v>3577927252</v>
      </c>
      <c r="S31" s="608">
        <v>2688511702</v>
      </c>
      <c r="T31" s="608">
        <v>2376350</v>
      </c>
      <c r="U31" s="608">
        <v>153680697</v>
      </c>
      <c r="V31" s="608">
        <v>735734853</v>
      </c>
      <c r="W31" s="608">
        <v>0</v>
      </c>
      <c r="X31" s="607">
        <f t="shared" si="17"/>
        <v>75.14</v>
      </c>
      <c r="Y31" s="402">
        <v>17</v>
      </c>
    </row>
    <row r="32" spans="2:25" s="594" customFormat="1" ht="21.75" customHeight="1" x14ac:dyDescent="0.15">
      <c r="B32" s="89">
        <v>20</v>
      </c>
      <c r="C32" s="19" t="s">
        <v>32</v>
      </c>
      <c r="D32" s="608">
        <v>953313800</v>
      </c>
      <c r="E32" s="608">
        <v>890881027</v>
      </c>
      <c r="F32" s="608">
        <v>360900</v>
      </c>
      <c r="G32" s="608">
        <v>0</v>
      </c>
      <c r="H32" s="608">
        <v>62432773</v>
      </c>
      <c r="I32" s="608">
        <v>0</v>
      </c>
      <c r="J32" s="612">
        <f t="shared" si="15"/>
        <v>93.45</v>
      </c>
      <c r="K32" s="611">
        <v>176709910</v>
      </c>
      <c r="L32" s="608">
        <v>44770182</v>
      </c>
      <c r="M32" s="608">
        <v>0</v>
      </c>
      <c r="N32" s="608">
        <v>14222549</v>
      </c>
      <c r="O32" s="608">
        <v>117717179</v>
      </c>
      <c r="P32" s="608">
        <v>0</v>
      </c>
      <c r="Q32" s="610">
        <f t="shared" si="16"/>
        <v>25.34</v>
      </c>
      <c r="R32" s="609">
        <v>1130023710</v>
      </c>
      <c r="S32" s="608">
        <v>935651209</v>
      </c>
      <c r="T32" s="608">
        <v>360900</v>
      </c>
      <c r="U32" s="608">
        <v>14222549</v>
      </c>
      <c r="V32" s="608">
        <v>180149952</v>
      </c>
      <c r="W32" s="608">
        <v>0</v>
      </c>
      <c r="X32" s="607">
        <f t="shared" si="17"/>
        <v>82.8</v>
      </c>
      <c r="Y32" s="402">
        <v>20</v>
      </c>
    </row>
    <row r="33" spans="2:25" s="594" customFormat="1" ht="21.75" customHeight="1" x14ac:dyDescent="0.15">
      <c r="B33" s="91">
        <v>27</v>
      </c>
      <c r="C33" s="23" t="s">
        <v>31</v>
      </c>
      <c r="D33" s="620">
        <v>429917700</v>
      </c>
      <c r="E33" s="620">
        <v>376436545</v>
      </c>
      <c r="F33" s="620">
        <v>30000</v>
      </c>
      <c r="G33" s="620">
        <v>225200</v>
      </c>
      <c r="H33" s="620">
        <v>53255955</v>
      </c>
      <c r="I33" s="620">
        <v>0</v>
      </c>
      <c r="J33" s="624">
        <f t="shared" si="15"/>
        <v>87.56</v>
      </c>
      <c r="K33" s="623">
        <v>256884648</v>
      </c>
      <c r="L33" s="620">
        <v>56702655</v>
      </c>
      <c r="M33" s="620">
        <v>0</v>
      </c>
      <c r="N33" s="620">
        <v>28628440</v>
      </c>
      <c r="O33" s="620">
        <v>171553553</v>
      </c>
      <c r="P33" s="620">
        <v>0</v>
      </c>
      <c r="Q33" s="622">
        <f t="shared" si="16"/>
        <v>22.07</v>
      </c>
      <c r="R33" s="621">
        <v>686802348</v>
      </c>
      <c r="S33" s="620">
        <v>433139200</v>
      </c>
      <c r="T33" s="620">
        <v>30000</v>
      </c>
      <c r="U33" s="620">
        <v>28853640</v>
      </c>
      <c r="V33" s="620">
        <v>224809508</v>
      </c>
      <c r="W33" s="620">
        <v>0</v>
      </c>
      <c r="X33" s="619">
        <f t="shared" si="17"/>
        <v>63.07</v>
      </c>
      <c r="Y33" s="405">
        <v>27</v>
      </c>
    </row>
    <row r="34" spans="2:25" s="594" customFormat="1" ht="21.75" customHeight="1" x14ac:dyDescent="0.15">
      <c r="B34" s="89">
        <v>32</v>
      </c>
      <c r="C34" s="19" t="s">
        <v>30</v>
      </c>
      <c r="D34" s="608">
        <v>635778000</v>
      </c>
      <c r="E34" s="608">
        <v>601768231</v>
      </c>
      <c r="F34" s="608">
        <v>0</v>
      </c>
      <c r="G34" s="608">
        <v>0</v>
      </c>
      <c r="H34" s="608">
        <v>34009769</v>
      </c>
      <c r="I34" s="608">
        <v>0</v>
      </c>
      <c r="J34" s="612">
        <f t="shared" si="15"/>
        <v>94.65</v>
      </c>
      <c r="K34" s="611">
        <v>133615803</v>
      </c>
      <c r="L34" s="608">
        <v>38170460</v>
      </c>
      <c r="M34" s="608">
        <v>26333</v>
      </c>
      <c r="N34" s="608">
        <v>11887523</v>
      </c>
      <c r="O34" s="608">
        <v>83557820</v>
      </c>
      <c r="P34" s="608">
        <v>0</v>
      </c>
      <c r="Q34" s="610">
        <f t="shared" si="16"/>
        <v>28.57</v>
      </c>
      <c r="R34" s="609">
        <v>769393803</v>
      </c>
      <c r="S34" s="608">
        <v>639938691</v>
      </c>
      <c r="T34" s="608">
        <v>26333</v>
      </c>
      <c r="U34" s="608">
        <v>11887523</v>
      </c>
      <c r="V34" s="608">
        <v>117567589</v>
      </c>
      <c r="W34" s="608">
        <v>0</v>
      </c>
      <c r="X34" s="607">
        <f t="shared" si="17"/>
        <v>83.17</v>
      </c>
      <c r="Y34" s="402">
        <v>32</v>
      </c>
    </row>
    <row r="35" spans="2:25" s="594" customFormat="1" ht="21.75" customHeight="1" x14ac:dyDescent="0.15">
      <c r="B35" s="89">
        <v>33</v>
      </c>
      <c r="C35" s="19" t="s">
        <v>29</v>
      </c>
      <c r="D35" s="608">
        <v>1214921400</v>
      </c>
      <c r="E35" s="608">
        <v>1134370481</v>
      </c>
      <c r="F35" s="608">
        <v>126300</v>
      </c>
      <c r="G35" s="608">
        <v>0</v>
      </c>
      <c r="H35" s="608">
        <v>80550919</v>
      </c>
      <c r="I35" s="608">
        <v>425200</v>
      </c>
      <c r="J35" s="612">
        <f t="shared" si="15"/>
        <v>93.4</v>
      </c>
      <c r="K35" s="611">
        <v>340031326</v>
      </c>
      <c r="L35" s="608">
        <v>96843195</v>
      </c>
      <c r="M35" s="608">
        <v>0</v>
      </c>
      <c r="N35" s="608">
        <v>43341512</v>
      </c>
      <c r="O35" s="608">
        <v>199846619</v>
      </c>
      <c r="P35" s="608">
        <v>390200</v>
      </c>
      <c r="Q35" s="610">
        <f t="shared" si="16"/>
        <v>28.51</v>
      </c>
      <c r="R35" s="609">
        <v>1554952726</v>
      </c>
      <c r="S35" s="608">
        <v>1231213676</v>
      </c>
      <c r="T35" s="608">
        <v>126300</v>
      </c>
      <c r="U35" s="608">
        <v>43341512</v>
      </c>
      <c r="V35" s="608">
        <v>280397538</v>
      </c>
      <c r="W35" s="608">
        <v>815400</v>
      </c>
      <c r="X35" s="607">
        <f t="shared" si="17"/>
        <v>79.22</v>
      </c>
      <c r="Y35" s="402">
        <v>33</v>
      </c>
    </row>
    <row r="36" spans="2:25" s="594" customFormat="1" ht="21.75" customHeight="1" x14ac:dyDescent="0.15">
      <c r="B36" s="89">
        <v>35</v>
      </c>
      <c r="C36" s="19" t="s">
        <v>28</v>
      </c>
      <c r="D36" s="608">
        <v>896916800</v>
      </c>
      <c r="E36" s="608">
        <v>843220675</v>
      </c>
      <c r="F36" s="608">
        <v>65800</v>
      </c>
      <c r="G36" s="608">
        <v>0</v>
      </c>
      <c r="H36" s="608">
        <v>53696125</v>
      </c>
      <c r="I36" s="608">
        <v>0</v>
      </c>
      <c r="J36" s="612">
        <f t="shared" si="15"/>
        <v>94.01</v>
      </c>
      <c r="K36" s="611">
        <v>223158223</v>
      </c>
      <c r="L36" s="608">
        <v>62564333</v>
      </c>
      <c r="M36" s="608">
        <v>51400</v>
      </c>
      <c r="N36" s="608">
        <v>32927437</v>
      </c>
      <c r="O36" s="608">
        <v>127666453</v>
      </c>
      <c r="P36" s="608">
        <v>0</v>
      </c>
      <c r="Q36" s="610">
        <f t="shared" si="16"/>
        <v>28.04</v>
      </c>
      <c r="R36" s="609">
        <v>1120075023</v>
      </c>
      <c r="S36" s="608">
        <v>905785008</v>
      </c>
      <c r="T36" s="608">
        <v>117200</v>
      </c>
      <c r="U36" s="608">
        <v>32927437</v>
      </c>
      <c r="V36" s="608">
        <v>181362578</v>
      </c>
      <c r="W36" s="608">
        <v>0</v>
      </c>
      <c r="X36" s="607">
        <f t="shared" si="17"/>
        <v>80.87</v>
      </c>
      <c r="Y36" s="402">
        <v>35</v>
      </c>
    </row>
    <row r="37" spans="2:25" s="594" customFormat="1" ht="21.75" customHeight="1" x14ac:dyDescent="0.15">
      <c r="B37" s="89">
        <v>42</v>
      </c>
      <c r="C37" s="19" t="s">
        <v>27</v>
      </c>
      <c r="D37" s="608">
        <v>471976200</v>
      </c>
      <c r="E37" s="608">
        <v>434998538</v>
      </c>
      <c r="F37" s="608">
        <v>50300</v>
      </c>
      <c r="G37" s="608">
        <v>1500</v>
      </c>
      <c r="H37" s="608">
        <v>36976162</v>
      </c>
      <c r="I37" s="608">
        <v>0</v>
      </c>
      <c r="J37" s="612">
        <f t="shared" si="15"/>
        <v>92.17</v>
      </c>
      <c r="K37" s="611">
        <v>125981063</v>
      </c>
      <c r="L37" s="608">
        <v>28276004</v>
      </c>
      <c r="M37" s="608">
        <v>0</v>
      </c>
      <c r="N37" s="608">
        <v>27153644</v>
      </c>
      <c r="O37" s="608">
        <v>70551415</v>
      </c>
      <c r="P37" s="608">
        <v>0</v>
      </c>
      <c r="Q37" s="610">
        <f t="shared" si="16"/>
        <v>22.44</v>
      </c>
      <c r="R37" s="609">
        <v>597957263</v>
      </c>
      <c r="S37" s="608">
        <v>463274542</v>
      </c>
      <c r="T37" s="608">
        <v>50300</v>
      </c>
      <c r="U37" s="608">
        <v>27155144</v>
      </c>
      <c r="V37" s="608">
        <v>107527577</v>
      </c>
      <c r="W37" s="608">
        <v>0</v>
      </c>
      <c r="X37" s="607">
        <f t="shared" si="17"/>
        <v>77.48</v>
      </c>
      <c r="Y37" s="402">
        <v>42</v>
      </c>
    </row>
    <row r="38" spans="2:25" s="594" customFormat="1" ht="21.75" customHeight="1" x14ac:dyDescent="0.15">
      <c r="B38" s="91">
        <v>48</v>
      </c>
      <c r="C38" s="23" t="s">
        <v>26</v>
      </c>
      <c r="D38" s="620">
        <v>1698266300</v>
      </c>
      <c r="E38" s="620">
        <v>1560078729</v>
      </c>
      <c r="F38" s="620">
        <v>842983</v>
      </c>
      <c r="G38" s="620">
        <v>62700</v>
      </c>
      <c r="H38" s="620">
        <v>138124871</v>
      </c>
      <c r="I38" s="620">
        <v>0</v>
      </c>
      <c r="J38" s="624">
        <f t="shared" si="15"/>
        <v>91.86</v>
      </c>
      <c r="K38" s="623">
        <v>821648992</v>
      </c>
      <c r="L38" s="620">
        <v>202029455</v>
      </c>
      <c r="M38" s="620">
        <v>0</v>
      </c>
      <c r="N38" s="620">
        <v>55390644</v>
      </c>
      <c r="O38" s="620">
        <v>564228893</v>
      </c>
      <c r="P38" s="620">
        <v>0</v>
      </c>
      <c r="Q38" s="622">
        <f t="shared" si="16"/>
        <v>24.59</v>
      </c>
      <c r="R38" s="621">
        <v>2519915292</v>
      </c>
      <c r="S38" s="620">
        <v>1762108184</v>
      </c>
      <c r="T38" s="620">
        <v>842983</v>
      </c>
      <c r="U38" s="620">
        <v>55453344</v>
      </c>
      <c r="V38" s="620">
        <v>702353764</v>
      </c>
      <c r="W38" s="620">
        <v>0</v>
      </c>
      <c r="X38" s="619">
        <f t="shared" si="17"/>
        <v>69.930000000000007</v>
      </c>
      <c r="Y38" s="405">
        <v>48</v>
      </c>
    </row>
    <row r="39" spans="2:25" s="594" customFormat="1" ht="21.75" customHeight="1" x14ac:dyDescent="0.15">
      <c r="B39" s="89">
        <v>49</v>
      </c>
      <c r="C39" s="19" t="s">
        <v>25</v>
      </c>
      <c r="D39" s="608">
        <v>2459372800</v>
      </c>
      <c r="E39" s="608">
        <v>2170058109</v>
      </c>
      <c r="F39" s="608">
        <v>10936900</v>
      </c>
      <c r="G39" s="608">
        <v>20300</v>
      </c>
      <c r="H39" s="608">
        <v>289294391</v>
      </c>
      <c r="I39" s="608">
        <v>0</v>
      </c>
      <c r="J39" s="612">
        <f t="shared" si="15"/>
        <v>88.24</v>
      </c>
      <c r="K39" s="611">
        <v>1278669151</v>
      </c>
      <c r="L39" s="608">
        <v>347555052</v>
      </c>
      <c r="M39" s="608">
        <v>287189</v>
      </c>
      <c r="N39" s="608">
        <v>67543305</v>
      </c>
      <c r="O39" s="608">
        <v>863570794</v>
      </c>
      <c r="P39" s="608">
        <v>0</v>
      </c>
      <c r="Q39" s="610">
        <f t="shared" si="16"/>
        <v>27.18</v>
      </c>
      <c r="R39" s="609">
        <v>3738041951</v>
      </c>
      <c r="S39" s="608">
        <v>2517613161</v>
      </c>
      <c r="T39" s="608">
        <v>11224089</v>
      </c>
      <c r="U39" s="608">
        <v>67563605</v>
      </c>
      <c r="V39" s="608">
        <v>1152865185</v>
      </c>
      <c r="W39" s="608">
        <v>0</v>
      </c>
      <c r="X39" s="607">
        <f t="shared" si="17"/>
        <v>67.349999999999994</v>
      </c>
      <c r="Y39" s="402">
        <v>49</v>
      </c>
    </row>
    <row r="40" spans="2:25" s="594" customFormat="1" ht="21.75" customHeight="1" x14ac:dyDescent="0.15">
      <c r="B40" s="89">
        <v>53</v>
      </c>
      <c r="C40" s="19" t="s">
        <v>24</v>
      </c>
      <c r="D40" s="608">
        <v>716806800</v>
      </c>
      <c r="E40" s="608">
        <v>675348748</v>
      </c>
      <c r="F40" s="608">
        <v>442400</v>
      </c>
      <c r="G40" s="608">
        <v>0</v>
      </c>
      <c r="H40" s="608">
        <v>41458052</v>
      </c>
      <c r="I40" s="608">
        <v>0</v>
      </c>
      <c r="J40" s="612">
        <f t="shared" si="15"/>
        <v>94.22</v>
      </c>
      <c r="K40" s="611">
        <v>140080023</v>
      </c>
      <c r="L40" s="608">
        <v>44816649</v>
      </c>
      <c r="M40" s="608">
        <v>3300</v>
      </c>
      <c r="N40" s="608">
        <v>12972490</v>
      </c>
      <c r="O40" s="608">
        <v>82290884</v>
      </c>
      <c r="P40" s="608">
        <v>0</v>
      </c>
      <c r="Q40" s="610">
        <f t="shared" si="16"/>
        <v>31.99</v>
      </c>
      <c r="R40" s="609">
        <v>856886823</v>
      </c>
      <c r="S40" s="608">
        <v>720165397</v>
      </c>
      <c r="T40" s="608">
        <v>445700</v>
      </c>
      <c r="U40" s="608">
        <v>12972490</v>
      </c>
      <c r="V40" s="608">
        <v>123748936</v>
      </c>
      <c r="W40" s="608">
        <v>0</v>
      </c>
      <c r="X40" s="607">
        <f t="shared" si="17"/>
        <v>84.04</v>
      </c>
      <c r="Y40" s="402">
        <v>53</v>
      </c>
    </row>
    <row r="41" spans="2:25" s="594" customFormat="1" ht="21.75" customHeight="1" x14ac:dyDescent="0.15">
      <c r="B41" s="89">
        <v>57</v>
      </c>
      <c r="C41" s="19" t="s">
        <v>23</v>
      </c>
      <c r="D41" s="608">
        <v>376630100</v>
      </c>
      <c r="E41" s="608">
        <v>353854744</v>
      </c>
      <c r="F41" s="608">
        <v>398136</v>
      </c>
      <c r="G41" s="608">
        <v>1301548</v>
      </c>
      <c r="H41" s="608">
        <v>21473808</v>
      </c>
      <c r="I41" s="608">
        <v>0</v>
      </c>
      <c r="J41" s="612">
        <f t="shared" si="15"/>
        <v>93.95</v>
      </c>
      <c r="K41" s="611">
        <v>43745774</v>
      </c>
      <c r="L41" s="608">
        <v>18582064</v>
      </c>
      <c r="M41" s="608">
        <v>0</v>
      </c>
      <c r="N41" s="608">
        <v>1898594</v>
      </c>
      <c r="O41" s="608">
        <v>23265116</v>
      </c>
      <c r="P41" s="608">
        <v>0</v>
      </c>
      <c r="Q41" s="610">
        <f t="shared" si="16"/>
        <v>42.48</v>
      </c>
      <c r="R41" s="609">
        <v>420375874</v>
      </c>
      <c r="S41" s="608">
        <v>372436808</v>
      </c>
      <c r="T41" s="608">
        <v>398136</v>
      </c>
      <c r="U41" s="608">
        <v>3200142</v>
      </c>
      <c r="V41" s="608">
        <v>44738924</v>
      </c>
      <c r="W41" s="608">
        <v>0</v>
      </c>
      <c r="X41" s="607">
        <f t="shared" si="17"/>
        <v>88.6</v>
      </c>
      <c r="Y41" s="402">
        <v>57</v>
      </c>
    </row>
    <row r="42" spans="2:25" s="594" customFormat="1" ht="21.75" customHeight="1" x14ac:dyDescent="0.15">
      <c r="B42" s="89">
        <v>58</v>
      </c>
      <c r="C42" s="19" t="s">
        <v>22</v>
      </c>
      <c r="D42" s="608">
        <v>1076218300</v>
      </c>
      <c r="E42" s="608">
        <v>1001011448</v>
      </c>
      <c r="F42" s="608">
        <v>908400</v>
      </c>
      <c r="G42" s="608">
        <v>0</v>
      </c>
      <c r="H42" s="608">
        <v>75206852</v>
      </c>
      <c r="I42" s="608">
        <v>0</v>
      </c>
      <c r="J42" s="612">
        <f t="shared" si="15"/>
        <v>93.01</v>
      </c>
      <c r="K42" s="611">
        <v>284852071</v>
      </c>
      <c r="L42" s="608">
        <v>77705990</v>
      </c>
      <c r="M42" s="608">
        <v>2600</v>
      </c>
      <c r="N42" s="608">
        <v>22527005</v>
      </c>
      <c r="O42" s="608">
        <v>184619076</v>
      </c>
      <c r="P42" s="608">
        <v>0</v>
      </c>
      <c r="Q42" s="610">
        <f t="shared" si="16"/>
        <v>27.28</v>
      </c>
      <c r="R42" s="609">
        <v>1361070371</v>
      </c>
      <c r="S42" s="608">
        <v>1078717438</v>
      </c>
      <c r="T42" s="608">
        <v>911000</v>
      </c>
      <c r="U42" s="608">
        <v>22527005</v>
      </c>
      <c r="V42" s="608">
        <v>259825928</v>
      </c>
      <c r="W42" s="608">
        <v>0</v>
      </c>
      <c r="X42" s="607">
        <f t="shared" si="17"/>
        <v>79.260000000000005</v>
      </c>
      <c r="Y42" s="402">
        <v>58</v>
      </c>
    </row>
    <row r="43" spans="2:25" s="594" customFormat="1" ht="21.75" customHeight="1" x14ac:dyDescent="0.15">
      <c r="B43" s="91">
        <v>59</v>
      </c>
      <c r="C43" s="23" t="s">
        <v>21</v>
      </c>
      <c r="D43" s="620">
        <v>1778427300</v>
      </c>
      <c r="E43" s="620">
        <v>1672928205</v>
      </c>
      <c r="F43" s="620">
        <v>3807373</v>
      </c>
      <c r="G43" s="620">
        <v>0</v>
      </c>
      <c r="H43" s="620">
        <v>105499095</v>
      </c>
      <c r="I43" s="620">
        <v>0</v>
      </c>
      <c r="J43" s="624">
        <f t="shared" si="15"/>
        <v>94.07</v>
      </c>
      <c r="K43" s="623">
        <v>735054683</v>
      </c>
      <c r="L43" s="620">
        <v>140235274</v>
      </c>
      <c r="M43" s="620">
        <v>89239</v>
      </c>
      <c r="N43" s="620">
        <v>32479815</v>
      </c>
      <c r="O43" s="620">
        <v>562339594</v>
      </c>
      <c r="P43" s="620">
        <v>0</v>
      </c>
      <c r="Q43" s="622">
        <f t="shared" si="16"/>
        <v>19.079999999999998</v>
      </c>
      <c r="R43" s="621">
        <v>2513481983</v>
      </c>
      <c r="S43" s="620">
        <v>1813163479</v>
      </c>
      <c r="T43" s="620">
        <v>3896612</v>
      </c>
      <c r="U43" s="620">
        <v>32479815</v>
      </c>
      <c r="V43" s="620">
        <v>667838689</v>
      </c>
      <c r="W43" s="620">
        <v>0</v>
      </c>
      <c r="X43" s="619">
        <f t="shared" si="17"/>
        <v>72.14</v>
      </c>
      <c r="Y43" s="405">
        <v>59</v>
      </c>
    </row>
    <row r="44" spans="2:25" s="594" customFormat="1" ht="21.75" customHeight="1" x14ac:dyDescent="0.15">
      <c r="B44" s="89">
        <v>62</v>
      </c>
      <c r="C44" s="19" t="s">
        <v>20</v>
      </c>
      <c r="D44" s="608">
        <v>309958600</v>
      </c>
      <c r="E44" s="608">
        <v>286724997</v>
      </c>
      <c r="F44" s="608">
        <v>109500</v>
      </c>
      <c r="G44" s="608">
        <v>0</v>
      </c>
      <c r="H44" s="608">
        <v>23233603</v>
      </c>
      <c r="I44" s="608">
        <v>0</v>
      </c>
      <c r="J44" s="612">
        <f t="shared" si="15"/>
        <v>92.5</v>
      </c>
      <c r="K44" s="611">
        <v>89360352</v>
      </c>
      <c r="L44" s="608">
        <v>25049862</v>
      </c>
      <c r="M44" s="608">
        <v>6429</v>
      </c>
      <c r="N44" s="608">
        <v>1704850</v>
      </c>
      <c r="O44" s="608">
        <v>62605640</v>
      </c>
      <c r="P44" s="608">
        <v>0</v>
      </c>
      <c r="Q44" s="610">
        <f t="shared" si="16"/>
        <v>28.03</v>
      </c>
      <c r="R44" s="609">
        <v>399318952</v>
      </c>
      <c r="S44" s="608">
        <v>311774859</v>
      </c>
      <c r="T44" s="608">
        <v>115929</v>
      </c>
      <c r="U44" s="608">
        <v>1704850</v>
      </c>
      <c r="V44" s="608">
        <v>85839243</v>
      </c>
      <c r="W44" s="608">
        <v>0</v>
      </c>
      <c r="X44" s="607">
        <f t="shared" si="17"/>
        <v>78.08</v>
      </c>
      <c r="Y44" s="402">
        <v>62</v>
      </c>
    </row>
    <row r="45" spans="2:25" s="594" customFormat="1" ht="21.75" customHeight="1" x14ac:dyDescent="0.15">
      <c r="B45" s="89">
        <v>82</v>
      </c>
      <c r="C45" s="19" t="s">
        <v>19</v>
      </c>
      <c r="D45" s="608">
        <v>871010400</v>
      </c>
      <c r="E45" s="608">
        <v>821195180</v>
      </c>
      <c r="F45" s="608">
        <v>40000</v>
      </c>
      <c r="G45" s="608">
        <v>1985900</v>
      </c>
      <c r="H45" s="608">
        <v>47829320</v>
      </c>
      <c r="I45" s="608">
        <v>0</v>
      </c>
      <c r="J45" s="612">
        <f t="shared" si="15"/>
        <v>94.28</v>
      </c>
      <c r="K45" s="611">
        <v>212830259</v>
      </c>
      <c r="L45" s="608">
        <v>53843087</v>
      </c>
      <c r="M45" s="608">
        <v>0</v>
      </c>
      <c r="N45" s="608">
        <v>13617150</v>
      </c>
      <c r="O45" s="608">
        <v>145370022</v>
      </c>
      <c r="P45" s="608">
        <v>0</v>
      </c>
      <c r="Q45" s="610">
        <f t="shared" si="16"/>
        <v>25.3</v>
      </c>
      <c r="R45" s="609">
        <v>1083840659</v>
      </c>
      <c r="S45" s="608">
        <v>875038267</v>
      </c>
      <c r="T45" s="608">
        <v>40000</v>
      </c>
      <c r="U45" s="608">
        <v>15603050</v>
      </c>
      <c r="V45" s="608">
        <v>193199342</v>
      </c>
      <c r="W45" s="608">
        <v>0</v>
      </c>
      <c r="X45" s="607">
        <f t="shared" si="17"/>
        <v>80.73</v>
      </c>
      <c r="Y45" s="402">
        <v>82</v>
      </c>
    </row>
    <row r="46" spans="2:25" s="594" customFormat="1" ht="21.75" customHeight="1" x14ac:dyDescent="0.15">
      <c r="B46" s="89">
        <v>86</v>
      </c>
      <c r="C46" s="19" t="s">
        <v>18</v>
      </c>
      <c r="D46" s="608">
        <v>271762900</v>
      </c>
      <c r="E46" s="608">
        <v>256889434</v>
      </c>
      <c r="F46" s="608">
        <v>0</v>
      </c>
      <c r="G46" s="608">
        <v>1200</v>
      </c>
      <c r="H46" s="608">
        <v>14872266</v>
      </c>
      <c r="I46" s="608">
        <v>0</v>
      </c>
      <c r="J46" s="612">
        <f t="shared" si="15"/>
        <v>94.53</v>
      </c>
      <c r="K46" s="611">
        <v>63272379</v>
      </c>
      <c r="L46" s="608">
        <v>19089896</v>
      </c>
      <c r="M46" s="608">
        <v>0</v>
      </c>
      <c r="N46" s="608">
        <v>2959599</v>
      </c>
      <c r="O46" s="608">
        <v>41222884</v>
      </c>
      <c r="P46" s="608">
        <v>0</v>
      </c>
      <c r="Q46" s="610">
        <f t="shared" si="16"/>
        <v>30.17</v>
      </c>
      <c r="R46" s="609">
        <v>335035279</v>
      </c>
      <c r="S46" s="608">
        <v>275979330</v>
      </c>
      <c r="T46" s="608">
        <v>0</v>
      </c>
      <c r="U46" s="608">
        <v>2960799</v>
      </c>
      <c r="V46" s="608">
        <v>56095150</v>
      </c>
      <c r="W46" s="608">
        <v>0</v>
      </c>
      <c r="X46" s="607">
        <f t="shared" si="17"/>
        <v>82.37</v>
      </c>
      <c r="Y46" s="402">
        <v>86</v>
      </c>
    </row>
    <row r="47" spans="2:25" s="594" customFormat="1" ht="21.75" customHeight="1" x14ac:dyDescent="0.15">
      <c r="B47" s="89">
        <v>89</v>
      </c>
      <c r="C47" s="19" t="s">
        <v>17</v>
      </c>
      <c r="D47" s="608">
        <v>947083000</v>
      </c>
      <c r="E47" s="608">
        <v>871497801</v>
      </c>
      <c r="F47" s="608">
        <v>0</v>
      </c>
      <c r="G47" s="608">
        <v>0</v>
      </c>
      <c r="H47" s="608">
        <v>75585199</v>
      </c>
      <c r="I47" s="608">
        <v>136000</v>
      </c>
      <c r="J47" s="612">
        <f t="shared" si="15"/>
        <v>92.03</v>
      </c>
      <c r="K47" s="611">
        <v>116015157</v>
      </c>
      <c r="L47" s="608">
        <v>28980516</v>
      </c>
      <c r="M47" s="608">
        <v>0</v>
      </c>
      <c r="N47" s="608">
        <v>59189088</v>
      </c>
      <c r="O47" s="608">
        <v>27845553</v>
      </c>
      <c r="P47" s="608">
        <v>1876100</v>
      </c>
      <c r="Q47" s="610">
        <f t="shared" si="16"/>
        <v>25.39</v>
      </c>
      <c r="R47" s="609">
        <v>1063098157</v>
      </c>
      <c r="S47" s="608">
        <v>900478317</v>
      </c>
      <c r="T47" s="608">
        <v>0</v>
      </c>
      <c r="U47" s="608">
        <v>59189088</v>
      </c>
      <c r="V47" s="608">
        <v>103430752</v>
      </c>
      <c r="W47" s="608">
        <v>2012100</v>
      </c>
      <c r="X47" s="607">
        <f t="shared" si="17"/>
        <v>84.86</v>
      </c>
      <c r="Y47" s="402">
        <v>89</v>
      </c>
    </row>
    <row r="48" spans="2:25" s="594" customFormat="1" ht="21.75" customHeight="1" x14ac:dyDescent="0.15">
      <c r="B48" s="91">
        <v>90</v>
      </c>
      <c r="C48" s="23" t="s">
        <v>16</v>
      </c>
      <c r="D48" s="620">
        <v>1576741200</v>
      </c>
      <c r="E48" s="620">
        <v>1476980554</v>
      </c>
      <c r="F48" s="620">
        <v>453300</v>
      </c>
      <c r="G48" s="620">
        <v>0</v>
      </c>
      <c r="H48" s="620">
        <v>99760646</v>
      </c>
      <c r="I48" s="620">
        <v>0</v>
      </c>
      <c r="J48" s="624">
        <f t="shared" si="15"/>
        <v>93.67</v>
      </c>
      <c r="K48" s="623">
        <v>280241494</v>
      </c>
      <c r="L48" s="620">
        <v>100989394</v>
      </c>
      <c r="M48" s="620">
        <v>50900</v>
      </c>
      <c r="N48" s="620">
        <v>18386728</v>
      </c>
      <c r="O48" s="620">
        <v>160865372</v>
      </c>
      <c r="P48" s="620">
        <v>0</v>
      </c>
      <c r="Q48" s="622">
        <f t="shared" si="16"/>
        <v>36.04</v>
      </c>
      <c r="R48" s="621">
        <v>1856982694</v>
      </c>
      <c r="S48" s="620">
        <v>1577969948</v>
      </c>
      <c r="T48" s="620">
        <v>504200</v>
      </c>
      <c r="U48" s="620">
        <v>18386728</v>
      </c>
      <c r="V48" s="620">
        <v>260626018</v>
      </c>
      <c r="W48" s="620">
        <v>0</v>
      </c>
      <c r="X48" s="619">
        <f t="shared" si="17"/>
        <v>84.97</v>
      </c>
      <c r="Y48" s="405">
        <v>90</v>
      </c>
    </row>
    <row r="49" spans="2:25" s="594" customFormat="1" ht="21.75" customHeight="1" x14ac:dyDescent="0.15">
      <c r="B49" s="89">
        <v>92</v>
      </c>
      <c r="C49" s="19" t="s">
        <v>15</v>
      </c>
      <c r="D49" s="608">
        <v>454385500</v>
      </c>
      <c r="E49" s="608">
        <v>433255522</v>
      </c>
      <c r="F49" s="608">
        <v>489000</v>
      </c>
      <c r="G49" s="608">
        <v>0</v>
      </c>
      <c r="H49" s="608">
        <v>21129978</v>
      </c>
      <c r="I49" s="608">
        <v>0</v>
      </c>
      <c r="J49" s="612">
        <f t="shared" si="15"/>
        <v>95.35</v>
      </c>
      <c r="K49" s="611">
        <v>82681665</v>
      </c>
      <c r="L49" s="608">
        <v>31441005</v>
      </c>
      <c r="M49" s="608">
        <v>291100</v>
      </c>
      <c r="N49" s="608">
        <v>5454043</v>
      </c>
      <c r="O49" s="608">
        <v>45786617</v>
      </c>
      <c r="P49" s="608">
        <v>0</v>
      </c>
      <c r="Q49" s="610">
        <f t="shared" si="16"/>
        <v>38.03</v>
      </c>
      <c r="R49" s="609">
        <v>537067165</v>
      </c>
      <c r="S49" s="608">
        <v>464696527</v>
      </c>
      <c r="T49" s="608">
        <v>780100</v>
      </c>
      <c r="U49" s="608">
        <v>5454043</v>
      </c>
      <c r="V49" s="608">
        <v>66916595</v>
      </c>
      <c r="W49" s="608">
        <v>0</v>
      </c>
      <c r="X49" s="607">
        <f t="shared" si="17"/>
        <v>86.52</v>
      </c>
      <c r="Y49" s="402">
        <v>92</v>
      </c>
    </row>
    <row r="50" spans="2:25" s="594" customFormat="1" ht="21.75" customHeight="1" x14ac:dyDescent="0.15">
      <c r="B50" s="89">
        <v>93</v>
      </c>
      <c r="C50" s="19" t="s">
        <v>14</v>
      </c>
      <c r="D50" s="608">
        <v>4970577000</v>
      </c>
      <c r="E50" s="608">
        <v>4537629021</v>
      </c>
      <c r="F50" s="608">
        <v>10502100</v>
      </c>
      <c r="G50" s="608">
        <v>576600</v>
      </c>
      <c r="H50" s="608">
        <v>432371379</v>
      </c>
      <c r="I50" s="608">
        <v>0</v>
      </c>
      <c r="J50" s="612">
        <f t="shared" si="15"/>
        <v>91.29</v>
      </c>
      <c r="K50" s="611">
        <v>2033319024</v>
      </c>
      <c r="L50" s="608">
        <v>381048157</v>
      </c>
      <c r="M50" s="608">
        <v>516322</v>
      </c>
      <c r="N50" s="608">
        <v>325761436</v>
      </c>
      <c r="O50" s="608">
        <v>1326509431</v>
      </c>
      <c r="P50" s="608">
        <v>0</v>
      </c>
      <c r="Q50" s="610">
        <f t="shared" si="16"/>
        <v>18.739999999999998</v>
      </c>
      <c r="R50" s="609">
        <v>7003896024</v>
      </c>
      <c r="S50" s="608">
        <v>4918677178</v>
      </c>
      <c r="T50" s="608">
        <v>11018422</v>
      </c>
      <c r="U50" s="608">
        <v>326338036</v>
      </c>
      <c r="V50" s="608">
        <v>1758880810</v>
      </c>
      <c r="W50" s="608">
        <v>0</v>
      </c>
      <c r="X50" s="607">
        <f t="shared" si="17"/>
        <v>70.23</v>
      </c>
      <c r="Y50" s="402">
        <v>93</v>
      </c>
    </row>
    <row r="51" spans="2:25" s="594" customFormat="1" ht="21.75" customHeight="1" x14ac:dyDescent="0.15">
      <c r="B51" s="89">
        <v>94</v>
      </c>
      <c r="C51" s="19" t="s">
        <v>13</v>
      </c>
      <c r="D51" s="608">
        <v>2655257700</v>
      </c>
      <c r="E51" s="608">
        <v>2495481239</v>
      </c>
      <c r="F51" s="608">
        <v>5232554</v>
      </c>
      <c r="G51" s="608">
        <v>816900</v>
      </c>
      <c r="H51" s="608">
        <v>158959561</v>
      </c>
      <c r="I51" s="608">
        <v>0</v>
      </c>
      <c r="J51" s="612">
        <f t="shared" si="15"/>
        <v>93.98</v>
      </c>
      <c r="K51" s="611">
        <v>614739572</v>
      </c>
      <c r="L51" s="608">
        <v>178830287</v>
      </c>
      <c r="M51" s="608">
        <v>540546</v>
      </c>
      <c r="N51" s="608">
        <v>142437777</v>
      </c>
      <c r="O51" s="608">
        <v>293471508</v>
      </c>
      <c r="P51" s="608">
        <v>0</v>
      </c>
      <c r="Q51" s="610">
        <f t="shared" si="16"/>
        <v>29.09</v>
      </c>
      <c r="R51" s="609">
        <v>3269997272</v>
      </c>
      <c r="S51" s="608">
        <v>2674311526</v>
      </c>
      <c r="T51" s="608">
        <v>5773100</v>
      </c>
      <c r="U51" s="608">
        <v>143254677</v>
      </c>
      <c r="V51" s="608">
        <v>452431069</v>
      </c>
      <c r="W51" s="608">
        <v>0</v>
      </c>
      <c r="X51" s="607">
        <f t="shared" si="17"/>
        <v>81.78</v>
      </c>
      <c r="Y51" s="402">
        <v>94</v>
      </c>
    </row>
    <row r="52" spans="2:25" s="594" customFormat="1" ht="21.75" customHeight="1" x14ac:dyDescent="0.15">
      <c r="B52" s="89">
        <v>95</v>
      </c>
      <c r="C52" s="19" t="s">
        <v>12</v>
      </c>
      <c r="D52" s="608">
        <v>499770000</v>
      </c>
      <c r="E52" s="608">
        <v>465629000</v>
      </c>
      <c r="F52" s="608">
        <v>0</v>
      </c>
      <c r="G52" s="608">
        <v>0</v>
      </c>
      <c r="H52" s="608">
        <v>34141000</v>
      </c>
      <c r="I52" s="608">
        <v>0</v>
      </c>
      <c r="J52" s="612">
        <f t="shared" si="15"/>
        <v>93.17</v>
      </c>
      <c r="K52" s="611">
        <v>174845821</v>
      </c>
      <c r="L52" s="608">
        <v>34692555</v>
      </c>
      <c r="M52" s="608">
        <v>0</v>
      </c>
      <c r="N52" s="608">
        <v>13591790</v>
      </c>
      <c r="O52" s="608">
        <v>126561476</v>
      </c>
      <c r="P52" s="608">
        <v>0</v>
      </c>
      <c r="Q52" s="610">
        <f t="shared" si="16"/>
        <v>19.84</v>
      </c>
      <c r="R52" s="609">
        <v>674615821</v>
      </c>
      <c r="S52" s="608">
        <v>500321555</v>
      </c>
      <c r="T52" s="608">
        <v>0</v>
      </c>
      <c r="U52" s="608">
        <v>13591790</v>
      </c>
      <c r="V52" s="608">
        <v>160702476</v>
      </c>
      <c r="W52" s="608">
        <v>0</v>
      </c>
      <c r="X52" s="607">
        <f t="shared" si="17"/>
        <v>74.16</v>
      </c>
      <c r="Y52" s="402">
        <v>95</v>
      </c>
    </row>
    <row r="53" spans="2:25" s="594" customFormat="1" ht="21.75" customHeight="1" x14ac:dyDescent="0.15">
      <c r="B53" s="91">
        <v>96</v>
      </c>
      <c r="C53" s="23" t="s">
        <v>11</v>
      </c>
      <c r="D53" s="620">
        <v>1092969600</v>
      </c>
      <c r="E53" s="620">
        <v>1003035511</v>
      </c>
      <c r="F53" s="620">
        <v>500910</v>
      </c>
      <c r="G53" s="620">
        <v>34800</v>
      </c>
      <c r="H53" s="620">
        <v>89899289</v>
      </c>
      <c r="I53" s="620">
        <v>0</v>
      </c>
      <c r="J53" s="624">
        <f t="shared" si="15"/>
        <v>91.77</v>
      </c>
      <c r="K53" s="623">
        <v>355696878</v>
      </c>
      <c r="L53" s="620">
        <v>73255914</v>
      </c>
      <c r="M53" s="620">
        <v>20000</v>
      </c>
      <c r="N53" s="620">
        <v>101251734</v>
      </c>
      <c r="O53" s="620">
        <v>181189230</v>
      </c>
      <c r="P53" s="620">
        <v>0</v>
      </c>
      <c r="Q53" s="622">
        <f t="shared" si="16"/>
        <v>20.6</v>
      </c>
      <c r="R53" s="621">
        <v>1448666478</v>
      </c>
      <c r="S53" s="620">
        <v>1076291425</v>
      </c>
      <c r="T53" s="620">
        <v>520910</v>
      </c>
      <c r="U53" s="620">
        <v>101286534</v>
      </c>
      <c r="V53" s="620">
        <v>271088519</v>
      </c>
      <c r="W53" s="620">
        <v>0</v>
      </c>
      <c r="X53" s="619">
        <f t="shared" si="17"/>
        <v>74.3</v>
      </c>
      <c r="Y53" s="405">
        <v>96</v>
      </c>
    </row>
    <row r="54" spans="2:25" s="594" customFormat="1" ht="21.75" customHeight="1" x14ac:dyDescent="0.15">
      <c r="B54" s="89">
        <v>97</v>
      </c>
      <c r="C54" s="19" t="s">
        <v>10</v>
      </c>
      <c r="D54" s="608">
        <v>1994623600</v>
      </c>
      <c r="E54" s="608">
        <v>1849921089</v>
      </c>
      <c r="F54" s="608">
        <v>0</v>
      </c>
      <c r="G54" s="608">
        <v>37100</v>
      </c>
      <c r="H54" s="608">
        <v>144665411</v>
      </c>
      <c r="I54" s="608">
        <v>0</v>
      </c>
      <c r="J54" s="612">
        <f t="shared" si="15"/>
        <v>92.75</v>
      </c>
      <c r="K54" s="611">
        <v>566307830</v>
      </c>
      <c r="L54" s="608">
        <v>142656322</v>
      </c>
      <c r="M54" s="608">
        <v>0</v>
      </c>
      <c r="N54" s="608">
        <v>83355958</v>
      </c>
      <c r="O54" s="608">
        <v>340295550</v>
      </c>
      <c r="P54" s="608">
        <v>0</v>
      </c>
      <c r="Q54" s="610">
        <f t="shared" si="16"/>
        <v>25.19</v>
      </c>
      <c r="R54" s="609">
        <v>2560931430</v>
      </c>
      <c r="S54" s="608">
        <v>1992577411</v>
      </c>
      <c r="T54" s="608">
        <v>0</v>
      </c>
      <c r="U54" s="608">
        <v>83393058</v>
      </c>
      <c r="V54" s="608">
        <v>484960961</v>
      </c>
      <c r="W54" s="608">
        <v>0</v>
      </c>
      <c r="X54" s="607">
        <f t="shared" si="17"/>
        <v>77.81</v>
      </c>
      <c r="Y54" s="402">
        <v>97</v>
      </c>
    </row>
    <row r="55" spans="2:25" s="594" customFormat="1" ht="21.75" customHeight="1" x14ac:dyDescent="0.15">
      <c r="B55" s="89">
        <v>98</v>
      </c>
      <c r="C55" s="19" t="s">
        <v>9</v>
      </c>
      <c r="D55" s="608">
        <v>2731136800</v>
      </c>
      <c r="E55" s="608">
        <v>2434815543</v>
      </c>
      <c r="F55" s="608">
        <v>3567449</v>
      </c>
      <c r="G55" s="608">
        <v>0</v>
      </c>
      <c r="H55" s="608">
        <v>296321257</v>
      </c>
      <c r="I55" s="608">
        <v>0</v>
      </c>
      <c r="J55" s="612">
        <f t="shared" si="15"/>
        <v>89.15</v>
      </c>
      <c r="K55" s="611">
        <v>970926571</v>
      </c>
      <c r="L55" s="608">
        <v>208416338</v>
      </c>
      <c r="M55" s="608">
        <v>0</v>
      </c>
      <c r="N55" s="608">
        <v>125872605</v>
      </c>
      <c r="O55" s="608">
        <v>636637628</v>
      </c>
      <c r="P55" s="608">
        <v>0</v>
      </c>
      <c r="Q55" s="610">
        <f t="shared" si="16"/>
        <v>21.47</v>
      </c>
      <c r="R55" s="609">
        <v>3702063371</v>
      </c>
      <c r="S55" s="608">
        <v>2643231881</v>
      </c>
      <c r="T55" s="608">
        <v>3567449</v>
      </c>
      <c r="U55" s="608">
        <v>125872605</v>
      </c>
      <c r="V55" s="608">
        <v>932958885</v>
      </c>
      <c r="W55" s="608">
        <v>0</v>
      </c>
      <c r="X55" s="607">
        <f t="shared" si="17"/>
        <v>71.400000000000006</v>
      </c>
      <c r="Y55" s="402">
        <v>98</v>
      </c>
    </row>
    <row r="56" spans="2:25" s="594" customFormat="1" ht="21.75" customHeight="1" x14ac:dyDescent="0.15">
      <c r="B56" s="89">
        <v>99</v>
      </c>
      <c r="C56" s="19" t="s">
        <v>8</v>
      </c>
      <c r="D56" s="608">
        <v>1064320000</v>
      </c>
      <c r="E56" s="608">
        <v>972676645</v>
      </c>
      <c r="F56" s="608">
        <v>1129400</v>
      </c>
      <c r="G56" s="608">
        <v>156700</v>
      </c>
      <c r="H56" s="608">
        <v>91486655</v>
      </c>
      <c r="I56" s="608">
        <v>0</v>
      </c>
      <c r="J56" s="612">
        <f t="shared" si="15"/>
        <v>91.39</v>
      </c>
      <c r="K56" s="611">
        <v>335949348</v>
      </c>
      <c r="L56" s="608">
        <v>80669872</v>
      </c>
      <c r="M56" s="608">
        <v>172000</v>
      </c>
      <c r="N56" s="608">
        <v>43634736</v>
      </c>
      <c r="O56" s="608">
        <v>211644740</v>
      </c>
      <c r="P56" s="608">
        <v>0</v>
      </c>
      <c r="Q56" s="610">
        <f t="shared" si="16"/>
        <v>24.01</v>
      </c>
      <c r="R56" s="609">
        <v>1400269348</v>
      </c>
      <c r="S56" s="608">
        <v>1053346517</v>
      </c>
      <c r="T56" s="608">
        <v>1301400</v>
      </c>
      <c r="U56" s="608">
        <v>43791436</v>
      </c>
      <c r="V56" s="608">
        <v>303131395</v>
      </c>
      <c r="W56" s="608">
        <v>0</v>
      </c>
      <c r="X56" s="607">
        <f t="shared" si="17"/>
        <v>75.22</v>
      </c>
      <c r="Y56" s="402">
        <v>99</v>
      </c>
    </row>
    <row r="57" spans="2:25" s="594" customFormat="1" ht="21.75" customHeight="1" x14ac:dyDescent="0.15">
      <c r="B57" s="89">
        <v>100</v>
      </c>
      <c r="C57" s="19" t="s">
        <v>7</v>
      </c>
      <c r="D57" s="608">
        <v>1243282000</v>
      </c>
      <c r="E57" s="608">
        <v>1199948157</v>
      </c>
      <c r="F57" s="608">
        <v>77800</v>
      </c>
      <c r="G57" s="608">
        <v>1012900</v>
      </c>
      <c r="H57" s="608">
        <v>42320943</v>
      </c>
      <c r="I57" s="608">
        <v>0</v>
      </c>
      <c r="J57" s="612">
        <f t="shared" si="15"/>
        <v>96.51</v>
      </c>
      <c r="K57" s="611">
        <v>209080724</v>
      </c>
      <c r="L57" s="608">
        <v>77622366</v>
      </c>
      <c r="M57" s="608">
        <v>0</v>
      </c>
      <c r="N57" s="608">
        <v>51084985</v>
      </c>
      <c r="O57" s="608">
        <v>80373373</v>
      </c>
      <c r="P57" s="608">
        <v>0</v>
      </c>
      <c r="Q57" s="610">
        <f t="shared" si="16"/>
        <v>37.130000000000003</v>
      </c>
      <c r="R57" s="609">
        <v>1452362724</v>
      </c>
      <c r="S57" s="608">
        <v>1277570523</v>
      </c>
      <c r="T57" s="608">
        <v>77800</v>
      </c>
      <c r="U57" s="608">
        <v>52097885</v>
      </c>
      <c r="V57" s="608">
        <v>122694316</v>
      </c>
      <c r="W57" s="608">
        <v>0</v>
      </c>
      <c r="X57" s="607">
        <f t="shared" si="17"/>
        <v>87.96</v>
      </c>
      <c r="Y57" s="402">
        <v>100</v>
      </c>
    </row>
    <row r="58" spans="2:25" s="594" customFormat="1" ht="21.75" customHeight="1" x14ac:dyDescent="0.15">
      <c r="B58" s="91">
        <v>101</v>
      </c>
      <c r="C58" s="23" t="s">
        <v>6</v>
      </c>
      <c r="D58" s="614">
        <v>1185308800</v>
      </c>
      <c r="E58" s="614">
        <v>1098898272</v>
      </c>
      <c r="F58" s="614">
        <v>306100</v>
      </c>
      <c r="G58" s="614">
        <v>1155100</v>
      </c>
      <c r="H58" s="614">
        <v>85255428</v>
      </c>
      <c r="I58" s="614">
        <v>0</v>
      </c>
      <c r="J58" s="618">
        <f t="shared" si="15"/>
        <v>92.71</v>
      </c>
      <c r="K58" s="617">
        <v>338354071</v>
      </c>
      <c r="L58" s="614">
        <v>84542551</v>
      </c>
      <c r="M58" s="614">
        <v>13500</v>
      </c>
      <c r="N58" s="614">
        <v>29921587</v>
      </c>
      <c r="O58" s="614">
        <v>223889933</v>
      </c>
      <c r="P58" s="614">
        <v>0</v>
      </c>
      <c r="Q58" s="616">
        <f t="shared" si="16"/>
        <v>24.99</v>
      </c>
      <c r="R58" s="615">
        <v>1523662871</v>
      </c>
      <c r="S58" s="614">
        <v>1183440823</v>
      </c>
      <c r="T58" s="614">
        <v>319600</v>
      </c>
      <c r="U58" s="614">
        <v>31076687</v>
      </c>
      <c r="V58" s="614">
        <v>309145361</v>
      </c>
      <c r="W58" s="614">
        <v>0</v>
      </c>
      <c r="X58" s="613">
        <f t="shared" si="17"/>
        <v>77.67</v>
      </c>
      <c r="Y58" s="405">
        <v>101</v>
      </c>
    </row>
    <row r="59" spans="2:25" s="594" customFormat="1" ht="21.75" customHeight="1" x14ac:dyDescent="0.15">
      <c r="B59" s="87">
        <v>102</v>
      </c>
      <c r="C59" s="15" t="s">
        <v>5</v>
      </c>
      <c r="D59" s="602">
        <v>2040071300</v>
      </c>
      <c r="E59" s="602">
        <v>1896287076</v>
      </c>
      <c r="F59" s="602">
        <v>2614500</v>
      </c>
      <c r="G59" s="602">
        <v>17977396</v>
      </c>
      <c r="H59" s="602">
        <v>125806828</v>
      </c>
      <c r="I59" s="602">
        <v>0</v>
      </c>
      <c r="J59" s="606">
        <f t="shared" si="15"/>
        <v>92.95</v>
      </c>
      <c r="K59" s="605">
        <v>303272165</v>
      </c>
      <c r="L59" s="602">
        <v>89907098</v>
      </c>
      <c r="M59" s="602">
        <v>18900</v>
      </c>
      <c r="N59" s="602">
        <v>73540680</v>
      </c>
      <c r="O59" s="602">
        <v>139824387</v>
      </c>
      <c r="P59" s="602">
        <v>0</v>
      </c>
      <c r="Q59" s="604">
        <f t="shared" si="16"/>
        <v>29.65</v>
      </c>
      <c r="R59" s="603">
        <v>2343343465</v>
      </c>
      <c r="S59" s="602">
        <v>1986194174</v>
      </c>
      <c r="T59" s="602">
        <v>2633400</v>
      </c>
      <c r="U59" s="602">
        <v>91518076</v>
      </c>
      <c r="V59" s="602">
        <v>265631215</v>
      </c>
      <c r="W59" s="602">
        <v>0</v>
      </c>
      <c r="X59" s="601">
        <f t="shared" si="17"/>
        <v>84.76</v>
      </c>
      <c r="Y59" s="400">
        <v>102</v>
      </c>
    </row>
    <row r="60" spans="2:25" s="594" customFormat="1" ht="21.75" customHeight="1" x14ac:dyDescent="0.15">
      <c r="B60" s="89">
        <v>103</v>
      </c>
      <c r="C60" s="19" t="s">
        <v>4</v>
      </c>
      <c r="D60" s="608">
        <v>1171995700</v>
      </c>
      <c r="E60" s="608">
        <v>1120506012</v>
      </c>
      <c r="F60" s="608">
        <v>591200</v>
      </c>
      <c r="G60" s="608">
        <v>0</v>
      </c>
      <c r="H60" s="608">
        <v>51489688</v>
      </c>
      <c r="I60" s="608">
        <v>0</v>
      </c>
      <c r="J60" s="612">
        <f t="shared" si="15"/>
        <v>95.61</v>
      </c>
      <c r="K60" s="611">
        <v>207558078</v>
      </c>
      <c r="L60" s="608">
        <v>74601696</v>
      </c>
      <c r="M60" s="608">
        <v>22200</v>
      </c>
      <c r="N60" s="608">
        <v>6439519</v>
      </c>
      <c r="O60" s="608">
        <v>126516863</v>
      </c>
      <c r="P60" s="608">
        <v>0</v>
      </c>
      <c r="Q60" s="610">
        <f t="shared" si="16"/>
        <v>35.94</v>
      </c>
      <c r="R60" s="609">
        <v>1379553778</v>
      </c>
      <c r="S60" s="608">
        <v>1195107708</v>
      </c>
      <c r="T60" s="608">
        <v>613400</v>
      </c>
      <c r="U60" s="608">
        <v>6439519</v>
      </c>
      <c r="V60" s="608">
        <v>178006551</v>
      </c>
      <c r="W60" s="608">
        <v>0</v>
      </c>
      <c r="X60" s="607">
        <f t="shared" si="17"/>
        <v>86.63</v>
      </c>
      <c r="Y60" s="402">
        <v>103</v>
      </c>
    </row>
    <row r="61" spans="2:25" s="594" customFormat="1" ht="21.75" customHeight="1" x14ac:dyDescent="0.15">
      <c r="B61" s="89">
        <v>104</v>
      </c>
      <c r="C61" s="19" t="s">
        <v>3</v>
      </c>
      <c r="D61" s="608">
        <v>2011725300</v>
      </c>
      <c r="E61" s="608">
        <v>1846996962</v>
      </c>
      <c r="F61" s="608">
        <v>518094</v>
      </c>
      <c r="G61" s="608">
        <v>112200</v>
      </c>
      <c r="H61" s="608">
        <v>164616138</v>
      </c>
      <c r="I61" s="608">
        <v>0</v>
      </c>
      <c r="J61" s="612">
        <f t="shared" si="15"/>
        <v>91.81</v>
      </c>
      <c r="K61" s="611">
        <v>878098029</v>
      </c>
      <c r="L61" s="608">
        <v>197517531</v>
      </c>
      <c r="M61" s="608">
        <v>0</v>
      </c>
      <c r="N61" s="608">
        <v>95610425</v>
      </c>
      <c r="O61" s="608">
        <v>584970073</v>
      </c>
      <c r="P61" s="608">
        <v>0</v>
      </c>
      <c r="Q61" s="610">
        <f t="shared" si="16"/>
        <v>22.49</v>
      </c>
      <c r="R61" s="609">
        <v>2889823329</v>
      </c>
      <c r="S61" s="608">
        <v>2044514493</v>
      </c>
      <c r="T61" s="608">
        <v>518094</v>
      </c>
      <c r="U61" s="608">
        <v>95722625</v>
      </c>
      <c r="V61" s="608">
        <v>749586211</v>
      </c>
      <c r="W61" s="608">
        <v>0</v>
      </c>
      <c r="X61" s="607">
        <f t="shared" si="17"/>
        <v>70.75</v>
      </c>
      <c r="Y61" s="402">
        <v>104</v>
      </c>
    </row>
    <row r="62" spans="2:25" s="594" customFormat="1" ht="21.75" customHeight="1" x14ac:dyDescent="0.15">
      <c r="B62" s="89">
        <v>105</v>
      </c>
      <c r="C62" s="19" t="s">
        <v>2</v>
      </c>
      <c r="D62" s="608">
        <v>1281495500</v>
      </c>
      <c r="E62" s="608">
        <v>1159005676</v>
      </c>
      <c r="F62" s="608">
        <v>1185064</v>
      </c>
      <c r="G62" s="608">
        <v>353000</v>
      </c>
      <c r="H62" s="608">
        <v>122136824</v>
      </c>
      <c r="I62" s="608">
        <v>68200</v>
      </c>
      <c r="J62" s="612">
        <f t="shared" si="15"/>
        <v>90.45</v>
      </c>
      <c r="K62" s="611">
        <v>586053023</v>
      </c>
      <c r="L62" s="608">
        <v>149798998</v>
      </c>
      <c r="M62" s="608">
        <v>284700</v>
      </c>
      <c r="N62" s="608">
        <v>63505439</v>
      </c>
      <c r="O62" s="608">
        <v>372748586</v>
      </c>
      <c r="P62" s="608">
        <v>208200</v>
      </c>
      <c r="Q62" s="610">
        <f t="shared" si="16"/>
        <v>25.57</v>
      </c>
      <c r="R62" s="609">
        <v>1867548523</v>
      </c>
      <c r="S62" s="608">
        <v>1308804674</v>
      </c>
      <c r="T62" s="608">
        <v>1469764</v>
      </c>
      <c r="U62" s="608">
        <v>63858439</v>
      </c>
      <c r="V62" s="608">
        <v>494885410</v>
      </c>
      <c r="W62" s="608">
        <v>276400</v>
      </c>
      <c r="X62" s="607">
        <f t="shared" si="17"/>
        <v>70.09</v>
      </c>
      <c r="Y62" s="402">
        <v>105</v>
      </c>
    </row>
    <row r="63" spans="2:25" s="594" customFormat="1" ht="21.75" customHeight="1" x14ac:dyDescent="0.15">
      <c r="B63" s="87">
        <v>301</v>
      </c>
      <c r="C63" s="15" t="s">
        <v>1</v>
      </c>
      <c r="D63" s="602">
        <v>1019464000</v>
      </c>
      <c r="E63" s="602">
        <v>1019192000</v>
      </c>
      <c r="F63" s="602">
        <v>0</v>
      </c>
      <c r="G63" s="602">
        <v>0</v>
      </c>
      <c r="H63" s="602">
        <v>272000</v>
      </c>
      <c r="I63" s="602">
        <v>0</v>
      </c>
      <c r="J63" s="606">
        <f t="shared" si="15"/>
        <v>99.97</v>
      </c>
      <c r="K63" s="605">
        <v>80000</v>
      </c>
      <c r="L63" s="602">
        <v>80000</v>
      </c>
      <c r="M63" s="602">
        <v>0</v>
      </c>
      <c r="N63" s="602">
        <v>0</v>
      </c>
      <c r="O63" s="602">
        <v>0</v>
      </c>
      <c r="P63" s="602">
        <v>0</v>
      </c>
      <c r="Q63" s="604">
        <f t="shared" si="16"/>
        <v>100</v>
      </c>
      <c r="R63" s="603">
        <v>1019544000</v>
      </c>
      <c r="S63" s="602">
        <v>1019272000</v>
      </c>
      <c r="T63" s="602">
        <v>0</v>
      </c>
      <c r="U63" s="602">
        <v>0</v>
      </c>
      <c r="V63" s="602">
        <v>272000</v>
      </c>
      <c r="W63" s="602">
        <v>0</v>
      </c>
      <c r="X63" s="601">
        <f t="shared" si="17"/>
        <v>99.97</v>
      </c>
      <c r="Y63" s="400">
        <v>301</v>
      </c>
    </row>
    <row r="64" spans="2:25" s="594" customFormat="1" ht="21.75" customHeight="1" thickBot="1" x14ac:dyDescent="0.2">
      <c r="B64" s="84">
        <v>302</v>
      </c>
      <c r="C64" s="11" t="s">
        <v>0</v>
      </c>
      <c r="D64" s="596">
        <v>1226383152</v>
      </c>
      <c r="E64" s="596">
        <v>1225501752</v>
      </c>
      <c r="F64" s="596">
        <v>0</v>
      </c>
      <c r="G64" s="596">
        <v>0</v>
      </c>
      <c r="H64" s="596">
        <v>881400</v>
      </c>
      <c r="I64" s="596">
        <v>0</v>
      </c>
      <c r="J64" s="600">
        <f t="shared" si="15"/>
        <v>99.93</v>
      </c>
      <c r="K64" s="599">
        <v>246800</v>
      </c>
      <c r="L64" s="596">
        <v>140900</v>
      </c>
      <c r="M64" s="596">
        <v>0</v>
      </c>
      <c r="N64" s="596">
        <v>0</v>
      </c>
      <c r="O64" s="596">
        <v>105900</v>
      </c>
      <c r="P64" s="596">
        <v>0</v>
      </c>
      <c r="Q64" s="598">
        <f t="shared" si="16"/>
        <v>57.09</v>
      </c>
      <c r="R64" s="597">
        <v>1226629952</v>
      </c>
      <c r="S64" s="596">
        <v>1225642652</v>
      </c>
      <c r="T64" s="596">
        <v>0</v>
      </c>
      <c r="U64" s="596">
        <v>0</v>
      </c>
      <c r="V64" s="596">
        <v>987300</v>
      </c>
      <c r="W64" s="596">
        <v>0</v>
      </c>
      <c r="X64" s="595">
        <f t="shared" si="17"/>
        <v>99.92</v>
      </c>
      <c r="Y64" s="39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3">
    <mergeCell ref="B3:B5"/>
    <mergeCell ref="Y3:Y5"/>
    <mergeCell ref="R3:X3"/>
  </mergeCells>
  <phoneticPr fontId="7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colBreaks count="1" manualBreakCount="1">
    <brk id="1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  <pageSetUpPr autoPageBreaks="0"/>
  </sheetPr>
  <dimension ref="B1:X118"/>
  <sheetViews>
    <sheetView showOutlineSymbols="0" view="pageBreakPreview" zoomScale="80" zoomScaleNormal="75" zoomScaleSheetLayoutView="80" workbookViewId="0">
      <pane xSplit="3" ySplit="6" topLeftCell="D7" activePane="bottomRight" state="frozen"/>
      <selection activeCell="J18" sqref="J18"/>
      <selection pane="topRight" activeCell="J18" sqref="J18"/>
      <selection pane="bottomLeft" activeCell="J18" sqref="J18"/>
      <selection pane="bottomRight"/>
    </sheetView>
  </sheetViews>
  <sheetFormatPr defaultColWidth="10.75" defaultRowHeight="14.25" x14ac:dyDescent="0.15"/>
  <cols>
    <col min="1" max="1" width="1.875" style="681" customWidth="1"/>
    <col min="2" max="2" width="5" style="681" customWidth="1"/>
    <col min="3" max="3" width="13.625" style="681" customWidth="1"/>
    <col min="4" max="6" width="16.875" style="681" customWidth="1"/>
    <col min="7" max="8" width="12.375" style="681" customWidth="1"/>
    <col min="9" max="11" width="16.875" style="681" customWidth="1"/>
    <col min="12" max="13" width="12.375" style="681" customWidth="1"/>
    <col min="14" max="16" width="16.875" style="681" customWidth="1"/>
    <col min="17" max="18" width="12.375" style="681" customWidth="1"/>
    <col min="19" max="20" width="16.875" style="681" customWidth="1"/>
    <col min="21" max="23" width="12.375" style="681" customWidth="1"/>
    <col min="24" max="24" width="4.875" style="681" customWidth="1"/>
    <col min="25" max="16384" width="10.75" style="681"/>
  </cols>
  <sheetData>
    <row r="1" spans="2:24" ht="24" customHeight="1" x14ac:dyDescent="0.25">
      <c r="B1" s="732" t="s">
        <v>315</v>
      </c>
    </row>
    <row r="2" spans="2:24" ht="11.25" customHeight="1" thickBot="1" x14ac:dyDescent="0.3">
      <c r="B2" s="732"/>
      <c r="C2" s="731"/>
    </row>
    <row r="3" spans="2:24" s="682" customFormat="1" ht="21.75" customHeight="1" x14ac:dyDescent="0.15">
      <c r="B3" s="879" t="s">
        <v>171</v>
      </c>
      <c r="C3" s="358" t="s">
        <v>82</v>
      </c>
      <c r="D3" s="730" t="s">
        <v>314</v>
      </c>
      <c r="E3" s="729"/>
      <c r="F3" s="729"/>
      <c r="G3" s="729"/>
      <c r="H3" s="728"/>
      <c r="I3" s="730" t="s">
        <v>313</v>
      </c>
      <c r="J3" s="729"/>
      <c r="K3" s="728"/>
      <c r="L3" s="728"/>
      <c r="M3" s="728"/>
      <c r="N3" s="881" t="s">
        <v>312</v>
      </c>
      <c r="O3" s="859"/>
      <c r="P3" s="859"/>
      <c r="Q3" s="859"/>
      <c r="R3" s="860"/>
      <c r="S3" s="881" t="s">
        <v>311</v>
      </c>
      <c r="T3" s="859"/>
      <c r="U3" s="859"/>
      <c r="V3" s="859"/>
      <c r="W3" s="860"/>
      <c r="X3" s="876" t="s">
        <v>171</v>
      </c>
    </row>
    <row r="4" spans="2:24" s="682" customFormat="1" ht="21.75" customHeight="1" x14ac:dyDescent="0.15">
      <c r="B4" s="880"/>
      <c r="C4" s="293"/>
      <c r="D4" s="882" t="s">
        <v>310</v>
      </c>
      <c r="E4" s="883"/>
      <c r="F4" s="883"/>
      <c r="G4" s="883"/>
      <c r="H4" s="884"/>
      <c r="I4" s="727" t="s">
        <v>309</v>
      </c>
      <c r="J4" s="726"/>
      <c r="K4" s="726"/>
      <c r="L4" s="726"/>
      <c r="M4" s="725"/>
      <c r="N4" s="724"/>
      <c r="O4" s="723"/>
      <c r="P4" s="723"/>
      <c r="Q4" s="723"/>
      <c r="R4" s="722"/>
      <c r="S4" s="724"/>
      <c r="T4" s="723"/>
      <c r="U4" s="723"/>
      <c r="V4" s="723"/>
      <c r="W4" s="722"/>
      <c r="X4" s="877"/>
    </row>
    <row r="5" spans="2:24" s="682" customFormat="1" ht="21.75" customHeight="1" thickBot="1" x14ac:dyDescent="0.2">
      <c r="B5" s="830"/>
      <c r="C5" s="300" t="s">
        <v>187</v>
      </c>
      <c r="D5" s="720" t="s">
        <v>307</v>
      </c>
      <c r="E5" s="720" t="s">
        <v>306</v>
      </c>
      <c r="F5" s="720" t="s">
        <v>308</v>
      </c>
      <c r="G5" s="720" t="s">
        <v>302</v>
      </c>
      <c r="H5" s="720" t="s">
        <v>301</v>
      </c>
      <c r="I5" s="720" t="s">
        <v>307</v>
      </c>
      <c r="J5" s="720" t="s">
        <v>306</v>
      </c>
      <c r="K5" s="720" t="s">
        <v>303</v>
      </c>
      <c r="L5" s="720" t="s">
        <v>302</v>
      </c>
      <c r="M5" s="720" t="s">
        <v>301</v>
      </c>
      <c r="N5" s="721" t="s">
        <v>305</v>
      </c>
      <c r="O5" s="721" t="s">
        <v>304</v>
      </c>
      <c r="P5" s="721" t="s">
        <v>303</v>
      </c>
      <c r="Q5" s="720" t="s">
        <v>302</v>
      </c>
      <c r="R5" s="719" t="s">
        <v>301</v>
      </c>
      <c r="S5" s="721" t="s">
        <v>305</v>
      </c>
      <c r="T5" s="721" t="s">
        <v>304</v>
      </c>
      <c r="U5" s="721" t="s">
        <v>303</v>
      </c>
      <c r="V5" s="720" t="s">
        <v>302</v>
      </c>
      <c r="W5" s="719" t="s">
        <v>301</v>
      </c>
      <c r="X5" s="878"/>
    </row>
    <row r="6" spans="2:24" s="699" customFormat="1" x14ac:dyDescent="0.15">
      <c r="B6" s="60"/>
      <c r="C6" s="7"/>
      <c r="D6" s="718" t="s">
        <v>150</v>
      </c>
      <c r="E6" s="718" t="s">
        <v>150</v>
      </c>
      <c r="F6" s="718" t="s">
        <v>150</v>
      </c>
      <c r="G6" s="718" t="s">
        <v>150</v>
      </c>
      <c r="H6" s="718" t="s">
        <v>150</v>
      </c>
      <c r="I6" s="718" t="s">
        <v>150</v>
      </c>
      <c r="J6" s="718" t="s">
        <v>150</v>
      </c>
      <c r="K6" s="718" t="s">
        <v>150</v>
      </c>
      <c r="L6" s="718" t="s">
        <v>150</v>
      </c>
      <c r="M6" s="718" t="s">
        <v>150</v>
      </c>
      <c r="N6" s="717" t="s">
        <v>150</v>
      </c>
      <c r="O6" s="717" t="s">
        <v>150</v>
      </c>
      <c r="P6" s="717" t="s">
        <v>150</v>
      </c>
      <c r="Q6" s="718" t="s">
        <v>150</v>
      </c>
      <c r="R6" s="717" t="s">
        <v>150</v>
      </c>
      <c r="S6" s="717" t="s">
        <v>150</v>
      </c>
      <c r="T6" s="717" t="s">
        <v>150</v>
      </c>
      <c r="U6" s="717" t="s">
        <v>150</v>
      </c>
      <c r="V6" s="717" t="s">
        <v>150</v>
      </c>
      <c r="W6" s="717" t="s">
        <v>150</v>
      </c>
      <c r="X6" s="716"/>
    </row>
    <row r="7" spans="2:24" s="699" customFormat="1" ht="21.75" customHeight="1" x14ac:dyDescent="0.15">
      <c r="B7" s="56"/>
      <c r="C7" s="55" t="s">
        <v>59</v>
      </c>
      <c r="D7" s="715">
        <v>170023340662</v>
      </c>
      <c r="E7" s="715">
        <v>170367166662</v>
      </c>
      <c r="F7" s="715">
        <v>338306100</v>
      </c>
      <c r="G7" s="712">
        <v>5519900</v>
      </c>
      <c r="H7" s="706">
        <v>0</v>
      </c>
      <c r="I7" s="715">
        <v>2058879516</v>
      </c>
      <c r="J7" s="715">
        <v>2064242010</v>
      </c>
      <c r="K7" s="715">
        <v>5341156</v>
      </c>
      <c r="L7" s="712">
        <v>21338</v>
      </c>
      <c r="M7" s="706">
        <v>0</v>
      </c>
      <c r="N7" s="714">
        <v>19704422420</v>
      </c>
      <c r="O7" s="714">
        <v>19719837370</v>
      </c>
      <c r="P7" s="714">
        <v>15211397</v>
      </c>
      <c r="Q7" s="713">
        <v>203553</v>
      </c>
      <c r="R7" s="706">
        <v>0</v>
      </c>
      <c r="S7" s="331">
        <v>6983974</v>
      </c>
      <c r="T7" s="331">
        <v>6988558</v>
      </c>
      <c r="U7" s="331">
        <v>4584</v>
      </c>
      <c r="V7" s="331">
        <v>0</v>
      </c>
      <c r="W7" s="390">
        <v>0</v>
      </c>
      <c r="X7" s="700"/>
    </row>
    <row r="8" spans="2:24" s="699" customFormat="1" ht="21.75" customHeight="1" x14ac:dyDescent="0.15">
      <c r="B8" s="56"/>
      <c r="C8" s="55" t="s">
        <v>58</v>
      </c>
      <c r="D8" s="715">
        <v>172906163858</v>
      </c>
      <c r="E8" s="715">
        <v>173338394569</v>
      </c>
      <c r="F8" s="715">
        <v>423992490</v>
      </c>
      <c r="G8" s="712">
        <v>8889106</v>
      </c>
      <c r="H8" s="706">
        <v>650885</v>
      </c>
      <c r="I8" s="715">
        <v>1770839881</v>
      </c>
      <c r="J8" s="715">
        <v>1777179953</v>
      </c>
      <c r="K8" s="715">
        <v>5700983</v>
      </c>
      <c r="L8" s="712">
        <v>685278</v>
      </c>
      <c r="M8" s="706">
        <v>46189</v>
      </c>
      <c r="N8" s="714">
        <v>20307789148</v>
      </c>
      <c r="O8" s="714">
        <v>20329054079</v>
      </c>
      <c r="P8" s="714">
        <v>20339162</v>
      </c>
      <c r="Q8" s="713">
        <v>925769</v>
      </c>
      <c r="R8" s="706">
        <v>0</v>
      </c>
      <c r="S8" s="331">
        <v>10006036</v>
      </c>
      <c r="T8" s="331">
        <v>10009476</v>
      </c>
      <c r="U8" s="331">
        <v>3440</v>
      </c>
      <c r="V8" s="331">
        <v>0</v>
      </c>
      <c r="W8" s="390">
        <v>0</v>
      </c>
      <c r="X8" s="700"/>
    </row>
    <row r="9" spans="2:24" s="699" customFormat="1" ht="21.75" customHeight="1" x14ac:dyDescent="0.15">
      <c r="B9" s="56"/>
      <c r="C9" s="55" t="s">
        <v>57</v>
      </c>
      <c r="D9" s="54">
        <v>178129285737</v>
      </c>
      <c r="E9" s="706">
        <v>178473200533</v>
      </c>
      <c r="F9" s="54">
        <v>338101129</v>
      </c>
      <c r="G9" s="712">
        <v>7257707</v>
      </c>
      <c r="H9" s="54">
        <v>1444040</v>
      </c>
      <c r="I9" s="54">
        <v>1712423804</v>
      </c>
      <c r="J9" s="54">
        <v>1718311871</v>
      </c>
      <c r="K9" s="54">
        <v>4631681</v>
      </c>
      <c r="L9" s="54">
        <v>1256386</v>
      </c>
      <c r="M9" s="54">
        <v>0</v>
      </c>
      <c r="N9" s="54">
        <v>22220951299</v>
      </c>
      <c r="O9" s="54">
        <v>22246473304</v>
      </c>
      <c r="P9" s="54">
        <v>24880237</v>
      </c>
      <c r="Q9" s="713">
        <v>641768</v>
      </c>
      <c r="R9" s="54">
        <v>0</v>
      </c>
      <c r="S9" s="331">
        <v>8339906</v>
      </c>
      <c r="T9" s="331">
        <v>8340601</v>
      </c>
      <c r="U9" s="331">
        <v>695</v>
      </c>
      <c r="V9" s="331">
        <v>0</v>
      </c>
      <c r="W9" s="390">
        <v>0</v>
      </c>
      <c r="X9" s="700"/>
    </row>
    <row r="10" spans="2:24" s="699" customFormat="1" ht="21.75" customHeight="1" x14ac:dyDescent="0.15">
      <c r="B10" s="56"/>
      <c r="C10" s="55" t="s">
        <v>56</v>
      </c>
      <c r="D10" s="38">
        <v>175916653643</v>
      </c>
      <c r="E10" s="38">
        <v>176327430672</v>
      </c>
      <c r="F10" s="54">
        <v>401520251</v>
      </c>
      <c r="G10" s="712">
        <v>9284875</v>
      </c>
      <c r="H10" s="38">
        <v>28097</v>
      </c>
      <c r="I10" s="38">
        <v>1603512162</v>
      </c>
      <c r="J10" s="38">
        <v>1615576044</v>
      </c>
      <c r="K10" s="38">
        <v>11301376</v>
      </c>
      <c r="L10" s="38">
        <v>859887</v>
      </c>
      <c r="M10" s="38">
        <v>97381</v>
      </c>
      <c r="N10" s="38">
        <v>23531937048</v>
      </c>
      <c r="O10" s="38">
        <v>23560301907</v>
      </c>
      <c r="P10" s="38">
        <v>27335864</v>
      </c>
      <c r="Q10" s="711">
        <v>1030615</v>
      </c>
      <c r="R10" s="38">
        <v>1620</v>
      </c>
      <c r="S10" s="388">
        <v>13013486</v>
      </c>
      <c r="T10" s="388">
        <v>13013486</v>
      </c>
      <c r="U10" s="388">
        <v>0</v>
      </c>
      <c r="V10" s="388">
        <v>0</v>
      </c>
      <c r="W10" s="710">
        <v>0</v>
      </c>
      <c r="X10" s="700"/>
    </row>
    <row r="11" spans="2:24" s="699" customFormat="1" ht="15" thickBot="1" x14ac:dyDescent="0.2">
      <c r="B11" s="51"/>
      <c r="C11" s="50"/>
      <c r="D11" s="709"/>
      <c r="E11" s="709"/>
      <c r="F11" s="709"/>
      <c r="G11" s="709"/>
      <c r="H11" s="706"/>
      <c r="I11" s="709"/>
      <c r="J11" s="709"/>
      <c r="K11" s="709"/>
      <c r="L11" s="709"/>
      <c r="M11" s="706"/>
      <c r="N11" s="708"/>
      <c r="O11" s="708"/>
      <c r="P11" s="708"/>
      <c r="Q11" s="708"/>
      <c r="R11" s="706"/>
      <c r="S11" s="707"/>
      <c r="T11" s="707"/>
      <c r="U11" s="707"/>
      <c r="V11" s="707"/>
      <c r="W11" s="706"/>
      <c r="X11" s="705"/>
    </row>
    <row r="12" spans="2:24" s="699" customFormat="1" x14ac:dyDescent="0.15">
      <c r="B12" s="44"/>
      <c r="C12" s="43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4"/>
      <c r="O12" s="704"/>
      <c r="P12" s="704"/>
      <c r="Q12" s="703"/>
      <c r="R12" s="702"/>
      <c r="S12" s="702"/>
      <c r="T12" s="702"/>
      <c r="U12" s="702"/>
      <c r="V12" s="702"/>
      <c r="W12" s="701"/>
      <c r="X12" s="700"/>
    </row>
    <row r="13" spans="2:24" s="699" customFormat="1" ht="21.75" customHeight="1" x14ac:dyDescent="0.15">
      <c r="B13" s="37" t="s">
        <v>55</v>
      </c>
      <c r="C13" s="19" t="s">
        <v>54</v>
      </c>
      <c r="D13" s="38">
        <f t="shared" ref="D13:W13" si="0">SUM(D19:D64)</f>
        <v>171928666789</v>
      </c>
      <c r="E13" s="38">
        <f t="shared" si="0"/>
        <v>172383294655</v>
      </c>
      <c r="F13" s="38">
        <f t="shared" si="0"/>
        <v>447140996</v>
      </c>
      <c r="G13" s="38">
        <f t="shared" si="0"/>
        <v>8195664</v>
      </c>
      <c r="H13" s="38">
        <f t="shared" si="0"/>
        <v>708794</v>
      </c>
      <c r="I13" s="38">
        <f t="shared" si="0"/>
        <v>1456292681</v>
      </c>
      <c r="J13" s="38">
        <f t="shared" si="0"/>
        <v>1473948918</v>
      </c>
      <c r="K13" s="38">
        <f t="shared" si="0"/>
        <v>17664197</v>
      </c>
      <c r="L13" s="38">
        <f t="shared" si="0"/>
        <v>32340</v>
      </c>
      <c r="M13" s="38">
        <f t="shared" si="0"/>
        <v>40300</v>
      </c>
      <c r="N13" s="38">
        <f t="shared" si="0"/>
        <v>22566928288</v>
      </c>
      <c r="O13" s="38">
        <f t="shared" si="0"/>
        <v>22597624147</v>
      </c>
      <c r="P13" s="38">
        <f t="shared" si="0"/>
        <v>30062132</v>
      </c>
      <c r="Q13" s="38">
        <f t="shared" si="0"/>
        <v>633727</v>
      </c>
      <c r="R13" s="38">
        <f t="shared" si="0"/>
        <v>0</v>
      </c>
      <c r="S13" s="38">
        <f t="shared" si="0"/>
        <v>10584703</v>
      </c>
      <c r="T13" s="38">
        <f t="shared" si="0"/>
        <v>10584940</v>
      </c>
      <c r="U13" s="38">
        <f t="shared" si="0"/>
        <v>237</v>
      </c>
      <c r="V13" s="38">
        <f t="shared" si="0"/>
        <v>0</v>
      </c>
      <c r="W13" s="38">
        <f t="shared" si="0"/>
        <v>0</v>
      </c>
      <c r="X13" s="700"/>
    </row>
    <row r="14" spans="2:24" s="699" customFormat="1" ht="21.75" customHeight="1" x14ac:dyDescent="0.15">
      <c r="B14" s="37" t="s">
        <v>53</v>
      </c>
      <c r="C14" s="19" t="s">
        <v>52</v>
      </c>
      <c r="D14" s="33">
        <f t="shared" ref="D14:W14" si="1">SUM(D19:D62)</f>
        <v>170698329887</v>
      </c>
      <c r="E14" s="33">
        <f t="shared" si="1"/>
        <v>171146926273</v>
      </c>
      <c r="F14" s="33">
        <f t="shared" si="1"/>
        <v>441109516</v>
      </c>
      <c r="G14" s="33">
        <f t="shared" si="1"/>
        <v>8195664</v>
      </c>
      <c r="H14" s="33">
        <f t="shared" si="1"/>
        <v>708794</v>
      </c>
      <c r="I14" s="33">
        <f t="shared" si="1"/>
        <v>1447878095</v>
      </c>
      <c r="J14" s="33">
        <f t="shared" si="1"/>
        <v>1465405280</v>
      </c>
      <c r="K14" s="33">
        <f t="shared" si="1"/>
        <v>17535145</v>
      </c>
      <c r="L14" s="33">
        <f t="shared" si="1"/>
        <v>32340</v>
      </c>
      <c r="M14" s="33">
        <f t="shared" si="1"/>
        <v>40300</v>
      </c>
      <c r="N14" s="33">
        <f t="shared" si="1"/>
        <v>22476624715</v>
      </c>
      <c r="O14" s="33">
        <f t="shared" si="1"/>
        <v>22507320574</v>
      </c>
      <c r="P14" s="33">
        <f t="shared" si="1"/>
        <v>30062132</v>
      </c>
      <c r="Q14" s="33">
        <f t="shared" si="1"/>
        <v>633727</v>
      </c>
      <c r="R14" s="33">
        <f t="shared" si="1"/>
        <v>0</v>
      </c>
      <c r="S14" s="33">
        <f t="shared" si="1"/>
        <v>10584703</v>
      </c>
      <c r="T14" s="33">
        <f t="shared" si="1"/>
        <v>10584940</v>
      </c>
      <c r="U14" s="33">
        <f t="shared" si="1"/>
        <v>237</v>
      </c>
      <c r="V14" s="33">
        <f t="shared" si="1"/>
        <v>0</v>
      </c>
      <c r="W14" s="33">
        <f t="shared" si="1"/>
        <v>0</v>
      </c>
      <c r="X14" s="700"/>
    </row>
    <row r="15" spans="2:24" s="699" customFormat="1" ht="21.75" customHeight="1" x14ac:dyDescent="0.15">
      <c r="B15" s="35" t="s">
        <v>300</v>
      </c>
      <c r="C15" s="105" t="s">
        <v>50</v>
      </c>
      <c r="D15" s="33">
        <f t="shared" ref="D15:W15" si="2">SUM(D19:D31,D35:D36,D38:D40,D43,D48,D50:D51,D53:D62)</f>
        <v>153234676895</v>
      </c>
      <c r="E15" s="33">
        <f t="shared" si="2"/>
        <v>153615665987</v>
      </c>
      <c r="F15" s="33">
        <f t="shared" si="2"/>
        <v>374181622</v>
      </c>
      <c r="G15" s="33">
        <f t="shared" si="2"/>
        <v>7516264</v>
      </c>
      <c r="H15" s="33">
        <f t="shared" si="2"/>
        <v>708794</v>
      </c>
      <c r="I15" s="33">
        <f t="shared" si="2"/>
        <v>1305746669</v>
      </c>
      <c r="J15" s="33">
        <f t="shared" si="2"/>
        <v>1322904395</v>
      </c>
      <c r="K15" s="33">
        <f t="shared" si="2"/>
        <v>17167772</v>
      </c>
      <c r="L15" s="33">
        <f t="shared" si="2"/>
        <v>30254</v>
      </c>
      <c r="M15" s="33">
        <f t="shared" si="2"/>
        <v>40300</v>
      </c>
      <c r="N15" s="33">
        <f t="shared" si="2"/>
        <v>20135353294</v>
      </c>
      <c r="O15" s="33">
        <f t="shared" si="2"/>
        <v>20161340246</v>
      </c>
      <c r="P15" s="33">
        <f t="shared" si="2"/>
        <v>25353225</v>
      </c>
      <c r="Q15" s="33">
        <f t="shared" si="2"/>
        <v>633727</v>
      </c>
      <c r="R15" s="33">
        <f t="shared" si="2"/>
        <v>0</v>
      </c>
      <c r="S15" s="33">
        <f t="shared" si="2"/>
        <v>8991161</v>
      </c>
      <c r="T15" s="33">
        <f t="shared" si="2"/>
        <v>8991398</v>
      </c>
      <c r="U15" s="33">
        <f t="shared" si="2"/>
        <v>237</v>
      </c>
      <c r="V15" s="33">
        <f t="shared" si="2"/>
        <v>0</v>
      </c>
      <c r="W15" s="33">
        <f t="shared" si="2"/>
        <v>0</v>
      </c>
      <c r="X15" s="378"/>
    </row>
    <row r="16" spans="2:24" s="682" customFormat="1" ht="21.75" customHeight="1" x14ac:dyDescent="0.15">
      <c r="B16" s="34" t="s">
        <v>49</v>
      </c>
      <c r="C16" s="105" t="s">
        <v>48</v>
      </c>
      <c r="D16" s="33">
        <f t="shared" ref="D16:W16" si="3">D14-D15</f>
        <v>17463652992</v>
      </c>
      <c r="E16" s="33">
        <f t="shared" si="3"/>
        <v>17531260286</v>
      </c>
      <c r="F16" s="33">
        <f t="shared" si="3"/>
        <v>66927894</v>
      </c>
      <c r="G16" s="33">
        <f t="shared" si="3"/>
        <v>679400</v>
      </c>
      <c r="H16" s="33">
        <f t="shared" si="3"/>
        <v>0</v>
      </c>
      <c r="I16" s="33">
        <f t="shared" si="3"/>
        <v>142131426</v>
      </c>
      <c r="J16" s="33">
        <f t="shared" si="3"/>
        <v>142500885</v>
      </c>
      <c r="K16" s="33">
        <f t="shared" si="3"/>
        <v>367373</v>
      </c>
      <c r="L16" s="33">
        <f t="shared" si="3"/>
        <v>2086</v>
      </c>
      <c r="M16" s="33">
        <f t="shared" si="3"/>
        <v>0</v>
      </c>
      <c r="N16" s="33">
        <f t="shared" si="3"/>
        <v>2341271421</v>
      </c>
      <c r="O16" s="33">
        <f t="shared" si="3"/>
        <v>2345980328</v>
      </c>
      <c r="P16" s="33">
        <f t="shared" si="3"/>
        <v>4708907</v>
      </c>
      <c r="Q16" s="33">
        <f t="shared" si="3"/>
        <v>0</v>
      </c>
      <c r="R16" s="33">
        <f t="shared" si="3"/>
        <v>0</v>
      </c>
      <c r="S16" s="33">
        <f t="shared" si="3"/>
        <v>1593542</v>
      </c>
      <c r="T16" s="33">
        <f t="shared" si="3"/>
        <v>1593542</v>
      </c>
      <c r="U16" s="33">
        <f t="shared" si="3"/>
        <v>0</v>
      </c>
      <c r="V16" s="33">
        <f t="shared" si="3"/>
        <v>0</v>
      </c>
      <c r="W16" s="33">
        <f t="shared" si="3"/>
        <v>0</v>
      </c>
      <c r="X16" s="698"/>
    </row>
    <row r="17" spans="2:24" s="682" customFormat="1" ht="21.75" customHeight="1" x14ac:dyDescent="0.15">
      <c r="B17" s="34" t="s">
        <v>47</v>
      </c>
      <c r="C17" s="105" t="s">
        <v>46</v>
      </c>
      <c r="D17" s="33">
        <f t="shared" ref="D17:W17" si="4">SUM(D63:D64)</f>
        <v>1230336902</v>
      </c>
      <c r="E17" s="33">
        <f t="shared" si="4"/>
        <v>1236368382</v>
      </c>
      <c r="F17" s="33">
        <f t="shared" si="4"/>
        <v>6031480</v>
      </c>
      <c r="G17" s="33">
        <f t="shared" si="4"/>
        <v>0</v>
      </c>
      <c r="H17" s="33">
        <f t="shared" si="4"/>
        <v>0</v>
      </c>
      <c r="I17" s="33">
        <f t="shared" si="4"/>
        <v>8414586</v>
      </c>
      <c r="J17" s="33">
        <f t="shared" si="4"/>
        <v>8543638</v>
      </c>
      <c r="K17" s="33">
        <f t="shared" si="4"/>
        <v>129052</v>
      </c>
      <c r="L17" s="33">
        <f t="shared" si="4"/>
        <v>0</v>
      </c>
      <c r="M17" s="33">
        <f t="shared" si="4"/>
        <v>0</v>
      </c>
      <c r="N17" s="33">
        <f t="shared" si="4"/>
        <v>90303573</v>
      </c>
      <c r="O17" s="33">
        <f t="shared" si="4"/>
        <v>90303573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>
        <f t="shared" si="4"/>
        <v>0</v>
      </c>
      <c r="V17" s="33">
        <f t="shared" si="4"/>
        <v>0</v>
      </c>
      <c r="W17" s="33">
        <f t="shared" si="4"/>
        <v>0</v>
      </c>
      <c r="X17" s="698"/>
    </row>
    <row r="18" spans="2:24" s="682" customFormat="1" ht="15" thickBot="1" x14ac:dyDescent="0.2">
      <c r="B18" s="477"/>
      <c r="C18" s="476"/>
      <c r="D18" s="697"/>
      <c r="E18" s="697"/>
      <c r="F18" s="697"/>
      <c r="G18" s="697"/>
      <c r="H18" s="690"/>
      <c r="I18" s="697"/>
      <c r="J18" s="697"/>
      <c r="K18" s="697"/>
      <c r="L18" s="697"/>
      <c r="M18" s="697"/>
      <c r="N18" s="696"/>
      <c r="O18" s="696"/>
      <c r="P18" s="696"/>
      <c r="Q18" s="696"/>
      <c r="R18" s="696"/>
      <c r="S18" s="696"/>
      <c r="T18" s="696"/>
      <c r="U18" s="696"/>
      <c r="V18" s="696"/>
      <c r="W18" s="695"/>
      <c r="X18" s="694"/>
    </row>
    <row r="19" spans="2:24" s="682" customFormat="1" ht="21.75" customHeight="1" x14ac:dyDescent="0.15">
      <c r="B19" s="89">
        <v>1</v>
      </c>
      <c r="C19" s="19" t="s">
        <v>45</v>
      </c>
      <c r="D19" s="693">
        <v>13498042680</v>
      </c>
      <c r="E19" s="693">
        <v>13518917360</v>
      </c>
      <c r="F19" s="693">
        <v>20764739</v>
      </c>
      <c r="G19" s="693">
        <v>109941</v>
      </c>
      <c r="H19" s="693">
        <v>0</v>
      </c>
      <c r="I19" s="693">
        <v>117079706</v>
      </c>
      <c r="J19" s="693">
        <v>117965234</v>
      </c>
      <c r="K19" s="693">
        <v>885528</v>
      </c>
      <c r="L19" s="693">
        <v>0</v>
      </c>
      <c r="M19" s="693">
        <v>0</v>
      </c>
      <c r="N19" s="693">
        <v>1746409043</v>
      </c>
      <c r="O19" s="693">
        <v>1747187189</v>
      </c>
      <c r="P19" s="693">
        <v>778146</v>
      </c>
      <c r="Q19" s="693">
        <v>0</v>
      </c>
      <c r="R19" s="693">
        <v>0</v>
      </c>
      <c r="S19" s="693">
        <v>1183295</v>
      </c>
      <c r="T19" s="693">
        <v>1183295</v>
      </c>
      <c r="U19" s="693">
        <v>0</v>
      </c>
      <c r="V19" s="693">
        <v>0</v>
      </c>
      <c r="W19" s="692">
        <v>0</v>
      </c>
      <c r="X19" s="370">
        <v>1</v>
      </c>
    </row>
    <row r="20" spans="2:24" s="682" customFormat="1" ht="21.75" customHeight="1" x14ac:dyDescent="0.15">
      <c r="B20" s="89">
        <v>2</v>
      </c>
      <c r="C20" s="19" t="s">
        <v>44</v>
      </c>
      <c r="D20" s="690">
        <v>8805818113</v>
      </c>
      <c r="E20" s="690">
        <v>8824876559</v>
      </c>
      <c r="F20" s="690">
        <v>18177625</v>
      </c>
      <c r="G20" s="690">
        <v>880821</v>
      </c>
      <c r="H20" s="690">
        <v>0</v>
      </c>
      <c r="I20" s="690">
        <v>50463353</v>
      </c>
      <c r="J20" s="690">
        <v>61083267</v>
      </c>
      <c r="K20" s="690">
        <v>10589660</v>
      </c>
      <c r="L20" s="690">
        <v>30254</v>
      </c>
      <c r="M20" s="690">
        <v>0</v>
      </c>
      <c r="N20" s="690">
        <v>1222418683</v>
      </c>
      <c r="O20" s="690">
        <v>1224660859</v>
      </c>
      <c r="P20" s="690">
        <v>2242176</v>
      </c>
      <c r="Q20" s="689">
        <v>0</v>
      </c>
      <c r="R20" s="690">
        <v>0</v>
      </c>
      <c r="S20" s="690">
        <v>1493839</v>
      </c>
      <c r="T20" s="690">
        <v>1493839</v>
      </c>
      <c r="U20" s="690">
        <v>0</v>
      </c>
      <c r="V20" s="690">
        <v>0</v>
      </c>
      <c r="W20" s="689">
        <v>0</v>
      </c>
      <c r="X20" s="369">
        <v>2</v>
      </c>
    </row>
    <row r="21" spans="2:24" s="682" customFormat="1" ht="21.75" customHeight="1" x14ac:dyDescent="0.15">
      <c r="B21" s="89">
        <v>3</v>
      </c>
      <c r="C21" s="19" t="s">
        <v>43</v>
      </c>
      <c r="D21" s="690">
        <v>8627216093</v>
      </c>
      <c r="E21" s="690">
        <v>8646080378</v>
      </c>
      <c r="F21" s="690">
        <v>18864285</v>
      </c>
      <c r="G21" s="690">
        <v>0</v>
      </c>
      <c r="H21" s="690">
        <v>0</v>
      </c>
      <c r="I21" s="690">
        <v>84808654</v>
      </c>
      <c r="J21" s="690">
        <v>85178993</v>
      </c>
      <c r="K21" s="690">
        <v>370339</v>
      </c>
      <c r="L21" s="690">
        <v>0</v>
      </c>
      <c r="M21" s="690">
        <v>0</v>
      </c>
      <c r="N21" s="690">
        <v>1180228129</v>
      </c>
      <c r="O21" s="690">
        <v>1181158868</v>
      </c>
      <c r="P21" s="690">
        <v>930739</v>
      </c>
      <c r="Q21" s="689">
        <v>0</v>
      </c>
      <c r="R21" s="690">
        <v>0</v>
      </c>
      <c r="S21" s="690">
        <v>274341</v>
      </c>
      <c r="T21" s="690">
        <v>274341</v>
      </c>
      <c r="U21" s="690">
        <v>0</v>
      </c>
      <c r="V21" s="690">
        <v>0</v>
      </c>
      <c r="W21" s="689">
        <v>0</v>
      </c>
      <c r="X21" s="369">
        <v>3</v>
      </c>
    </row>
    <row r="22" spans="2:24" s="682" customFormat="1" ht="21.75" customHeight="1" x14ac:dyDescent="0.15">
      <c r="B22" s="89">
        <v>4</v>
      </c>
      <c r="C22" s="19" t="s">
        <v>42</v>
      </c>
      <c r="D22" s="690">
        <v>8845349649</v>
      </c>
      <c r="E22" s="690">
        <v>8867732271</v>
      </c>
      <c r="F22" s="690">
        <v>22382622</v>
      </c>
      <c r="G22" s="690">
        <v>0</v>
      </c>
      <c r="H22" s="690">
        <v>0</v>
      </c>
      <c r="I22" s="690">
        <v>96711253</v>
      </c>
      <c r="J22" s="690">
        <v>98322538</v>
      </c>
      <c r="K22" s="690">
        <v>1611285</v>
      </c>
      <c r="L22" s="690">
        <v>0</v>
      </c>
      <c r="M22" s="690">
        <v>0</v>
      </c>
      <c r="N22" s="690">
        <v>1118113436</v>
      </c>
      <c r="O22" s="690">
        <v>1119101460</v>
      </c>
      <c r="P22" s="690">
        <v>988024</v>
      </c>
      <c r="Q22" s="689">
        <v>0</v>
      </c>
      <c r="R22" s="690">
        <v>0</v>
      </c>
      <c r="S22" s="690">
        <v>778368</v>
      </c>
      <c r="T22" s="690">
        <v>778368</v>
      </c>
      <c r="U22" s="690">
        <v>0</v>
      </c>
      <c r="V22" s="690">
        <v>0</v>
      </c>
      <c r="W22" s="689">
        <v>0</v>
      </c>
      <c r="X22" s="369">
        <v>4</v>
      </c>
    </row>
    <row r="23" spans="2:24" s="682" customFormat="1" ht="21.75" customHeight="1" x14ac:dyDescent="0.15">
      <c r="B23" s="91">
        <v>5</v>
      </c>
      <c r="C23" s="23" t="s">
        <v>41</v>
      </c>
      <c r="D23" s="691">
        <v>4513263803</v>
      </c>
      <c r="E23" s="691">
        <v>4524169200</v>
      </c>
      <c r="F23" s="691">
        <v>9804350</v>
      </c>
      <c r="G23" s="690">
        <v>1101047</v>
      </c>
      <c r="H23" s="690">
        <v>0</v>
      </c>
      <c r="I23" s="690">
        <v>24082658</v>
      </c>
      <c r="J23" s="690">
        <v>24253965</v>
      </c>
      <c r="K23" s="690">
        <v>171307</v>
      </c>
      <c r="L23" s="690">
        <v>0</v>
      </c>
      <c r="M23" s="690">
        <v>0</v>
      </c>
      <c r="N23" s="690">
        <v>599382678</v>
      </c>
      <c r="O23" s="690">
        <v>600343120</v>
      </c>
      <c r="P23" s="690">
        <v>714025</v>
      </c>
      <c r="Q23" s="690">
        <v>246417</v>
      </c>
      <c r="R23" s="691">
        <v>0</v>
      </c>
      <c r="S23" s="691">
        <v>230160</v>
      </c>
      <c r="T23" s="691">
        <v>230160</v>
      </c>
      <c r="U23" s="691">
        <v>0</v>
      </c>
      <c r="V23" s="691">
        <v>0</v>
      </c>
      <c r="W23" s="689">
        <v>0</v>
      </c>
      <c r="X23" s="367">
        <v>5</v>
      </c>
    </row>
    <row r="24" spans="2:24" s="682" customFormat="1" ht="21.75" customHeight="1" x14ac:dyDescent="0.15">
      <c r="B24" s="89">
        <v>7</v>
      </c>
      <c r="C24" s="19" t="s">
        <v>40</v>
      </c>
      <c r="D24" s="690">
        <v>3168552637</v>
      </c>
      <c r="E24" s="690">
        <v>3190128216</v>
      </c>
      <c r="F24" s="690">
        <v>21721562</v>
      </c>
      <c r="G24" s="688">
        <v>559602</v>
      </c>
      <c r="H24" s="688">
        <v>705585</v>
      </c>
      <c r="I24" s="688">
        <v>32838489</v>
      </c>
      <c r="J24" s="688">
        <v>33091157</v>
      </c>
      <c r="K24" s="688">
        <v>252668</v>
      </c>
      <c r="L24" s="688">
        <v>0</v>
      </c>
      <c r="M24" s="688">
        <v>0</v>
      </c>
      <c r="N24" s="688">
        <v>397388753</v>
      </c>
      <c r="O24" s="688">
        <v>398858125</v>
      </c>
      <c r="P24" s="688">
        <v>1442857</v>
      </c>
      <c r="Q24" s="686">
        <v>26515</v>
      </c>
      <c r="R24" s="690">
        <v>0</v>
      </c>
      <c r="S24" s="690">
        <v>37105</v>
      </c>
      <c r="T24" s="690">
        <v>37105</v>
      </c>
      <c r="U24" s="690">
        <v>0</v>
      </c>
      <c r="V24" s="690">
        <v>0</v>
      </c>
      <c r="W24" s="686">
        <v>0</v>
      </c>
      <c r="X24" s="369">
        <v>7</v>
      </c>
    </row>
    <row r="25" spans="2:24" s="682" customFormat="1" ht="21.75" customHeight="1" x14ac:dyDescent="0.15">
      <c r="B25" s="89">
        <v>8</v>
      </c>
      <c r="C25" s="19" t="s">
        <v>39</v>
      </c>
      <c r="D25" s="690">
        <v>4290505017</v>
      </c>
      <c r="E25" s="690">
        <v>4294532055</v>
      </c>
      <c r="F25" s="690">
        <v>3959208</v>
      </c>
      <c r="G25" s="690">
        <v>67830</v>
      </c>
      <c r="H25" s="690">
        <v>0</v>
      </c>
      <c r="I25" s="690">
        <v>38885189</v>
      </c>
      <c r="J25" s="690">
        <v>38883622</v>
      </c>
      <c r="K25" s="690">
        <v>-1567</v>
      </c>
      <c r="L25" s="690">
        <v>0</v>
      </c>
      <c r="M25" s="690">
        <v>0</v>
      </c>
      <c r="N25" s="690">
        <v>558052316</v>
      </c>
      <c r="O25" s="690">
        <v>558352367</v>
      </c>
      <c r="P25" s="690">
        <v>300051</v>
      </c>
      <c r="Q25" s="689">
        <v>0</v>
      </c>
      <c r="R25" s="690">
        <v>0</v>
      </c>
      <c r="S25" s="690">
        <v>0</v>
      </c>
      <c r="T25" s="690">
        <v>0</v>
      </c>
      <c r="U25" s="690">
        <v>0</v>
      </c>
      <c r="V25" s="690">
        <v>0</v>
      </c>
      <c r="W25" s="689">
        <v>0</v>
      </c>
      <c r="X25" s="369">
        <v>8</v>
      </c>
    </row>
    <row r="26" spans="2:24" s="682" customFormat="1" ht="21.75" customHeight="1" x14ac:dyDescent="0.15">
      <c r="B26" s="89">
        <v>10</v>
      </c>
      <c r="C26" s="19" t="s">
        <v>38</v>
      </c>
      <c r="D26" s="690">
        <v>2730130192</v>
      </c>
      <c r="E26" s="690">
        <v>2739046162</v>
      </c>
      <c r="F26" s="690">
        <v>8777925</v>
      </c>
      <c r="G26" s="690">
        <v>138045</v>
      </c>
      <c r="H26" s="690">
        <v>0</v>
      </c>
      <c r="I26" s="690">
        <v>30068587</v>
      </c>
      <c r="J26" s="690">
        <v>30173451</v>
      </c>
      <c r="K26" s="690">
        <v>104864</v>
      </c>
      <c r="L26" s="690">
        <v>0</v>
      </c>
      <c r="M26" s="690">
        <v>0</v>
      </c>
      <c r="N26" s="690">
        <v>373232910</v>
      </c>
      <c r="O26" s="690">
        <v>373411923</v>
      </c>
      <c r="P26" s="690">
        <v>112426</v>
      </c>
      <c r="Q26" s="689">
        <v>66587</v>
      </c>
      <c r="R26" s="690">
        <v>0</v>
      </c>
      <c r="S26" s="690">
        <v>35862</v>
      </c>
      <c r="T26" s="690">
        <v>35862</v>
      </c>
      <c r="U26" s="690">
        <v>0</v>
      </c>
      <c r="V26" s="690">
        <v>0</v>
      </c>
      <c r="W26" s="689">
        <v>0</v>
      </c>
      <c r="X26" s="369">
        <v>10</v>
      </c>
    </row>
    <row r="27" spans="2:24" s="682" customFormat="1" ht="21.75" customHeight="1" x14ac:dyDescent="0.15">
      <c r="B27" s="89">
        <v>11</v>
      </c>
      <c r="C27" s="19" t="s">
        <v>37</v>
      </c>
      <c r="D27" s="690">
        <v>4137005371</v>
      </c>
      <c r="E27" s="690">
        <v>4156970110</v>
      </c>
      <c r="F27" s="690">
        <v>19672762</v>
      </c>
      <c r="G27" s="690">
        <v>291977</v>
      </c>
      <c r="H27" s="690">
        <v>0</v>
      </c>
      <c r="I27" s="690">
        <v>39027588</v>
      </c>
      <c r="J27" s="690">
        <v>39027588</v>
      </c>
      <c r="K27" s="690">
        <v>0</v>
      </c>
      <c r="L27" s="690">
        <v>0</v>
      </c>
      <c r="M27" s="690">
        <v>0</v>
      </c>
      <c r="N27" s="690">
        <v>564557593</v>
      </c>
      <c r="O27" s="690">
        <v>565999757</v>
      </c>
      <c r="P27" s="690">
        <v>1442164</v>
      </c>
      <c r="Q27" s="689">
        <v>0</v>
      </c>
      <c r="R27" s="690">
        <v>0</v>
      </c>
      <c r="S27" s="690">
        <v>28946</v>
      </c>
      <c r="T27" s="690">
        <v>28946</v>
      </c>
      <c r="U27" s="690">
        <v>0</v>
      </c>
      <c r="V27" s="690">
        <v>0</v>
      </c>
      <c r="W27" s="689">
        <v>0</v>
      </c>
      <c r="X27" s="369">
        <v>11</v>
      </c>
    </row>
    <row r="28" spans="2:24" s="682" customFormat="1" ht="21.75" customHeight="1" x14ac:dyDescent="0.15">
      <c r="B28" s="91">
        <v>12</v>
      </c>
      <c r="C28" s="23" t="s">
        <v>36</v>
      </c>
      <c r="D28" s="691">
        <v>3276263298</v>
      </c>
      <c r="E28" s="691">
        <v>3282816302</v>
      </c>
      <c r="F28" s="691">
        <v>6491828</v>
      </c>
      <c r="G28" s="690">
        <v>61176</v>
      </c>
      <c r="H28" s="690">
        <v>0</v>
      </c>
      <c r="I28" s="690">
        <v>28756207</v>
      </c>
      <c r="J28" s="690">
        <v>28872058</v>
      </c>
      <c r="K28" s="690">
        <v>115851</v>
      </c>
      <c r="L28" s="690">
        <v>0</v>
      </c>
      <c r="M28" s="690">
        <v>0</v>
      </c>
      <c r="N28" s="690">
        <v>436465116</v>
      </c>
      <c r="O28" s="690">
        <v>436787590</v>
      </c>
      <c r="P28" s="690">
        <v>322474</v>
      </c>
      <c r="Q28" s="690">
        <v>0</v>
      </c>
      <c r="R28" s="691">
        <v>0</v>
      </c>
      <c r="S28" s="691">
        <v>276496</v>
      </c>
      <c r="T28" s="691">
        <v>276496</v>
      </c>
      <c r="U28" s="691">
        <v>0</v>
      </c>
      <c r="V28" s="691">
        <v>0</v>
      </c>
      <c r="W28" s="689">
        <v>0</v>
      </c>
      <c r="X28" s="367">
        <v>12</v>
      </c>
    </row>
    <row r="29" spans="2:24" s="682" customFormat="1" ht="21.75" customHeight="1" x14ac:dyDescent="0.15">
      <c r="B29" s="89">
        <v>14</v>
      </c>
      <c r="C29" s="19" t="s">
        <v>35</v>
      </c>
      <c r="D29" s="690">
        <v>1743227343</v>
      </c>
      <c r="E29" s="690">
        <v>1743675236</v>
      </c>
      <c r="F29" s="690">
        <v>443420</v>
      </c>
      <c r="G29" s="688">
        <v>4473</v>
      </c>
      <c r="H29" s="688">
        <v>0</v>
      </c>
      <c r="I29" s="688">
        <v>12133198</v>
      </c>
      <c r="J29" s="688">
        <v>12138098</v>
      </c>
      <c r="K29" s="688">
        <v>4900</v>
      </c>
      <c r="L29" s="688">
        <v>0</v>
      </c>
      <c r="M29" s="688">
        <v>0</v>
      </c>
      <c r="N29" s="688">
        <v>213148957</v>
      </c>
      <c r="O29" s="688">
        <v>213276757</v>
      </c>
      <c r="P29" s="688">
        <v>127800</v>
      </c>
      <c r="Q29" s="686">
        <v>0</v>
      </c>
      <c r="R29" s="690">
        <v>0</v>
      </c>
      <c r="S29" s="690">
        <v>27694</v>
      </c>
      <c r="T29" s="690">
        <v>27694</v>
      </c>
      <c r="U29" s="690">
        <v>0</v>
      </c>
      <c r="V29" s="690">
        <v>0</v>
      </c>
      <c r="W29" s="686">
        <v>0</v>
      </c>
      <c r="X29" s="369">
        <v>14</v>
      </c>
    </row>
    <row r="30" spans="2:24" s="682" customFormat="1" ht="21.75" customHeight="1" x14ac:dyDescent="0.15">
      <c r="B30" s="89">
        <v>15</v>
      </c>
      <c r="C30" s="19" t="s">
        <v>34</v>
      </c>
      <c r="D30" s="690">
        <v>2838442806</v>
      </c>
      <c r="E30" s="690">
        <v>2845685494</v>
      </c>
      <c r="F30" s="690">
        <v>5728156</v>
      </c>
      <c r="G30" s="690">
        <v>1514532</v>
      </c>
      <c r="H30" s="690">
        <v>0</v>
      </c>
      <c r="I30" s="690">
        <v>26777982</v>
      </c>
      <c r="J30" s="690">
        <v>26789584</v>
      </c>
      <c r="K30" s="690">
        <v>11602</v>
      </c>
      <c r="L30" s="690">
        <v>0</v>
      </c>
      <c r="M30" s="690">
        <v>0</v>
      </c>
      <c r="N30" s="690">
        <v>420688815</v>
      </c>
      <c r="O30" s="690">
        <v>421704272</v>
      </c>
      <c r="P30" s="690">
        <v>854215</v>
      </c>
      <c r="Q30" s="689">
        <v>161242</v>
      </c>
      <c r="R30" s="690">
        <v>0</v>
      </c>
      <c r="S30" s="690">
        <v>161863</v>
      </c>
      <c r="T30" s="690">
        <v>161863</v>
      </c>
      <c r="U30" s="690">
        <v>0</v>
      </c>
      <c r="V30" s="690">
        <v>0</v>
      </c>
      <c r="W30" s="689">
        <v>0</v>
      </c>
      <c r="X30" s="369">
        <v>15</v>
      </c>
    </row>
    <row r="31" spans="2:24" s="682" customFormat="1" ht="21.75" customHeight="1" x14ac:dyDescent="0.15">
      <c r="B31" s="89">
        <v>17</v>
      </c>
      <c r="C31" s="19" t="s">
        <v>33</v>
      </c>
      <c r="D31" s="690">
        <v>6706299087</v>
      </c>
      <c r="E31" s="690">
        <v>6722550145</v>
      </c>
      <c r="F31" s="690">
        <v>15879663</v>
      </c>
      <c r="G31" s="690">
        <v>371395</v>
      </c>
      <c r="H31" s="690">
        <v>0</v>
      </c>
      <c r="I31" s="690">
        <v>61828635</v>
      </c>
      <c r="J31" s="690">
        <v>61985613</v>
      </c>
      <c r="K31" s="690">
        <v>156978</v>
      </c>
      <c r="L31" s="690">
        <v>0</v>
      </c>
      <c r="M31" s="690">
        <v>0</v>
      </c>
      <c r="N31" s="690">
        <v>878227247</v>
      </c>
      <c r="O31" s="690">
        <v>879142271</v>
      </c>
      <c r="P31" s="690">
        <v>915024</v>
      </c>
      <c r="Q31" s="689">
        <v>0</v>
      </c>
      <c r="R31" s="690">
        <v>0</v>
      </c>
      <c r="S31" s="690">
        <v>486440</v>
      </c>
      <c r="T31" s="690">
        <v>486440</v>
      </c>
      <c r="U31" s="690">
        <v>0</v>
      </c>
      <c r="V31" s="690">
        <v>0</v>
      </c>
      <c r="W31" s="689">
        <v>0</v>
      </c>
      <c r="X31" s="369">
        <v>17</v>
      </c>
    </row>
    <row r="32" spans="2:24" s="682" customFormat="1" ht="21.75" customHeight="1" x14ac:dyDescent="0.15">
      <c r="B32" s="89">
        <v>20</v>
      </c>
      <c r="C32" s="19" t="s">
        <v>32</v>
      </c>
      <c r="D32" s="690">
        <v>2296849664</v>
      </c>
      <c r="E32" s="690">
        <v>2298680206</v>
      </c>
      <c r="F32" s="690">
        <v>1687403</v>
      </c>
      <c r="G32" s="690">
        <v>143139</v>
      </c>
      <c r="H32" s="690">
        <v>0</v>
      </c>
      <c r="I32" s="690">
        <v>12418116</v>
      </c>
      <c r="J32" s="690">
        <v>12445220</v>
      </c>
      <c r="K32" s="690">
        <v>27104</v>
      </c>
      <c r="L32" s="690">
        <v>0</v>
      </c>
      <c r="M32" s="690">
        <v>0</v>
      </c>
      <c r="N32" s="690">
        <v>323892353</v>
      </c>
      <c r="O32" s="690">
        <v>323892353</v>
      </c>
      <c r="P32" s="690">
        <v>0</v>
      </c>
      <c r="Q32" s="689">
        <v>0</v>
      </c>
      <c r="R32" s="690">
        <v>0</v>
      </c>
      <c r="S32" s="690">
        <v>163827</v>
      </c>
      <c r="T32" s="690">
        <v>163827</v>
      </c>
      <c r="U32" s="690">
        <v>0</v>
      </c>
      <c r="V32" s="690">
        <v>0</v>
      </c>
      <c r="W32" s="689">
        <v>0</v>
      </c>
      <c r="X32" s="369">
        <v>20</v>
      </c>
    </row>
    <row r="33" spans="2:24" s="682" customFormat="1" ht="21.75" customHeight="1" x14ac:dyDescent="0.15">
      <c r="B33" s="91">
        <v>27</v>
      </c>
      <c r="C33" s="23" t="s">
        <v>31</v>
      </c>
      <c r="D33" s="691">
        <v>1124237559</v>
      </c>
      <c r="E33" s="691">
        <v>1130054842</v>
      </c>
      <c r="F33" s="691">
        <v>5817283</v>
      </c>
      <c r="G33" s="690">
        <v>0</v>
      </c>
      <c r="H33" s="690">
        <v>0</v>
      </c>
      <c r="I33" s="690">
        <v>10506030</v>
      </c>
      <c r="J33" s="690">
        <v>10518412</v>
      </c>
      <c r="K33" s="690">
        <v>12382</v>
      </c>
      <c r="L33" s="690">
        <v>0</v>
      </c>
      <c r="M33" s="690">
        <v>0</v>
      </c>
      <c r="N33" s="690">
        <v>142774911</v>
      </c>
      <c r="O33" s="690">
        <v>143965817</v>
      </c>
      <c r="P33" s="690">
        <v>1190906</v>
      </c>
      <c r="Q33" s="690">
        <v>0</v>
      </c>
      <c r="R33" s="691">
        <v>0</v>
      </c>
      <c r="S33" s="691">
        <v>43984</v>
      </c>
      <c r="T33" s="691">
        <v>43984</v>
      </c>
      <c r="U33" s="691">
        <v>0</v>
      </c>
      <c r="V33" s="691">
        <v>0</v>
      </c>
      <c r="W33" s="689">
        <v>0</v>
      </c>
      <c r="X33" s="367">
        <v>27</v>
      </c>
    </row>
    <row r="34" spans="2:24" s="682" customFormat="1" ht="21.75" customHeight="1" x14ac:dyDescent="0.15">
      <c r="B34" s="89">
        <v>32</v>
      </c>
      <c r="C34" s="19" t="s">
        <v>30</v>
      </c>
      <c r="D34" s="690">
        <v>1839719582</v>
      </c>
      <c r="E34" s="690">
        <v>1839977447</v>
      </c>
      <c r="F34" s="690">
        <v>255415</v>
      </c>
      <c r="G34" s="688">
        <v>2450</v>
      </c>
      <c r="H34" s="688">
        <v>0</v>
      </c>
      <c r="I34" s="688">
        <v>12172352</v>
      </c>
      <c r="J34" s="688">
        <v>12189642</v>
      </c>
      <c r="K34" s="688">
        <v>17290</v>
      </c>
      <c r="L34" s="688">
        <v>0</v>
      </c>
      <c r="M34" s="688">
        <v>0</v>
      </c>
      <c r="N34" s="688">
        <v>234854752</v>
      </c>
      <c r="O34" s="688">
        <v>234854752</v>
      </c>
      <c r="P34" s="688">
        <v>0</v>
      </c>
      <c r="Q34" s="686">
        <v>0</v>
      </c>
      <c r="R34" s="690">
        <v>0</v>
      </c>
      <c r="S34" s="690">
        <v>81114</v>
      </c>
      <c r="T34" s="690">
        <v>81114</v>
      </c>
      <c r="U34" s="690">
        <v>0</v>
      </c>
      <c r="V34" s="690">
        <v>0</v>
      </c>
      <c r="W34" s="686">
        <v>0</v>
      </c>
      <c r="X34" s="369">
        <v>32</v>
      </c>
    </row>
    <row r="35" spans="2:24" s="682" customFormat="1" ht="21.75" customHeight="1" x14ac:dyDescent="0.15">
      <c r="B35" s="89">
        <v>33</v>
      </c>
      <c r="C35" s="19" t="s">
        <v>29</v>
      </c>
      <c r="D35" s="690">
        <v>3323944504</v>
      </c>
      <c r="E35" s="690">
        <v>3329852566</v>
      </c>
      <c r="F35" s="690">
        <v>5898129</v>
      </c>
      <c r="G35" s="690">
        <v>9933</v>
      </c>
      <c r="H35" s="690">
        <v>0</v>
      </c>
      <c r="I35" s="690">
        <v>23015763</v>
      </c>
      <c r="J35" s="690">
        <v>23074443</v>
      </c>
      <c r="K35" s="690">
        <v>58680</v>
      </c>
      <c r="L35" s="690">
        <v>0</v>
      </c>
      <c r="M35" s="690">
        <v>0</v>
      </c>
      <c r="N35" s="690">
        <v>412821580</v>
      </c>
      <c r="O35" s="690">
        <v>412821580</v>
      </c>
      <c r="P35" s="690">
        <v>0</v>
      </c>
      <c r="Q35" s="689">
        <v>0</v>
      </c>
      <c r="R35" s="690">
        <v>0</v>
      </c>
      <c r="S35" s="690">
        <v>148228</v>
      </c>
      <c r="T35" s="690">
        <v>148228</v>
      </c>
      <c r="U35" s="690">
        <v>0</v>
      </c>
      <c r="V35" s="690">
        <v>0</v>
      </c>
      <c r="W35" s="689">
        <v>0</v>
      </c>
      <c r="X35" s="369">
        <v>33</v>
      </c>
    </row>
    <row r="36" spans="2:24" s="682" customFormat="1" ht="21.75" customHeight="1" x14ac:dyDescent="0.15">
      <c r="B36" s="89">
        <v>35</v>
      </c>
      <c r="C36" s="19" t="s">
        <v>28</v>
      </c>
      <c r="D36" s="690">
        <v>2769071546</v>
      </c>
      <c r="E36" s="690">
        <v>2774601352</v>
      </c>
      <c r="F36" s="690">
        <v>5529806</v>
      </c>
      <c r="G36" s="690">
        <v>0</v>
      </c>
      <c r="H36" s="690">
        <v>0</v>
      </c>
      <c r="I36" s="690">
        <v>12269332</v>
      </c>
      <c r="J36" s="690">
        <v>12293251</v>
      </c>
      <c r="K36" s="690">
        <v>23919</v>
      </c>
      <c r="L36" s="690">
        <v>0</v>
      </c>
      <c r="M36" s="690">
        <v>0</v>
      </c>
      <c r="N36" s="690">
        <v>332731430</v>
      </c>
      <c r="O36" s="690">
        <v>332898738</v>
      </c>
      <c r="P36" s="690">
        <v>167308</v>
      </c>
      <c r="Q36" s="689">
        <v>0</v>
      </c>
      <c r="R36" s="690">
        <v>0</v>
      </c>
      <c r="S36" s="690">
        <v>523375</v>
      </c>
      <c r="T36" s="690">
        <v>523375</v>
      </c>
      <c r="U36" s="690">
        <v>0</v>
      </c>
      <c r="V36" s="690">
        <v>0</v>
      </c>
      <c r="W36" s="689">
        <v>0</v>
      </c>
      <c r="X36" s="369">
        <v>35</v>
      </c>
    </row>
    <row r="37" spans="2:24" s="682" customFormat="1" ht="21.75" customHeight="1" x14ac:dyDescent="0.15">
      <c r="B37" s="89">
        <v>42</v>
      </c>
      <c r="C37" s="19" t="s">
        <v>27</v>
      </c>
      <c r="D37" s="690">
        <v>1336885638</v>
      </c>
      <c r="E37" s="690">
        <v>1340314824</v>
      </c>
      <c r="F37" s="690">
        <v>3429186</v>
      </c>
      <c r="G37" s="690">
        <v>0</v>
      </c>
      <c r="H37" s="690">
        <v>0</v>
      </c>
      <c r="I37" s="690">
        <v>4762758</v>
      </c>
      <c r="J37" s="690">
        <v>4762758</v>
      </c>
      <c r="K37" s="690">
        <v>0</v>
      </c>
      <c r="L37" s="690">
        <v>0</v>
      </c>
      <c r="M37" s="690">
        <v>0</v>
      </c>
      <c r="N37" s="690">
        <v>187009967</v>
      </c>
      <c r="O37" s="690">
        <v>187270212</v>
      </c>
      <c r="P37" s="690">
        <v>260245</v>
      </c>
      <c r="Q37" s="689">
        <v>0</v>
      </c>
      <c r="R37" s="690">
        <v>0</v>
      </c>
      <c r="S37" s="690">
        <v>35162</v>
      </c>
      <c r="T37" s="690">
        <v>35162</v>
      </c>
      <c r="U37" s="690">
        <v>0</v>
      </c>
      <c r="V37" s="690">
        <v>0</v>
      </c>
      <c r="W37" s="689">
        <v>0</v>
      </c>
      <c r="X37" s="369">
        <v>42</v>
      </c>
    </row>
    <row r="38" spans="2:24" s="682" customFormat="1" ht="21.75" customHeight="1" x14ac:dyDescent="0.15">
      <c r="B38" s="91">
        <v>48</v>
      </c>
      <c r="C38" s="23" t="s">
        <v>26</v>
      </c>
      <c r="D38" s="691">
        <v>4739087495</v>
      </c>
      <c r="E38" s="691">
        <v>4744338649</v>
      </c>
      <c r="F38" s="691">
        <v>5111371</v>
      </c>
      <c r="G38" s="690">
        <v>139783</v>
      </c>
      <c r="H38" s="690">
        <v>0</v>
      </c>
      <c r="I38" s="690">
        <v>39108089</v>
      </c>
      <c r="J38" s="690">
        <v>39133568</v>
      </c>
      <c r="K38" s="690">
        <v>65779</v>
      </c>
      <c r="L38" s="690">
        <v>0</v>
      </c>
      <c r="M38" s="690">
        <v>40300</v>
      </c>
      <c r="N38" s="690">
        <v>691177445</v>
      </c>
      <c r="O38" s="690">
        <v>691643117</v>
      </c>
      <c r="P38" s="690">
        <v>465672</v>
      </c>
      <c r="Q38" s="690">
        <v>0</v>
      </c>
      <c r="R38" s="691">
        <v>0</v>
      </c>
      <c r="S38" s="691">
        <v>185397</v>
      </c>
      <c r="T38" s="691">
        <v>185634</v>
      </c>
      <c r="U38" s="691">
        <v>237</v>
      </c>
      <c r="V38" s="691">
        <v>0</v>
      </c>
      <c r="W38" s="689">
        <v>0</v>
      </c>
      <c r="X38" s="367">
        <v>48</v>
      </c>
    </row>
    <row r="39" spans="2:24" s="682" customFormat="1" ht="21.75" customHeight="1" x14ac:dyDescent="0.15">
      <c r="B39" s="89">
        <v>49</v>
      </c>
      <c r="C39" s="19" t="s">
        <v>25</v>
      </c>
      <c r="D39" s="690">
        <v>5248833962</v>
      </c>
      <c r="E39" s="690">
        <v>5271031773</v>
      </c>
      <c r="F39" s="690">
        <v>22197811</v>
      </c>
      <c r="G39" s="688">
        <v>0</v>
      </c>
      <c r="H39" s="688">
        <v>0</v>
      </c>
      <c r="I39" s="688">
        <v>51655529</v>
      </c>
      <c r="J39" s="688">
        <v>51962363</v>
      </c>
      <c r="K39" s="688">
        <v>306834</v>
      </c>
      <c r="L39" s="688">
        <v>0</v>
      </c>
      <c r="M39" s="688">
        <v>0</v>
      </c>
      <c r="N39" s="688">
        <v>741376926</v>
      </c>
      <c r="O39" s="688">
        <v>742961961</v>
      </c>
      <c r="P39" s="688">
        <v>1585035</v>
      </c>
      <c r="Q39" s="686">
        <v>0</v>
      </c>
      <c r="R39" s="690">
        <v>0</v>
      </c>
      <c r="S39" s="690">
        <v>583183</v>
      </c>
      <c r="T39" s="690">
        <v>583183</v>
      </c>
      <c r="U39" s="690">
        <v>0</v>
      </c>
      <c r="V39" s="690">
        <v>0</v>
      </c>
      <c r="W39" s="686">
        <v>0</v>
      </c>
      <c r="X39" s="369">
        <v>49</v>
      </c>
    </row>
    <row r="40" spans="2:24" s="682" customFormat="1" ht="21.75" customHeight="1" x14ac:dyDescent="0.15">
      <c r="B40" s="89">
        <v>53</v>
      </c>
      <c r="C40" s="19" t="s">
        <v>24</v>
      </c>
      <c r="D40" s="690">
        <v>1912167448</v>
      </c>
      <c r="E40" s="690">
        <v>1922428196</v>
      </c>
      <c r="F40" s="690">
        <v>10216928</v>
      </c>
      <c r="G40" s="690">
        <v>43820</v>
      </c>
      <c r="H40" s="690">
        <v>0</v>
      </c>
      <c r="I40" s="690">
        <v>17170965</v>
      </c>
      <c r="J40" s="690">
        <v>17170965</v>
      </c>
      <c r="K40" s="690">
        <v>0</v>
      </c>
      <c r="L40" s="690">
        <v>0</v>
      </c>
      <c r="M40" s="690">
        <v>0</v>
      </c>
      <c r="N40" s="690">
        <v>267989939</v>
      </c>
      <c r="O40" s="690">
        <v>268611415</v>
      </c>
      <c r="P40" s="690">
        <v>621476</v>
      </c>
      <c r="Q40" s="689">
        <v>0</v>
      </c>
      <c r="R40" s="690">
        <v>0</v>
      </c>
      <c r="S40" s="690">
        <v>175576</v>
      </c>
      <c r="T40" s="690">
        <v>175576</v>
      </c>
      <c r="U40" s="690">
        <v>0</v>
      </c>
      <c r="V40" s="690">
        <v>0</v>
      </c>
      <c r="W40" s="689">
        <v>0</v>
      </c>
      <c r="X40" s="369">
        <v>53</v>
      </c>
    </row>
    <row r="41" spans="2:24" s="682" customFormat="1" ht="21.75" customHeight="1" x14ac:dyDescent="0.15">
      <c r="B41" s="89">
        <v>57</v>
      </c>
      <c r="C41" s="19" t="s">
        <v>23</v>
      </c>
      <c r="D41" s="690">
        <v>1066348704</v>
      </c>
      <c r="E41" s="690">
        <v>1071157520</v>
      </c>
      <c r="F41" s="690">
        <v>4750422</v>
      </c>
      <c r="G41" s="690">
        <v>58394</v>
      </c>
      <c r="H41" s="690">
        <v>0</v>
      </c>
      <c r="I41" s="690">
        <v>9498380</v>
      </c>
      <c r="J41" s="690">
        <v>9512205</v>
      </c>
      <c r="K41" s="690">
        <v>11739</v>
      </c>
      <c r="L41" s="690">
        <v>2086</v>
      </c>
      <c r="M41" s="690">
        <v>0</v>
      </c>
      <c r="N41" s="690">
        <v>157023462</v>
      </c>
      <c r="O41" s="690">
        <v>157090621</v>
      </c>
      <c r="P41" s="690">
        <v>67159</v>
      </c>
      <c r="Q41" s="689">
        <v>0</v>
      </c>
      <c r="R41" s="690">
        <v>0</v>
      </c>
      <c r="S41" s="690">
        <v>106537</v>
      </c>
      <c r="T41" s="690">
        <v>106537</v>
      </c>
      <c r="U41" s="690">
        <v>0</v>
      </c>
      <c r="V41" s="690">
        <v>0</v>
      </c>
      <c r="W41" s="689">
        <v>0</v>
      </c>
      <c r="X41" s="369">
        <v>57</v>
      </c>
    </row>
    <row r="42" spans="2:24" s="682" customFormat="1" ht="21.75" customHeight="1" x14ac:dyDescent="0.15">
      <c r="B42" s="89">
        <v>58</v>
      </c>
      <c r="C42" s="19" t="s">
        <v>22</v>
      </c>
      <c r="D42" s="690">
        <v>2804061574</v>
      </c>
      <c r="E42" s="690">
        <v>2811870157</v>
      </c>
      <c r="F42" s="690">
        <v>7415094</v>
      </c>
      <c r="G42" s="690">
        <v>393489</v>
      </c>
      <c r="H42" s="690">
        <v>0</v>
      </c>
      <c r="I42" s="690">
        <v>23261839</v>
      </c>
      <c r="J42" s="690">
        <v>23375875</v>
      </c>
      <c r="K42" s="690">
        <v>114036</v>
      </c>
      <c r="L42" s="690">
        <v>0</v>
      </c>
      <c r="M42" s="690">
        <v>0</v>
      </c>
      <c r="N42" s="690">
        <v>375678163</v>
      </c>
      <c r="O42" s="690">
        <v>377635375</v>
      </c>
      <c r="P42" s="690">
        <v>1957212</v>
      </c>
      <c r="Q42" s="689">
        <v>0</v>
      </c>
      <c r="R42" s="690">
        <v>0</v>
      </c>
      <c r="S42" s="690">
        <v>261435</v>
      </c>
      <c r="T42" s="690">
        <v>261435</v>
      </c>
      <c r="U42" s="690">
        <v>0</v>
      </c>
      <c r="V42" s="690">
        <v>0</v>
      </c>
      <c r="W42" s="689">
        <v>0</v>
      </c>
      <c r="X42" s="369">
        <v>58</v>
      </c>
    </row>
    <row r="43" spans="2:24" s="682" customFormat="1" ht="21.75" customHeight="1" x14ac:dyDescent="0.15">
      <c r="B43" s="91">
        <v>59</v>
      </c>
      <c r="C43" s="23" t="s">
        <v>21</v>
      </c>
      <c r="D43" s="691">
        <v>4884357416</v>
      </c>
      <c r="E43" s="691">
        <v>4894668473</v>
      </c>
      <c r="F43" s="691">
        <v>10311057</v>
      </c>
      <c r="G43" s="690">
        <v>0</v>
      </c>
      <c r="H43" s="690">
        <v>0</v>
      </c>
      <c r="I43" s="690">
        <v>47394766</v>
      </c>
      <c r="J43" s="690">
        <v>47518221</v>
      </c>
      <c r="K43" s="690">
        <v>123455</v>
      </c>
      <c r="L43" s="690">
        <v>0</v>
      </c>
      <c r="M43" s="690">
        <v>0</v>
      </c>
      <c r="N43" s="690">
        <v>606144365</v>
      </c>
      <c r="O43" s="690">
        <v>608475830</v>
      </c>
      <c r="P43" s="690">
        <v>2331465</v>
      </c>
      <c r="Q43" s="690">
        <v>0</v>
      </c>
      <c r="R43" s="691">
        <v>0</v>
      </c>
      <c r="S43" s="691">
        <v>317617</v>
      </c>
      <c r="T43" s="691">
        <v>317617</v>
      </c>
      <c r="U43" s="691">
        <v>0</v>
      </c>
      <c r="V43" s="691">
        <v>0</v>
      </c>
      <c r="W43" s="689">
        <v>0</v>
      </c>
      <c r="X43" s="367">
        <v>59</v>
      </c>
    </row>
    <row r="44" spans="2:24" s="682" customFormat="1" ht="21.75" customHeight="1" x14ac:dyDescent="0.15">
      <c r="B44" s="89">
        <v>62</v>
      </c>
      <c r="C44" s="19" t="s">
        <v>20</v>
      </c>
      <c r="D44" s="690">
        <v>643391617</v>
      </c>
      <c r="E44" s="690">
        <v>646571207</v>
      </c>
      <c r="F44" s="690">
        <v>3179590</v>
      </c>
      <c r="G44" s="688">
        <v>0</v>
      </c>
      <c r="H44" s="688">
        <v>0</v>
      </c>
      <c r="I44" s="688">
        <v>4471588</v>
      </c>
      <c r="J44" s="688">
        <v>4483008</v>
      </c>
      <c r="K44" s="688">
        <v>11420</v>
      </c>
      <c r="L44" s="688">
        <v>0</v>
      </c>
      <c r="M44" s="688">
        <v>0</v>
      </c>
      <c r="N44" s="688">
        <v>95762852</v>
      </c>
      <c r="O44" s="688">
        <v>95763200</v>
      </c>
      <c r="P44" s="688">
        <v>348</v>
      </c>
      <c r="Q44" s="686">
        <v>0</v>
      </c>
      <c r="R44" s="690">
        <v>0</v>
      </c>
      <c r="S44" s="690">
        <v>90000</v>
      </c>
      <c r="T44" s="690">
        <v>90000</v>
      </c>
      <c r="U44" s="690">
        <v>0</v>
      </c>
      <c r="V44" s="690">
        <v>0</v>
      </c>
      <c r="W44" s="686">
        <v>0</v>
      </c>
      <c r="X44" s="369">
        <v>62</v>
      </c>
    </row>
    <row r="45" spans="2:24" s="682" customFormat="1" ht="21.75" customHeight="1" x14ac:dyDescent="0.15">
      <c r="B45" s="89">
        <v>82</v>
      </c>
      <c r="C45" s="19" t="s">
        <v>19</v>
      </c>
      <c r="D45" s="690">
        <v>1521846620</v>
      </c>
      <c r="E45" s="690">
        <v>1531708130</v>
      </c>
      <c r="F45" s="690">
        <v>9828141</v>
      </c>
      <c r="G45" s="690">
        <v>33369</v>
      </c>
      <c r="H45" s="690">
        <v>0</v>
      </c>
      <c r="I45" s="690">
        <v>23052810</v>
      </c>
      <c r="J45" s="690">
        <v>23057112</v>
      </c>
      <c r="K45" s="690">
        <v>4302</v>
      </c>
      <c r="L45" s="690">
        <v>0</v>
      </c>
      <c r="M45" s="690">
        <v>0</v>
      </c>
      <c r="N45" s="690">
        <v>200517309</v>
      </c>
      <c r="O45" s="690">
        <v>200523223</v>
      </c>
      <c r="P45" s="690">
        <v>5914</v>
      </c>
      <c r="Q45" s="689">
        <v>0</v>
      </c>
      <c r="R45" s="690">
        <v>0</v>
      </c>
      <c r="S45" s="690">
        <v>17215</v>
      </c>
      <c r="T45" s="690">
        <v>17215</v>
      </c>
      <c r="U45" s="690">
        <v>0</v>
      </c>
      <c r="V45" s="690">
        <v>0</v>
      </c>
      <c r="W45" s="689">
        <v>0</v>
      </c>
      <c r="X45" s="369">
        <v>82</v>
      </c>
    </row>
    <row r="46" spans="2:24" s="682" customFormat="1" ht="21.75" customHeight="1" x14ac:dyDescent="0.15">
      <c r="B46" s="89">
        <v>86</v>
      </c>
      <c r="C46" s="19" t="s">
        <v>18</v>
      </c>
      <c r="D46" s="690">
        <v>591599009</v>
      </c>
      <c r="E46" s="690">
        <v>595799024</v>
      </c>
      <c r="F46" s="690">
        <v>4200015</v>
      </c>
      <c r="G46" s="690">
        <v>0</v>
      </c>
      <c r="H46" s="690">
        <v>0</v>
      </c>
      <c r="I46" s="690">
        <v>5119241</v>
      </c>
      <c r="J46" s="690">
        <v>5168599</v>
      </c>
      <c r="K46" s="690">
        <v>49358</v>
      </c>
      <c r="L46" s="690">
        <v>0</v>
      </c>
      <c r="M46" s="690">
        <v>0</v>
      </c>
      <c r="N46" s="690">
        <v>72628486</v>
      </c>
      <c r="O46" s="690">
        <v>72628486</v>
      </c>
      <c r="P46" s="690">
        <v>0</v>
      </c>
      <c r="Q46" s="689">
        <v>0</v>
      </c>
      <c r="R46" s="690">
        <v>0</v>
      </c>
      <c r="S46" s="690">
        <v>25527</v>
      </c>
      <c r="T46" s="690">
        <v>25527</v>
      </c>
      <c r="U46" s="690">
        <v>0</v>
      </c>
      <c r="V46" s="690">
        <v>0</v>
      </c>
      <c r="W46" s="689">
        <v>0</v>
      </c>
      <c r="X46" s="369">
        <v>86</v>
      </c>
    </row>
    <row r="47" spans="2:24" s="682" customFormat="1" ht="21.75" customHeight="1" x14ac:dyDescent="0.15">
      <c r="B47" s="89">
        <v>89</v>
      </c>
      <c r="C47" s="19" t="s">
        <v>17</v>
      </c>
      <c r="D47" s="690">
        <v>1575985111</v>
      </c>
      <c r="E47" s="690">
        <v>1587635175</v>
      </c>
      <c r="F47" s="690">
        <v>11601505</v>
      </c>
      <c r="G47" s="690">
        <v>48559</v>
      </c>
      <c r="H47" s="690">
        <v>0</v>
      </c>
      <c r="I47" s="690">
        <v>19222247</v>
      </c>
      <c r="J47" s="690">
        <v>19316628</v>
      </c>
      <c r="K47" s="690">
        <v>94381</v>
      </c>
      <c r="L47" s="690">
        <v>0</v>
      </c>
      <c r="M47" s="690">
        <v>0</v>
      </c>
      <c r="N47" s="690">
        <v>201079027</v>
      </c>
      <c r="O47" s="690">
        <v>201079027</v>
      </c>
      <c r="P47" s="690">
        <v>0</v>
      </c>
      <c r="Q47" s="689">
        <v>0</v>
      </c>
      <c r="R47" s="690">
        <v>0</v>
      </c>
      <c r="S47" s="690">
        <v>519745</v>
      </c>
      <c r="T47" s="690">
        <v>519745</v>
      </c>
      <c r="U47" s="690">
        <v>0</v>
      </c>
      <c r="V47" s="690">
        <v>0</v>
      </c>
      <c r="W47" s="689">
        <v>0</v>
      </c>
      <c r="X47" s="369">
        <v>89</v>
      </c>
    </row>
    <row r="48" spans="2:24" s="682" customFormat="1" ht="21.75" customHeight="1" x14ac:dyDescent="0.15">
      <c r="B48" s="91">
        <v>90</v>
      </c>
      <c r="C48" s="23" t="s">
        <v>16</v>
      </c>
      <c r="D48" s="691">
        <v>2941940608</v>
      </c>
      <c r="E48" s="691">
        <v>2957535487</v>
      </c>
      <c r="F48" s="691">
        <v>14751383</v>
      </c>
      <c r="G48" s="690">
        <v>843496</v>
      </c>
      <c r="H48" s="690">
        <v>0</v>
      </c>
      <c r="I48" s="690">
        <v>26104589</v>
      </c>
      <c r="J48" s="690">
        <v>26150622</v>
      </c>
      <c r="K48" s="690">
        <v>46033</v>
      </c>
      <c r="L48" s="690">
        <v>0</v>
      </c>
      <c r="M48" s="690">
        <v>0</v>
      </c>
      <c r="N48" s="690">
        <v>352627787</v>
      </c>
      <c r="O48" s="690">
        <v>355299429</v>
      </c>
      <c r="P48" s="690">
        <v>2583100</v>
      </c>
      <c r="Q48" s="690">
        <v>88542</v>
      </c>
      <c r="R48" s="691">
        <v>0</v>
      </c>
      <c r="S48" s="691">
        <v>51135</v>
      </c>
      <c r="T48" s="691">
        <v>51135</v>
      </c>
      <c r="U48" s="691">
        <v>0</v>
      </c>
      <c r="V48" s="691">
        <v>0</v>
      </c>
      <c r="W48" s="689">
        <v>0</v>
      </c>
      <c r="X48" s="367">
        <v>90</v>
      </c>
    </row>
    <row r="49" spans="2:24" s="682" customFormat="1" ht="21.75" customHeight="1" x14ac:dyDescent="0.15">
      <c r="B49" s="89">
        <v>92</v>
      </c>
      <c r="C49" s="19" t="s">
        <v>15</v>
      </c>
      <c r="D49" s="690">
        <v>1377909994</v>
      </c>
      <c r="E49" s="690">
        <v>1381090988</v>
      </c>
      <c r="F49" s="690">
        <v>3180994</v>
      </c>
      <c r="G49" s="688">
        <v>0</v>
      </c>
      <c r="H49" s="688">
        <v>0</v>
      </c>
      <c r="I49" s="688">
        <v>5984210</v>
      </c>
      <c r="J49" s="688">
        <v>5984210</v>
      </c>
      <c r="K49" s="688">
        <v>0</v>
      </c>
      <c r="L49" s="688">
        <v>0</v>
      </c>
      <c r="M49" s="688">
        <v>0</v>
      </c>
      <c r="N49" s="688">
        <v>181448371</v>
      </c>
      <c r="O49" s="688">
        <v>181515427</v>
      </c>
      <c r="P49" s="688">
        <v>67056</v>
      </c>
      <c r="Q49" s="686">
        <v>0</v>
      </c>
      <c r="R49" s="690">
        <v>0</v>
      </c>
      <c r="S49" s="690">
        <v>75141</v>
      </c>
      <c r="T49" s="690">
        <v>75141</v>
      </c>
      <c r="U49" s="690">
        <v>0</v>
      </c>
      <c r="V49" s="690">
        <v>0</v>
      </c>
      <c r="W49" s="686">
        <v>0</v>
      </c>
      <c r="X49" s="369">
        <v>92</v>
      </c>
    </row>
    <row r="50" spans="2:24" s="682" customFormat="1" ht="21.75" customHeight="1" x14ac:dyDescent="0.15">
      <c r="B50" s="89">
        <v>93</v>
      </c>
      <c r="C50" s="19" t="s">
        <v>14</v>
      </c>
      <c r="D50" s="690">
        <v>10502290611</v>
      </c>
      <c r="E50" s="690">
        <v>10532588444</v>
      </c>
      <c r="F50" s="690">
        <v>30297833</v>
      </c>
      <c r="G50" s="690">
        <v>0</v>
      </c>
      <c r="H50" s="690">
        <v>0</v>
      </c>
      <c r="I50" s="690">
        <v>98516569</v>
      </c>
      <c r="J50" s="690">
        <v>100077390</v>
      </c>
      <c r="K50" s="690">
        <v>1560821</v>
      </c>
      <c r="L50" s="690">
        <v>0</v>
      </c>
      <c r="M50" s="690">
        <v>0</v>
      </c>
      <c r="N50" s="690">
        <v>1325685730</v>
      </c>
      <c r="O50" s="690">
        <v>1327657165</v>
      </c>
      <c r="P50" s="690">
        <v>1971435</v>
      </c>
      <c r="Q50" s="689">
        <v>0</v>
      </c>
      <c r="R50" s="690">
        <v>0</v>
      </c>
      <c r="S50" s="690">
        <v>282573</v>
      </c>
      <c r="T50" s="690">
        <v>282573</v>
      </c>
      <c r="U50" s="690">
        <v>0</v>
      </c>
      <c r="V50" s="690">
        <v>0</v>
      </c>
      <c r="W50" s="689">
        <v>0</v>
      </c>
      <c r="X50" s="369">
        <v>93</v>
      </c>
    </row>
    <row r="51" spans="2:24" s="682" customFormat="1" ht="21.75" customHeight="1" x14ac:dyDescent="0.15">
      <c r="B51" s="89">
        <v>94</v>
      </c>
      <c r="C51" s="19" t="s">
        <v>13</v>
      </c>
      <c r="D51" s="690">
        <v>7645971318</v>
      </c>
      <c r="E51" s="690">
        <v>7655463724</v>
      </c>
      <c r="F51" s="690">
        <v>9092402</v>
      </c>
      <c r="G51" s="690">
        <v>400004</v>
      </c>
      <c r="H51" s="690">
        <v>0</v>
      </c>
      <c r="I51" s="690">
        <v>61447186</v>
      </c>
      <c r="J51" s="690">
        <v>61613542</v>
      </c>
      <c r="K51" s="690">
        <v>166356</v>
      </c>
      <c r="L51" s="690">
        <v>0</v>
      </c>
      <c r="M51" s="690">
        <v>0</v>
      </c>
      <c r="N51" s="690">
        <v>924328404</v>
      </c>
      <c r="O51" s="690">
        <v>924745856</v>
      </c>
      <c r="P51" s="690">
        <v>417452</v>
      </c>
      <c r="Q51" s="689">
        <v>0</v>
      </c>
      <c r="R51" s="690">
        <v>0</v>
      </c>
      <c r="S51" s="690">
        <v>159357</v>
      </c>
      <c r="T51" s="690">
        <v>159357</v>
      </c>
      <c r="U51" s="690">
        <v>0</v>
      </c>
      <c r="V51" s="690">
        <v>0</v>
      </c>
      <c r="W51" s="689">
        <v>0</v>
      </c>
      <c r="X51" s="369">
        <v>94</v>
      </c>
    </row>
    <row r="52" spans="2:24" s="682" customFormat="1" ht="21.75" customHeight="1" x14ac:dyDescent="0.15">
      <c r="B52" s="89">
        <v>95</v>
      </c>
      <c r="C52" s="19" t="s">
        <v>12</v>
      </c>
      <c r="D52" s="690">
        <v>1284817920</v>
      </c>
      <c r="E52" s="690">
        <v>1296400766</v>
      </c>
      <c r="F52" s="690">
        <v>11582846</v>
      </c>
      <c r="G52" s="690">
        <v>0</v>
      </c>
      <c r="H52" s="690">
        <v>0</v>
      </c>
      <c r="I52" s="690">
        <v>11661855</v>
      </c>
      <c r="J52" s="690">
        <v>11687216</v>
      </c>
      <c r="K52" s="690">
        <v>25361</v>
      </c>
      <c r="L52" s="690">
        <v>0</v>
      </c>
      <c r="M52" s="690">
        <v>0</v>
      </c>
      <c r="N52" s="690">
        <v>168601768</v>
      </c>
      <c r="O52" s="690">
        <v>169761835</v>
      </c>
      <c r="P52" s="690">
        <v>1160067</v>
      </c>
      <c r="Q52" s="689">
        <v>0</v>
      </c>
      <c r="R52" s="690">
        <v>0</v>
      </c>
      <c r="S52" s="690">
        <v>173855</v>
      </c>
      <c r="T52" s="690">
        <v>173855</v>
      </c>
      <c r="U52" s="690">
        <v>0</v>
      </c>
      <c r="V52" s="690">
        <v>0</v>
      </c>
      <c r="W52" s="689">
        <v>0</v>
      </c>
      <c r="X52" s="369">
        <v>95</v>
      </c>
    </row>
    <row r="53" spans="2:24" s="682" customFormat="1" ht="21.75" customHeight="1" x14ac:dyDescent="0.15">
      <c r="B53" s="91">
        <v>96</v>
      </c>
      <c r="C53" s="23" t="s">
        <v>11</v>
      </c>
      <c r="D53" s="691">
        <v>2935376838</v>
      </c>
      <c r="E53" s="691">
        <v>2940967115</v>
      </c>
      <c r="F53" s="691">
        <v>5408712</v>
      </c>
      <c r="G53" s="690">
        <v>181565</v>
      </c>
      <c r="H53" s="690">
        <v>0</v>
      </c>
      <c r="I53" s="690">
        <v>21777762</v>
      </c>
      <c r="J53" s="690">
        <v>21777762</v>
      </c>
      <c r="K53" s="690">
        <v>0</v>
      </c>
      <c r="L53" s="690">
        <v>0</v>
      </c>
      <c r="M53" s="690">
        <v>0</v>
      </c>
      <c r="N53" s="690">
        <v>409943901</v>
      </c>
      <c r="O53" s="690">
        <v>410158391</v>
      </c>
      <c r="P53" s="690">
        <v>214490</v>
      </c>
      <c r="Q53" s="690">
        <v>0</v>
      </c>
      <c r="R53" s="691">
        <v>0</v>
      </c>
      <c r="S53" s="691">
        <v>123807</v>
      </c>
      <c r="T53" s="691">
        <v>123807</v>
      </c>
      <c r="U53" s="691">
        <v>0</v>
      </c>
      <c r="V53" s="691">
        <v>0</v>
      </c>
      <c r="W53" s="689">
        <v>0</v>
      </c>
      <c r="X53" s="367">
        <v>96</v>
      </c>
    </row>
    <row r="54" spans="2:24" s="682" customFormat="1" ht="21.75" customHeight="1" x14ac:dyDescent="0.15">
      <c r="B54" s="89">
        <v>97</v>
      </c>
      <c r="C54" s="19" t="s">
        <v>10</v>
      </c>
      <c r="D54" s="690">
        <v>3671537339</v>
      </c>
      <c r="E54" s="690">
        <v>3680749990</v>
      </c>
      <c r="F54" s="690">
        <v>9113491</v>
      </c>
      <c r="G54" s="688">
        <v>99160</v>
      </c>
      <c r="H54" s="688">
        <v>0</v>
      </c>
      <c r="I54" s="688">
        <v>44402440</v>
      </c>
      <c r="J54" s="688">
        <v>44415761</v>
      </c>
      <c r="K54" s="688">
        <v>13321</v>
      </c>
      <c r="L54" s="688">
        <v>0</v>
      </c>
      <c r="M54" s="688">
        <v>0</v>
      </c>
      <c r="N54" s="688">
        <v>478387648</v>
      </c>
      <c r="O54" s="688">
        <v>479023181</v>
      </c>
      <c r="P54" s="688">
        <v>635533</v>
      </c>
      <c r="Q54" s="686">
        <v>0</v>
      </c>
      <c r="R54" s="690">
        <v>0</v>
      </c>
      <c r="S54" s="690">
        <v>343870</v>
      </c>
      <c r="T54" s="690">
        <v>343870</v>
      </c>
      <c r="U54" s="690">
        <v>0</v>
      </c>
      <c r="V54" s="690">
        <v>0</v>
      </c>
      <c r="W54" s="686">
        <v>0</v>
      </c>
      <c r="X54" s="369">
        <v>97</v>
      </c>
    </row>
    <row r="55" spans="2:24" s="682" customFormat="1" ht="21.75" customHeight="1" x14ac:dyDescent="0.15">
      <c r="B55" s="89">
        <v>98</v>
      </c>
      <c r="C55" s="19" t="s">
        <v>9</v>
      </c>
      <c r="D55" s="690">
        <v>6979817321</v>
      </c>
      <c r="E55" s="690">
        <v>6995757203</v>
      </c>
      <c r="F55" s="690">
        <v>15676872</v>
      </c>
      <c r="G55" s="690">
        <v>266219</v>
      </c>
      <c r="H55" s="690">
        <v>3209</v>
      </c>
      <c r="I55" s="690">
        <v>61611700</v>
      </c>
      <c r="J55" s="690">
        <v>61824474</v>
      </c>
      <c r="K55" s="690">
        <v>212774</v>
      </c>
      <c r="L55" s="690">
        <v>0</v>
      </c>
      <c r="M55" s="690">
        <v>0</v>
      </c>
      <c r="N55" s="690">
        <v>829685325</v>
      </c>
      <c r="O55" s="690">
        <v>830306519</v>
      </c>
      <c r="P55" s="690">
        <v>621194</v>
      </c>
      <c r="Q55" s="689">
        <v>0</v>
      </c>
      <c r="R55" s="690">
        <v>0</v>
      </c>
      <c r="S55" s="690">
        <v>18799</v>
      </c>
      <c r="T55" s="690">
        <v>18799</v>
      </c>
      <c r="U55" s="690">
        <v>0</v>
      </c>
      <c r="V55" s="690">
        <v>0</v>
      </c>
      <c r="W55" s="689">
        <v>0</v>
      </c>
      <c r="X55" s="369">
        <v>98</v>
      </c>
    </row>
    <row r="56" spans="2:24" s="682" customFormat="1" ht="21.75" customHeight="1" x14ac:dyDescent="0.15">
      <c r="B56" s="89">
        <v>99</v>
      </c>
      <c r="C56" s="19" t="s">
        <v>8</v>
      </c>
      <c r="D56" s="690">
        <v>2652868970</v>
      </c>
      <c r="E56" s="690">
        <v>2664656061</v>
      </c>
      <c r="F56" s="690">
        <v>11756368</v>
      </c>
      <c r="G56" s="690">
        <v>30723</v>
      </c>
      <c r="H56" s="690">
        <v>0</v>
      </c>
      <c r="I56" s="690">
        <v>21248968</v>
      </c>
      <c r="J56" s="690">
        <v>21295295</v>
      </c>
      <c r="K56" s="690">
        <v>46327</v>
      </c>
      <c r="L56" s="690">
        <v>0</v>
      </c>
      <c r="M56" s="690">
        <v>0</v>
      </c>
      <c r="N56" s="690">
        <v>379414471</v>
      </c>
      <c r="O56" s="690">
        <v>380128573</v>
      </c>
      <c r="P56" s="690">
        <v>714102</v>
      </c>
      <c r="Q56" s="689">
        <v>0</v>
      </c>
      <c r="R56" s="690">
        <v>0</v>
      </c>
      <c r="S56" s="690">
        <v>243237</v>
      </c>
      <c r="T56" s="690">
        <v>243237</v>
      </c>
      <c r="U56" s="690">
        <v>0</v>
      </c>
      <c r="V56" s="690">
        <v>0</v>
      </c>
      <c r="W56" s="689">
        <v>0</v>
      </c>
      <c r="X56" s="369">
        <v>99</v>
      </c>
    </row>
    <row r="57" spans="2:24" s="682" customFormat="1" ht="21.75" customHeight="1" x14ac:dyDescent="0.15">
      <c r="B57" s="89">
        <v>100</v>
      </c>
      <c r="C57" s="19" t="s">
        <v>7</v>
      </c>
      <c r="D57" s="690">
        <v>2670873547</v>
      </c>
      <c r="E57" s="690">
        <v>2674870275</v>
      </c>
      <c r="F57" s="690">
        <v>3887765</v>
      </c>
      <c r="G57" s="690">
        <v>108963</v>
      </c>
      <c r="H57" s="690">
        <v>0</v>
      </c>
      <c r="I57" s="690">
        <v>13717239</v>
      </c>
      <c r="J57" s="690">
        <v>13770983</v>
      </c>
      <c r="K57" s="690">
        <v>53744</v>
      </c>
      <c r="L57" s="690">
        <v>0</v>
      </c>
      <c r="M57" s="690">
        <v>0</v>
      </c>
      <c r="N57" s="690">
        <v>379003930</v>
      </c>
      <c r="O57" s="690">
        <v>379003930</v>
      </c>
      <c r="P57" s="690">
        <v>0</v>
      </c>
      <c r="Q57" s="689">
        <v>0</v>
      </c>
      <c r="R57" s="690">
        <v>0</v>
      </c>
      <c r="S57" s="690">
        <v>151197</v>
      </c>
      <c r="T57" s="690">
        <v>151197</v>
      </c>
      <c r="U57" s="690">
        <v>0</v>
      </c>
      <c r="V57" s="690">
        <v>0</v>
      </c>
      <c r="W57" s="689">
        <v>0</v>
      </c>
      <c r="X57" s="369">
        <v>100</v>
      </c>
    </row>
    <row r="58" spans="2:24" s="682" customFormat="1" ht="21.75" customHeight="1" x14ac:dyDescent="0.15">
      <c r="B58" s="91">
        <v>101</v>
      </c>
      <c r="C58" s="23" t="s">
        <v>6</v>
      </c>
      <c r="D58" s="691">
        <v>2860798290</v>
      </c>
      <c r="E58" s="691">
        <v>2865322235</v>
      </c>
      <c r="F58" s="691">
        <v>4523945</v>
      </c>
      <c r="G58" s="690">
        <v>0</v>
      </c>
      <c r="H58" s="690">
        <v>0</v>
      </c>
      <c r="I58" s="690">
        <v>21574476</v>
      </c>
      <c r="J58" s="690">
        <v>21593280</v>
      </c>
      <c r="K58" s="690">
        <v>18804</v>
      </c>
      <c r="L58" s="690">
        <v>0</v>
      </c>
      <c r="M58" s="690">
        <v>0</v>
      </c>
      <c r="N58" s="690">
        <v>364697201</v>
      </c>
      <c r="O58" s="690">
        <v>364955368</v>
      </c>
      <c r="P58" s="690">
        <v>258167</v>
      </c>
      <c r="Q58" s="690">
        <v>0</v>
      </c>
      <c r="R58" s="691">
        <v>0</v>
      </c>
      <c r="S58" s="691">
        <v>57426</v>
      </c>
      <c r="T58" s="691">
        <v>57426</v>
      </c>
      <c r="U58" s="691">
        <v>0</v>
      </c>
      <c r="V58" s="691">
        <v>0</v>
      </c>
      <c r="W58" s="689">
        <v>0</v>
      </c>
      <c r="X58" s="367">
        <v>101</v>
      </c>
    </row>
    <row r="59" spans="2:24" s="682" customFormat="1" ht="21.75" customHeight="1" x14ac:dyDescent="0.15">
      <c r="B59" s="87">
        <v>102</v>
      </c>
      <c r="C59" s="15" t="s">
        <v>5</v>
      </c>
      <c r="D59" s="687">
        <v>3923467616</v>
      </c>
      <c r="E59" s="687">
        <v>3945238034</v>
      </c>
      <c r="F59" s="687">
        <v>21731183</v>
      </c>
      <c r="G59" s="688">
        <v>39235</v>
      </c>
      <c r="H59" s="688">
        <v>0</v>
      </c>
      <c r="I59" s="688">
        <v>21543655</v>
      </c>
      <c r="J59" s="688">
        <v>21543655</v>
      </c>
      <c r="K59" s="688">
        <v>0</v>
      </c>
      <c r="L59" s="688">
        <v>0</v>
      </c>
      <c r="M59" s="688">
        <v>0</v>
      </c>
      <c r="N59" s="688">
        <v>534814189</v>
      </c>
      <c r="O59" s="688">
        <v>535229967</v>
      </c>
      <c r="P59" s="688">
        <v>415778</v>
      </c>
      <c r="Q59" s="686">
        <v>0</v>
      </c>
      <c r="R59" s="687">
        <v>0</v>
      </c>
      <c r="S59" s="687">
        <v>150091</v>
      </c>
      <c r="T59" s="687">
        <v>150091</v>
      </c>
      <c r="U59" s="687">
        <v>0</v>
      </c>
      <c r="V59" s="687">
        <v>0</v>
      </c>
      <c r="W59" s="686">
        <v>0</v>
      </c>
      <c r="X59" s="365">
        <v>102</v>
      </c>
    </row>
    <row r="60" spans="2:24" s="682" customFormat="1" ht="21.75" customHeight="1" x14ac:dyDescent="0.15">
      <c r="B60" s="89">
        <v>103</v>
      </c>
      <c r="C60" s="19" t="s">
        <v>4</v>
      </c>
      <c r="D60" s="690">
        <v>2778891240</v>
      </c>
      <c r="E60" s="690">
        <v>2782132550</v>
      </c>
      <c r="F60" s="690">
        <v>3208567</v>
      </c>
      <c r="G60" s="690">
        <v>32743</v>
      </c>
      <c r="H60" s="690">
        <v>0</v>
      </c>
      <c r="I60" s="690">
        <v>24014140</v>
      </c>
      <c r="J60" s="690">
        <v>24098643</v>
      </c>
      <c r="K60" s="690">
        <v>84503</v>
      </c>
      <c r="L60" s="690">
        <v>0</v>
      </c>
      <c r="M60" s="690">
        <v>0</v>
      </c>
      <c r="N60" s="690">
        <v>375385962</v>
      </c>
      <c r="O60" s="690">
        <v>375385962</v>
      </c>
      <c r="P60" s="690">
        <v>0</v>
      </c>
      <c r="Q60" s="689">
        <v>0</v>
      </c>
      <c r="R60" s="690">
        <v>0</v>
      </c>
      <c r="S60" s="690">
        <v>97880</v>
      </c>
      <c r="T60" s="690">
        <v>97880</v>
      </c>
      <c r="U60" s="690">
        <v>0</v>
      </c>
      <c r="V60" s="690">
        <v>0</v>
      </c>
      <c r="W60" s="689">
        <v>0</v>
      </c>
      <c r="X60" s="369">
        <v>103</v>
      </c>
    </row>
    <row r="61" spans="2:24" s="682" customFormat="1" ht="21.75" customHeight="1" x14ac:dyDescent="0.15">
      <c r="B61" s="89">
        <v>104</v>
      </c>
      <c r="C61" s="19" t="s">
        <v>3</v>
      </c>
      <c r="D61" s="690">
        <v>4520971246</v>
      </c>
      <c r="E61" s="690">
        <v>4530251767</v>
      </c>
      <c r="F61" s="690">
        <v>9280521</v>
      </c>
      <c r="G61" s="690">
        <v>0</v>
      </c>
      <c r="H61" s="690">
        <v>0</v>
      </c>
      <c r="I61" s="690">
        <v>37507951</v>
      </c>
      <c r="J61" s="690">
        <v>37543966</v>
      </c>
      <c r="K61" s="690">
        <v>36015</v>
      </c>
      <c r="L61" s="690">
        <v>0</v>
      </c>
      <c r="M61" s="690">
        <v>0</v>
      </c>
      <c r="N61" s="690">
        <v>614125999</v>
      </c>
      <c r="O61" s="690">
        <v>615190125</v>
      </c>
      <c r="P61" s="690">
        <v>1064126</v>
      </c>
      <c r="Q61" s="689">
        <v>0</v>
      </c>
      <c r="R61" s="690">
        <v>0</v>
      </c>
      <c r="S61" s="690">
        <v>269315</v>
      </c>
      <c r="T61" s="690">
        <v>269315</v>
      </c>
      <c r="U61" s="690">
        <v>0</v>
      </c>
      <c r="V61" s="690">
        <v>0</v>
      </c>
      <c r="W61" s="689">
        <v>0</v>
      </c>
      <c r="X61" s="369">
        <v>104</v>
      </c>
    </row>
    <row r="62" spans="2:24" s="682" customFormat="1" ht="21.75" customHeight="1" x14ac:dyDescent="0.15">
      <c r="B62" s="89">
        <v>105</v>
      </c>
      <c r="C62" s="19" t="s">
        <v>2</v>
      </c>
      <c r="D62" s="690">
        <v>3092293491</v>
      </c>
      <c r="E62" s="690">
        <v>3096032605</v>
      </c>
      <c r="F62" s="690">
        <v>3519333</v>
      </c>
      <c r="G62" s="690">
        <v>219781</v>
      </c>
      <c r="H62" s="690">
        <v>0</v>
      </c>
      <c r="I62" s="690">
        <v>18204051</v>
      </c>
      <c r="J62" s="690">
        <v>18281043</v>
      </c>
      <c r="K62" s="690">
        <v>76992</v>
      </c>
      <c r="L62" s="690">
        <v>0</v>
      </c>
      <c r="M62" s="690">
        <v>0</v>
      </c>
      <c r="N62" s="690">
        <v>406697386</v>
      </c>
      <c r="O62" s="690">
        <v>406858581</v>
      </c>
      <c r="P62" s="690">
        <v>116771</v>
      </c>
      <c r="Q62" s="689">
        <v>44424</v>
      </c>
      <c r="R62" s="690">
        <v>0</v>
      </c>
      <c r="S62" s="690">
        <v>94689</v>
      </c>
      <c r="T62" s="690">
        <v>94689</v>
      </c>
      <c r="U62" s="690">
        <v>0</v>
      </c>
      <c r="V62" s="690">
        <v>0</v>
      </c>
      <c r="W62" s="689">
        <v>0</v>
      </c>
      <c r="X62" s="369">
        <v>105</v>
      </c>
    </row>
    <row r="63" spans="2:24" s="682" customFormat="1" ht="21.75" customHeight="1" x14ac:dyDescent="0.15">
      <c r="B63" s="87">
        <v>301</v>
      </c>
      <c r="C63" s="15" t="s">
        <v>1</v>
      </c>
      <c r="D63" s="687">
        <v>593049566</v>
      </c>
      <c r="E63" s="687">
        <v>593052814</v>
      </c>
      <c r="F63" s="687">
        <v>3248</v>
      </c>
      <c r="G63" s="688">
        <v>0</v>
      </c>
      <c r="H63" s="688">
        <v>0</v>
      </c>
      <c r="I63" s="688">
        <v>3157067</v>
      </c>
      <c r="J63" s="688">
        <v>3157067</v>
      </c>
      <c r="K63" s="688">
        <v>0</v>
      </c>
      <c r="L63" s="688">
        <v>0</v>
      </c>
      <c r="M63" s="688">
        <v>0</v>
      </c>
      <c r="N63" s="688">
        <v>47759777</v>
      </c>
      <c r="O63" s="688">
        <v>47759777</v>
      </c>
      <c r="P63" s="688">
        <v>0</v>
      </c>
      <c r="Q63" s="686">
        <v>0</v>
      </c>
      <c r="R63" s="687">
        <v>0</v>
      </c>
      <c r="S63" s="687">
        <v>0</v>
      </c>
      <c r="T63" s="687">
        <v>0</v>
      </c>
      <c r="U63" s="687">
        <v>0</v>
      </c>
      <c r="V63" s="687">
        <v>0</v>
      </c>
      <c r="W63" s="686">
        <v>0</v>
      </c>
      <c r="X63" s="365">
        <v>301</v>
      </c>
    </row>
    <row r="64" spans="2:24" s="682" customFormat="1" ht="21.75" customHeight="1" thickBot="1" x14ac:dyDescent="0.2">
      <c r="B64" s="84">
        <v>302</v>
      </c>
      <c r="C64" s="11" t="s">
        <v>0</v>
      </c>
      <c r="D64" s="683">
        <v>637287336</v>
      </c>
      <c r="E64" s="683">
        <v>643315568</v>
      </c>
      <c r="F64" s="683">
        <v>6028232</v>
      </c>
      <c r="G64" s="685">
        <v>0</v>
      </c>
      <c r="H64" s="685">
        <v>0</v>
      </c>
      <c r="I64" s="685">
        <v>5257519</v>
      </c>
      <c r="J64" s="685">
        <v>5386571</v>
      </c>
      <c r="K64" s="685">
        <v>129052</v>
      </c>
      <c r="L64" s="685">
        <v>0</v>
      </c>
      <c r="M64" s="685">
        <v>0</v>
      </c>
      <c r="N64" s="685">
        <v>42543796</v>
      </c>
      <c r="O64" s="685">
        <v>42543796</v>
      </c>
      <c r="P64" s="685">
        <v>0</v>
      </c>
      <c r="Q64" s="684">
        <v>0</v>
      </c>
      <c r="R64" s="683">
        <v>0</v>
      </c>
      <c r="S64" s="683">
        <v>0</v>
      </c>
      <c r="T64" s="683">
        <v>0</v>
      </c>
      <c r="U64" s="683">
        <v>0</v>
      </c>
      <c r="V64" s="683">
        <v>0</v>
      </c>
      <c r="W64" s="683">
        <v>0</v>
      </c>
      <c r="X64" s="18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5">
    <mergeCell ref="X3:X5"/>
    <mergeCell ref="B3:B5"/>
    <mergeCell ref="N3:R3"/>
    <mergeCell ref="S3:W3"/>
    <mergeCell ref="D4:H4"/>
  </mergeCells>
  <phoneticPr fontId="7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00"/>
    <pageSetUpPr autoPageBreaks="0"/>
  </sheetPr>
  <dimension ref="B1:N118"/>
  <sheetViews>
    <sheetView showOutlineSymbols="0" view="pageBreakPreview" zoomScale="80" zoomScaleNormal="75" zoomScaleSheetLayoutView="80" workbookViewId="0">
      <pane xSplit="3" ySplit="6" topLeftCell="D7" activePane="bottomRight" state="frozen"/>
      <selection activeCell="J18" sqref="J18"/>
      <selection pane="topRight" activeCell="J18" sqref="J18"/>
      <selection pane="bottomLeft" activeCell="J18" sqref="J18"/>
      <selection pane="bottomRight"/>
    </sheetView>
  </sheetViews>
  <sheetFormatPr defaultColWidth="10.75" defaultRowHeight="14.25" x14ac:dyDescent="0.15"/>
  <cols>
    <col min="1" max="1" width="1.875" style="681" customWidth="1"/>
    <col min="2" max="2" width="5" style="681" customWidth="1"/>
    <col min="3" max="3" width="13.625" style="681" customWidth="1"/>
    <col min="4" max="5" width="16.875" style="681" customWidth="1"/>
    <col min="6" max="8" width="12.375" style="681" customWidth="1"/>
    <col min="9" max="10" width="16.875" style="681" customWidth="1"/>
    <col min="11" max="13" width="12.375" style="681" customWidth="1"/>
    <col min="14" max="14" width="4.875" style="681" customWidth="1"/>
    <col min="15" max="16384" width="10.75" style="681"/>
  </cols>
  <sheetData>
    <row r="1" spans="2:14" ht="24" customHeight="1" x14ac:dyDescent="0.25">
      <c r="B1" s="732" t="s">
        <v>321</v>
      </c>
      <c r="I1" s="749"/>
    </row>
    <row r="2" spans="2:14" ht="11.25" customHeight="1" thickBot="1" x14ac:dyDescent="0.3">
      <c r="B2" s="732"/>
      <c r="C2" s="731"/>
      <c r="F2" s="748"/>
      <c r="G2" s="748"/>
      <c r="H2" s="748"/>
    </row>
    <row r="3" spans="2:14" s="682" customFormat="1" ht="21.75" customHeight="1" x14ac:dyDescent="0.15">
      <c r="B3" s="879" t="s">
        <v>171</v>
      </c>
      <c r="C3" s="358" t="s">
        <v>82</v>
      </c>
      <c r="D3" s="881" t="s">
        <v>320</v>
      </c>
      <c r="E3" s="859"/>
      <c r="F3" s="859"/>
      <c r="G3" s="859"/>
      <c r="H3" s="886"/>
      <c r="I3" s="885" t="s">
        <v>319</v>
      </c>
      <c r="J3" s="859"/>
      <c r="K3" s="859"/>
      <c r="L3" s="859"/>
      <c r="M3" s="886"/>
      <c r="N3" s="876" t="s">
        <v>171</v>
      </c>
    </row>
    <row r="4" spans="2:14" s="682" customFormat="1" ht="21.75" customHeight="1" x14ac:dyDescent="0.15">
      <c r="B4" s="880"/>
      <c r="C4" s="293"/>
      <c r="D4" s="724"/>
      <c r="E4" s="723"/>
      <c r="F4" s="723"/>
      <c r="G4" s="723"/>
      <c r="H4" s="723"/>
      <c r="I4" s="747"/>
      <c r="J4" s="746"/>
      <c r="K4" s="745"/>
      <c r="L4" s="745"/>
      <c r="M4" s="745"/>
      <c r="N4" s="877"/>
    </row>
    <row r="5" spans="2:14" s="682" customFormat="1" ht="21.75" customHeight="1" thickBot="1" x14ac:dyDescent="0.2">
      <c r="B5" s="830"/>
      <c r="C5" s="300" t="s">
        <v>187</v>
      </c>
      <c r="D5" s="744" t="s">
        <v>318</v>
      </c>
      <c r="E5" s="744" t="s">
        <v>317</v>
      </c>
      <c r="F5" s="743" t="s">
        <v>316</v>
      </c>
      <c r="G5" s="720" t="s">
        <v>302</v>
      </c>
      <c r="H5" s="719" t="s">
        <v>301</v>
      </c>
      <c r="I5" s="742" t="s">
        <v>305</v>
      </c>
      <c r="J5" s="721" t="s">
        <v>304</v>
      </c>
      <c r="K5" s="721" t="s">
        <v>308</v>
      </c>
      <c r="L5" s="720" t="s">
        <v>302</v>
      </c>
      <c r="M5" s="719" t="s">
        <v>301</v>
      </c>
      <c r="N5" s="878"/>
    </row>
    <row r="6" spans="2:14" s="699" customFormat="1" x14ac:dyDescent="0.15">
      <c r="B6" s="60"/>
      <c r="C6" s="7"/>
      <c r="D6" s="717" t="s">
        <v>150</v>
      </c>
      <c r="E6" s="717" t="s">
        <v>150</v>
      </c>
      <c r="F6" s="717" t="s">
        <v>150</v>
      </c>
      <c r="G6" s="718" t="s">
        <v>150</v>
      </c>
      <c r="H6" s="717" t="s">
        <v>150</v>
      </c>
      <c r="I6" s="717" t="s">
        <v>150</v>
      </c>
      <c r="J6" s="717" t="s">
        <v>150</v>
      </c>
      <c r="K6" s="717" t="s">
        <v>150</v>
      </c>
      <c r="L6" s="718" t="s">
        <v>150</v>
      </c>
      <c r="M6" s="717" t="s">
        <v>150</v>
      </c>
      <c r="N6" s="716"/>
    </row>
    <row r="7" spans="2:14" s="699" customFormat="1" ht="21.75" customHeight="1" x14ac:dyDescent="0.15">
      <c r="B7" s="56"/>
      <c r="C7" s="55" t="s">
        <v>59</v>
      </c>
      <c r="D7" s="741">
        <v>322325</v>
      </c>
      <c r="E7" s="741">
        <v>322325</v>
      </c>
      <c r="F7" s="706">
        <v>0</v>
      </c>
      <c r="G7" s="706">
        <v>0</v>
      </c>
      <c r="H7" s="706">
        <v>0</v>
      </c>
      <c r="I7" s="740">
        <v>2015772574</v>
      </c>
      <c r="J7" s="740">
        <v>2015051668</v>
      </c>
      <c r="K7" s="740">
        <v>59441</v>
      </c>
      <c r="L7" s="740">
        <v>0</v>
      </c>
      <c r="M7" s="706">
        <v>780347</v>
      </c>
      <c r="N7" s="700"/>
    </row>
    <row r="8" spans="2:14" s="699" customFormat="1" ht="21.75" customHeight="1" x14ac:dyDescent="0.15">
      <c r="B8" s="56"/>
      <c r="C8" s="55" t="s">
        <v>58</v>
      </c>
      <c r="D8" s="741">
        <v>371293</v>
      </c>
      <c r="E8" s="741">
        <v>371293</v>
      </c>
      <c r="F8" s="706">
        <v>0</v>
      </c>
      <c r="G8" s="706">
        <v>0</v>
      </c>
      <c r="H8" s="706">
        <v>0</v>
      </c>
      <c r="I8" s="740">
        <v>1868257976</v>
      </c>
      <c r="J8" s="740">
        <v>1864859645</v>
      </c>
      <c r="K8" s="740">
        <v>0</v>
      </c>
      <c r="L8" s="740">
        <v>473565</v>
      </c>
      <c r="M8" s="706">
        <v>3871896</v>
      </c>
      <c r="N8" s="700"/>
    </row>
    <row r="9" spans="2:14" s="699" customFormat="1" ht="21.75" customHeight="1" x14ac:dyDescent="0.15">
      <c r="B9" s="56"/>
      <c r="C9" s="55" t="s">
        <v>57</v>
      </c>
      <c r="D9" s="38">
        <v>657170</v>
      </c>
      <c r="E9" s="38">
        <v>657170</v>
      </c>
      <c r="F9" s="38">
        <v>0</v>
      </c>
      <c r="G9" s="38">
        <v>0</v>
      </c>
      <c r="H9" s="38">
        <v>0</v>
      </c>
      <c r="I9" s="38">
        <v>1779019353</v>
      </c>
      <c r="J9" s="38">
        <v>1772393357</v>
      </c>
      <c r="K9" s="38">
        <v>350000</v>
      </c>
      <c r="L9" s="740">
        <v>345000</v>
      </c>
      <c r="M9" s="38">
        <v>7320996</v>
      </c>
      <c r="N9" s="700"/>
    </row>
    <row r="10" spans="2:14" s="699" customFormat="1" ht="21.75" customHeight="1" x14ac:dyDescent="0.15">
      <c r="B10" s="56"/>
      <c r="C10" s="55" t="s">
        <v>56</v>
      </c>
      <c r="D10" s="38">
        <v>310160</v>
      </c>
      <c r="E10" s="38">
        <v>310160</v>
      </c>
      <c r="F10" s="38">
        <v>0</v>
      </c>
      <c r="G10" s="38">
        <v>0</v>
      </c>
      <c r="H10" s="38">
        <v>0</v>
      </c>
      <c r="I10" s="38">
        <v>1569116912</v>
      </c>
      <c r="J10" s="38">
        <v>1568091822</v>
      </c>
      <c r="K10" s="38">
        <v>287530</v>
      </c>
      <c r="L10" s="38">
        <v>1098550</v>
      </c>
      <c r="M10" s="38">
        <v>2411170</v>
      </c>
      <c r="N10" s="700"/>
    </row>
    <row r="11" spans="2:14" s="699" customFormat="1" ht="15" thickBot="1" x14ac:dyDescent="0.2">
      <c r="B11" s="51"/>
      <c r="C11" s="50"/>
      <c r="D11" s="708"/>
      <c r="E11" s="708"/>
      <c r="F11" s="706"/>
      <c r="G11" s="706"/>
      <c r="H11" s="706"/>
      <c r="I11" s="739"/>
      <c r="J11" s="739"/>
      <c r="K11" s="739"/>
      <c r="L11" s="738"/>
      <c r="M11" s="706"/>
      <c r="N11" s="705"/>
    </row>
    <row r="12" spans="2:14" s="699" customFormat="1" x14ac:dyDescent="0.15">
      <c r="B12" s="44"/>
      <c r="C12" s="43"/>
      <c r="D12" s="704"/>
      <c r="E12" s="704"/>
      <c r="F12" s="701"/>
      <c r="G12" s="701"/>
      <c r="H12" s="701"/>
      <c r="I12" s="738"/>
      <c r="J12" s="738"/>
      <c r="K12" s="738"/>
      <c r="L12" s="737"/>
      <c r="M12" s="701"/>
      <c r="N12" s="700"/>
    </row>
    <row r="13" spans="2:14" s="699" customFormat="1" ht="21.75" customHeight="1" x14ac:dyDescent="0.15">
      <c r="B13" s="37" t="s">
        <v>55</v>
      </c>
      <c r="C13" s="19" t="s">
        <v>54</v>
      </c>
      <c r="D13" s="38">
        <f t="shared" ref="D13:M13" si="0">SUM(D19:D64)</f>
        <v>55490</v>
      </c>
      <c r="E13" s="38">
        <f t="shared" si="0"/>
        <v>55490</v>
      </c>
      <c r="F13" s="38">
        <f t="shared" si="0"/>
        <v>0</v>
      </c>
      <c r="G13" s="38">
        <f t="shared" si="0"/>
        <v>0</v>
      </c>
      <c r="H13" s="38">
        <f t="shared" si="0"/>
        <v>0</v>
      </c>
      <c r="I13" s="38">
        <f t="shared" si="0"/>
        <v>1384378216</v>
      </c>
      <c r="J13" s="38">
        <f t="shared" si="0"/>
        <v>1384905489</v>
      </c>
      <c r="K13" s="38">
        <f t="shared" si="0"/>
        <v>2601067</v>
      </c>
      <c r="L13" s="38">
        <f t="shared" si="0"/>
        <v>836100</v>
      </c>
      <c r="M13" s="38">
        <f t="shared" si="0"/>
        <v>2909894</v>
      </c>
      <c r="N13" s="700"/>
    </row>
    <row r="14" spans="2:14" s="699" customFormat="1" ht="21.75" customHeight="1" x14ac:dyDescent="0.15">
      <c r="B14" s="37" t="s">
        <v>53</v>
      </c>
      <c r="C14" s="19" t="s">
        <v>52</v>
      </c>
      <c r="D14" s="33">
        <f t="shared" ref="D14:M14" si="1">SUM(D19:D62)</f>
        <v>55490</v>
      </c>
      <c r="E14" s="33">
        <f t="shared" si="1"/>
        <v>55490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1317997166</v>
      </c>
      <c r="J14" s="33">
        <f t="shared" si="1"/>
        <v>1318104439</v>
      </c>
      <c r="K14" s="33">
        <f t="shared" si="1"/>
        <v>2601067</v>
      </c>
      <c r="L14" s="33">
        <f t="shared" si="1"/>
        <v>416100</v>
      </c>
      <c r="M14" s="33">
        <f t="shared" si="1"/>
        <v>2909894</v>
      </c>
      <c r="N14" s="700"/>
    </row>
    <row r="15" spans="2:14" s="699" customFormat="1" ht="21.75" customHeight="1" x14ac:dyDescent="0.15">
      <c r="B15" s="35" t="s">
        <v>175</v>
      </c>
      <c r="C15" s="105" t="s">
        <v>50</v>
      </c>
      <c r="D15" s="33">
        <f t="shared" ref="D15:M15" si="2">SUM(D19:D31,D35:D36,D38:D40,D43,D48,D50:D51,D53:D62)</f>
        <v>55490</v>
      </c>
      <c r="E15" s="33">
        <f t="shared" si="2"/>
        <v>55490</v>
      </c>
      <c r="F15" s="33">
        <f t="shared" si="2"/>
        <v>0</v>
      </c>
      <c r="G15" s="33">
        <f t="shared" si="2"/>
        <v>0</v>
      </c>
      <c r="H15" s="33">
        <f t="shared" si="2"/>
        <v>0</v>
      </c>
      <c r="I15" s="33">
        <f t="shared" si="2"/>
        <v>1194925436</v>
      </c>
      <c r="J15" s="33">
        <f t="shared" si="2"/>
        <v>1193627815</v>
      </c>
      <c r="K15" s="33">
        <f t="shared" si="2"/>
        <v>1296067</v>
      </c>
      <c r="L15" s="33">
        <f t="shared" si="2"/>
        <v>0</v>
      </c>
      <c r="M15" s="33">
        <f t="shared" si="2"/>
        <v>2593688</v>
      </c>
      <c r="N15" s="378"/>
    </row>
    <row r="16" spans="2:14" s="682" customFormat="1" ht="21.75" customHeight="1" x14ac:dyDescent="0.15">
      <c r="B16" s="34" t="s">
        <v>49</v>
      </c>
      <c r="C16" s="105" t="s">
        <v>48</v>
      </c>
      <c r="D16" s="33">
        <f t="shared" ref="D16:M16" si="3">D14-D15</f>
        <v>0</v>
      </c>
      <c r="E16" s="33">
        <f t="shared" si="3"/>
        <v>0</v>
      </c>
      <c r="F16" s="33">
        <f t="shared" si="3"/>
        <v>0</v>
      </c>
      <c r="G16" s="33">
        <f t="shared" si="3"/>
        <v>0</v>
      </c>
      <c r="H16" s="33">
        <f t="shared" si="3"/>
        <v>0</v>
      </c>
      <c r="I16" s="33">
        <f t="shared" si="3"/>
        <v>123071730</v>
      </c>
      <c r="J16" s="33">
        <f t="shared" si="3"/>
        <v>124476624</v>
      </c>
      <c r="K16" s="33">
        <f t="shared" si="3"/>
        <v>1305000</v>
      </c>
      <c r="L16" s="33">
        <f t="shared" si="3"/>
        <v>416100</v>
      </c>
      <c r="M16" s="33">
        <f t="shared" si="3"/>
        <v>316206</v>
      </c>
      <c r="N16" s="698"/>
    </row>
    <row r="17" spans="2:14" s="682" customFormat="1" ht="21.75" customHeight="1" x14ac:dyDescent="0.15">
      <c r="B17" s="34" t="s">
        <v>47</v>
      </c>
      <c r="C17" s="105" t="s">
        <v>46</v>
      </c>
      <c r="D17" s="33">
        <f t="shared" ref="D17:M17" si="4">SUM(D63:D64)</f>
        <v>0</v>
      </c>
      <c r="E17" s="33">
        <f t="shared" si="4"/>
        <v>0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66381050</v>
      </c>
      <c r="J17" s="33">
        <f t="shared" si="4"/>
        <v>66801050</v>
      </c>
      <c r="K17" s="33">
        <f t="shared" si="4"/>
        <v>0</v>
      </c>
      <c r="L17" s="33">
        <f t="shared" si="4"/>
        <v>420000</v>
      </c>
      <c r="M17" s="33">
        <f t="shared" si="4"/>
        <v>0</v>
      </c>
      <c r="N17" s="698"/>
    </row>
    <row r="18" spans="2:14" s="682" customFormat="1" ht="15" thickBot="1" x14ac:dyDescent="0.2">
      <c r="B18" s="477"/>
      <c r="C18" s="476"/>
      <c r="D18" s="696"/>
      <c r="E18" s="696"/>
      <c r="F18" s="695"/>
      <c r="G18" s="695"/>
      <c r="H18" s="695"/>
      <c r="I18" s="695"/>
      <c r="J18" s="695"/>
      <c r="K18" s="695"/>
      <c r="L18" s="695"/>
      <c r="M18" s="695"/>
      <c r="N18" s="694"/>
    </row>
    <row r="19" spans="2:14" s="682" customFormat="1" ht="21.75" customHeight="1" x14ac:dyDescent="0.15">
      <c r="B19" s="89">
        <v>1</v>
      </c>
      <c r="C19" s="19" t="s">
        <v>45</v>
      </c>
      <c r="D19" s="693">
        <v>0</v>
      </c>
      <c r="E19" s="693">
        <v>0</v>
      </c>
      <c r="F19" s="693">
        <v>0</v>
      </c>
      <c r="G19" s="693">
        <v>0</v>
      </c>
      <c r="H19" s="693">
        <v>0</v>
      </c>
      <c r="I19" s="693">
        <v>128099746</v>
      </c>
      <c r="J19" s="693">
        <v>128099746</v>
      </c>
      <c r="K19" s="693">
        <v>0</v>
      </c>
      <c r="L19" s="693">
        <v>0</v>
      </c>
      <c r="M19" s="693">
        <v>0</v>
      </c>
      <c r="N19" s="203">
        <v>1</v>
      </c>
    </row>
    <row r="20" spans="2:14" s="682" customFormat="1" ht="21.75" customHeight="1" x14ac:dyDescent="0.15">
      <c r="B20" s="89">
        <v>2</v>
      </c>
      <c r="C20" s="19" t="s">
        <v>44</v>
      </c>
      <c r="D20" s="690">
        <v>0</v>
      </c>
      <c r="E20" s="690">
        <v>0</v>
      </c>
      <c r="F20" s="690">
        <v>0</v>
      </c>
      <c r="G20" s="690">
        <v>0</v>
      </c>
      <c r="H20" s="690">
        <v>0</v>
      </c>
      <c r="I20" s="690">
        <v>52698900</v>
      </c>
      <c r="J20" s="690">
        <v>52458670</v>
      </c>
      <c r="K20" s="690">
        <v>0</v>
      </c>
      <c r="L20" s="690">
        <v>0</v>
      </c>
      <c r="M20" s="736">
        <v>240230</v>
      </c>
      <c r="N20" s="193">
        <v>2</v>
      </c>
    </row>
    <row r="21" spans="2:14" s="682" customFormat="1" ht="21.75" customHeight="1" x14ac:dyDescent="0.15">
      <c r="B21" s="89">
        <v>3</v>
      </c>
      <c r="C21" s="19" t="s">
        <v>43</v>
      </c>
      <c r="D21" s="690">
        <v>0</v>
      </c>
      <c r="E21" s="690">
        <v>0</v>
      </c>
      <c r="F21" s="690">
        <v>0</v>
      </c>
      <c r="G21" s="690">
        <v>0</v>
      </c>
      <c r="H21" s="690">
        <v>0</v>
      </c>
      <c r="I21" s="690">
        <v>82177278</v>
      </c>
      <c r="J21" s="690">
        <v>81164137</v>
      </c>
      <c r="K21" s="690">
        <v>0</v>
      </c>
      <c r="L21" s="690">
        <v>0</v>
      </c>
      <c r="M21" s="736">
        <v>1013141</v>
      </c>
      <c r="N21" s="193">
        <v>3</v>
      </c>
    </row>
    <row r="22" spans="2:14" s="682" customFormat="1" ht="21.75" customHeight="1" x14ac:dyDescent="0.15">
      <c r="B22" s="89">
        <v>4</v>
      </c>
      <c r="C22" s="19" t="s">
        <v>42</v>
      </c>
      <c r="D22" s="690">
        <v>0</v>
      </c>
      <c r="E22" s="690">
        <v>0</v>
      </c>
      <c r="F22" s="690">
        <v>0</v>
      </c>
      <c r="G22" s="690">
        <v>0</v>
      </c>
      <c r="H22" s="690">
        <v>0</v>
      </c>
      <c r="I22" s="690">
        <v>77015094</v>
      </c>
      <c r="J22" s="690">
        <v>77015094</v>
      </c>
      <c r="K22" s="690">
        <v>0</v>
      </c>
      <c r="L22" s="690">
        <v>0</v>
      </c>
      <c r="M22" s="736">
        <v>0</v>
      </c>
      <c r="N22" s="193">
        <v>4</v>
      </c>
    </row>
    <row r="23" spans="2:14" s="682" customFormat="1" ht="21.75" customHeight="1" x14ac:dyDescent="0.15">
      <c r="B23" s="91">
        <v>5</v>
      </c>
      <c r="C23" s="23" t="s">
        <v>41</v>
      </c>
      <c r="D23" s="691">
        <v>0</v>
      </c>
      <c r="E23" s="691">
        <v>0</v>
      </c>
      <c r="F23" s="691">
        <v>0</v>
      </c>
      <c r="G23" s="691">
        <v>0</v>
      </c>
      <c r="H23" s="691">
        <v>0</v>
      </c>
      <c r="I23" s="690">
        <v>30164000</v>
      </c>
      <c r="J23" s="690">
        <v>30164000</v>
      </c>
      <c r="K23" s="690">
        <v>0</v>
      </c>
      <c r="L23" s="690">
        <v>0</v>
      </c>
      <c r="M23" s="690">
        <v>0</v>
      </c>
      <c r="N23" s="195">
        <v>5</v>
      </c>
    </row>
    <row r="24" spans="2:14" s="682" customFormat="1" ht="21.75" customHeight="1" x14ac:dyDescent="0.15">
      <c r="B24" s="89">
        <v>7</v>
      </c>
      <c r="C24" s="19" t="s">
        <v>40</v>
      </c>
      <c r="D24" s="690">
        <v>0</v>
      </c>
      <c r="E24" s="690">
        <v>0</v>
      </c>
      <c r="F24" s="690">
        <v>0</v>
      </c>
      <c r="G24" s="690">
        <v>0</v>
      </c>
      <c r="H24" s="690">
        <v>0</v>
      </c>
      <c r="I24" s="688">
        <v>22992520</v>
      </c>
      <c r="J24" s="688">
        <v>22992520</v>
      </c>
      <c r="K24" s="688">
        <v>0</v>
      </c>
      <c r="L24" s="688">
        <v>0</v>
      </c>
      <c r="M24" s="735">
        <v>0</v>
      </c>
      <c r="N24" s="193">
        <v>7</v>
      </c>
    </row>
    <row r="25" spans="2:14" s="682" customFormat="1" ht="21.75" customHeight="1" x14ac:dyDescent="0.15">
      <c r="B25" s="89">
        <v>8</v>
      </c>
      <c r="C25" s="19" t="s">
        <v>39</v>
      </c>
      <c r="D25" s="690">
        <v>0</v>
      </c>
      <c r="E25" s="690">
        <v>0</v>
      </c>
      <c r="F25" s="690">
        <v>0</v>
      </c>
      <c r="G25" s="690">
        <v>0</v>
      </c>
      <c r="H25" s="690">
        <v>0</v>
      </c>
      <c r="I25" s="690">
        <v>31278904</v>
      </c>
      <c r="J25" s="690">
        <v>31278904</v>
      </c>
      <c r="K25" s="690">
        <v>0</v>
      </c>
      <c r="L25" s="690">
        <v>0</v>
      </c>
      <c r="M25" s="736">
        <v>0</v>
      </c>
      <c r="N25" s="193">
        <v>8</v>
      </c>
    </row>
    <row r="26" spans="2:14" s="682" customFormat="1" ht="21.75" customHeight="1" x14ac:dyDescent="0.15">
      <c r="B26" s="89">
        <v>10</v>
      </c>
      <c r="C26" s="19" t="s">
        <v>38</v>
      </c>
      <c r="D26" s="690">
        <v>0</v>
      </c>
      <c r="E26" s="690">
        <v>0</v>
      </c>
      <c r="F26" s="690">
        <v>0</v>
      </c>
      <c r="G26" s="690">
        <v>0</v>
      </c>
      <c r="H26" s="690">
        <v>0</v>
      </c>
      <c r="I26" s="690">
        <v>29260000</v>
      </c>
      <c r="J26" s="690">
        <v>29260000</v>
      </c>
      <c r="K26" s="690">
        <v>0</v>
      </c>
      <c r="L26" s="690">
        <v>0</v>
      </c>
      <c r="M26" s="736">
        <v>0</v>
      </c>
      <c r="N26" s="193">
        <v>10</v>
      </c>
    </row>
    <row r="27" spans="2:14" s="682" customFormat="1" ht="21.75" customHeight="1" x14ac:dyDescent="0.15">
      <c r="B27" s="89">
        <v>11</v>
      </c>
      <c r="C27" s="19" t="s">
        <v>37</v>
      </c>
      <c r="D27" s="690">
        <v>0</v>
      </c>
      <c r="E27" s="690">
        <v>0</v>
      </c>
      <c r="F27" s="690">
        <v>0</v>
      </c>
      <c r="G27" s="690">
        <v>0</v>
      </c>
      <c r="H27" s="690">
        <v>0</v>
      </c>
      <c r="I27" s="690">
        <v>38728000</v>
      </c>
      <c r="J27" s="690">
        <v>38728000</v>
      </c>
      <c r="K27" s="690">
        <v>0</v>
      </c>
      <c r="L27" s="690">
        <v>0</v>
      </c>
      <c r="M27" s="736">
        <v>0</v>
      </c>
      <c r="N27" s="193">
        <v>11</v>
      </c>
    </row>
    <row r="28" spans="2:14" s="682" customFormat="1" ht="21.75" customHeight="1" x14ac:dyDescent="0.15">
      <c r="B28" s="91">
        <v>12</v>
      </c>
      <c r="C28" s="23" t="s">
        <v>36</v>
      </c>
      <c r="D28" s="691">
        <v>0</v>
      </c>
      <c r="E28" s="691">
        <v>0</v>
      </c>
      <c r="F28" s="691">
        <v>0</v>
      </c>
      <c r="G28" s="691">
        <v>0</v>
      </c>
      <c r="H28" s="691">
        <v>0</v>
      </c>
      <c r="I28" s="690">
        <v>16160000</v>
      </c>
      <c r="J28" s="690">
        <v>16160000</v>
      </c>
      <c r="K28" s="690">
        <v>0</v>
      </c>
      <c r="L28" s="690">
        <v>0</v>
      </c>
      <c r="M28" s="690">
        <v>0</v>
      </c>
      <c r="N28" s="195">
        <v>12</v>
      </c>
    </row>
    <row r="29" spans="2:14" s="682" customFormat="1" ht="21.75" customHeight="1" x14ac:dyDescent="0.15">
      <c r="B29" s="89">
        <v>14</v>
      </c>
      <c r="C29" s="19" t="s">
        <v>35</v>
      </c>
      <c r="D29" s="690">
        <v>0</v>
      </c>
      <c r="E29" s="690">
        <v>0</v>
      </c>
      <c r="F29" s="690">
        <v>0</v>
      </c>
      <c r="G29" s="690">
        <v>0</v>
      </c>
      <c r="H29" s="690">
        <v>0</v>
      </c>
      <c r="I29" s="688">
        <v>8143024</v>
      </c>
      <c r="J29" s="688">
        <v>8143024</v>
      </c>
      <c r="K29" s="688">
        <v>0</v>
      </c>
      <c r="L29" s="688">
        <v>0</v>
      </c>
      <c r="M29" s="735">
        <v>0</v>
      </c>
      <c r="N29" s="193">
        <v>14</v>
      </c>
    </row>
    <row r="30" spans="2:14" s="682" customFormat="1" ht="21.75" customHeight="1" x14ac:dyDescent="0.15">
      <c r="B30" s="89">
        <v>15</v>
      </c>
      <c r="C30" s="19" t="s">
        <v>34</v>
      </c>
      <c r="D30" s="690">
        <v>0</v>
      </c>
      <c r="E30" s="690">
        <v>0</v>
      </c>
      <c r="F30" s="690">
        <v>0</v>
      </c>
      <c r="G30" s="690">
        <v>0</v>
      </c>
      <c r="H30" s="690">
        <v>0</v>
      </c>
      <c r="I30" s="690">
        <v>17842675</v>
      </c>
      <c r="J30" s="690">
        <v>17829079</v>
      </c>
      <c r="K30" s="690">
        <v>0</v>
      </c>
      <c r="L30" s="690">
        <v>0</v>
      </c>
      <c r="M30" s="736">
        <v>13596</v>
      </c>
      <c r="N30" s="193">
        <v>15</v>
      </c>
    </row>
    <row r="31" spans="2:14" s="682" customFormat="1" ht="21.75" customHeight="1" x14ac:dyDescent="0.15">
      <c r="B31" s="89">
        <v>17</v>
      </c>
      <c r="C31" s="19" t="s">
        <v>33</v>
      </c>
      <c r="D31" s="690">
        <v>0</v>
      </c>
      <c r="E31" s="690">
        <v>0</v>
      </c>
      <c r="F31" s="690">
        <v>0</v>
      </c>
      <c r="G31" s="690">
        <v>0</v>
      </c>
      <c r="H31" s="690">
        <v>0</v>
      </c>
      <c r="I31" s="690">
        <v>40480000</v>
      </c>
      <c r="J31" s="690">
        <v>40480000</v>
      </c>
      <c r="K31" s="690">
        <v>0</v>
      </c>
      <c r="L31" s="690">
        <v>0</v>
      </c>
      <c r="M31" s="736">
        <v>0</v>
      </c>
      <c r="N31" s="193">
        <v>17</v>
      </c>
    </row>
    <row r="32" spans="2:14" s="682" customFormat="1" ht="21.75" customHeight="1" x14ac:dyDescent="0.15">
      <c r="B32" s="89">
        <v>20</v>
      </c>
      <c r="C32" s="19" t="s">
        <v>32</v>
      </c>
      <c r="D32" s="690">
        <v>0</v>
      </c>
      <c r="E32" s="690">
        <v>0</v>
      </c>
      <c r="F32" s="690">
        <v>0</v>
      </c>
      <c r="G32" s="690">
        <v>0</v>
      </c>
      <c r="H32" s="690">
        <v>0</v>
      </c>
      <c r="I32" s="690">
        <v>18834000</v>
      </c>
      <c r="J32" s="690">
        <v>18834000</v>
      </c>
      <c r="K32" s="690">
        <v>0</v>
      </c>
      <c r="L32" s="690">
        <v>0</v>
      </c>
      <c r="M32" s="736">
        <v>0</v>
      </c>
      <c r="N32" s="193">
        <v>20</v>
      </c>
    </row>
    <row r="33" spans="2:14" s="682" customFormat="1" ht="21.75" customHeight="1" x14ac:dyDescent="0.15">
      <c r="B33" s="91">
        <v>27</v>
      </c>
      <c r="C33" s="23" t="s">
        <v>31</v>
      </c>
      <c r="D33" s="691">
        <v>0</v>
      </c>
      <c r="E33" s="691">
        <v>0</v>
      </c>
      <c r="F33" s="691">
        <v>0</v>
      </c>
      <c r="G33" s="691">
        <v>0</v>
      </c>
      <c r="H33" s="691">
        <v>0</v>
      </c>
      <c r="I33" s="690">
        <v>8658000</v>
      </c>
      <c r="J33" s="690">
        <v>8658000</v>
      </c>
      <c r="K33" s="690">
        <v>0</v>
      </c>
      <c r="L33" s="690">
        <v>0</v>
      </c>
      <c r="M33" s="690">
        <v>0</v>
      </c>
      <c r="N33" s="195">
        <v>27</v>
      </c>
    </row>
    <row r="34" spans="2:14" s="682" customFormat="1" ht="21.75" customHeight="1" x14ac:dyDescent="0.15">
      <c r="B34" s="89">
        <v>32</v>
      </c>
      <c r="C34" s="19" t="s">
        <v>30</v>
      </c>
      <c r="D34" s="690">
        <v>0</v>
      </c>
      <c r="E34" s="690">
        <v>0</v>
      </c>
      <c r="F34" s="690">
        <v>0</v>
      </c>
      <c r="G34" s="690">
        <v>0</v>
      </c>
      <c r="H34" s="690">
        <v>0</v>
      </c>
      <c r="I34" s="688">
        <v>13344730</v>
      </c>
      <c r="J34" s="688">
        <v>13344730</v>
      </c>
      <c r="K34" s="688">
        <v>0</v>
      </c>
      <c r="L34" s="688">
        <v>0</v>
      </c>
      <c r="M34" s="735">
        <v>0</v>
      </c>
      <c r="N34" s="193">
        <v>32</v>
      </c>
    </row>
    <row r="35" spans="2:14" s="682" customFormat="1" ht="21.75" customHeight="1" x14ac:dyDescent="0.15">
      <c r="B35" s="89">
        <v>33</v>
      </c>
      <c r="C35" s="19" t="s">
        <v>29</v>
      </c>
      <c r="D35" s="690">
        <v>0</v>
      </c>
      <c r="E35" s="690">
        <v>0</v>
      </c>
      <c r="F35" s="690">
        <v>0</v>
      </c>
      <c r="G35" s="690">
        <v>0</v>
      </c>
      <c r="H35" s="690">
        <v>0</v>
      </c>
      <c r="I35" s="690">
        <v>16139750</v>
      </c>
      <c r="J35" s="690">
        <v>16139750</v>
      </c>
      <c r="K35" s="690">
        <v>0</v>
      </c>
      <c r="L35" s="690">
        <v>0</v>
      </c>
      <c r="M35" s="736">
        <v>0</v>
      </c>
      <c r="N35" s="193">
        <v>33</v>
      </c>
    </row>
    <row r="36" spans="2:14" s="682" customFormat="1" ht="21.75" customHeight="1" x14ac:dyDescent="0.15">
      <c r="B36" s="89">
        <v>35</v>
      </c>
      <c r="C36" s="19" t="s">
        <v>28</v>
      </c>
      <c r="D36" s="690">
        <v>0</v>
      </c>
      <c r="E36" s="690">
        <v>0</v>
      </c>
      <c r="F36" s="690">
        <v>0</v>
      </c>
      <c r="G36" s="690">
        <v>0</v>
      </c>
      <c r="H36" s="690">
        <v>0</v>
      </c>
      <c r="I36" s="690">
        <v>16284000</v>
      </c>
      <c r="J36" s="690">
        <v>16284000</v>
      </c>
      <c r="K36" s="690">
        <v>0</v>
      </c>
      <c r="L36" s="690">
        <v>0</v>
      </c>
      <c r="M36" s="736">
        <v>0</v>
      </c>
      <c r="N36" s="193">
        <v>35</v>
      </c>
    </row>
    <row r="37" spans="2:14" s="682" customFormat="1" ht="21.75" customHeight="1" x14ac:dyDescent="0.15">
      <c r="B37" s="89">
        <v>42</v>
      </c>
      <c r="C37" s="19" t="s">
        <v>27</v>
      </c>
      <c r="D37" s="690">
        <v>0</v>
      </c>
      <c r="E37" s="690">
        <v>0</v>
      </c>
      <c r="F37" s="690">
        <v>0</v>
      </c>
      <c r="G37" s="690">
        <v>0</v>
      </c>
      <c r="H37" s="690">
        <v>0</v>
      </c>
      <c r="I37" s="690">
        <v>7090000</v>
      </c>
      <c r="J37" s="690">
        <v>7090000</v>
      </c>
      <c r="K37" s="690">
        <v>0</v>
      </c>
      <c r="L37" s="690">
        <v>0</v>
      </c>
      <c r="M37" s="736">
        <v>0</v>
      </c>
      <c r="N37" s="193">
        <v>42</v>
      </c>
    </row>
    <row r="38" spans="2:14" s="682" customFormat="1" ht="21.75" customHeight="1" x14ac:dyDescent="0.15">
      <c r="B38" s="91">
        <v>48</v>
      </c>
      <c r="C38" s="23" t="s">
        <v>26</v>
      </c>
      <c r="D38" s="691">
        <v>0</v>
      </c>
      <c r="E38" s="691">
        <v>0</v>
      </c>
      <c r="F38" s="691">
        <v>0</v>
      </c>
      <c r="G38" s="691">
        <v>0</v>
      </c>
      <c r="H38" s="691">
        <v>0</v>
      </c>
      <c r="I38" s="690">
        <v>37816166</v>
      </c>
      <c r="J38" s="690">
        <v>37816166</v>
      </c>
      <c r="K38" s="690">
        <v>0</v>
      </c>
      <c r="L38" s="690">
        <v>0</v>
      </c>
      <c r="M38" s="690">
        <v>0</v>
      </c>
      <c r="N38" s="195">
        <v>48</v>
      </c>
    </row>
    <row r="39" spans="2:14" s="682" customFormat="1" ht="21.75" customHeight="1" x14ac:dyDescent="0.15">
      <c r="B39" s="89">
        <v>49</v>
      </c>
      <c r="C39" s="19" t="s">
        <v>25</v>
      </c>
      <c r="D39" s="690">
        <v>0</v>
      </c>
      <c r="E39" s="690">
        <v>0</v>
      </c>
      <c r="F39" s="690">
        <v>0</v>
      </c>
      <c r="G39" s="690">
        <v>0</v>
      </c>
      <c r="H39" s="690">
        <v>0</v>
      </c>
      <c r="I39" s="688">
        <v>50343545</v>
      </c>
      <c r="J39" s="688">
        <v>50847055</v>
      </c>
      <c r="K39" s="688">
        <v>420000</v>
      </c>
      <c r="L39" s="688">
        <v>0</v>
      </c>
      <c r="M39" s="735">
        <v>-83510</v>
      </c>
      <c r="N39" s="193">
        <v>49</v>
      </c>
    </row>
    <row r="40" spans="2:14" s="682" customFormat="1" ht="21.75" customHeight="1" x14ac:dyDescent="0.15">
      <c r="B40" s="89">
        <v>53</v>
      </c>
      <c r="C40" s="19" t="s">
        <v>24</v>
      </c>
      <c r="D40" s="690">
        <v>0</v>
      </c>
      <c r="E40" s="690">
        <v>0</v>
      </c>
      <c r="F40" s="690">
        <v>0</v>
      </c>
      <c r="G40" s="690">
        <v>0</v>
      </c>
      <c r="H40" s="690">
        <v>0</v>
      </c>
      <c r="I40" s="690">
        <v>14440316</v>
      </c>
      <c r="J40" s="690">
        <v>14440316</v>
      </c>
      <c r="K40" s="690">
        <v>0</v>
      </c>
      <c r="L40" s="690">
        <v>0</v>
      </c>
      <c r="M40" s="736">
        <v>0</v>
      </c>
      <c r="N40" s="193">
        <v>53</v>
      </c>
    </row>
    <row r="41" spans="2:14" s="682" customFormat="1" ht="21.75" customHeight="1" x14ac:dyDescent="0.15">
      <c r="B41" s="89">
        <v>57</v>
      </c>
      <c r="C41" s="19" t="s">
        <v>23</v>
      </c>
      <c r="D41" s="690">
        <v>0</v>
      </c>
      <c r="E41" s="690">
        <v>0</v>
      </c>
      <c r="F41" s="690">
        <v>0</v>
      </c>
      <c r="G41" s="690">
        <v>0</v>
      </c>
      <c r="H41" s="690">
        <v>0</v>
      </c>
      <c r="I41" s="690">
        <v>6917000</v>
      </c>
      <c r="J41" s="690">
        <v>7609776</v>
      </c>
      <c r="K41" s="690">
        <v>885000</v>
      </c>
      <c r="L41" s="690">
        <v>0</v>
      </c>
      <c r="M41" s="736">
        <v>192224</v>
      </c>
      <c r="N41" s="193">
        <v>57</v>
      </c>
    </row>
    <row r="42" spans="2:14" s="682" customFormat="1" ht="21.75" customHeight="1" x14ac:dyDescent="0.15">
      <c r="B42" s="89">
        <v>58</v>
      </c>
      <c r="C42" s="19" t="s">
        <v>22</v>
      </c>
      <c r="D42" s="690">
        <v>0</v>
      </c>
      <c r="E42" s="690">
        <v>0</v>
      </c>
      <c r="F42" s="690">
        <v>0</v>
      </c>
      <c r="G42" s="690">
        <v>0</v>
      </c>
      <c r="H42" s="690">
        <v>0</v>
      </c>
      <c r="I42" s="690">
        <v>18404000</v>
      </c>
      <c r="J42" s="690">
        <v>19240100</v>
      </c>
      <c r="K42" s="690">
        <v>420000</v>
      </c>
      <c r="L42" s="690">
        <v>416100</v>
      </c>
      <c r="M42" s="736">
        <v>0</v>
      </c>
      <c r="N42" s="193">
        <v>58</v>
      </c>
    </row>
    <row r="43" spans="2:14" s="682" customFormat="1" ht="21.75" customHeight="1" x14ac:dyDescent="0.15">
      <c r="B43" s="91">
        <v>59</v>
      </c>
      <c r="C43" s="23" t="s">
        <v>21</v>
      </c>
      <c r="D43" s="691">
        <v>0</v>
      </c>
      <c r="E43" s="691">
        <v>0</v>
      </c>
      <c r="F43" s="691">
        <v>0</v>
      </c>
      <c r="G43" s="691">
        <v>0</v>
      </c>
      <c r="H43" s="691">
        <v>0</v>
      </c>
      <c r="I43" s="690">
        <v>36606530</v>
      </c>
      <c r="J43" s="690">
        <v>36606530</v>
      </c>
      <c r="K43" s="690">
        <v>0</v>
      </c>
      <c r="L43" s="690">
        <v>0</v>
      </c>
      <c r="M43" s="690">
        <v>0</v>
      </c>
      <c r="N43" s="195">
        <v>59</v>
      </c>
    </row>
    <row r="44" spans="2:14" s="682" customFormat="1" ht="21.75" customHeight="1" x14ac:dyDescent="0.15">
      <c r="B44" s="89">
        <v>62</v>
      </c>
      <c r="C44" s="19" t="s">
        <v>20</v>
      </c>
      <c r="D44" s="690">
        <v>0</v>
      </c>
      <c r="E44" s="690">
        <v>0</v>
      </c>
      <c r="F44" s="690">
        <v>0</v>
      </c>
      <c r="G44" s="690">
        <v>0</v>
      </c>
      <c r="H44" s="690">
        <v>0</v>
      </c>
      <c r="I44" s="688">
        <v>3050000</v>
      </c>
      <c r="J44" s="688">
        <v>3050000</v>
      </c>
      <c r="K44" s="688">
        <v>0</v>
      </c>
      <c r="L44" s="688">
        <v>0</v>
      </c>
      <c r="M44" s="735">
        <v>0</v>
      </c>
      <c r="N44" s="193">
        <v>62</v>
      </c>
    </row>
    <row r="45" spans="2:14" s="682" customFormat="1" ht="21.75" customHeight="1" x14ac:dyDescent="0.15">
      <c r="B45" s="89">
        <v>82</v>
      </c>
      <c r="C45" s="19" t="s">
        <v>19</v>
      </c>
      <c r="D45" s="690">
        <v>0</v>
      </c>
      <c r="E45" s="690">
        <v>0</v>
      </c>
      <c r="F45" s="690">
        <v>0</v>
      </c>
      <c r="G45" s="690">
        <v>0</v>
      </c>
      <c r="H45" s="690">
        <v>0</v>
      </c>
      <c r="I45" s="690">
        <v>13478000</v>
      </c>
      <c r="J45" s="690">
        <v>13478000</v>
      </c>
      <c r="K45" s="690">
        <v>0</v>
      </c>
      <c r="L45" s="690">
        <v>0</v>
      </c>
      <c r="M45" s="736">
        <v>0</v>
      </c>
      <c r="N45" s="193">
        <v>82</v>
      </c>
    </row>
    <row r="46" spans="2:14" s="682" customFormat="1" ht="21.75" customHeight="1" x14ac:dyDescent="0.15">
      <c r="B46" s="89">
        <v>86</v>
      </c>
      <c r="C46" s="19" t="s">
        <v>18</v>
      </c>
      <c r="D46" s="690">
        <v>0</v>
      </c>
      <c r="E46" s="690">
        <v>0</v>
      </c>
      <c r="F46" s="690">
        <v>0</v>
      </c>
      <c r="G46" s="690">
        <v>0</v>
      </c>
      <c r="H46" s="690">
        <v>0</v>
      </c>
      <c r="I46" s="690">
        <v>4494000</v>
      </c>
      <c r="J46" s="690">
        <v>4494000</v>
      </c>
      <c r="K46" s="690">
        <v>0</v>
      </c>
      <c r="L46" s="690">
        <v>0</v>
      </c>
      <c r="M46" s="736">
        <v>0</v>
      </c>
      <c r="N46" s="193">
        <v>86</v>
      </c>
    </row>
    <row r="47" spans="2:14" s="682" customFormat="1" ht="21.75" customHeight="1" x14ac:dyDescent="0.15">
      <c r="B47" s="89">
        <v>89</v>
      </c>
      <c r="C47" s="19" t="s">
        <v>17</v>
      </c>
      <c r="D47" s="690">
        <v>0</v>
      </c>
      <c r="E47" s="690">
        <v>0</v>
      </c>
      <c r="F47" s="690">
        <v>0</v>
      </c>
      <c r="G47" s="690">
        <v>0</v>
      </c>
      <c r="H47" s="690">
        <v>0</v>
      </c>
      <c r="I47" s="690">
        <v>14480000</v>
      </c>
      <c r="J47" s="690">
        <v>14480000</v>
      </c>
      <c r="K47" s="690">
        <v>0</v>
      </c>
      <c r="L47" s="690">
        <v>0</v>
      </c>
      <c r="M47" s="736">
        <v>0</v>
      </c>
      <c r="N47" s="193">
        <v>89</v>
      </c>
    </row>
    <row r="48" spans="2:14" s="682" customFormat="1" ht="21.75" customHeight="1" x14ac:dyDescent="0.15">
      <c r="B48" s="91">
        <v>90</v>
      </c>
      <c r="C48" s="23" t="s">
        <v>16</v>
      </c>
      <c r="D48" s="691">
        <v>30000</v>
      </c>
      <c r="E48" s="691">
        <v>30000</v>
      </c>
      <c r="F48" s="691">
        <v>0</v>
      </c>
      <c r="G48" s="691">
        <v>0</v>
      </c>
      <c r="H48" s="691">
        <v>0</v>
      </c>
      <c r="I48" s="690">
        <v>22506000</v>
      </c>
      <c r="J48" s="690">
        <v>22506000</v>
      </c>
      <c r="K48" s="690">
        <v>0</v>
      </c>
      <c r="L48" s="690">
        <v>0</v>
      </c>
      <c r="M48" s="690">
        <v>0</v>
      </c>
      <c r="N48" s="195">
        <v>90</v>
      </c>
    </row>
    <row r="49" spans="2:14" s="682" customFormat="1" ht="21.75" customHeight="1" x14ac:dyDescent="0.15">
      <c r="B49" s="89">
        <v>92</v>
      </c>
      <c r="C49" s="19" t="s">
        <v>15</v>
      </c>
      <c r="D49" s="690">
        <v>0</v>
      </c>
      <c r="E49" s="690">
        <v>0</v>
      </c>
      <c r="F49" s="690">
        <v>0</v>
      </c>
      <c r="G49" s="690">
        <v>0</v>
      </c>
      <c r="H49" s="690">
        <v>0</v>
      </c>
      <c r="I49" s="688">
        <v>7498000</v>
      </c>
      <c r="J49" s="688">
        <v>7374018</v>
      </c>
      <c r="K49" s="688">
        <v>0</v>
      </c>
      <c r="L49" s="688">
        <v>0</v>
      </c>
      <c r="M49" s="735">
        <v>123982</v>
      </c>
      <c r="N49" s="193">
        <v>92</v>
      </c>
    </row>
    <row r="50" spans="2:14" s="682" customFormat="1" ht="21.75" customHeight="1" x14ac:dyDescent="0.15">
      <c r="B50" s="89">
        <v>93</v>
      </c>
      <c r="C50" s="19" t="s">
        <v>14</v>
      </c>
      <c r="D50" s="690">
        <v>0</v>
      </c>
      <c r="E50" s="690">
        <v>0</v>
      </c>
      <c r="F50" s="690">
        <v>0</v>
      </c>
      <c r="G50" s="690">
        <v>0</v>
      </c>
      <c r="H50" s="690">
        <v>0</v>
      </c>
      <c r="I50" s="690">
        <v>118390028</v>
      </c>
      <c r="J50" s="690">
        <v>118390028</v>
      </c>
      <c r="K50" s="690">
        <v>0</v>
      </c>
      <c r="L50" s="690">
        <v>0</v>
      </c>
      <c r="M50" s="736">
        <v>0</v>
      </c>
      <c r="N50" s="193">
        <v>93</v>
      </c>
    </row>
    <row r="51" spans="2:14" s="682" customFormat="1" ht="21.75" customHeight="1" x14ac:dyDescent="0.15">
      <c r="B51" s="89">
        <v>94</v>
      </c>
      <c r="C51" s="19" t="s">
        <v>13</v>
      </c>
      <c r="D51" s="690">
        <v>15190</v>
      </c>
      <c r="E51" s="690">
        <v>15190</v>
      </c>
      <c r="F51" s="690">
        <v>0</v>
      </c>
      <c r="G51" s="690">
        <v>0</v>
      </c>
      <c r="H51" s="690">
        <v>0</v>
      </c>
      <c r="I51" s="690">
        <v>56057698</v>
      </c>
      <c r="J51" s="690">
        <v>56057698</v>
      </c>
      <c r="K51" s="690">
        <v>0</v>
      </c>
      <c r="L51" s="690">
        <v>0</v>
      </c>
      <c r="M51" s="736">
        <v>0</v>
      </c>
      <c r="N51" s="193">
        <v>94</v>
      </c>
    </row>
    <row r="52" spans="2:14" s="682" customFormat="1" ht="21.75" customHeight="1" x14ac:dyDescent="0.15">
      <c r="B52" s="89">
        <v>95</v>
      </c>
      <c r="C52" s="19" t="s">
        <v>12</v>
      </c>
      <c r="D52" s="690">
        <v>0</v>
      </c>
      <c r="E52" s="690">
        <v>0</v>
      </c>
      <c r="F52" s="690">
        <v>0</v>
      </c>
      <c r="G52" s="690">
        <v>0</v>
      </c>
      <c r="H52" s="690">
        <v>0</v>
      </c>
      <c r="I52" s="690">
        <v>6824000</v>
      </c>
      <c r="J52" s="690">
        <v>6824000</v>
      </c>
      <c r="K52" s="690">
        <v>0</v>
      </c>
      <c r="L52" s="690">
        <v>0</v>
      </c>
      <c r="M52" s="736">
        <v>0</v>
      </c>
      <c r="N52" s="193">
        <v>95</v>
      </c>
    </row>
    <row r="53" spans="2:14" s="682" customFormat="1" ht="21.75" customHeight="1" x14ac:dyDescent="0.15">
      <c r="B53" s="91">
        <v>96</v>
      </c>
      <c r="C53" s="23" t="s">
        <v>11</v>
      </c>
      <c r="D53" s="691">
        <v>0</v>
      </c>
      <c r="E53" s="691">
        <v>0</v>
      </c>
      <c r="F53" s="691">
        <v>0</v>
      </c>
      <c r="G53" s="691">
        <v>0</v>
      </c>
      <c r="H53" s="691">
        <v>0</v>
      </c>
      <c r="I53" s="690">
        <v>16802000</v>
      </c>
      <c r="J53" s="690">
        <v>16802000</v>
      </c>
      <c r="K53" s="690">
        <v>0</v>
      </c>
      <c r="L53" s="690">
        <v>0</v>
      </c>
      <c r="M53" s="690">
        <v>0</v>
      </c>
      <c r="N53" s="195">
        <v>96</v>
      </c>
    </row>
    <row r="54" spans="2:14" s="682" customFormat="1" ht="21.75" customHeight="1" x14ac:dyDescent="0.15">
      <c r="B54" s="89">
        <v>97</v>
      </c>
      <c r="C54" s="19" t="s">
        <v>10</v>
      </c>
      <c r="D54" s="690">
        <v>0</v>
      </c>
      <c r="E54" s="690">
        <v>0</v>
      </c>
      <c r="F54" s="690">
        <v>0</v>
      </c>
      <c r="G54" s="690">
        <v>0</v>
      </c>
      <c r="H54" s="690">
        <v>0</v>
      </c>
      <c r="I54" s="688">
        <v>34000000</v>
      </c>
      <c r="J54" s="688">
        <v>34000000</v>
      </c>
      <c r="K54" s="688">
        <v>0</v>
      </c>
      <c r="L54" s="688">
        <v>0</v>
      </c>
      <c r="M54" s="735">
        <v>0</v>
      </c>
      <c r="N54" s="193">
        <v>97</v>
      </c>
    </row>
    <row r="55" spans="2:14" s="682" customFormat="1" ht="21.75" customHeight="1" x14ac:dyDescent="0.15">
      <c r="B55" s="89">
        <v>98</v>
      </c>
      <c r="C55" s="19" t="s">
        <v>9</v>
      </c>
      <c r="D55" s="690">
        <v>10300</v>
      </c>
      <c r="E55" s="690">
        <v>10300</v>
      </c>
      <c r="F55" s="690">
        <v>0</v>
      </c>
      <c r="G55" s="690">
        <v>0</v>
      </c>
      <c r="H55" s="690">
        <v>0</v>
      </c>
      <c r="I55" s="690">
        <v>52602533</v>
      </c>
      <c r="J55" s="690">
        <v>51694270</v>
      </c>
      <c r="K55" s="690">
        <v>36067</v>
      </c>
      <c r="L55" s="690">
        <v>0</v>
      </c>
      <c r="M55" s="736">
        <v>944330</v>
      </c>
      <c r="N55" s="193">
        <v>98</v>
      </c>
    </row>
    <row r="56" spans="2:14" s="682" customFormat="1" ht="21.75" customHeight="1" x14ac:dyDescent="0.15">
      <c r="B56" s="89">
        <v>99</v>
      </c>
      <c r="C56" s="19" t="s">
        <v>8</v>
      </c>
      <c r="D56" s="690">
        <v>0</v>
      </c>
      <c r="E56" s="690">
        <v>0</v>
      </c>
      <c r="F56" s="690">
        <v>0</v>
      </c>
      <c r="G56" s="690">
        <v>0</v>
      </c>
      <c r="H56" s="690">
        <v>0</v>
      </c>
      <c r="I56" s="690">
        <v>13035520</v>
      </c>
      <c r="J56" s="690">
        <v>12713924</v>
      </c>
      <c r="K56" s="690">
        <v>0</v>
      </c>
      <c r="L56" s="690">
        <v>0</v>
      </c>
      <c r="M56" s="736">
        <v>321596</v>
      </c>
      <c r="N56" s="193">
        <v>99</v>
      </c>
    </row>
    <row r="57" spans="2:14" s="682" customFormat="1" ht="21.75" customHeight="1" x14ac:dyDescent="0.15">
      <c r="B57" s="89">
        <v>100</v>
      </c>
      <c r="C57" s="19" t="s">
        <v>7</v>
      </c>
      <c r="D57" s="690">
        <v>0</v>
      </c>
      <c r="E57" s="690">
        <v>0</v>
      </c>
      <c r="F57" s="690">
        <v>0</v>
      </c>
      <c r="G57" s="690">
        <v>0</v>
      </c>
      <c r="H57" s="690">
        <v>0</v>
      </c>
      <c r="I57" s="690">
        <v>16779470</v>
      </c>
      <c r="J57" s="690">
        <v>16779470</v>
      </c>
      <c r="K57" s="690">
        <v>0</v>
      </c>
      <c r="L57" s="690">
        <v>0</v>
      </c>
      <c r="M57" s="736">
        <v>0</v>
      </c>
      <c r="N57" s="193">
        <v>100</v>
      </c>
    </row>
    <row r="58" spans="2:14" s="682" customFormat="1" ht="21.75" customHeight="1" x14ac:dyDescent="0.15">
      <c r="B58" s="91">
        <v>101</v>
      </c>
      <c r="C58" s="23" t="s">
        <v>6</v>
      </c>
      <c r="D58" s="691">
        <v>0</v>
      </c>
      <c r="E58" s="691">
        <v>0</v>
      </c>
      <c r="F58" s="691">
        <v>0</v>
      </c>
      <c r="G58" s="691">
        <v>0</v>
      </c>
      <c r="H58" s="691">
        <v>0</v>
      </c>
      <c r="I58" s="690">
        <v>13604940</v>
      </c>
      <c r="J58" s="690">
        <v>13604940</v>
      </c>
      <c r="K58" s="690">
        <v>0</v>
      </c>
      <c r="L58" s="690">
        <v>0</v>
      </c>
      <c r="M58" s="690">
        <v>0</v>
      </c>
      <c r="N58" s="195">
        <v>101</v>
      </c>
    </row>
    <row r="59" spans="2:14" s="682" customFormat="1" ht="21.75" customHeight="1" x14ac:dyDescent="0.15">
      <c r="B59" s="87">
        <v>102</v>
      </c>
      <c r="C59" s="15" t="s">
        <v>5</v>
      </c>
      <c r="D59" s="687">
        <v>0</v>
      </c>
      <c r="E59" s="687">
        <v>0</v>
      </c>
      <c r="F59" s="687">
        <v>0</v>
      </c>
      <c r="G59" s="687">
        <v>0</v>
      </c>
      <c r="H59" s="687">
        <v>0</v>
      </c>
      <c r="I59" s="688">
        <v>34436799</v>
      </c>
      <c r="J59" s="688">
        <v>35204739</v>
      </c>
      <c r="K59" s="688">
        <v>840000</v>
      </c>
      <c r="L59" s="688">
        <v>0</v>
      </c>
      <c r="M59" s="735">
        <v>72060</v>
      </c>
      <c r="N59" s="191">
        <v>102</v>
      </c>
    </row>
    <row r="60" spans="2:14" s="682" customFormat="1" ht="21.75" customHeight="1" x14ac:dyDescent="0.15">
      <c r="B60" s="89">
        <v>103</v>
      </c>
      <c r="C60" s="19" t="s">
        <v>4</v>
      </c>
      <c r="D60" s="690">
        <v>0</v>
      </c>
      <c r="E60" s="690">
        <v>0</v>
      </c>
      <c r="F60" s="690">
        <v>0</v>
      </c>
      <c r="G60" s="690">
        <v>0</v>
      </c>
      <c r="H60" s="690">
        <v>0</v>
      </c>
      <c r="I60" s="690">
        <v>16222000</v>
      </c>
      <c r="J60" s="690">
        <v>16222000</v>
      </c>
      <c r="K60" s="690">
        <v>0</v>
      </c>
      <c r="L60" s="690">
        <v>0</v>
      </c>
      <c r="M60" s="736">
        <v>0</v>
      </c>
      <c r="N60" s="193">
        <v>103</v>
      </c>
    </row>
    <row r="61" spans="2:14" s="682" customFormat="1" ht="21.75" customHeight="1" x14ac:dyDescent="0.15">
      <c r="B61" s="89">
        <v>104</v>
      </c>
      <c r="C61" s="19" t="s">
        <v>3</v>
      </c>
      <c r="D61" s="690">
        <v>0</v>
      </c>
      <c r="E61" s="690">
        <v>0</v>
      </c>
      <c r="F61" s="690">
        <v>0</v>
      </c>
      <c r="G61" s="690">
        <v>0</v>
      </c>
      <c r="H61" s="690">
        <v>0</v>
      </c>
      <c r="I61" s="690">
        <v>29556000</v>
      </c>
      <c r="J61" s="690">
        <v>29591410</v>
      </c>
      <c r="K61" s="690">
        <v>0</v>
      </c>
      <c r="L61" s="690">
        <v>0</v>
      </c>
      <c r="M61" s="736">
        <v>-35410</v>
      </c>
      <c r="N61" s="193">
        <v>104</v>
      </c>
    </row>
    <row r="62" spans="2:14" s="682" customFormat="1" ht="21.75" customHeight="1" x14ac:dyDescent="0.15">
      <c r="B62" s="89">
        <v>105</v>
      </c>
      <c r="C62" s="19" t="s">
        <v>2</v>
      </c>
      <c r="D62" s="690">
        <v>0</v>
      </c>
      <c r="E62" s="690">
        <v>0</v>
      </c>
      <c r="F62" s="690">
        <v>0</v>
      </c>
      <c r="G62" s="690">
        <v>0</v>
      </c>
      <c r="H62" s="690">
        <v>0</v>
      </c>
      <c r="I62" s="690">
        <v>24262000</v>
      </c>
      <c r="J62" s="690">
        <v>24154345</v>
      </c>
      <c r="K62" s="690">
        <v>0</v>
      </c>
      <c r="L62" s="690">
        <v>0</v>
      </c>
      <c r="M62" s="690">
        <v>107655</v>
      </c>
      <c r="N62" s="193">
        <v>105</v>
      </c>
    </row>
    <row r="63" spans="2:14" s="682" customFormat="1" ht="21.75" customHeight="1" x14ac:dyDescent="0.15">
      <c r="B63" s="87">
        <v>301</v>
      </c>
      <c r="C63" s="15" t="s">
        <v>1</v>
      </c>
      <c r="D63" s="687">
        <v>0</v>
      </c>
      <c r="E63" s="687">
        <v>0</v>
      </c>
      <c r="F63" s="687">
        <v>0</v>
      </c>
      <c r="G63" s="687">
        <v>0</v>
      </c>
      <c r="H63" s="687">
        <v>0</v>
      </c>
      <c r="I63" s="688">
        <v>29348000</v>
      </c>
      <c r="J63" s="688">
        <v>29768000</v>
      </c>
      <c r="K63" s="688">
        <v>0</v>
      </c>
      <c r="L63" s="688">
        <v>420000</v>
      </c>
      <c r="M63" s="735">
        <v>0</v>
      </c>
      <c r="N63" s="191">
        <v>301</v>
      </c>
    </row>
    <row r="64" spans="2:14" s="682" customFormat="1" ht="21.75" customHeight="1" thickBot="1" x14ac:dyDescent="0.2">
      <c r="B64" s="84">
        <v>302</v>
      </c>
      <c r="C64" s="11" t="s">
        <v>0</v>
      </c>
      <c r="D64" s="683">
        <v>0</v>
      </c>
      <c r="E64" s="683">
        <v>0</v>
      </c>
      <c r="F64" s="683">
        <v>0</v>
      </c>
      <c r="G64" s="683">
        <v>0</v>
      </c>
      <c r="H64" s="683">
        <v>0</v>
      </c>
      <c r="I64" s="685">
        <v>37033050</v>
      </c>
      <c r="J64" s="685">
        <v>37033050</v>
      </c>
      <c r="K64" s="685">
        <v>0</v>
      </c>
      <c r="L64" s="685">
        <v>0</v>
      </c>
      <c r="M64" s="734">
        <v>0</v>
      </c>
      <c r="N64" s="188">
        <v>302</v>
      </c>
    </row>
    <row r="65" spans="12:12" ht="21.75" customHeight="1" x14ac:dyDescent="0.15">
      <c r="L65" s="733"/>
    </row>
    <row r="66" spans="12:12" ht="21.75" customHeight="1" x14ac:dyDescent="0.15"/>
    <row r="67" spans="12:12" ht="21.75" customHeight="1" x14ac:dyDescent="0.15"/>
    <row r="68" spans="12:12" ht="21.75" customHeight="1" x14ac:dyDescent="0.15"/>
    <row r="69" spans="12:12" ht="21.75" customHeight="1" x14ac:dyDescent="0.15"/>
    <row r="70" spans="12:12" ht="21.75" customHeight="1" x14ac:dyDescent="0.15"/>
    <row r="71" spans="12:12" ht="21.75" customHeight="1" x14ac:dyDescent="0.15"/>
    <row r="72" spans="12:12" ht="21.75" customHeight="1" x14ac:dyDescent="0.15"/>
    <row r="73" spans="12:12" ht="21.75" customHeight="1" x14ac:dyDescent="0.15"/>
    <row r="74" spans="12:12" ht="21.75" customHeight="1" x14ac:dyDescent="0.15"/>
    <row r="75" spans="12:12" ht="21.75" customHeight="1" x14ac:dyDescent="0.15"/>
    <row r="76" spans="12:12" ht="21.75" customHeight="1" x14ac:dyDescent="0.15"/>
    <row r="77" spans="12:12" ht="21.75" customHeight="1" x14ac:dyDescent="0.15"/>
    <row r="78" spans="12:12" ht="21.75" customHeight="1" x14ac:dyDescent="0.15"/>
    <row r="79" spans="12:12" ht="21.75" customHeight="1" x14ac:dyDescent="0.15"/>
    <row r="80" spans="12:12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4">
    <mergeCell ref="N3:N5"/>
    <mergeCell ref="B3:B5"/>
    <mergeCell ref="I3:M3"/>
    <mergeCell ref="D3:H3"/>
  </mergeCells>
  <phoneticPr fontId="7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FF00"/>
    <pageSetUpPr autoPageBreaks="0"/>
  </sheetPr>
  <dimension ref="B1:N118"/>
  <sheetViews>
    <sheetView showOutlineSymbols="0" view="pageBreakPreview" zoomScale="80" zoomScaleNormal="75" zoomScaleSheetLayoutView="80" workbookViewId="0">
      <pane xSplit="3" ySplit="6" topLeftCell="D7" activePane="bottomRight" state="frozen"/>
      <selection activeCell="J18" sqref="J18"/>
      <selection pane="topRight" activeCell="J18" sqref="J18"/>
      <selection pane="bottomLeft" activeCell="J18" sqref="J18"/>
      <selection pane="bottomRight"/>
    </sheetView>
  </sheetViews>
  <sheetFormatPr defaultColWidth="10.75" defaultRowHeight="14.25" x14ac:dyDescent="0.15"/>
  <cols>
    <col min="1" max="1" width="1.875" style="681" customWidth="1"/>
    <col min="2" max="2" width="5" style="681" customWidth="1"/>
    <col min="3" max="3" width="13.625" style="681" customWidth="1"/>
    <col min="4" max="5" width="16.75" style="681" customWidth="1"/>
    <col min="6" max="6" width="12.375" style="681" customWidth="1"/>
    <col min="7" max="8" width="16.75" style="681" customWidth="1"/>
    <col min="9" max="9" width="12.375" style="681" customWidth="1"/>
    <col min="10" max="13" width="16.75" style="681" customWidth="1"/>
    <col min="14" max="14" width="4.875" style="681" customWidth="1"/>
    <col min="15" max="16384" width="10.75" style="681"/>
  </cols>
  <sheetData>
    <row r="1" spans="2:14" ht="24" customHeight="1" x14ac:dyDescent="0.25">
      <c r="B1" s="732" t="s">
        <v>325</v>
      </c>
    </row>
    <row r="2" spans="2:14" ht="11.25" customHeight="1" thickBot="1" x14ac:dyDescent="0.3">
      <c r="B2" s="732"/>
      <c r="C2" s="731"/>
    </row>
    <row r="3" spans="2:14" s="682" customFormat="1" ht="21.75" customHeight="1" x14ac:dyDescent="0.15">
      <c r="B3" s="879" t="s">
        <v>171</v>
      </c>
      <c r="C3" s="358" t="s">
        <v>82</v>
      </c>
      <c r="D3" s="885" t="s">
        <v>324</v>
      </c>
      <c r="E3" s="889"/>
      <c r="F3" s="890"/>
      <c r="G3" s="891" t="s">
        <v>323</v>
      </c>
      <c r="H3" s="859"/>
      <c r="I3" s="886"/>
      <c r="J3" s="887" t="s">
        <v>322</v>
      </c>
      <c r="K3" s="888"/>
      <c r="L3" s="756" t="s">
        <v>194</v>
      </c>
      <c r="M3" s="755"/>
      <c r="N3" s="876" t="s">
        <v>171</v>
      </c>
    </row>
    <row r="4" spans="2:14" s="682" customFormat="1" ht="21.75" customHeight="1" x14ac:dyDescent="0.15">
      <c r="B4" s="880"/>
      <c r="C4" s="293"/>
      <c r="D4" s="754"/>
      <c r="E4" s="745"/>
      <c r="F4" s="745"/>
      <c r="G4" s="754"/>
      <c r="H4" s="745"/>
      <c r="I4" s="745"/>
      <c r="J4" s="754"/>
      <c r="K4" s="753"/>
      <c r="L4" s="745"/>
      <c r="M4" s="752"/>
      <c r="N4" s="877"/>
    </row>
    <row r="5" spans="2:14" s="682" customFormat="1" ht="21.75" customHeight="1" thickBot="1" x14ac:dyDescent="0.2">
      <c r="B5" s="830"/>
      <c r="C5" s="300" t="s">
        <v>187</v>
      </c>
      <c r="D5" s="742" t="s">
        <v>305</v>
      </c>
      <c r="E5" s="721" t="s">
        <v>304</v>
      </c>
      <c r="F5" s="719" t="s">
        <v>301</v>
      </c>
      <c r="G5" s="742" t="s">
        <v>305</v>
      </c>
      <c r="H5" s="721" t="s">
        <v>304</v>
      </c>
      <c r="I5" s="719" t="s">
        <v>301</v>
      </c>
      <c r="J5" s="721" t="s">
        <v>305</v>
      </c>
      <c r="K5" s="721" t="s">
        <v>304</v>
      </c>
      <c r="L5" s="721" t="s">
        <v>305</v>
      </c>
      <c r="M5" s="751" t="s">
        <v>304</v>
      </c>
      <c r="N5" s="832"/>
    </row>
    <row r="6" spans="2:14" s="699" customFormat="1" x14ac:dyDescent="0.15">
      <c r="B6" s="60"/>
      <c r="C6" s="7"/>
      <c r="D6" s="717" t="s">
        <v>150</v>
      </c>
      <c r="E6" s="717" t="s">
        <v>150</v>
      </c>
      <c r="F6" s="717" t="s">
        <v>150</v>
      </c>
      <c r="G6" s="717" t="s">
        <v>150</v>
      </c>
      <c r="H6" s="717" t="s">
        <v>150</v>
      </c>
      <c r="I6" s="717" t="s">
        <v>150</v>
      </c>
      <c r="J6" s="717" t="s">
        <v>150</v>
      </c>
      <c r="K6" s="717" t="s">
        <v>150</v>
      </c>
      <c r="L6" s="717" t="s">
        <v>150</v>
      </c>
      <c r="M6" s="717" t="s">
        <v>150</v>
      </c>
      <c r="N6" s="716"/>
    </row>
    <row r="7" spans="2:14" s="699" customFormat="1" ht="21.75" customHeight="1" x14ac:dyDescent="0.15">
      <c r="B7" s="56"/>
      <c r="C7" s="55" t="s">
        <v>59</v>
      </c>
      <c r="D7" s="331">
        <v>47437030498</v>
      </c>
      <c r="E7" s="331">
        <v>47437030498</v>
      </c>
      <c r="F7" s="331">
        <v>0</v>
      </c>
      <c r="G7" s="331">
        <v>478294242</v>
      </c>
      <c r="H7" s="331">
        <v>478294242</v>
      </c>
      <c r="I7" s="331">
        <v>0</v>
      </c>
      <c r="J7" s="740">
        <v>17583</v>
      </c>
      <c r="K7" s="740">
        <v>17583</v>
      </c>
      <c r="L7" s="750">
        <v>20777645671</v>
      </c>
      <c r="M7" s="750">
        <v>20777645671</v>
      </c>
      <c r="N7" s="700"/>
    </row>
    <row r="8" spans="2:14" s="699" customFormat="1" ht="21.75" customHeight="1" x14ac:dyDescent="0.15">
      <c r="B8" s="56"/>
      <c r="C8" s="55" t="s">
        <v>58</v>
      </c>
      <c r="D8" s="331">
        <v>47382925452</v>
      </c>
      <c r="E8" s="331">
        <v>47382925452</v>
      </c>
      <c r="F8" s="331">
        <v>0</v>
      </c>
      <c r="G8" s="331">
        <v>399299563</v>
      </c>
      <c r="H8" s="331">
        <v>399299563</v>
      </c>
      <c r="I8" s="331">
        <v>0</v>
      </c>
      <c r="J8" s="740">
        <v>0</v>
      </c>
      <c r="K8" s="740">
        <v>0</v>
      </c>
      <c r="L8" s="750">
        <v>20880703956</v>
      </c>
      <c r="M8" s="750">
        <v>20880703956</v>
      </c>
      <c r="N8" s="700"/>
    </row>
    <row r="9" spans="2:14" s="699" customFormat="1" ht="21.75" customHeight="1" x14ac:dyDescent="0.15">
      <c r="B9" s="56"/>
      <c r="C9" s="55" t="s">
        <v>57</v>
      </c>
      <c r="D9" s="331">
        <v>47124638641</v>
      </c>
      <c r="E9" s="331">
        <v>47124638641</v>
      </c>
      <c r="F9" s="331">
        <v>0</v>
      </c>
      <c r="G9" s="331">
        <v>411250895</v>
      </c>
      <c r="H9" s="331">
        <v>411250895</v>
      </c>
      <c r="I9" s="331">
        <v>0</v>
      </c>
      <c r="J9" s="38">
        <v>0</v>
      </c>
      <c r="K9" s="38">
        <v>0</v>
      </c>
      <c r="L9" s="38">
        <v>19113405863</v>
      </c>
      <c r="M9" s="38">
        <v>19113405863</v>
      </c>
      <c r="N9" s="700"/>
    </row>
    <row r="10" spans="2:14" s="699" customFormat="1" ht="21.75" customHeight="1" x14ac:dyDescent="0.15">
      <c r="B10" s="56"/>
      <c r="C10" s="55" t="s">
        <v>56</v>
      </c>
      <c r="D10" s="388">
        <v>44937931845</v>
      </c>
      <c r="E10" s="388">
        <v>44937931845</v>
      </c>
      <c r="F10" s="388">
        <v>0</v>
      </c>
      <c r="G10" s="388">
        <v>368373612</v>
      </c>
      <c r="H10" s="388">
        <v>368373612</v>
      </c>
      <c r="I10" s="388">
        <v>0</v>
      </c>
      <c r="J10" s="38">
        <v>0</v>
      </c>
      <c r="K10" s="38">
        <v>0</v>
      </c>
      <c r="L10" s="38">
        <v>18070384984</v>
      </c>
      <c r="M10" s="38">
        <v>18070384984</v>
      </c>
      <c r="N10" s="700"/>
    </row>
    <row r="11" spans="2:14" s="699" customFormat="1" ht="15" thickBot="1" x14ac:dyDescent="0.2">
      <c r="B11" s="51"/>
      <c r="C11" s="50"/>
      <c r="D11" s="706"/>
      <c r="E11" s="706"/>
      <c r="F11" s="706"/>
      <c r="G11" s="706"/>
      <c r="H11" s="706"/>
      <c r="I11" s="706"/>
      <c r="J11" s="739"/>
      <c r="K11" s="739"/>
      <c r="L11" s="739"/>
      <c r="M11" s="739"/>
      <c r="N11" s="705"/>
    </row>
    <row r="12" spans="2:14" s="699" customFormat="1" x14ac:dyDescent="0.15">
      <c r="B12" s="44"/>
      <c r="C12" s="43"/>
      <c r="D12" s="702"/>
      <c r="E12" s="702"/>
      <c r="F12" s="702"/>
      <c r="G12" s="702"/>
      <c r="H12" s="702"/>
      <c r="I12" s="701"/>
      <c r="J12" s="738"/>
      <c r="K12" s="738"/>
      <c r="L12" s="738"/>
      <c r="M12" s="738"/>
      <c r="N12" s="700"/>
    </row>
    <row r="13" spans="2:14" s="699" customFormat="1" ht="21.75" customHeight="1" x14ac:dyDescent="0.15">
      <c r="B13" s="37" t="s">
        <v>55</v>
      </c>
      <c r="C13" s="19" t="s">
        <v>54</v>
      </c>
      <c r="D13" s="38">
        <f t="shared" ref="D13:M13" si="0">SUM(D19:D64)</f>
        <v>43606479356</v>
      </c>
      <c r="E13" s="38">
        <f t="shared" si="0"/>
        <v>43606479356</v>
      </c>
      <c r="F13" s="38">
        <f t="shared" si="0"/>
        <v>0</v>
      </c>
      <c r="G13" s="38">
        <f t="shared" si="0"/>
        <v>424146442</v>
      </c>
      <c r="H13" s="38">
        <f t="shared" si="0"/>
        <v>424146442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17542434897</v>
      </c>
      <c r="M13" s="38">
        <f t="shared" si="0"/>
        <v>17542434897</v>
      </c>
      <c r="N13" s="700"/>
    </row>
    <row r="14" spans="2:14" s="699" customFormat="1" ht="21.75" customHeight="1" x14ac:dyDescent="0.15">
      <c r="B14" s="37" t="s">
        <v>53</v>
      </c>
      <c r="C14" s="19" t="s">
        <v>52</v>
      </c>
      <c r="D14" s="33">
        <f t="shared" ref="D14:M14" si="1">SUM(D19:D62)</f>
        <v>43023132474</v>
      </c>
      <c r="E14" s="33">
        <f t="shared" si="1"/>
        <v>43023132474</v>
      </c>
      <c r="F14" s="33">
        <f t="shared" si="1"/>
        <v>0</v>
      </c>
      <c r="G14" s="33">
        <f t="shared" si="1"/>
        <v>155073535</v>
      </c>
      <c r="H14" s="33">
        <f t="shared" si="1"/>
        <v>155073535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 t="shared" si="1"/>
        <v>17232845951</v>
      </c>
      <c r="M14" s="33">
        <f t="shared" si="1"/>
        <v>17232845951</v>
      </c>
      <c r="N14" s="700"/>
    </row>
    <row r="15" spans="2:14" s="699" customFormat="1" ht="21.75" customHeight="1" x14ac:dyDescent="0.15">
      <c r="B15" s="35" t="s">
        <v>175</v>
      </c>
      <c r="C15" s="105" t="s">
        <v>50</v>
      </c>
      <c r="D15" s="33">
        <f t="shared" ref="D15:M15" si="2">SUM(D19:D31,D35:D36,D38:D40,D43,D48,D50:D51,D53:D62)</f>
        <v>38679025868</v>
      </c>
      <c r="E15" s="33">
        <f t="shared" si="2"/>
        <v>38679025868</v>
      </c>
      <c r="F15" s="33">
        <f t="shared" si="2"/>
        <v>0</v>
      </c>
      <c r="G15" s="33">
        <f t="shared" si="2"/>
        <v>139333361</v>
      </c>
      <c r="H15" s="33">
        <f t="shared" si="2"/>
        <v>139333361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15441742277</v>
      </c>
      <c r="M15" s="33">
        <f t="shared" si="2"/>
        <v>15441742277</v>
      </c>
      <c r="N15" s="378"/>
    </row>
    <row r="16" spans="2:14" s="682" customFormat="1" ht="21.75" customHeight="1" x14ac:dyDescent="0.15">
      <c r="B16" s="34" t="s">
        <v>49</v>
      </c>
      <c r="C16" s="105" t="s">
        <v>48</v>
      </c>
      <c r="D16" s="33">
        <f t="shared" ref="D16:M16" si="3">D14-D15</f>
        <v>4344106606</v>
      </c>
      <c r="E16" s="33">
        <f t="shared" si="3"/>
        <v>4344106606</v>
      </c>
      <c r="F16" s="33">
        <f t="shared" si="3"/>
        <v>0</v>
      </c>
      <c r="G16" s="33">
        <f t="shared" si="3"/>
        <v>15740174</v>
      </c>
      <c r="H16" s="33">
        <f t="shared" si="3"/>
        <v>15740174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1791103674</v>
      </c>
      <c r="M16" s="33">
        <f t="shared" si="3"/>
        <v>1791103674</v>
      </c>
      <c r="N16" s="698"/>
    </row>
    <row r="17" spans="2:14" s="682" customFormat="1" ht="21.75" customHeight="1" x14ac:dyDescent="0.15">
      <c r="B17" s="34" t="s">
        <v>47</v>
      </c>
      <c r="C17" s="105" t="s">
        <v>46</v>
      </c>
      <c r="D17" s="33">
        <f t="shared" ref="D17:M17" si="4">SUM(D63:D64)</f>
        <v>583346882</v>
      </c>
      <c r="E17" s="33">
        <f t="shared" si="4"/>
        <v>583346882</v>
      </c>
      <c r="F17" s="33">
        <f t="shared" si="4"/>
        <v>0</v>
      </c>
      <c r="G17" s="33">
        <f t="shared" si="4"/>
        <v>269072907</v>
      </c>
      <c r="H17" s="33">
        <f t="shared" si="4"/>
        <v>269072907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309588946</v>
      </c>
      <c r="M17" s="33">
        <f t="shared" si="4"/>
        <v>309588946</v>
      </c>
      <c r="N17" s="698"/>
    </row>
    <row r="18" spans="2:14" s="682" customFormat="1" ht="15" thickBot="1" x14ac:dyDescent="0.2">
      <c r="B18" s="477"/>
      <c r="C18" s="476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4"/>
    </row>
    <row r="19" spans="2:14" s="682" customFormat="1" ht="21.75" customHeight="1" x14ac:dyDescent="0.15">
      <c r="B19" s="89">
        <v>1</v>
      </c>
      <c r="C19" s="19" t="s">
        <v>45</v>
      </c>
      <c r="D19" s="693">
        <v>3607026290</v>
      </c>
      <c r="E19" s="693">
        <v>3607026290</v>
      </c>
      <c r="F19" s="693">
        <v>0</v>
      </c>
      <c r="G19" s="693">
        <v>13045007</v>
      </c>
      <c r="H19" s="693">
        <v>13045007</v>
      </c>
      <c r="I19" s="693">
        <v>0</v>
      </c>
      <c r="J19" s="693">
        <v>0</v>
      </c>
      <c r="K19" s="693">
        <v>0</v>
      </c>
      <c r="L19" s="693">
        <v>1471271441</v>
      </c>
      <c r="M19" s="693">
        <v>1471271441</v>
      </c>
      <c r="N19" s="203">
        <v>1</v>
      </c>
    </row>
    <row r="20" spans="2:14" s="682" customFormat="1" ht="21.75" customHeight="1" x14ac:dyDescent="0.15">
      <c r="B20" s="89">
        <v>2</v>
      </c>
      <c r="C20" s="19" t="s">
        <v>44</v>
      </c>
      <c r="D20" s="690">
        <v>2081912242</v>
      </c>
      <c r="E20" s="690">
        <v>2081912242</v>
      </c>
      <c r="F20" s="690">
        <v>0</v>
      </c>
      <c r="G20" s="690">
        <v>7452062</v>
      </c>
      <c r="H20" s="690">
        <v>7452062</v>
      </c>
      <c r="I20" s="690">
        <v>0</v>
      </c>
      <c r="J20" s="690">
        <v>0</v>
      </c>
      <c r="K20" s="690">
        <v>0</v>
      </c>
      <c r="L20" s="690">
        <v>824648291</v>
      </c>
      <c r="M20" s="690">
        <v>824648291</v>
      </c>
      <c r="N20" s="193">
        <v>2</v>
      </c>
    </row>
    <row r="21" spans="2:14" s="682" customFormat="1" ht="21.75" customHeight="1" x14ac:dyDescent="0.15">
      <c r="B21" s="89">
        <v>3</v>
      </c>
      <c r="C21" s="19" t="s">
        <v>43</v>
      </c>
      <c r="D21" s="690">
        <v>2077943618</v>
      </c>
      <c r="E21" s="690">
        <v>2077943618</v>
      </c>
      <c r="F21" s="690">
        <v>0</v>
      </c>
      <c r="G21" s="690">
        <v>7518341</v>
      </c>
      <c r="H21" s="690">
        <v>7518341</v>
      </c>
      <c r="I21" s="690">
        <v>0</v>
      </c>
      <c r="J21" s="690">
        <v>0</v>
      </c>
      <c r="K21" s="690">
        <v>0</v>
      </c>
      <c r="L21" s="690">
        <v>818562402</v>
      </c>
      <c r="M21" s="690">
        <v>818562402</v>
      </c>
      <c r="N21" s="193">
        <v>3</v>
      </c>
    </row>
    <row r="22" spans="2:14" s="682" customFormat="1" ht="21.75" customHeight="1" x14ac:dyDescent="0.15">
      <c r="B22" s="89">
        <v>4</v>
      </c>
      <c r="C22" s="19" t="s">
        <v>42</v>
      </c>
      <c r="D22" s="690">
        <v>2234547541</v>
      </c>
      <c r="E22" s="690">
        <v>2234547541</v>
      </c>
      <c r="F22" s="690">
        <v>0</v>
      </c>
      <c r="G22" s="690">
        <v>8103119</v>
      </c>
      <c r="H22" s="690">
        <v>8103119</v>
      </c>
      <c r="I22" s="690">
        <v>0</v>
      </c>
      <c r="J22" s="690">
        <v>0</v>
      </c>
      <c r="K22" s="690">
        <v>0</v>
      </c>
      <c r="L22" s="690">
        <v>911731494</v>
      </c>
      <c r="M22" s="690">
        <v>911731494</v>
      </c>
      <c r="N22" s="193">
        <v>4</v>
      </c>
    </row>
    <row r="23" spans="2:14" s="682" customFormat="1" ht="21.75" customHeight="1" x14ac:dyDescent="0.15">
      <c r="B23" s="91">
        <v>5</v>
      </c>
      <c r="C23" s="23" t="s">
        <v>41</v>
      </c>
      <c r="D23" s="691">
        <v>1137264429</v>
      </c>
      <c r="E23" s="691">
        <v>1137264429</v>
      </c>
      <c r="F23" s="691">
        <v>0</v>
      </c>
      <c r="G23" s="691">
        <v>4143275</v>
      </c>
      <c r="H23" s="691">
        <v>4143275</v>
      </c>
      <c r="I23" s="691">
        <v>0</v>
      </c>
      <c r="J23" s="691">
        <v>0</v>
      </c>
      <c r="K23" s="691">
        <v>0</v>
      </c>
      <c r="L23" s="691">
        <v>468347555</v>
      </c>
      <c r="M23" s="691">
        <v>468347555</v>
      </c>
      <c r="N23" s="195">
        <v>5</v>
      </c>
    </row>
    <row r="24" spans="2:14" s="682" customFormat="1" ht="21.75" customHeight="1" x14ac:dyDescent="0.15">
      <c r="B24" s="89">
        <v>7</v>
      </c>
      <c r="C24" s="19" t="s">
        <v>40</v>
      </c>
      <c r="D24" s="690">
        <v>868104275</v>
      </c>
      <c r="E24" s="690">
        <v>868104275</v>
      </c>
      <c r="F24" s="690">
        <v>0</v>
      </c>
      <c r="G24" s="690">
        <v>3098910</v>
      </c>
      <c r="H24" s="690">
        <v>3098910</v>
      </c>
      <c r="I24" s="690">
        <v>0</v>
      </c>
      <c r="J24" s="690">
        <v>0</v>
      </c>
      <c r="K24" s="690">
        <v>0</v>
      </c>
      <c r="L24" s="690">
        <v>354957585</v>
      </c>
      <c r="M24" s="690">
        <v>354957585</v>
      </c>
      <c r="N24" s="193">
        <v>7</v>
      </c>
    </row>
    <row r="25" spans="2:14" s="682" customFormat="1" ht="21.75" customHeight="1" x14ac:dyDescent="0.15">
      <c r="B25" s="89">
        <v>8</v>
      </c>
      <c r="C25" s="19" t="s">
        <v>39</v>
      </c>
      <c r="D25" s="690">
        <v>1116918002</v>
      </c>
      <c r="E25" s="690">
        <v>1116918002</v>
      </c>
      <c r="F25" s="690">
        <v>0</v>
      </c>
      <c r="G25" s="690">
        <v>3969415</v>
      </c>
      <c r="H25" s="690">
        <v>3969415</v>
      </c>
      <c r="I25" s="690">
        <v>0</v>
      </c>
      <c r="J25" s="690">
        <v>0</v>
      </c>
      <c r="K25" s="690">
        <v>0</v>
      </c>
      <c r="L25" s="690">
        <v>415633519</v>
      </c>
      <c r="M25" s="690">
        <v>415633519</v>
      </c>
      <c r="N25" s="193">
        <v>8</v>
      </c>
    </row>
    <row r="26" spans="2:14" s="682" customFormat="1" ht="21.75" customHeight="1" x14ac:dyDescent="0.15">
      <c r="B26" s="89">
        <v>10</v>
      </c>
      <c r="C26" s="19" t="s">
        <v>38</v>
      </c>
      <c r="D26" s="690">
        <v>714808062</v>
      </c>
      <c r="E26" s="690">
        <v>714808062</v>
      </c>
      <c r="F26" s="690">
        <v>0</v>
      </c>
      <c r="G26" s="690">
        <v>2611678</v>
      </c>
      <c r="H26" s="690">
        <v>2611678</v>
      </c>
      <c r="I26" s="690">
        <v>0</v>
      </c>
      <c r="J26" s="690">
        <v>0</v>
      </c>
      <c r="K26" s="690">
        <v>0</v>
      </c>
      <c r="L26" s="690">
        <v>308847044</v>
      </c>
      <c r="M26" s="690">
        <v>308847044</v>
      </c>
      <c r="N26" s="193">
        <v>10</v>
      </c>
    </row>
    <row r="27" spans="2:14" s="682" customFormat="1" ht="21.75" customHeight="1" x14ac:dyDescent="0.15">
      <c r="B27" s="89">
        <v>11</v>
      </c>
      <c r="C27" s="19" t="s">
        <v>37</v>
      </c>
      <c r="D27" s="690">
        <v>1030009476</v>
      </c>
      <c r="E27" s="690">
        <v>1030009476</v>
      </c>
      <c r="F27" s="690">
        <v>0</v>
      </c>
      <c r="G27" s="690">
        <v>3712528</v>
      </c>
      <c r="H27" s="690">
        <v>3712528</v>
      </c>
      <c r="I27" s="690">
        <v>0</v>
      </c>
      <c r="J27" s="690">
        <v>0</v>
      </c>
      <c r="K27" s="690">
        <v>0</v>
      </c>
      <c r="L27" s="690">
        <v>411780722</v>
      </c>
      <c r="M27" s="690">
        <v>411780722</v>
      </c>
      <c r="N27" s="193">
        <v>11</v>
      </c>
    </row>
    <row r="28" spans="2:14" s="682" customFormat="1" ht="21.75" customHeight="1" x14ac:dyDescent="0.15">
      <c r="B28" s="91">
        <v>12</v>
      </c>
      <c r="C28" s="23" t="s">
        <v>36</v>
      </c>
      <c r="D28" s="691">
        <v>736356700</v>
      </c>
      <c r="E28" s="691">
        <v>736356700</v>
      </c>
      <c r="F28" s="691">
        <v>0</v>
      </c>
      <c r="G28" s="691">
        <v>2638436</v>
      </c>
      <c r="H28" s="691">
        <v>2638436</v>
      </c>
      <c r="I28" s="691">
        <v>0</v>
      </c>
      <c r="J28" s="691">
        <v>0</v>
      </c>
      <c r="K28" s="691">
        <v>0</v>
      </c>
      <c r="L28" s="691">
        <v>306545268</v>
      </c>
      <c r="M28" s="691">
        <v>306545268</v>
      </c>
      <c r="N28" s="195">
        <v>12</v>
      </c>
    </row>
    <row r="29" spans="2:14" s="682" customFormat="1" ht="21.75" customHeight="1" x14ac:dyDescent="0.15">
      <c r="B29" s="89">
        <v>14</v>
      </c>
      <c r="C29" s="19" t="s">
        <v>35</v>
      </c>
      <c r="D29" s="690">
        <v>401442396</v>
      </c>
      <c r="E29" s="690">
        <v>401442396</v>
      </c>
      <c r="F29" s="690">
        <v>0</v>
      </c>
      <c r="G29" s="690">
        <v>1452094</v>
      </c>
      <c r="H29" s="690">
        <v>1452094</v>
      </c>
      <c r="I29" s="690">
        <v>0</v>
      </c>
      <c r="J29" s="690">
        <v>0</v>
      </c>
      <c r="K29" s="690">
        <v>0</v>
      </c>
      <c r="L29" s="690">
        <v>159592552</v>
      </c>
      <c r="M29" s="690">
        <v>159592552</v>
      </c>
      <c r="N29" s="193">
        <v>14</v>
      </c>
    </row>
    <row r="30" spans="2:14" s="682" customFormat="1" ht="21.75" customHeight="1" x14ac:dyDescent="0.15">
      <c r="B30" s="89">
        <v>15</v>
      </c>
      <c r="C30" s="19" t="s">
        <v>34</v>
      </c>
      <c r="D30" s="690">
        <v>601904845</v>
      </c>
      <c r="E30" s="690">
        <v>601904845</v>
      </c>
      <c r="F30" s="690">
        <v>0</v>
      </c>
      <c r="G30" s="690">
        <v>2174344</v>
      </c>
      <c r="H30" s="690">
        <v>2174344</v>
      </c>
      <c r="I30" s="690">
        <v>0</v>
      </c>
      <c r="J30" s="690">
        <v>0</v>
      </c>
      <c r="K30" s="690">
        <v>0</v>
      </c>
      <c r="L30" s="690">
        <v>251047309</v>
      </c>
      <c r="M30" s="690">
        <v>251047309</v>
      </c>
      <c r="N30" s="193">
        <v>15</v>
      </c>
    </row>
    <row r="31" spans="2:14" s="682" customFormat="1" ht="21.75" customHeight="1" x14ac:dyDescent="0.15">
      <c r="B31" s="89">
        <v>17</v>
      </c>
      <c r="C31" s="19" t="s">
        <v>33</v>
      </c>
      <c r="D31" s="690">
        <v>1651751313</v>
      </c>
      <c r="E31" s="690">
        <v>1651751313</v>
      </c>
      <c r="F31" s="690">
        <v>0</v>
      </c>
      <c r="G31" s="690">
        <v>5938940</v>
      </c>
      <c r="H31" s="690">
        <v>5938940</v>
      </c>
      <c r="I31" s="690">
        <v>0</v>
      </c>
      <c r="J31" s="690">
        <v>0</v>
      </c>
      <c r="K31" s="690">
        <v>0</v>
      </c>
      <c r="L31" s="690">
        <v>566981741</v>
      </c>
      <c r="M31" s="690">
        <v>566981741</v>
      </c>
      <c r="N31" s="193">
        <v>17</v>
      </c>
    </row>
    <row r="32" spans="2:14" s="682" customFormat="1" ht="21.75" customHeight="1" x14ac:dyDescent="0.15">
      <c r="B32" s="89">
        <v>20</v>
      </c>
      <c r="C32" s="19" t="s">
        <v>32</v>
      </c>
      <c r="D32" s="690">
        <v>562570665</v>
      </c>
      <c r="E32" s="690">
        <v>562570665</v>
      </c>
      <c r="F32" s="690">
        <v>0</v>
      </c>
      <c r="G32" s="690">
        <v>2038193</v>
      </c>
      <c r="H32" s="690">
        <v>2038193</v>
      </c>
      <c r="I32" s="690">
        <v>0</v>
      </c>
      <c r="J32" s="690">
        <v>0</v>
      </c>
      <c r="K32" s="690">
        <v>0</v>
      </c>
      <c r="L32" s="690">
        <v>227965677</v>
      </c>
      <c r="M32" s="690">
        <v>227965677</v>
      </c>
      <c r="N32" s="193">
        <v>20</v>
      </c>
    </row>
    <row r="33" spans="2:14" s="682" customFormat="1" ht="21.75" customHeight="1" x14ac:dyDescent="0.15">
      <c r="B33" s="91">
        <v>27</v>
      </c>
      <c r="C33" s="23" t="s">
        <v>31</v>
      </c>
      <c r="D33" s="691">
        <v>300631579</v>
      </c>
      <c r="E33" s="691">
        <v>300631579</v>
      </c>
      <c r="F33" s="691">
        <v>0</v>
      </c>
      <c r="G33" s="691">
        <v>1098658</v>
      </c>
      <c r="H33" s="691">
        <v>1098658</v>
      </c>
      <c r="I33" s="691">
        <v>0</v>
      </c>
      <c r="J33" s="691">
        <v>0</v>
      </c>
      <c r="K33" s="691">
        <v>0</v>
      </c>
      <c r="L33" s="691">
        <v>131989795</v>
      </c>
      <c r="M33" s="691">
        <v>131989795</v>
      </c>
      <c r="N33" s="195">
        <v>27</v>
      </c>
    </row>
    <row r="34" spans="2:14" s="682" customFormat="1" ht="21.75" customHeight="1" x14ac:dyDescent="0.15">
      <c r="B34" s="89">
        <v>32</v>
      </c>
      <c r="C34" s="19" t="s">
        <v>30</v>
      </c>
      <c r="D34" s="690">
        <v>422328011</v>
      </c>
      <c r="E34" s="690">
        <v>422328011</v>
      </c>
      <c r="F34" s="690">
        <v>0</v>
      </c>
      <c r="G34" s="690">
        <v>1521311</v>
      </c>
      <c r="H34" s="690">
        <v>1521311</v>
      </c>
      <c r="I34" s="690">
        <v>0</v>
      </c>
      <c r="J34" s="690">
        <v>0</v>
      </c>
      <c r="K34" s="690">
        <v>0</v>
      </c>
      <c r="L34" s="690">
        <v>158994838</v>
      </c>
      <c r="M34" s="690">
        <v>158994838</v>
      </c>
      <c r="N34" s="193">
        <v>32</v>
      </c>
    </row>
    <row r="35" spans="2:14" s="682" customFormat="1" ht="21.75" customHeight="1" x14ac:dyDescent="0.15">
      <c r="B35" s="89">
        <v>33</v>
      </c>
      <c r="C35" s="19" t="s">
        <v>29</v>
      </c>
      <c r="D35" s="690">
        <v>767279272</v>
      </c>
      <c r="E35" s="690">
        <v>767279272</v>
      </c>
      <c r="F35" s="690">
        <v>0</v>
      </c>
      <c r="G35" s="690">
        <v>2753784</v>
      </c>
      <c r="H35" s="690">
        <v>2753784</v>
      </c>
      <c r="I35" s="690">
        <v>0</v>
      </c>
      <c r="J35" s="690">
        <v>0</v>
      </c>
      <c r="K35" s="690">
        <v>0</v>
      </c>
      <c r="L35" s="690">
        <v>301781083</v>
      </c>
      <c r="M35" s="690">
        <v>301781083</v>
      </c>
      <c r="N35" s="193">
        <v>33</v>
      </c>
    </row>
    <row r="36" spans="2:14" s="682" customFormat="1" ht="21.75" customHeight="1" x14ac:dyDescent="0.15">
      <c r="B36" s="89">
        <v>35</v>
      </c>
      <c r="C36" s="19" t="s">
        <v>28</v>
      </c>
      <c r="D36" s="690">
        <v>666817118</v>
      </c>
      <c r="E36" s="690">
        <v>666817118</v>
      </c>
      <c r="F36" s="690">
        <v>0</v>
      </c>
      <c r="G36" s="690">
        <v>2407234</v>
      </c>
      <c r="H36" s="690">
        <v>2407234</v>
      </c>
      <c r="I36" s="690">
        <v>0</v>
      </c>
      <c r="J36" s="690">
        <v>0</v>
      </c>
      <c r="K36" s="690">
        <v>0</v>
      </c>
      <c r="L36" s="690">
        <v>278657614</v>
      </c>
      <c r="M36" s="690">
        <v>278657614</v>
      </c>
      <c r="N36" s="193">
        <v>35</v>
      </c>
    </row>
    <row r="37" spans="2:14" s="682" customFormat="1" ht="21.75" customHeight="1" x14ac:dyDescent="0.15">
      <c r="B37" s="89">
        <v>42</v>
      </c>
      <c r="C37" s="19" t="s">
        <v>27</v>
      </c>
      <c r="D37" s="690">
        <v>291742190</v>
      </c>
      <c r="E37" s="690">
        <v>291742190</v>
      </c>
      <c r="F37" s="690">
        <v>0</v>
      </c>
      <c r="G37" s="690">
        <v>1104256</v>
      </c>
      <c r="H37" s="690">
        <v>1104256</v>
      </c>
      <c r="I37" s="690">
        <v>0</v>
      </c>
      <c r="J37" s="690">
        <v>0</v>
      </c>
      <c r="K37" s="690">
        <v>0</v>
      </c>
      <c r="L37" s="690">
        <v>139470882</v>
      </c>
      <c r="M37" s="690">
        <v>139470882</v>
      </c>
      <c r="N37" s="193">
        <v>42</v>
      </c>
    </row>
    <row r="38" spans="2:14" s="682" customFormat="1" ht="21.75" customHeight="1" x14ac:dyDescent="0.15">
      <c r="B38" s="91">
        <v>48</v>
      </c>
      <c r="C38" s="23" t="s">
        <v>26</v>
      </c>
      <c r="D38" s="691">
        <v>1137335351</v>
      </c>
      <c r="E38" s="691">
        <v>1137335351</v>
      </c>
      <c r="F38" s="691">
        <v>0</v>
      </c>
      <c r="G38" s="691">
        <v>4145954</v>
      </c>
      <c r="H38" s="691">
        <v>4145954</v>
      </c>
      <c r="I38" s="691">
        <v>0</v>
      </c>
      <c r="J38" s="691">
        <v>0</v>
      </c>
      <c r="K38" s="691">
        <v>0</v>
      </c>
      <c r="L38" s="691">
        <v>433042123</v>
      </c>
      <c r="M38" s="691">
        <v>433042123</v>
      </c>
      <c r="N38" s="195">
        <v>48</v>
      </c>
    </row>
    <row r="39" spans="2:14" s="682" customFormat="1" ht="21.75" customHeight="1" x14ac:dyDescent="0.15">
      <c r="B39" s="89">
        <v>49</v>
      </c>
      <c r="C39" s="19" t="s">
        <v>25</v>
      </c>
      <c r="D39" s="690">
        <v>1501856313</v>
      </c>
      <c r="E39" s="690">
        <v>1501856313</v>
      </c>
      <c r="F39" s="690">
        <v>0</v>
      </c>
      <c r="G39" s="690">
        <v>5469355</v>
      </c>
      <c r="H39" s="690">
        <v>5469355</v>
      </c>
      <c r="I39" s="690">
        <v>0</v>
      </c>
      <c r="J39" s="690">
        <v>0</v>
      </c>
      <c r="K39" s="690">
        <v>0</v>
      </c>
      <c r="L39" s="690">
        <v>675749945</v>
      </c>
      <c r="M39" s="690">
        <v>675749945</v>
      </c>
      <c r="N39" s="193">
        <v>49</v>
      </c>
    </row>
    <row r="40" spans="2:14" s="682" customFormat="1" ht="21.75" customHeight="1" x14ac:dyDescent="0.15">
      <c r="B40" s="89">
        <v>53</v>
      </c>
      <c r="C40" s="19" t="s">
        <v>24</v>
      </c>
      <c r="D40" s="690">
        <v>496067065</v>
      </c>
      <c r="E40" s="690">
        <v>496067065</v>
      </c>
      <c r="F40" s="690">
        <v>0</v>
      </c>
      <c r="G40" s="690">
        <v>1822418</v>
      </c>
      <c r="H40" s="690">
        <v>1822418</v>
      </c>
      <c r="I40" s="690">
        <v>0</v>
      </c>
      <c r="J40" s="690">
        <v>0</v>
      </c>
      <c r="K40" s="690">
        <v>0</v>
      </c>
      <c r="L40" s="690">
        <v>208881923</v>
      </c>
      <c r="M40" s="690">
        <v>208881923</v>
      </c>
      <c r="N40" s="193">
        <v>53</v>
      </c>
    </row>
    <row r="41" spans="2:14" s="682" customFormat="1" ht="21.75" customHeight="1" x14ac:dyDescent="0.15">
      <c r="B41" s="89">
        <v>57</v>
      </c>
      <c r="C41" s="19" t="s">
        <v>23</v>
      </c>
      <c r="D41" s="690">
        <v>247893152</v>
      </c>
      <c r="E41" s="690">
        <v>247893152</v>
      </c>
      <c r="F41" s="690">
        <v>0</v>
      </c>
      <c r="G41" s="690">
        <v>888877</v>
      </c>
      <c r="H41" s="690">
        <v>888877</v>
      </c>
      <c r="I41" s="690">
        <v>0</v>
      </c>
      <c r="J41" s="690">
        <v>0</v>
      </c>
      <c r="K41" s="690">
        <v>0</v>
      </c>
      <c r="L41" s="690">
        <v>101853107</v>
      </c>
      <c r="M41" s="690">
        <v>101853107</v>
      </c>
      <c r="N41" s="193">
        <v>57</v>
      </c>
    </row>
    <row r="42" spans="2:14" s="682" customFormat="1" ht="21.75" customHeight="1" x14ac:dyDescent="0.15">
      <c r="B42" s="89">
        <v>58</v>
      </c>
      <c r="C42" s="19" t="s">
        <v>22</v>
      </c>
      <c r="D42" s="690">
        <v>693621900</v>
      </c>
      <c r="E42" s="690">
        <v>693621900</v>
      </c>
      <c r="F42" s="690">
        <v>0</v>
      </c>
      <c r="G42" s="690">
        <v>2473188</v>
      </c>
      <c r="H42" s="690">
        <v>2473188</v>
      </c>
      <c r="I42" s="690">
        <v>0</v>
      </c>
      <c r="J42" s="690">
        <v>0</v>
      </c>
      <c r="K42" s="690">
        <v>0</v>
      </c>
      <c r="L42" s="690">
        <v>262868316</v>
      </c>
      <c r="M42" s="690">
        <v>262868316</v>
      </c>
      <c r="N42" s="193">
        <v>58</v>
      </c>
    </row>
    <row r="43" spans="2:14" s="682" customFormat="1" ht="21.75" customHeight="1" x14ac:dyDescent="0.15">
      <c r="B43" s="91">
        <v>59</v>
      </c>
      <c r="C43" s="23" t="s">
        <v>21</v>
      </c>
      <c r="D43" s="691">
        <v>1190382549</v>
      </c>
      <c r="E43" s="691">
        <v>1190382549</v>
      </c>
      <c r="F43" s="691">
        <v>0</v>
      </c>
      <c r="G43" s="691">
        <v>4207134</v>
      </c>
      <c r="H43" s="691">
        <v>4207134</v>
      </c>
      <c r="I43" s="691">
        <v>0</v>
      </c>
      <c r="J43" s="691">
        <v>0</v>
      </c>
      <c r="K43" s="691">
        <v>0</v>
      </c>
      <c r="L43" s="691">
        <v>387273213</v>
      </c>
      <c r="M43" s="691">
        <v>387273213</v>
      </c>
      <c r="N43" s="195">
        <v>59</v>
      </c>
    </row>
    <row r="44" spans="2:14" s="682" customFormat="1" ht="21.75" customHeight="1" x14ac:dyDescent="0.15">
      <c r="B44" s="89">
        <v>62</v>
      </c>
      <c r="C44" s="19" t="s">
        <v>20</v>
      </c>
      <c r="D44" s="690">
        <v>150714474</v>
      </c>
      <c r="E44" s="690">
        <v>150714474</v>
      </c>
      <c r="F44" s="690">
        <v>0</v>
      </c>
      <c r="G44" s="690">
        <v>560628</v>
      </c>
      <c r="H44" s="690">
        <v>560628</v>
      </c>
      <c r="I44" s="690">
        <v>0</v>
      </c>
      <c r="J44" s="690">
        <v>0</v>
      </c>
      <c r="K44" s="690">
        <v>0</v>
      </c>
      <c r="L44" s="690">
        <v>66303505</v>
      </c>
      <c r="M44" s="690">
        <v>66303505</v>
      </c>
      <c r="N44" s="193">
        <v>62</v>
      </c>
    </row>
    <row r="45" spans="2:14" s="682" customFormat="1" ht="21.75" customHeight="1" x14ac:dyDescent="0.15">
      <c r="B45" s="89">
        <v>82</v>
      </c>
      <c r="C45" s="19" t="s">
        <v>19</v>
      </c>
      <c r="D45" s="690">
        <v>445675426</v>
      </c>
      <c r="E45" s="690">
        <v>445675426</v>
      </c>
      <c r="F45" s="690">
        <v>0</v>
      </c>
      <c r="G45" s="690">
        <v>1613521</v>
      </c>
      <c r="H45" s="690">
        <v>1613521</v>
      </c>
      <c r="I45" s="690">
        <v>0</v>
      </c>
      <c r="J45" s="690">
        <v>0</v>
      </c>
      <c r="K45" s="690">
        <v>0</v>
      </c>
      <c r="L45" s="690">
        <v>185408658</v>
      </c>
      <c r="M45" s="690">
        <v>185408658</v>
      </c>
      <c r="N45" s="193">
        <v>82</v>
      </c>
    </row>
    <row r="46" spans="2:14" s="682" customFormat="1" ht="21.75" customHeight="1" x14ac:dyDescent="0.15">
      <c r="B46" s="89">
        <v>86</v>
      </c>
      <c r="C46" s="19" t="s">
        <v>18</v>
      </c>
      <c r="D46" s="690">
        <v>149910210</v>
      </c>
      <c r="E46" s="690">
        <v>149910210</v>
      </c>
      <c r="F46" s="690">
        <v>0</v>
      </c>
      <c r="G46" s="690">
        <v>542055</v>
      </c>
      <c r="H46" s="690">
        <v>542055</v>
      </c>
      <c r="I46" s="690">
        <v>0</v>
      </c>
      <c r="J46" s="690">
        <v>0</v>
      </c>
      <c r="K46" s="690">
        <v>0</v>
      </c>
      <c r="L46" s="690">
        <v>67018835</v>
      </c>
      <c r="M46" s="690">
        <v>67018835</v>
      </c>
      <c r="N46" s="193">
        <v>86</v>
      </c>
    </row>
    <row r="47" spans="2:14" s="682" customFormat="1" ht="21.75" customHeight="1" x14ac:dyDescent="0.15">
      <c r="B47" s="89">
        <v>89</v>
      </c>
      <c r="C47" s="19" t="s">
        <v>17</v>
      </c>
      <c r="D47" s="690">
        <v>434824974</v>
      </c>
      <c r="E47" s="690">
        <v>434824974</v>
      </c>
      <c r="F47" s="690">
        <v>0</v>
      </c>
      <c r="G47" s="690">
        <v>1597456</v>
      </c>
      <c r="H47" s="690">
        <v>1597456</v>
      </c>
      <c r="I47" s="690">
        <v>0</v>
      </c>
      <c r="J47" s="690">
        <v>0</v>
      </c>
      <c r="K47" s="690">
        <v>0</v>
      </c>
      <c r="L47" s="690">
        <v>198867223</v>
      </c>
      <c r="M47" s="690">
        <v>198867223</v>
      </c>
      <c r="N47" s="193">
        <v>89</v>
      </c>
    </row>
    <row r="48" spans="2:14" s="682" customFormat="1" ht="21.75" customHeight="1" x14ac:dyDescent="0.15">
      <c r="B48" s="91">
        <v>90</v>
      </c>
      <c r="C48" s="23" t="s">
        <v>16</v>
      </c>
      <c r="D48" s="691">
        <v>788933705</v>
      </c>
      <c r="E48" s="691">
        <v>788933705</v>
      </c>
      <c r="F48" s="691">
        <v>0</v>
      </c>
      <c r="G48" s="691">
        <v>2762838</v>
      </c>
      <c r="H48" s="691">
        <v>2762838</v>
      </c>
      <c r="I48" s="691">
        <v>0</v>
      </c>
      <c r="J48" s="691">
        <v>0</v>
      </c>
      <c r="K48" s="691">
        <v>0</v>
      </c>
      <c r="L48" s="691">
        <v>267097186</v>
      </c>
      <c r="M48" s="691">
        <v>267097186</v>
      </c>
      <c r="N48" s="195">
        <v>90</v>
      </c>
    </row>
    <row r="49" spans="2:14" s="682" customFormat="1" ht="21.75" customHeight="1" x14ac:dyDescent="0.15">
      <c r="B49" s="89">
        <v>92</v>
      </c>
      <c r="C49" s="19" t="s">
        <v>15</v>
      </c>
      <c r="D49" s="690">
        <v>324318639</v>
      </c>
      <c r="E49" s="690">
        <v>324318639</v>
      </c>
      <c r="F49" s="690">
        <v>0</v>
      </c>
      <c r="G49" s="690">
        <v>1146753</v>
      </c>
      <c r="H49" s="690">
        <v>1146753</v>
      </c>
      <c r="I49" s="690">
        <v>0</v>
      </c>
      <c r="J49" s="690">
        <v>0</v>
      </c>
      <c r="K49" s="690">
        <v>0</v>
      </c>
      <c r="L49" s="690">
        <v>103142523</v>
      </c>
      <c r="M49" s="690">
        <v>103142523</v>
      </c>
      <c r="N49" s="193">
        <v>92</v>
      </c>
    </row>
    <row r="50" spans="2:14" s="682" customFormat="1" ht="21.75" customHeight="1" x14ac:dyDescent="0.15">
      <c r="B50" s="89">
        <v>93</v>
      </c>
      <c r="C50" s="19" t="s">
        <v>14</v>
      </c>
      <c r="D50" s="690">
        <v>2743133667</v>
      </c>
      <c r="E50" s="690">
        <v>2743133667</v>
      </c>
      <c r="F50" s="690">
        <v>0</v>
      </c>
      <c r="G50" s="690">
        <v>9625001</v>
      </c>
      <c r="H50" s="690">
        <v>9625001</v>
      </c>
      <c r="I50" s="690">
        <v>0</v>
      </c>
      <c r="J50" s="690">
        <v>0</v>
      </c>
      <c r="K50" s="690">
        <v>0</v>
      </c>
      <c r="L50" s="690">
        <v>991814898</v>
      </c>
      <c r="M50" s="690">
        <v>991814898</v>
      </c>
      <c r="N50" s="193">
        <v>93</v>
      </c>
    </row>
    <row r="51" spans="2:14" s="682" customFormat="1" ht="21.75" customHeight="1" x14ac:dyDescent="0.15">
      <c r="B51" s="89">
        <v>94</v>
      </c>
      <c r="C51" s="19" t="s">
        <v>13</v>
      </c>
      <c r="D51" s="690">
        <v>1916467349</v>
      </c>
      <c r="E51" s="690">
        <v>1916467349</v>
      </c>
      <c r="F51" s="690">
        <v>0</v>
      </c>
      <c r="G51" s="690">
        <v>6829489</v>
      </c>
      <c r="H51" s="690">
        <v>6829489</v>
      </c>
      <c r="I51" s="690">
        <v>0</v>
      </c>
      <c r="J51" s="690">
        <v>0</v>
      </c>
      <c r="K51" s="690">
        <v>0</v>
      </c>
      <c r="L51" s="690">
        <v>767259689</v>
      </c>
      <c r="M51" s="690">
        <v>767259689</v>
      </c>
      <c r="N51" s="193">
        <v>94</v>
      </c>
    </row>
    <row r="52" spans="2:14" s="682" customFormat="1" ht="21.75" customHeight="1" x14ac:dyDescent="0.15">
      <c r="B52" s="89">
        <v>95</v>
      </c>
      <c r="C52" s="19" t="s">
        <v>12</v>
      </c>
      <c r="D52" s="690">
        <v>319875386</v>
      </c>
      <c r="E52" s="690">
        <v>319875386</v>
      </c>
      <c r="F52" s="690">
        <v>0</v>
      </c>
      <c r="G52" s="690">
        <v>1155278</v>
      </c>
      <c r="H52" s="690">
        <v>1155278</v>
      </c>
      <c r="I52" s="690">
        <v>0</v>
      </c>
      <c r="J52" s="690">
        <v>0</v>
      </c>
      <c r="K52" s="690">
        <v>0</v>
      </c>
      <c r="L52" s="690">
        <v>147220315</v>
      </c>
      <c r="M52" s="690">
        <v>147220315</v>
      </c>
      <c r="N52" s="193">
        <v>95</v>
      </c>
    </row>
    <row r="53" spans="2:14" s="682" customFormat="1" ht="21.75" customHeight="1" x14ac:dyDescent="0.15">
      <c r="B53" s="91">
        <v>96</v>
      </c>
      <c r="C53" s="23" t="s">
        <v>11</v>
      </c>
      <c r="D53" s="691">
        <v>704635708</v>
      </c>
      <c r="E53" s="691">
        <v>704635708</v>
      </c>
      <c r="F53" s="691">
        <v>0</v>
      </c>
      <c r="G53" s="691">
        <v>2574504</v>
      </c>
      <c r="H53" s="691">
        <v>2574504</v>
      </c>
      <c r="I53" s="691">
        <v>0</v>
      </c>
      <c r="J53" s="691">
        <v>0</v>
      </c>
      <c r="K53" s="691">
        <v>0</v>
      </c>
      <c r="L53" s="691">
        <v>296539707</v>
      </c>
      <c r="M53" s="691">
        <v>296539707</v>
      </c>
      <c r="N53" s="195">
        <v>96</v>
      </c>
    </row>
    <row r="54" spans="2:14" s="682" customFormat="1" ht="21.75" customHeight="1" x14ac:dyDescent="0.15">
      <c r="B54" s="89">
        <v>97</v>
      </c>
      <c r="C54" s="19" t="s">
        <v>10</v>
      </c>
      <c r="D54" s="690">
        <v>996703159</v>
      </c>
      <c r="E54" s="690">
        <v>996703159</v>
      </c>
      <c r="F54" s="690">
        <v>0</v>
      </c>
      <c r="G54" s="690">
        <v>3654140</v>
      </c>
      <c r="H54" s="690">
        <v>3654140</v>
      </c>
      <c r="I54" s="690">
        <v>0</v>
      </c>
      <c r="J54" s="690">
        <v>0</v>
      </c>
      <c r="K54" s="690">
        <v>0</v>
      </c>
      <c r="L54" s="690">
        <v>435422379</v>
      </c>
      <c r="M54" s="690">
        <v>435422379</v>
      </c>
      <c r="N54" s="193">
        <v>97</v>
      </c>
    </row>
    <row r="55" spans="2:14" s="682" customFormat="1" ht="21.75" customHeight="1" x14ac:dyDescent="0.15">
      <c r="B55" s="89">
        <v>98</v>
      </c>
      <c r="C55" s="19" t="s">
        <v>9</v>
      </c>
      <c r="D55" s="690">
        <v>1657230783</v>
      </c>
      <c r="E55" s="690">
        <v>1657230783</v>
      </c>
      <c r="F55" s="690">
        <v>0</v>
      </c>
      <c r="G55" s="690">
        <v>6015193</v>
      </c>
      <c r="H55" s="690">
        <v>6015193</v>
      </c>
      <c r="I55" s="690">
        <v>0</v>
      </c>
      <c r="J55" s="690">
        <v>0</v>
      </c>
      <c r="K55" s="690">
        <v>0</v>
      </c>
      <c r="L55" s="690">
        <v>695855632</v>
      </c>
      <c r="M55" s="690">
        <v>695855632</v>
      </c>
      <c r="N55" s="193">
        <v>98</v>
      </c>
    </row>
    <row r="56" spans="2:14" s="682" customFormat="1" ht="21.75" customHeight="1" x14ac:dyDescent="0.15">
      <c r="B56" s="89">
        <v>99</v>
      </c>
      <c r="C56" s="19" t="s">
        <v>8</v>
      </c>
      <c r="D56" s="690">
        <v>635963586</v>
      </c>
      <c r="E56" s="690">
        <v>635963586</v>
      </c>
      <c r="F56" s="690">
        <v>0</v>
      </c>
      <c r="G56" s="690">
        <v>2298726</v>
      </c>
      <c r="H56" s="690">
        <v>2298726</v>
      </c>
      <c r="I56" s="690">
        <v>0</v>
      </c>
      <c r="J56" s="690">
        <v>0</v>
      </c>
      <c r="K56" s="690">
        <v>0</v>
      </c>
      <c r="L56" s="690">
        <v>244819422</v>
      </c>
      <c r="M56" s="690">
        <v>244819422</v>
      </c>
      <c r="N56" s="193">
        <v>99</v>
      </c>
    </row>
    <row r="57" spans="2:14" s="682" customFormat="1" ht="21.75" customHeight="1" x14ac:dyDescent="0.15">
      <c r="B57" s="89">
        <v>100</v>
      </c>
      <c r="C57" s="19" t="s">
        <v>7</v>
      </c>
      <c r="D57" s="690">
        <v>694417525</v>
      </c>
      <c r="E57" s="690">
        <v>694417525</v>
      </c>
      <c r="F57" s="690">
        <v>0</v>
      </c>
      <c r="G57" s="690">
        <v>2528954</v>
      </c>
      <c r="H57" s="690">
        <v>2528954</v>
      </c>
      <c r="I57" s="690">
        <v>0</v>
      </c>
      <c r="J57" s="690">
        <v>0</v>
      </c>
      <c r="K57" s="690">
        <v>0</v>
      </c>
      <c r="L57" s="690">
        <v>316518087</v>
      </c>
      <c r="M57" s="690">
        <v>316518087</v>
      </c>
      <c r="N57" s="193">
        <v>100</v>
      </c>
    </row>
    <row r="58" spans="2:14" s="682" customFormat="1" ht="21.75" customHeight="1" x14ac:dyDescent="0.15">
      <c r="B58" s="91">
        <v>101</v>
      </c>
      <c r="C58" s="23" t="s">
        <v>6</v>
      </c>
      <c r="D58" s="691">
        <v>721776295</v>
      </c>
      <c r="E58" s="691">
        <v>721776295</v>
      </c>
      <c r="F58" s="691">
        <v>0</v>
      </c>
      <c r="G58" s="691">
        <v>2651450</v>
      </c>
      <c r="H58" s="691">
        <v>2651450</v>
      </c>
      <c r="I58" s="691">
        <v>0</v>
      </c>
      <c r="J58" s="691">
        <v>0</v>
      </c>
      <c r="K58" s="691">
        <v>0</v>
      </c>
      <c r="L58" s="691">
        <v>333303102</v>
      </c>
      <c r="M58" s="691">
        <v>333303102</v>
      </c>
      <c r="N58" s="195">
        <v>101</v>
      </c>
    </row>
    <row r="59" spans="2:14" s="682" customFormat="1" ht="21.75" customHeight="1" x14ac:dyDescent="0.15">
      <c r="B59" s="87">
        <v>102</v>
      </c>
      <c r="C59" s="15" t="s">
        <v>5</v>
      </c>
      <c r="D59" s="687">
        <v>1130787853</v>
      </c>
      <c r="E59" s="687">
        <v>1130787853</v>
      </c>
      <c r="F59" s="687">
        <v>0</v>
      </c>
      <c r="G59" s="687">
        <v>4094026</v>
      </c>
      <c r="H59" s="687">
        <v>4094026</v>
      </c>
      <c r="I59" s="687">
        <v>0</v>
      </c>
      <c r="J59" s="687">
        <v>0</v>
      </c>
      <c r="K59" s="687">
        <v>0</v>
      </c>
      <c r="L59" s="687">
        <v>480156748</v>
      </c>
      <c r="M59" s="687">
        <v>480156748</v>
      </c>
      <c r="N59" s="191">
        <v>102</v>
      </c>
    </row>
    <row r="60" spans="2:14" s="682" customFormat="1" ht="21.75" customHeight="1" x14ac:dyDescent="0.15">
      <c r="B60" s="89">
        <v>103</v>
      </c>
      <c r="C60" s="19" t="s">
        <v>4</v>
      </c>
      <c r="D60" s="690">
        <v>688784158</v>
      </c>
      <c r="E60" s="690">
        <v>688784158</v>
      </c>
      <c r="F60" s="690">
        <v>0</v>
      </c>
      <c r="G60" s="690">
        <v>2444339</v>
      </c>
      <c r="H60" s="690">
        <v>2444339</v>
      </c>
      <c r="I60" s="690">
        <v>0</v>
      </c>
      <c r="J60" s="690">
        <v>0</v>
      </c>
      <c r="K60" s="690">
        <v>0</v>
      </c>
      <c r="L60" s="690">
        <v>243097171</v>
      </c>
      <c r="M60" s="690">
        <v>243097171</v>
      </c>
      <c r="N60" s="193">
        <v>103</v>
      </c>
    </row>
    <row r="61" spans="2:14" s="682" customFormat="1" ht="21.75" customHeight="1" x14ac:dyDescent="0.15">
      <c r="B61" s="89">
        <v>104</v>
      </c>
      <c r="C61" s="19" t="s">
        <v>3</v>
      </c>
      <c r="D61" s="690">
        <v>1179010520</v>
      </c>
      <c r="E61" s="690">
        <v>1179010520</v>
      </c>
      <c r="F61" s="690">
        <v>0</v>
      </c>
      <c r="G61" s="690">
        <v>4261259</v>
      </c>
      <c r="H61" s="690">
        <v>4261259</v>
      </c>
      <c r="I61" s="690">
        <v>0</v>
      </c>
      <c r="J61" s="690">
        <v>0</v>
      </c>
      <c r="K61" s="690">
        <v>0</v>
      </c>
      <c r="L61" s="690">
        <v>486015246</v>
      </c>
      <c r="M61" s="690">
        <v>486015246</v>
      </c>
      <c r="N61" s="193">
        <v>104</v>
      </c>
    </row>
    <row r="62" spans="2:14" s="682" customFormat="1" ht="21.75" customHeight="1" x14ac:dyDescent="0.15">
      <c r="B62" s="89">
        <v>105</v>
      </c>
      <c r="C62" s="19" t="s">
        <v>2</v>
      </c>
      <c r="D62" s="690">
        <v>801454703</v>
      </c>
      <c r="E62" s="690">
        <v>801454703</v>
      </c>
      <c r="F62" s="690">
        <v>0</v>
      </c>
      <c r="G62" s="690">
        <v>2929414</v>
      </c>
      <c r="H62" s="690">
        <v>2929414</v>
      </c>
      <c r="I62" s="690">
        <v>0</v>
      </c>
      <c r="J62" s="690">
        <v>0</v>
      </c>
      <c r="K62" s="690">
        <v>0</v>
      </c>
      <c r="L62" s="690">
        <v>328510186</v>
      </c>
      <c r="M62" s="690">
        <v>328510186</v>
      </c>
      <c r="N62" s="193">
        <v>105</v>
      </c>
    </row>
    <row r="63" spans="2:14" s="682" customFormat="1" ht="21.75" customHeight="1" x14ac:dyDescent="0.15">
      <c r="B63" s="87">
        <v>301</v>
      </c>
      <c r="C63" s="15" t="s">
        <v>1</v>
      </c>
      <c r="D63" s="687">
        <v>262985833</v>
      </c>
      <c r="E63" s="687">
        <v>262985833</v>
      </c>
      <c r="F63" s="687">
        <v>0</v>
      </c>
      <c r="G63" s="687">
        <v>106170690</v>
      </c>
      <c r="H63" s="687">
        <v>106170690</v>
      </c>
      <c r="I63" s="687">
        <v>0</v>
      </c>
      <c r="J63" s="687">
        <v>0</v>
      </c>
      <c r="K63" s="687">
        <v>0</v>
      </c>
      <c r="L63" s="687">
        <v>156405612</v>
      </c>
      <c r="M63" s="687">
        <v>156405612</v>
      </c>
      <c r="N63" s="191">
        <v>301</v>
      </c>
    </row>
    <row r="64" spans="2:14" s="682" customFormat="1" ht="21.75" customHeight="1" thickBot="1" x14ac:dyDescent="0.2">
      <c r="B64" s="84">
        <v>302</v>
      </c>
      <c r="C64" s="11" t="s">
        <v>0</v>
      </c>
      <c r="D64" s="683">
        <v>320361049</v>
      </c>
      <c r="E64" s="683">
        <v>320361049</v>
      </c>
      <c r="F64" s="683">
        <v>0</v>
      </c>
      <c r="G64" s="683">
        <v>162902217</v>
      </c>
      <c r="H64" s="683">
        <v>162902217</v>
      </c>
      <c r="I64" s="683">
        <v>0</v>
      </c>
      <c r="J64" s="683">
        <v>0</v>
      </c>
      <c r="K64" s="683">
        <v>0</v>
      </c>
      <c r="L64" s="683">
        <v>153183334</v>
      </c>
      <c r="M64" s="683">
        <v>153183334</v>
      </c>
      <c r="N64" s="18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5">
    <mergeCell ref="N3:N5"/>
    <mergeCell ref="B3:B5"/>
    <mergeCell ref="J3:K3"/>
    <mergeCell ref="D3:F3"/>
    <mergeCell ref="G3:I3"/>
  </mergeCells>
  <phoneticPr fontId="7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colBreaks count="1" manualBreakCount="1">
    <brk id="11" max="63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indexed="13"/>
    <pageSetUpPr autoPageBreaks="0"/>
  </sheetPr>
  <dimension ref="B1:AC117"/>
  <sheetViews>
    <sheetView showOutlineSymbols="0" view="pageBreakPreview" zoomScale="80" zoomScaleNormal="75" zoomScaleSheetLayoutView="80" workbookViewId="0"/>
  </sheetViews>
  <sheetFormatPr defaultColWidth="10.75" defaultRowHeight="14.25" x14ac:dyDescent="0.15"/>
  <cols>
    <col min="1" max="1" width="1.875" style="682" customWidth="1"/>
    <col min="2" max="2" width="5" style="682" customWidth="1"/>
    <col min="3" max="3" width="13.625" style="682" customWidth="1"/>
    <col min="4" max="5" width="15.75" style="682" customWidth="1"/>
    <col min="6" max="6" width="11.75" style="682" customWidth="1"/>
    <col min="7" max="8" width="11.875" style="682" customWidth="1"/>
    <col min="9" max="9" width="15.75" style="682" customWidth="1"/>
    <col min="10" max="11" width="11.75" style="682" customWidth="1"/>
    <col min="12" max="13" width="11.875" style="682" customWidth="1"/>
    <col min="14" max="15" width="15.75" style="682" customWidth="1"/>
    <col min="16" max="16" width="11.75" style="682" customWidth="1"/>
    <col min="17" max="18" width="11.875" style="682" customWidth="1"/>
    <col min="19" max="20" width="15.125" style="682" customWidth="1"/>
    <col min="21" max="22" width="11.75" style="682" customWidth="1"/>
    <col min="23" max="23" width="11.875" style="682" customWidth="1"/>
    <col min="24" max="25" width="15.125" style="682" customWidth="1"/>
    <col min="26" max="27" width="11.75" style="682" customWidth="1"/>
    <col min="28" max="28" width="11.875" style="682" customWidth="1"/>
    <col min="29" max="29" width="4.875" style="682" customWidth="1"/>
    <col min="30" max="16384" width="10.75" style="682"/>
  </cols>
  <sheetData>
    <row r="1" spans="2:29" ht="24" customHeight="1" x14ac:dyDescent="0.15">
      <c r="B1" s="797" t="s">
        <v>335</v>
      </c>
    </row>
    <row r="2" spans="2:29" ht="11.25" customHeight="1" thickBot="1" x14ac:dyDescent="0.2">
      <c r="B2" s="797"/>
      <c r="C2" s="796"/>
      <c r="Z2" s="795"/>
      <c r="AA2" s="795"/>
    </row>
    <row r="3" spans="2:29" ht="21.75" customHeight="1" x14ac:dyDescent="0.15">
      <c r="B3" s="879" t="s">
        <v>330</v>
      </c>
      <c r="C3" s="358" t="s">
        <v>82</v>
      </c>
      <c r="D3" s="730" t="s">
        <v>314</v>
      </c>
      <c r="E3" s="794"/>
      <c r="F3" s="793"/>
      <c r="G3" s="793"/>
      <c r="H3" s="793"/>
      <c r="I3" s="792" t="s">
        <v>334</v>
      </c>
      <c r="J3" s="791"/>
      <c r="K3" s="789"/>
      <c r="L3" s="789"/>
      <c r="M3" s="789"/>
      <c r="N3" s="893" t="s">
        <v>333</v>
      </c>
      <c r="O3" s="859"/>
      <c r="P3" s="859"/>
      <c r="Q3" s="859"/>
      <c r="R3" s="860"/>
      <c r="S3" s="893" t="s">
        <v>332</v>
      </c>
      <c r="T3" s="859"/>
      <c r="U3" s="859"/>
      <c r="V3" s="859"/>
      <c r="W3" s="860"/>
      <c r="X3" s="790" t="s">
        <v>331</v>
      </c>
      <c r="Y3" s="789"/>
      <c r="Z3" s="789"/>
      <c r="AA3" s="789"/>
      <c r="AB3" s="788"/>
      <c r="AC3" s="876" t="s">
        <v>330</v>
      </c>
    </row>
    <row r="4" spans="2:29" ht="21.75" customHeight="1" x14ac:dyDescent="0.15">
      <c r="B4" s="880"/>
      <c r="C4" s="293"/>
      <c r="D4" s="882" t="s">
        <v>329</v>
      </c>
      <c r="E4" s="883"/>
      <c r="F4" s="883"/>
      <c r="G4" s="883"/>
      <c r="H4" s="884"/>
      <c r="I4" s="727" t="s">
        <v>309</v>
      </c>
      <c r="J4" s="726"/>
      <c r="K4" s="726"/>
      <c r="L4" s="726"/>
      <c r="M4" s="725"/>
      <c r="N4" s="724"/>
      <c r="O4" s="723"/>
      <c r="P4" s="723"/>
      <c r="Q4" s="723"/>
      <c r="R4" s="722"/>
      <c r="S4" s="724"/>
      <c r="T4" s="723"/>
      <c r="U4" s="723"/>
      <c r="V4" s="723"/>
      <c r="W4" s="722"/>
      <c r="X4" s="724"/>
      <c r="Y4" s="723"/>
      <c r="Z4" s="723"/>
      <c r="AA4" s="723"/>
      <c r="AB4" s="787"/>
      <c r="AC4" s="805"/>
    </row>
    <row r="5" spans="2:29" s="699" customFormat="1" ht="21.75" customHeight="1" thickBot="1" x14ac:dyDescent="0.2">
      <c r="B5" s="892"/>
      <c r="C5" s="300" t="s">
        <v>187</v>
      </c>
      <c r="D5" s="786" t="s">
        <v>307</v>
      </c>
      <c r="E5" s="786" t="s">
        <v>328</v>
      </c>
      <c r="F5" s="786" t="s">
        <v>308</v>
      </c>
      <c r="G5" s="720" t="s">
        <v>302</v>
      </c>
      <c r="H5" s="786" t="s">
        <v>301</v>
      </c>
      <c r="I5" s="785" t="s">
        <v>307</v>
      </c>
      <c r="J5" s="785" t="s">
        <v>306</v>
      </c>
      <c r="K5" s="785" t="s">
        <v>303</v>
      </c>
      <c r="L5" s="720" t="s">
        <v>302</v>
      </c>
      <c r="M5" s="785" t="s">
        <v>301</v>
      </c>
      <c r="N5" s="784" t="s">
        <v>305</v>
      </c>
      <c r="O5" s="784" t="s">
        <v>304</v>
      </c>
      <c r="P5" s="784" t="s">
        <v>303</v>
      </c>
      <c r="Q5" s="720" t="s">
        <v>302</v>
      </c>
      <c r="R5" s="784" t="s">
        <v>301</v>
      </c>
      <c r="S5" s="784" t="s">
        <v>305</v>
      </c>
      <c r="T5" s="784" t="s">
        <v>304</v>
      </c>
      <c r="U5" s="784" t="s">
        <v>303</v>
      </c>
      <c r="V5" s="720" t="s">
        <v>302</v>
      </c>
      <c r="W5" s="784" t="s">
        <v>301</v>
      </c>
      <c r="X5" s="784" t="s">
        <v>327</v>
      </c>
      <c r="Y5" s="784" t="s">
        <v>304</v>
      </c>
      <c r="Z5" s="784" t="s">
        <v>308</v>
      </c>
      <c r="AA5" s="720" t="s">
        <v>302</v>
      </c>
      <c r="AB5" s="784" t="s">
        <v>301</v>
      </c>
      <c r="AC5" s="806"/>
    </row>
    <row r="6" spans="2:29" s="699" customFormat="1" x14ac:dyDescent="0.15">
      <c r="B6" s="60"/>
      <c r="C6" s="7"/>
      <c r="D6" s="717" t="s">
        <v>326</v>
      </c>
      <c r="E6" s="717" t="s">
        <v>326</v>
      </c>
      <c r="F6" s="717" t="s">
        <v>326</v>
      </c>
      <c r="G6" s="718" t="s">
        <v>150</v>
      </c>
      <c r="H6" s="717" t="s">
        <v>326</v>
      </c>
      <c r="I6" s="783" t="s">
        <v>326</v>
      </c>
      <c r="J6" s="718" t="s">
        <v>326</v>
      </c>
      <c r="K6" s="718" t="s">
        <v>326</v>
      </c>
      <c r="L6" s="718" t="s">
        <v>150</v>
      </c>
      <c r="M6" s="718" t="s">
        <v>326</v>
      </c>
      <c r="N6" s="718" t="s">
        <v>326</v>
      </c>
      <c r="O6" s="718" t="s">
        <v>326</v>
      </c>
      <c r="P6" s="718" t="s">
        <v>326</v>
      </c>
      <c r="Q6" s="718" t="s">
        <v>150</v>
      </c>
      <c r="R6" s="718" t="s">
        <v>326</v>
      </c>
      <c r="S6" s="718" t="s">
        <v>326</v>
      </c>
      <c r="T6" s="718" t="s">
        <v>326</v>
      </c>
      <c r="U6" s="718" t="s">
        <v>326</v>
      </c>
      <c r="V6" s="718" t="s">
        <v>150</v>
      </c>
      <c r="W6" s="718" t="s">
        <v>326</v>
      </c>
      <c r="X6" s="718" t="s">
        <v>326</v>
      </c>
      <c r="Y6" s="718" t="s">
        <v>326</v>
      </c>
      <c r="Z6" s="718" t="s">
        <v>326</v>
      </c>
      <c r="AA6" s="718" t="s">
        <v>150</v>
      </c>
      <c r="AB6" s="718" t="s">
        <v>326</v>
      </c>
      <c r="AC6" s="782"/>
    </row>
    <row r="7" spans="2:29" s="699" customFormat="1" ht="21.75" customHeight="1" x14ac:dyDescent="0.15">
      <c r="B7" s="56"/>
      <c r="C7" s="55" t="s">
        <v>59</v>
      </c>
      <c r="D7" s="714">
        <v>12026601612</v>
      </c>
      <c r="E7" s="741">
        <v>12050116068</v>
      </c>
      <c r="F7" s="741">
        <v>23481551</v>
      </c>
      <c r="G7" s="38">
        <v>32907</v>
      </c>
      <c r="H7" s="38">
        <v>2</v>
      </c>
      <c r="I7" s="665">
        <v>128205584</v>
      </c>
      <c r="J7" s="665">
        <v>128456064</v>
      </c>
      <c r="K7" s="665">
        <v>250480</v>
      </c>
      <c r="L7" s="38">
        <v>0</v>
      </c>
      <c r="M7" s="38">
        <v>0</v>
      </c>
      <c r="N7" s="665">
        <v>1682997388</v>
      </c>
      <c r="O7" s="665">
        <v>1683897400</v>
      </c>
      <c r="P7" s="665">
        <v>900012</v>
      </c>
      <c r="Q7" s="38">
        <v>0</v>
      </c>
      <c r="R7" s="38">
        <v>0</v>
      </c>
      <c r="S7" s="331">
        <v>1226032</v>
      </c>
      <c r="T7" s="331">
        <v>1226032</v>
      </c>
      <c r="U7" s="331">
        <v>0</v>
      </c>
      <c r="V7" s="331">
        <v>0</v>
      </c>
      <c r="W7" s="331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778"/>
    </row>
    <row r="8" spans="2:29" s="699" customFormat="1" ht="21.75" customHeight="1" x14ac:dyDescent="0.15">
      <c r="B8" s="56"/>
      <c r="C8" s="55" t="s">
        <v>58</v>
      </c>
      <c r="D8" s="714">
        <v>10670818091</v>
      </c>
      <c r="E8" s="741">
        <v>10685402371</v>
      </c>
      <c r="F8" s="741">
        <v>18130093</v>
      </c>
      <c r="G8" s="38">
        <v>65275</v>
      </c>
      <c r="H8" s="38">
        <v>3611088</v>
      </c>
      <c r="I8" s="665">
        <v>96308609</v>
      </c>
      <c r="J8" s="665">
        <v>96429059</v>
      </c>
      <c r="K8" s="665">
        <v>165803</v>
      </c>
      <c r="L8" s="38">
        <v>0</v>
      </c>
      <c r="M8" s="38">
        <v>45353</v>
      </c>
      <c r="N8" s="665">
        <v>1501692397</v>
      </c>
      <c r="O8" s="665">
        <v>1503711142</v>
      </c>
      <c r="P8" s="665">
        <v>2239008</v>
      </c>
      <c r="Q8" s="38">
        <v>0</v>
      </c>
      <c r="R8" s="38">
        <v>220263</v>
      </c>
      <c r="S8" s="331">
        <v>753243</v>
      </c>
      <c r="T8" s="331">
        <v>753243</v>
      </c>
      <c r="U8" s="331">
        <v>0</v>
      </c>
      <c r="V8" s="331">
        <v>0</v>
      </c>
      <c r="W8" s="331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778"/>
    </row>
    <row r="9" spans="2:29" s="699" customFormat="1" ht="21.75" customHeight="1" x14ac:dyDescent="0.15">
      <c r="B9" s="56"/>
      <c r="C9" s="55" t="s">
        <v>57</v>
      </c>
      <c r="D9" s="54">
        <v>8821635082</v>
      </c>
      <c r="E9" s="38">
        <v>8844981290</v>
      </c>
      <c r="F9" s="38">
        <v>23952548</v>
      </c>
      <c r="G9" s="38">
        <v>7945</v>
      </c>
      <c r="H9" s="38">
        <v>614285</v>
      </c>
      <c r="I9" s="38">
        <v>81198264</v>
      </c>
      <c r="J9" s="38">
        <v>81298328</v>
      </c>
      <c r="K9" s="38">
        <v>110872</v>
      </c>
      <c r="L9" s="38">
        <v>0</v>
      </c>
      <c r="M9" s="38">
        <v>10808</v>
      </c>
      <c r="N9" s="38">
        <v>1372032881</v>
      </c>
      <c r="O9" s="38">
        <v>1372574897</v>
      </c>
      <c r="P9" s="38">
        <v>483000</v>
      </c>
      <c r="Q9" s="38">
        <v>59016</v>
      </c>
      <c r="R9" s="38">
        <v>0</v>
      </c>
      <c r="S9" s="331">
        <v>551730</v>
      </c>
      <c r="T9" s="331">
        <v>551730</v>
      </c>
      <c r="U9" s="331">
        <v>0</v>
      </c>
      <c r="V9" s="331">
        <v>0</v>
      </c>
      <c r="W9" s="331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778"/>
    </row>
    <row r="10" spans="2:29" s="699" customFormat="1" ht="21.75" customHeight="1" x14ac:dyDescent="0.15">
      <c r="B10" s="56"/>
      <c r="C10" s="55" t="s">
        <v>56</v>
      </c>
      <c r="D10" s="54">
        <v>5658712132</v>
      </c>
      <c r="E10" s="38">
        <v>5681576320</v>
      </c>
      <c r="F10" s="38">
        <v>22942343</v>
      </c>
      <c r="G10" s="38">
        <v>12901</v>
      </c>
      <c r="H10" s="38">
        <v>91056</v>
      </c>
      <c r="I10" s="38">
        <v>44767463</v>
      </c>
      <c r="J10" s="38">
        <v>45420030</v>
      </c>
      <c r="K10" s="38">
        <v>642942</v>
      </c>
      <c r="L10" s="38">
        <v>9625</v>
      </c>
      <c r="M10" s="38">
        <v>0</v>
      </c>
      <c r="N10" s="38">
        <v>970142073</v>
      </c>
      <c r="O10" s="38">
        <v>970741643</v>
      </c>
      <c r="P10" s="38">
        <v>599570</v>
      </c>
      <c r="Q10" s="38">
        <v>0</v>
      </c>
      <c r="R10" s="38">
        <v>0</v>
      </c>
      <c r="S10" s="331">
        <v>851083</v>
      </c>
      <c r="T10" s="331">
        <v>851083</v>
      </c>
      <c r="U10" s="331">
        <v>0</v>
      </c>
      <c r="V10" s="331">
        <v>0</v>
      </c>
      <c r="W10" s="331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778"/>
    </row>
    <row r="11" spans="2:29" s="699" customFormat="1" ht="15" thickBot="1" x14ac:dyDescent="0.2">
      <c r="B11" s="51"/>
      <c r="C11" s="50"/>
      <c r="D11" s="708"/>
      <c r="E11" s="708"/>
      <c r="F11" s="708"/>
      <c r="G11" s="708"/>
      <c r="H11" s="708"/>
      <c r="I11" s="781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80"/>
    </row>
    <row r="12" spans="2:29" s="699" customFormat="1" x14ac:dyDescent="0.15">
      <c r="B12" s="44"/>
      <c r="C12" s="43"/>
      <c r="D12" s="704"/>
      <c r="E12" s="704"/>
      <c r="F12" s="704"/>
      <c r="G12" s="704"/>
      <c r="H12" s="704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79"/>
    </row>
    <row r="13" spans="2:29" s="699" customFormat="1" ht="21.75" customHeight="1" x14ac:dyDescent="0.15">
      <c r="B13" s="37" t="s">
        <v>55</v>
      </c>
      <c r="C13" s="19" t="s">
        <v>54</v>
      </c>
      <c r="D13" s="38">
        <f t="shared" ref="D13:AB13" si="0">SUM(D19:D64)</f>
        <v>3047432990</v>
      </c>
      <c r="E13" s="38">
        <f t="shared" si="0"/>
        <v>3058307405</v>
      </c>
      <c r="F13" s="38">
        <f t="shared" si="0"/>
        <v>10872007</v>
      </c>
      <c r="G13" s="38">
        <f t="shared" si="0"/>
        <v>2408</v>
      </c>
      <c r="H13" s="38">
        <f t="shared" si="0"/>
        <v>0</v>
      </c>
      <c r="I13" s="38">
        <f t="shared" si="0"/>
        <v>20851467</v>
      </c>
      <c r="J13" s="38">
        <f t="shared" si="0"/>
        <v>21243836</v>
      </c>
      <c r="K13" s="38">
        <f t="shared" si="0"/>
        <v>392369</v>
      </c>
      <c r="L13" s="38">
        <f t="shared" si="0"/>
        <v>0</v>
      </c>
      <c r="M13" s="38">
        <f t="shared" si="0"/>
        <v>0</v>
      </c>
      <c r="N13" s="38">
        <f t="shared" si="0"/>
        <v>547408925</v>
      </c>
      <c r="O13" s="38">
        <f t="shared" si="0"/>
        <v>549630502</v>
      </c>
      <c r="P13" s="38">
        <f t="shared" si="0"/>
        <v>2221577</v>
      </c>
      <c r="Q13" s="38">
        <f t="shared" si="0"/>
        <v>0</v>
      </c>
      <c r="R13" s="38">
        <f t="shared" si="0"/>
        <v>0</v>
      </c>
      <c r="S13" s="38">
        <f t="shared" si="0"/>
        <v>522381</v>
      </c>
      <c r="T13" s="38">
        <f t="shared" si="0"/>
        <v>522381</v>
      </c>
      <c r="U13" s="38">
        <f t="shared" si="0"/>
        <v>0</v>
      </c>
      <c r="V13" s="38">
        <f t="shared" si="0"/>
        <v>0</v>
      </c>
      <c r="W13" s="38">
        <f t="shared" si="0"/>
        <v>0</v>
      </c>
      <c r="X13" s="38">
        <f t="shared" si="0"/>
        <v>0</v>
      </c>
      <c r="Y13" s="38">
        <f t="shared" si="0"/>
        <v>0</v>
      </c>
      <c r="Z13" s="38">
        <f t="shared" si="0"/>
        <v>0</v>
      </c>
      <c r="AA13" s="38">
        <f t="shared" si="0"/>
        <v>0</v>
      </c>
      <c r="AB13" s="38">
        <f t="shared" si="0"/>
        <v>0</v>
      </c>
      <c r="AC13" s="778"/>
    </row>
    <row r="14" spans="2:29" s="699" customFormat="1" ht="21.75" customHeight="1" x14ac:dyDescent="0.15">
      <c r="B14" s="37" t="s">
        <v>53</v>
      </c>
      <c r="C14" s="19" t="s">
        <v>52</v>
      </c>
      <c r="D14" s="33">
        <f t="shared" ref="D14:AB14" si="1">SUM(D19:D62)</f>
        <v>3047432990</v>
      </c>
      <c r="E14" s="33">
        <f t="shared" si="1"/>
        <v>3058307405</v>
      </c>
      <c r="F14" s="33">
        <f t="shared" si="1"/>
        <v>10872007</v>
      </c>
      <c r="G14" s="33">
        <f t="shared" si="1"/>
        <v>2408</v>
      </c>
      <c r="H14" s="33">
        <f t="shared" si="1"/>
        <v>0</v>
      </c>
      <c r="I14" s="33">
        <f t="shared" si="1"/>
        <v>20851467</v>
      </c>
      <c r="J14" s="33">
        <f t="shared" si="1"/>
        <v>21243836</v>
      </c>
      <c r="K14" s="33">
        <f t="shared" si="1"/>
        <v>392369</v>
      </c>
      <c r="L14" s="33">
        <f t="shared" si="1"/>
        <v>0</v>
      </c>
      <c r="M14" s="33">
        <f t="shared" si="1"/>
        <v>0</v>
      </c>
      <c r="N14" s="33">
        <f t="shared" si="1"/>
        <v>547408925</v>
      </c>
      <c r="O14" s="33">
        <f t="shared" si="1"/>
        <v>549630502</v>
      </c>
      <c r="P14" s="33">
        <f t="shared" si="1"/>
        <v>2221577</v>
      </c>
      <c r="Q14" s="33">
        <f t="shared" si="1"/>
        <v>0</v>
      </c>
      <c r="R14" s="33">
        <f t="shared" si="1"/>
        <v>0</v>
      </c>
      <c r="S14" s="33">
        <f t="shared" si="1"/>
        <v>522381</v>
      </c>
      <c r="T14" s="33">
        <f t="shared" si="1"/>
        <v>522381</v>
      </c>
      <c r="U14" s="33">
        <f t="shared" si="1"/>
        <v>0</v>
      </c>
      <c r="V14" s="33">
        <f t="shared" si="1"/>
        <v>0</v>
      </c>
      <c r="W14" s="33">
        <f t="shared" si="1"/>
        <v>0</v>
      </c>
      <c r="X14" s="33">
        <f t="shared" si="1"/>
        <v>0</v>
      </c>
      <c r="Y14" s="33">
        <f t="shared" si="1"/>
        <v>0</v>
      </c>
      <c r="Z14" s="33">
        <f t="shared" si="1"/>
        <v>0</v>
      </c>
      <c r="AA14" s="33">
        <f t="shared" si="1"/>
        <v>0</v>
      </c>
      <c r="AB14" s="33">
        <f t="shared" si="1"/>
        <v>0</v>
      </c>
      <c r="AC14" s="778"/>
    </row>
    <row r="15" spans="2:29" ht="21.75" customHeight="1" x14ac:dyDescent="0.15">
      <c r="B15" s="35" t="s">
        <v>51</v>
      </c>
      <c r="C15" s="105" t="s">
        <v>50</v>
      </c>
      <c r="D15" s="33">
        <f t="shared" ref="D15:AB15" si="2">SUM(D19:D31,D35:D36,D38:D40,D43,D48,D50:D51,D53:D62)</f>
        <v>2769569408</v>
      </c>
      <c r="E15" s="33">
        <f t="shared" si="2"/>
        <v>2779148322</v>
      </c>
      <c r="F15" s="33">
        <f t="shared" si="2"/>
        <v>9576506</v>
      </c>
      <c r="G15" s="33">
        <f t="shared" si="2"/>
        <v>2408</v>
      </c>
      <c r="H15" s="33">
        <f t="shared" si="2"/>
        <v>0</v>
      </c>
      <c r="I15" s="33">
        <f t="shared" si="2"/>
        <v>18780947</v>
      </c>
      <c r="J15" s="33">
        <f t="shared" si="2"/>
        <v>19173316</v>
      </c>
      <c r="K15" s="33">
        <f t="shared" si="2"/>
        <v>392369</v>
      </c>
      <c r="L15" s="33">
        <f t="shared" si="2"/>
        <v>0</v>
      </c>
      <c r="M15" s="33">
        <f t="shared" si="2"/>
        <v>0</v>
      </c>
      <c r="N15" s="33">
        <f t="shared" si="2"/>
        <v>504526186</v>
      </c>
      <c r="O15" s="33">
        <f t="shared" si="2"/>
        <v>506747763</v>
      </c>
      <c r="P15" s="33">
        <f t="shared" si="2"/>
        <v>2221577</v>
      </c>
      <c r="Q15" s="33">
        <f t="shared" si="2"/>
        <v>0</v>
      </c>
      <c r="R15" s="33">
        <f t="shared" si="2"/>
        <v>0</v>
      </c>
      <c r="S15" s="33">
        <f t="shared" si="2"/>
        <v>461611</v>
      </c>
      <c r="T15" s="33">
        <f t="shared" si="2"/>
        <v>461611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 t="shared" si="2"/>
        <v>0</v>
      </c>
      <c r="Y15" s="33">
        <f t="shared" si="2"/>
        <v>0</v>
      </c>
      <c r="Z15" s="33">
        <f t="shared" si="2"/>
        <v>0</v>
      </c>
      <c r="AA15" s="33">
        <f t="shared" si="2"/>
        <v>0</v>
      </c>
      <c r="AB15" s="33">
        <f t="shared" si="2"/>
        <v>0</v>
      </c>
      <c r="AC15" s="561"/>
    </row>
    <row r="16" spans="2:29" ht="21.75" customHeight="1" x14ac:dyDescent="0.15">
      <c r="B16" s="34" t="s">
        <v>49</v>
      </c>
      <c r="C16" s="105" t="s">
        <v>48</v>
      </c>
      <c r="D16" s="33">
        <f t="shared" ref="D16:AB16" si="3">D14-D15</f>
        <v>277863582</v>
      </c>
      <c r="E16" s="33">
        <f t="shared" si="3"/>
        <v>279159083</v>
      </c>
      <c r="F16" s="33">
        <f t="shared" si="3"/>
        <v>1295501</v>
      </c>
      <c r="G16" s="33">
        <f t="shared" si="3"/>
        <v>0</v>
      </c>
      <c r="H16" s="33">
        <f t="shared" si="3"/>
        <v>0</v>
      </c>
      <c r="I16" s="33">
        <f t="shared" si="3"/>
        <v>2070520</v>
      </c>
      <c r="J16" s="33">
        <f t="shared" si="3"/>
        <v>2070520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42882739</v>
      </c>
      <c r="O16" s="33">
        <f t="shared" si="3"/>
        <v>42882739</v>
      </c>
      <c r="P16" s="33">
        <f t="shared" si="3"/>
        <v>0</v>
      </c>
      <c r="Q16" s="33">
        <f t="shared" si="3"/>
        <v>0</v>
      </c>
      <c r="R16" s="33">
        <f t="shared" si="3"/>
        <v>0</v>
      </c>
      <c r="S16" s="33">
        <f t="shared" si="3"/>
        <v>60770</v>
      </c>
      <c r="T16" s="33">
        <f t="shared" si="3"/>
        <v>60770</v>
      </c>
      <c r="U16" s="33">
        <f t="shared" si="3"/>
        <v>0</v>
      </c>
      <c r="V16" s="33">
        <f t="shared" si="3"/>
        <v>0</v>
      </c>
      <c r="W16" s="33">
        <f t="shared" si="3"/>
        <v>0</v>
      </c>
      <c r="X16" s="33">
        <f t="shared" si="3"/>
        <v>0</v>
      </c>
      <c r="Y16" s="33">
        <f t="shared" si="3"/>
        <v>0</v>
      </c>
      <c r="Z16" s="33">
        <f t="shared" si="3"/>
        <v>0</v>
      </c>
      <c r="AA16" s="33">
        <f t="shared" si="3"/>
        <v>0</v>
      </c>
      <c r="AB16" s="33">
        <f t="shared" si="3"/>
        <v>0</v>
      </c>
      <c r="AC16" s="777"/>
    </row>
    <row r="17" spans="2:29" ht="21.75" customHeight="1" x14ac:dyDescent="0.15">
      <c r="B17" s="34" t="s">
        <v>47</v>
      </c>
      <c r="C17" s="105" t="s">
        <v>46</v>
      </c>
      <c r="D17" s="33">
        <f t="shared" ref="D17:AB17" si="4">SUM(D63:D64)</f>
        <v>0</v>
      </c>
      <c r="E17" s="33">
        <f t="shared" si="4"/>
        <v>0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>
        <f t="shared" si="4"/>
        <v>0</v>
      </c>
      <c r="V17" s="33">
        <f t="shared" si="4"/>
        <v>0</v>
      </c>
      <c r="W17" s="33">
        <f t="shared" si="4"/>
        <v>0</v>
      </c>
      <c r="X17" s="33">
        <f t="shared" si="4"/>
        <v>0</v>
      </c>
      <c r="Y17" s="33">
        <f t="shared" si="4"/>
        <v>0</v>
      </c>
      <c r="Z17" s="33">
        <f t="shared" si="4"/>
        <v>0</v>
      </c>
      <c r="AA17" s="33">
        <f t="shared" si="4"/>
        <v>0</v>
      </c>
      <c r="AB17" s="33">
        <f t="shared" si="4"/>
        <v>0</v>
      </c>
      <c r="AC17" s="777"/>
    </row>
    <row r="18" spans="2:29" ht="15" thickBot="1" x14ac:dyDescent="0.2">
      <c r="B18" s="477"/>
      <c r="C18" s="476"/>
      <c r="D18" s="696"/>
      <c r="E18" s="696"/>
      <c r="F18" s="696"/>
      <c r="G18" s="696"/>
      <c r="H18" s="696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776"/>
    </row>
    <row r="19" spans="2:29" ht="21.75" customHeight="1" x14ac:dyDescent="0.15">
      <c r="B19" s="89">
        <v>1</v>
      </c>
      <c r="C19" s="19" t="s">
        <v>45</v>
      </c>
      <c r="D19" s="775">
        <v>188196988</v>
      </c>
      <c r="E19" s="775">
        <v>193003307</v>
      </c>
      <c r="F19" s="775">
        <v>4806319</v>
      </c>
      <c r="G19" s="775">
        <v>0</v>
      </c>
      <c r="H19" s="775">
        <v>0</v>
      </c>
      <c r="I19" s="774">
        <v>1529174</v>
      </c>
      <c r="J19" s="774">
        <v>1529174</v>
      </c>
      <c r="K19" s="774">
        <v>0</v>
      </c>
      <c r="L19" s="774">
        <v>0</v>
      </c>
      <c r="M19" s="774">
        <v>0</v>
      </c>
      <c r="N19" s="774">
        <v>34140212</v>
      </c>
      <c r="O19" s="774">
        <v>35763417</v>
      </c>
      <c r="P19" s="774">
        <v>1623205</v>
      </c>
      <c r="Q19" s="774">
        <v>0</v>
      </c>
      <c r="R19" s="774">
        <v>0</v>
      </c>
      <c r="S19" s="774">
        <v>184527</v>
      </c>
      <c r="T19" s="774">
        <v>184527</v>
      </c>
      <c r="U19" s="774">
        <v>0</v>
      </c>
      <c r="V19" s="774">
        <v>0</v>
      </c>
      <c r="W19" s="774">
        <v>0</v>
      </c>
      <c r="X19" s="774">
        <v>0</v>
      </c>
      <c r="Y19" s="774">
        <v>0</v>
      </c>
      <c r="Z19" s="774">
        <v>0</v>
      </c>
      <c r="AA19" s="774">
        <v>0</v>
      </c>
      <c r="AB19" s="773">
        <v>0</v>
      </c>
      <c r="AC19" s="203">
        <v>1</v>
      </c>
    </row>
    <row r="20" spans="2:29" ht="21.75" customHeight="1" x14ac:dyDescent="0.15">
      <c r="B20" s="89">
        <v>2</v>
      </c>
      <c r="C20" s="19" t="s">
        <v>44</v>
      </c>
      <c r="D20" s="769">
        <v>192715761</v>
      </c>
      <c r="E20" s="769">
        <v>192817023</v>
      </c>
      <c r="F20" s="769">
        <v>101262</v>
      </c>
      <c r="G20" s="769">
        <v>0</v>
      </c>
      <c r="H20" s="769">
        <v>0</v>
      </c>
      <c r="I20" s="768">
        <v>150492</v>
      </c>
      <c r="J20" s="768">
        <v>508498</v>
      </c>
      <c r="K20" s="768">
        <v>358006</v>
      </c>
      <c r="L20" s="768">
        <v>0</v>
      </c>
      <c r="M20" s="768">
        <v>0</v>
      </c>
      <c r="N20" s="768">
        <v>40473412</v>
      </c>
      <c r="O20" s="768">
        <v>40473412</v>
      </c>
      <c r="P20" s="768">
        <v>0</v>
      </c>
      <c r="Q20" s="768">
        <v>0</v>
      </c>
      <c r="R20" s="768">
        <v>0</v>
      </c>
      <c r="S20" s="768">
        <v>80730</v>
      </c>
      <c r="T20" s="768">
        <v>80730</v>
      </c>
      <c r="U20" s="768">
        <v>0</v>
      </c>
      <c r="V20" s="768">
        <v>0</v>
      </c>
      <c r="W20" s="768">
        <v>0</v>
      </c>
      <c r="X20" s="768">
        <v>0</v>
      </c>
      <c r="Y20" s="768">
        <v>0</v>
      </c>
      <c r="Z20" s="768">
        <v>0</v>
      </c>
      <c r="AA20" s="768">
        <v>0</v>
      </c>
      <c r="AB20" s="767">
        <v>0</v>
      </c>
      <c r="AC20" s="193">
        <v>2</v>
      </c>
    </row>
    <row r="21" spans="2:29" ht="21.75" customHeight="1" x14ac:dyDescent="0.15">
      <c r="B21" s="89">
        <v>3</v>
      </c>
      <c r="C21" s="19" t="s">
        <v>43</v>
      </c>
      <c r="D21" s="769">
        <v>173570003</v>
      </c>
      <c r="E21" s="769">
        <v>173570003</v>
      </c>
      <c r="F21" s="769">
        <v>0</v>
      </c>
      <c r="G21" s="769">
        <v>0</v>
      </c>
      <c r="H21" s="769">
        <v>0</v>
      </c>
      <c r="I21" s="768">
        <v>1243152</v>
      </c>
      <c r="J21" s="768">
        <v>1243152</v>
      </c>
      <c r="K21" s="768">
        <v>0</v>
      </c>
      <c r="L21" s="768">
        <v>0</v>
      </c>
      <c r="M21" s="768">
        <v>0</v>
      </c>
      <c r="N21" s="768">
        <v>37855372</v>
      </c>
      <c r="O21" s="768">
        <v>37855372</v>
      </c>
      <c r="P21" s="768">
        <v>0</v>
      </c>
      <c r="Q21" s="768">
        <v>0</v>
      </c>
      <c r="R21" s="768">
        <v>0</v>
      </c>
      <c r="S21" s="768">
        <v>0</v>
      </c>
      <c r="T21" s="768">
        <v>0</v>
      </c>
      <c r="U21" s="768">
        <v>0</v>
      </c>
      <c r="V21" s="768">
        <v>0</v>
      </c>
      <c r="W21" s="768">
        <v>0</v>
      </c>
      <c r="X21" s="768">
        <v>0</v>
      </c>
      <c r="Y21" s="768">
        <v>0</v>
      </c>
      <c r="Z21" s="768">
        <v>0</v>
      </c>
      <c r="AA21" s="768">
        <v>0</v>
      </c>
      <c r="AB21" s="767">
        <v>0</v>
      </c>
      <c r="AC21" s="193">
        <v>3</v>
      </c>
    </row>
    <row r="22" spans="2:29" ht="21.75" customHeight="1" x14ac:dyDescent="0.15">
      <c r="B22" s="89">
        <v>4</v>
      </c>
      <c r="C22" s="19" t="s">
        <v>42</v>
      </c>
      <c r="D22" s="769">
        <v>156412915</v>
      </c>
      <c r="E22" s="769">
        <v>156459920</v>
      </c>
      <c r="F22" s="769">
        <v>47005</v>
      </c>
      <c r="G22" s="769">
        <v>0</v>
      </c>
      <c r="H22" s="769">
        <v>0</v>
      </c>
      <c r="I22" s="768">
        <v>1673127</v>
      </c>
      <c r="J22" s="768">
        <v>1673127</v>
      </c>
      <c r="K22" s="768">
        <v>0</v>
      </c>
      <c r="L22" s="768">
        <v>0</v>
      </c>
      <c r="M22" s="768">
        <v>0</v>
      </c>
      <c r="N22" s="768">
        <v>29418958</v>
      </c>
      <c r="O22" s="768">
        <v>29418958</v>
      </c>
      <c r="P22" s="768">
        <v>0</v>
      </c>
      <c r="Q22" s="768">
        <v>0</v>
      </c>
      <c r="R22" s="768">
        <v>0</v>
      </c>
      <c r="S22" s="768">
        <v>14895</v>
      </c>
      <c r="T22" s="768">
        <v>14895</v>
      </c>
      <c r="U22" s="768">
        <v>0</v>
      </c>
      <c r="V22" s="768">
        <v>0</v>
      </c>
      <c r="W22" s="768">
        <v>0</v>
      </c>
      <c r="X22" s="768">
        <v>0</v>
      </c>
      <c r="Y22" s="768">
        <v>0</v>
      </c>
      <c r="Z22" s="768">
        <v>0</v>
      </c>
      <c r="AA22" s="768">
        <v>0</v>
      </c>
      <c r="AB22" s="767">
        <v>0</v>
      </c>
      <c r="AC22" s="193">
        <v>4</v>
      </c>
    </row>
    <row r="23" spans="2:29" ht="21.75" customHeight="1" x14ac:dyDescent="0.15">
      <c r="B23" s="91">
        <v>5</v>
      </c>
      <c r="C23" s="23" t="s">
        <v>41</v>
      </c>
      <c r="D23" s="772">
        <v>103702848</v>
      </c>
      <c r="E23" s="772">
        <v>103705256</v>
      </c>
      <c r="F23" s="772">
        <v>0</v>
      </c>
      <c r="G23" s="769">
        <v>2408</v>
      </c>
      <c r="H23" s="772">
        <v>0</v>
      </c>
      <c r="I23" s="771">
        <v>533405</v>
      </c>
      <c r="J23" s="771">
        <v>533405</v>
      </c>
      <c r="K23" s="771">
        <v>0</v>
      </c>
      <c r="L23" s="768">
        <v>0</v>
      </c>
      <c r="M23" s="771">
        <v>0</v>
      </c>
      <c r="N23" s="771">
        <v>23437865</v>
      </c>
      <c r="O23" s="771">
        <v>23437865</v>
      </c>
      <c r="P23" s="771">
        <v>0</v>
      </c>
      <c r="Q23" s="768">
        <v>0</v>
      </c>
      <c r="R23" s="771">
        <v>0</v>
      </c>
      <c r="S23" s="771">
        <v>0</v>
      </c>
      <c r="T23" s="771">
        <v>0</v>
      </c>
      <c r="U23" s="771">
        <v>0</v>
      </c>
      <c r="V23" s="771">
        <v>0</v>
      </c>
      <c r="W23" s="768">
        <v>0</v>
      </c>
      <c r="X23" s="771">
        <v>0</v>
      </c>
      <c r="Y23" s="771">
        <v>0</v>
      </c>
      <c r="Z23" s="771">
        <v>0</v>
      </c>
      <c r="AA23" s="771">
        <v>0</v>
      </c>
      <c r="AB23" s="770">
        <v>0</v>
      </c>
      <c r="AC23" s="195">
        <v>5</v>
      </c>
    </row>
    <row r="24" spans="2:29" ht="21.75" customHeight="1" x14ac:dyDescent="0.15">
      <c r="B24" s="89">
        <v>7</v>
      </c>
      <c r="C24" s="19" t="s">
        <v>40</v>
      </c>
      <c r="D24" s="769">
        <v>47050486</v>
      </c>
      <c r="E24" s="769">
        <v>47127599</v>
      </c>
      <c r="F24" s="769">
        <v>77113</v>
      </c>
      <c r="G24" s="765">
        <v>0</v>
      </c>
      <c r="H24" s="765">
        <v>0</v>
      </c>
      <c r="I24" s="764">
        <v>545793</v>
      </c>
      <c r="J24" s="764">
        <v>545793</v>
      </c>
      <c r="K24" s="764">
        <v>0</v>
      </c>
      <c r="L24" s="764">
        <v>0</v>
      </c>
      <c r="M24" s="764">
        <v>0</v>
      </c>
      <c r="N24" s="764">
        <v>6541101</v>
      </c>
      <c r="O24" s="764">
        <v>6553693</v>
      </c>
      <c r="P24" s="764">
        <v>12592</v>
      </c>
      <c r="Q24" s="764">
        <v>0</v>
      </c>
      <c r="R24" s="768">
        <v>0</v>
      </c>
      <c r="S24" s="768">
        <v>0</v>
      </c>
      <c r="T24" s="768">
        <v>0</v>
      </c>
      <c r="U24" s="768">
        <v>0</v>
      </c>
      <c r="V24" s="768">
        <v>0</v>
      </c>
      <c r="W24" s="764">
        <v>0</v>
      </c>
      <c r="X24" s="768">
        <v>0</v>
      </c>
      <c r="Y24" s="768">
        <v>0</v>
      </c>
      <c r="Z24" s="768">
        <v>0</v>
      </c>
      <c r="AA24" s="768">
        <v>0</v>
      </c>
      <c r="AB24" s="767">
        <v>0</v>
      </c>
      <c r="AC24" s="193">
        <v>7</v>
      </c>
    </row>
    <row r="25" spans="2:29" ht="21.75" customHeight="1" x14ac:dyDescent="0.15">
      <c r="B25" s="89">
        <v>8</v>
      </c>
      <c r="C25" s="19" t="s">
        <v>39</v>
      </c>
      <c r="D25" s="769">
        <v>94812225</v>
      </c>
      <c r="E25" s="769">
        <v>95138690</v>
      </c>
      <c r="F25" s="769">
        <v>326465</v>
      </c>
      <c r="G25" s="769">
        <v>0</v>
      </c>
      <c r="H25" s="769">
        <v>0</v>
      </c>
      <c r="I25" s="768">
        <v>397497</v>
      </c>
      <c r="J25" s="768">
        <v>397497</v>
      </c>
      <c r="K25" s="768">
        <v>0</v>
      </c>
      <c r="L25" s="768">
        <v>0</v>
      </c>
      <c r="M25" s="768">
        <v>0</v>
      </c>
      <c r="N25" s="768">
        <v>16244561</v>
      </c>
      <c r="O25" s="768">
        <v>16244561</v>
      </c>
      <c r="P25" s="768">
        <v>0</v>
      </c>
      <c r="Q25" s="768">
        <v>0</v>
      </c>
      <c r="R25" s="768">
        <v>0</v>
      </c>
      <c r="S25" s="768">
        <v>0</v>
      </c>
      <c r="T25" s="768">
        <v>0</v>
      </c>
      <c r="U25" s="768">
        <v>0</v>
      </c>
      <c r="V25" s="768">
        <v>0</v>
      </c>
      <c r="W25" s="768">
        <v>0</v>
      </c>
      <c r="X25" s="768">
        <v>0</v>
      </c>
      <c r="Y25" s="768">
        <v>0</v>
      </c>
      <c r="Z25" s="768">
        <v>0</v>
      </c>
      <c r="AA25" s="768">
        <v>0</v>
      </c>
      <c r="AB25" s="767">
        <v>0</v>
      </c>
      <c r="AC25" s="193">
        <v>8</v>
      </c>
    </row>
    <row r="26" spans="2:29" ht="21.75" customHeight="1" x14ac:dyDescent="0.15">
      <c r="B26" s="89">
        <v>10</v>
      </c>
      <c r="C26" s="19" t="s">
        <v>38</v>
      </c>
      <c r="D26" s="769">
        <v>42815627</v>
      </c>
      <c r="E26" s="769">
        <v>42815627</v>
      </c>
      <c r="F26" s="769">
        <v>0</v>
      </c>
      <c r="G26" s="769">
        <v>0</v>
      </c>
      <c r="H26" s="769">
        <v>0</v>
      </c>
      <c r="I26" s="768">
        <v>572773</v>
      </c>
      <c r="J26" s="768">
        <v>572773</v>
      </c>
      <c r="K26" s="768">
        <v>0</v>
      </c>
      <c r="L26" s="768">
        <v>0</v>
      </c>
      <c r="M26" s="768">
        <v>0</v>
      </c>
      <c r="N26" s="768">
        <v>3855603</v>
      </c>
      <c r="O26" s="768">
        <v>3855603</v>
      </c>
      <c r="P26" s="768">
        <v>0</v>
      </c>
      <c r="Q26" s="768">
        <v>0</v>
      </c>
      <c r="R26" s="768">
        <v>0</v>
      </c>
      <c r="S26" s="768">
        <v>0</v>
      </c>
      <c r="T26" s="768">
        <v>0</v>
      </c>
      <c r="U26" s="768">
        <v>0</v>
      </c>
      <c r="V26" s="768">
        <v>0</v>
      </c>
      <c r="W26" s="768">
        <v>0</v>
      </c>
      <c r="X26" s="768">
        <v>0</v>
      </c>
      <c r="Y26" s="768">
        <v>0</v>
      </c>
      <c r="Z26" s="768">
        <v>0</v>
      </c>
      <c r="AA26" s="768">
        <v>0</v>
      </c>
      <c r="AB26" s="767">
        <v>0</v>
      </c>
      <c r="AC26" s="193">
        <v>10</v>
      </c>
    </row>
    <row r="27" spans="2:29" ht="21.75" customHeight="1" x14ac:dyDescent="0.15">
      <c r="B27" s="89">
        <v>11</v>
      </c>
      <c r="C27" s="19" t="s">
        <v>37</v>
      </c>
      <c r="D27" s="769">
        <v>52197740</v>
      </c>
      <c r="E27" s="769">
        <v>52209773</v>
      </c>
      <c r="F27" s="769">
        <v>12033</v>
      </c>
      <c r="G27" s="769">
        <v>0</v>
      </c>
      <c r="H27" s="769">
        <v>0</v>
      </c>
      <c r="I27" s="768">
        <v>436924</v>
      </c>
      <c r="J27" s="768">
        <v>436924</v>
      </c>
      <c r="K27" s="768">
        <v>0</v>
      </c>
      <c r="L27" s="768">
        <v>0</v>
      </c>
      <c r="M27" s="768">
        <v>0</v>
      </c>
      <c r="N27" s="768">
        <v>9386359</v>
      </c>
      <c r="O27" s="768">
        <v>9386359</v>
      </c>
      <c r="P27" s="768">
        <v>0</v>
      </c>
      <c r="Q27" s="768">
        <v>0</v>
      </c>
      <c r="R27" s="768">
        <v>0</v>
      </c>
      <c r="S27" s="768">
        <v>0</v>
      </c>
      <c r="T27" s="768">
        <v>0</v>
      </c>
      <c r="U27" s="768">
        <v>0</v>
      </c>
      <c r="V27" s="768">
        <v>0</v>
      </c>
      <c r="W27" s="768">
        <v>0</v>
      </c>
      <c r="X27" s="768">
        <v>0</v>
      </c>
      <c r="Y27" s="768">
        <v>0</v>
      </c>
      <c r="Z27" s="768">
        <v>0</v>
      </c>
      <c r="AA27" s="768">
        <v>0</v>
      </c>
      <c r="AB27" s="767">
        <v>0</v>
      </c>
      <c r="AC27" s="193">
        <v>11</v>
      </c>
    </row>
    <row r="28" spans="2:29" ht="21.75" customHeight="1" x14ac:dyDescent="0.15">
      <c r="B28" s="91">
        <v>12</v>
      </c>
      <c r="C28" s="23" t="s">
        <v>36</v>
      </c>
      <c r="D28" s="772">
        <v>81742104</v>
      </c>
      <c r="E28" s="772">
        <v>82214262</v>
      </c>
      <c r="F28" s="772">
        <v>472158</v>
      </c>
      <c r="G28" s="769">
        <v>0</v>
      </c>
      <c r="H28" s="772">
        <v>0</v>
      </c>
      <c r="I28" s="771">
        <v>493230</v>
      </c>
      <c r="J28" s="771">
        <v>493230</v>
      </c>
      <c r="K28" s="771">
        <v>0</v>
      </c>
      <c r="L28" s="768">
        <v>0</v>
      </c>
      <c r="M28" s="771">
        <v>0</v>
      </c>
      <c r="N28" s="771">
        <v>14529869</v>
      </c>
      <c r="O28" s="771">
        <v>14670311</v>
      </c>
      <c r="P28" s="771">
        <v>140442</v>
      </c>
      <c r="Q28" s="768">
        <v>0</v>
      </c>
      <c r="R28" s="771">
        <v>0</v>
      </c>
      <c r="S28" s="771">
        <v>0</v>
      </c>
      <c r="T28" s="771">
        <v>0</v>
      </c>
      <c r="U28" s="771">
        <v>0</v>
      </c>
      <c r="V28" s="771">
        <v>0</v>
      </c>
      <c r="W28" s="768">
        <v>0</v>
      </c>
      <c r="X28" s="771">
        <v>0</v>
      </c>
      <c r="Y28" s="771">
        <v>0</v>
      </c>
      <c r="Z28" s="771">
        <v>0</v>
      </c>
      <c r="AA28" s="771">
        <v>0</v>
      </c>
      <c r="AB28" s="770">
        <v>0</v>
      </c>
      <c r="AC28" s="195">
        <v>12</v>
      </c>
    </row>
    <row r="29" spans="2:29" ht="21.75" customHeight="1" x14ac:dyDescent="0.15">
      <c r="B29" s="89">
        <v>14</v>
      </c>
      <c r="C29" s="19" t="s">
        <v>35</v>
      </c>
      <c r="D29" s="769">
        <v>29238150</v>
      </c>
      <c r="E29" s="769">
        <v>29238150</v>
      </c>
      <c r="F29" s="769">
        <v>0</v>
      </c>
      <c r="G29" s="765">
        <v>0</v>
      </c>
      <c r="H29" s="765">
        <v>0</v>
      </c>
      <c r="I29" s="764">
        <v>221009</v>
      </c>
      <c r="J29" s="764">
        <v>221009</v>
      </c>
      <c r="K29" s="764">
        <v>0</v>
      </c>
      <c r="L29" s="764">
        <v>0</v>
      </c>
      <c r="M29" s="764">
        <v>0</v>
      </c>
      <c r="N29" s="764">
        <v>4781068</v>
      </c>
      <c r="O29" s="764">
        <v>4781068</v>
      </c>
      <c r="P29" s="764">
        <v>0</v>
      </c>
      <c r="Q29" s="764">
        <v>0</v>
      </c>
      <c r="R29" s="768">
        <v>0</v>
      </c>
      <c r="S29" s="768">
        <v>0</v>
      </c>
      <c r="T29" s="768">
        <v>0</v>
      </c>
      <c r="U29" s="768">
        <v>0</v>
      </c>
      <c r="V29" s="768">
        <v>0</v>
      </c>
      <c r="W29" s="764">
        <v>0</v>
      </c>
      <c r="X29" s="768">
        <v>0</v>
      </c>
      <c r="Y29" s="768">
        <v>0</v>
      </c>
      <c r="Z29" s="768">
        <v>0</v>
      </c>
      <c r="AA29" s="768">
        <v>0</v>
      </c>
      <c r="AB29" s="767">
        <v>0</v>
      </c>
      <c r="AC29" s="193">
        <v>14</v>
      </c>
    </row>
    <row r="30" spans="2:29" ht="21.75" customHeight="1" x14ac:dyDescent="0.15">
      <c r="B30" s="89">
        <v>15</v>
      </c>
      <c r="C30" s="19" t="s">
        <v>34</v>
      </c>
      <c r="D30" s="769">
        <v>58152878</v>
      </c>
      <c r="E30" s="769">
        <v>58152878</v>
      </c>
      <c r="F30" s="769">
        <v>0</v>
      </c>
      <c r="G30" s="769">
        <v>0</v>
      </c>
      <c r="H30" s="769">
        <v>0</v>
      </c>
      <c r="I30" s="768">
        <v>442018</v>
      </c>
      <c r="J30" s="768">
        <v>442018</v>
      </c>
      <c r="K30" s="768">
        <v>0</v>
      </c>
      <c r="L30" s="768">
        <v>0</v>
      </c>
      <c r="M30" s="768">
        <v>0</v>
      </c>
      <c r="N30" s="768">
        <v>11274716</v>
      </c>
      <c r="O30" s="768">
        <v>11274716</v>
      </c>
      <c r="P30" s="768">
        <v>0</v>
      </c>
      <c r="Q30" s="768">
        <v>0</v>
      </c>
      <c r="R30" s="768">
        <v>0</v>
      </c>
      <c r="S30" s="768">
        <v>0</v>
      </c>
      <c r="T30" s="768">
        <v>0</v>
      </c>
      <c r="U30" s="768">
        <v>0</v>
      </c>
      <c r="V30" s="768">
        <v>0</v>
      </c>
      <c r="W30" s="768">
        <v>0</v>
      </c>
      <c r="X30" s="768">
        <v>0</v>
      </c>
      <c r="Y30" s="768">
        <v>0</v>
      </c>
      <c r="Z30" s="768">
        <v>0</v>
      </c>
      <c r="AA30" s="768">
        <v>0</v>
      </c>
      <c r="AB30" s="767">
        <v>0</v>
      </c>
      <c r="AC30" s="193">
        <v>15</v>
      </c>
    </row>
    <row r="31" spans="2:29" ht="21.75" customHeight="1" x14ac:dyDescent="0.15">
      <c r="B31" s="89">
        <v>17</v>
      </c>
      <c r="C31" s="19" t="s">
        <v>33</v>
      </c>
      <c r="D31" s="769">
        <v>91184755</v>
      </c>
      <c r="E31" s="769">
        <v>91260712</v>
      </c>
      <c r="F31" s="769">
        <v>75957</v>
      </c>
      <c r="G31" s="769">
        <v>0</v>
      </c>
      <c r="H31" s="769">
        <v>0</v>
      </c>
      <c r="I31" s="768">
        <v>630378</v>
      </c>
      <c r="J31" s="768">
        <v>630378</v>
      </c>
      <c r="K31" s="768">
        <v>0</v>
      </c>
      <c r="L31" s="768">
        <v>0</v>
      </c>
      <c r="M31" s="768">
        <v>0</v>
      </c>
      <c r="N31" s="768">
        <v>14447979</v>
      </c>
      <c r="O31" s="768">
        <v>14447979</v>
      </c>
      <c r="P31" s="768">
        <v>0</v>
      </c>
      <c r="Q31" s="768">
        <v>0</v>
      </c>
      <c r="R31" s="768">
        <v>0</v>
      </c>
      <c r="S31" s="768">
        <v>0</v>
      </c>
      <c r="T31" s="768">
        <v>0</v>
      </c>
      <c r="U31" s="768">
        <v>0</v>
      </c>
      <c r="V31" s="768">
        <v>0</v>
      </c>
      <c r="W31" s="768">
        <v>0</v>
      </c>
      <c r="X31" s="768">
        <v>0</v>
      </c>
      <c r="Y31" s="768">
        <v>0</v>
      </c>
      <c r="Z31" s="768">
        <v>0</v>
      </c>
      <c r="AA31" s="768">
        <v>0</v>
      </c>
      <c r="AB31" s="767">
        <v>0</v>
      </c>
      <c r="AC31" s="193">
        <v>17</v>
      </c>
    </row>
    <row r="32" spans="2:29" ht="21.75" customHeight="1" x14ac:dyDescent="0.15">
      <c r="B32" s="89">
        <v>20</v>
      </c>
      <c r="C32" s="19" t="s">
        <v>32</v>
      </c>
      <c r="D32" s="769">
        <v>43307737</v>
      </c>
      <c r="E32" s="769">
        <v>43383617</v>
      </c>
      <c r="F32" s="769">
        <v>75880</v>
      </c>
      <c r="G32" s="769">
        <v>0</v>
      </c>
      <c r="H32" s="769">
        <v>0</v>
      </c>
      <c r="I32" s="768">
        <v>379411</v>
      </c>
      <c r="J32" s="768">
        <v>379411</v>
      </c>
      <c r="K32" s="768">
        <v>0</v>
      </c>
      <c r="L32" s="768">
        <v>0</v>
      </c>
      <c r="M32" s="768">
        <v>0</v>
      </c>
      <c r="N32" s="768">
        <v>9276737</v>
      </c>
      <c r="O32" s="768">
        <v>9276737</v>
      </c>
      <c r="P32" s="768">
        <v>0</v>
      </c>
      <c r="Q32" s="768">
        <v>0</v>
      </c>
      <c r="R32" s="768">
        <v>0</v>
      </c>
      <c r="S32" s="768">
        <v>0</v>
      </c>
      <c r="T32" s="768">
        <v>0</v>
      </c>
      <c r="U32" s="768">
        <v>0</v>
      </c>
      <c r="V32" s="768">
        <v>0</v>
      </c>
      <c r="W32" s="768">
        <v>0</v>
      </c>
      <c r="X32" s="768">
        <v>0</v>
      </c>
      <c r="Y32" s="768">
        <v>0</v>
      </c>
      <c r="Z32" s="768">
        <v>0</v>
      </c>
      <c r="AA32" s="768">
        <v>0</v>
      </c>
      <c r="AB32" s="767">
        <v>0</v>
      </c>
      <c r="AC32" s="193">
        <v>20</v>
      </c>
    </row>
    <row r="33" spans="2:29" ht="21.75" customHeight="1" x14ac:dyDescent="0.15">
      <c r="B33" s="91">
        <v>27</v>
      </c>
      <c r="C33" s="23" t="s">
        <v>31</v>
      </c>
      <c r="D33" s="772">
        <v>14611700</v>
      </c>
      <c r="E33" s="772">
        <v>14611700</v>
      </c>
      <c r="F33" s="772">
        <v>0</v>
      </c>
      <c r="G33" s="769">
        <v>0</v>
      </c>
      <c r="H33" s="772">
        <v>0</v>
      </c>
      <c r="I33" s="771">
        <v>72275</v>
      </c>
      <c r="J33" s="771">
        <v>72275</v>
      </c>
      <c r="K33" s="771">
        <v>0</v>
      </c>
      <c r="L33" s="768">
        <v>0</v>
      </c>
      <c r="M33" s="771">
        <v>0</v>
      </c>
      <c r="N33" s="771">
        <v>1917852</v>
      </c>
      <c r="O33" s="771">
        <v>1917852</v>
      </c>
      <c r="P33" s="771">
        <v>0</v>
      </c>
      <c r="Q33" s="768">
        <v>0</v>
      </c>
      <c r="R33" s="771">
        <v>0</v>
      </c>
      <c r="S33" s="771">
        <v>0</v>
      </c>
      <c r="T33" s="771">
        <v>0</v>
      </c>
      <c r="U33" s="771">
        <v>0</v>
      </c>
      <c r="V33" s="771">
        <v>0</v>
      </c>
      <c r="W33" s="768">
        <v>0</v>
      </c>
      <c r="X33" s="771">
        <v>0</v>
      </c>
      <c r="Y33" s="771">
        <v>0</v>
      </c>
      <c r="Z33" s="771">
        <v>0</v>
      </c>
      <c r="AA33" s="771">
        <v>0</v>
      </c>
      <c r="AB33" s="770">
        <v>0</v>
      </c>
      <c r="AC33" s="195">
        <v>27</v>
      </c>
    </row>
    <row r="34" spans="2:29" ht="21.75" customHeight="1" x14ac:dyDescent="0.15">
      <c r="B34" s="89">
        <v>32</v>
      </c>
      <c r="C34" s="19" t="s">
        <v>30</v>
      </c>
      <c r="D34" s="769">
        <v>33583555</v>
      </c>
      <c r="E34" s="769">
        <v>33587426</v>
      </c>
      <c r="F34" s="769">
        <v>3871</v>
      </c>
      <c r="G34" s="765">
        <v>0</v>
      </c>
      <c r="H34" s="765">
        <v>0</v>
      </c>
      <c r="I34" s="764">
        <v>242458</v>
      </c>
      <c r="J34" s="764">
        <v>242458</v>
      </c>
      <c r="K34" s="764">
        <v>0</v>
      </c>
      <c r="L34" s="764">
        <v>0</v>
      </c>
      <c r="M34" s="764">
        <v>0</v>
      </c>
      <c r="N34" s="764">
        <v>4857270</v>
      </c>
      <c r="O34" s="764">
        <v>4857270</v>
      </c>
      <c r="P34" s="764">
        <v>0</v>
      </c>
      <c r="Q34" s="764">
        <v>0</v>
      </c>
      <c r="R34" s="768">
        <v>0</v>
      </c>
      <c r="S34" s="768">
        <v>0</v>
      </c>
      <c r="T34" s="768">
        <v>0</v>
      </c>
      <c r="U34" s="768">
        <v>0</v>
      </c>
      <c r="V34" s="768">
        <v>0</v>
      </c>
      <c r="W34" s="764">
        <v>0</v>
      </c>
      <c r="X34" s="768">
        <v>0</v>
      </c>
      <c r="Y34" s="768">
        <v>0</v>
      </c>
      <c r="Z34" s="768">
        <v>0</v>
      </c>
      <c r="AA34" s="768">
        <v>0</v>
      </c>
      <c r="AB34" s="767">
        <v>0</v>
      </c>
      <c r="AC34" s="193">
        <v>32</v>
      </c>
    </row>
    <row r="35" spans="2:29" ht="21.75" customHeight="1" x14ac:dyDescent="0.15">
      <c r="B35" s="89">
        <v>33</v>
      </c>
      <c r="C35" s="19" t="s">
        <v>29</v>
      </c>
      <c r="D35" s="769">
        <v>96944454</v>
      </c>
      <c r="E35" s="769">
        <v>97015917</v>
      </c>
      <c r="F35" s="769">
        <v>71463</v>
      </c>
      <c r="G35" s="769">
        <v>0</v>
      </c>
      <c r="H35" s="769">
        <v>0</v>
      </c>
      <c r="I35" s="768">
        <v>641727</v>
      </c>
      <c r="J35" s="768">
        <v>641727</v>
      </c>
      <c r="K35" s="768">
        <v>0</v>
      </c>
      <c r="L35" s="768">
        <v>0</v>
      </c>
      <c r="M35" s="768">
        <v>0</v>
      </c>
      <c r="N35" s="768">
        <v>19703158</v>
      </c>
      <c r="O35" s="768">
        <v>19703158</v>
      </c>
      <c r="P35" s="768">
        <v>0</v>
      </c>
      <c r="Q35" s="768">
        <v>0</v>
      </c>
      <c r="R35" s="768">
        <v>0</v>
      </c>
      <c r="S35" s="768">
        <v>8733</v>
      </c>
      <c r="T35" s="768">
        <v>8733</v>
      </c>
      <c r="U35" s="768">
        <v>0</v>
      </c>
      <c r="V35" s="768">
        <v>0</v>
      </c>
      <c r="W35" s="768">
        <v>0</v>
      </c>
      <c r="X35" s="768">
        <v>0</v>
      </c>
      <c r="Y35" s="768">
        <v>0</v>
      </c>
      <c r="Z35" s="768">
        <v>0</v>
      </c>
      <c r="AA35" s="768">
        <v>0</v>
      </c>
      <c r="AB35" s="767">
        <v>0</v>
      </c>
      <c r="AC35" s="193">
        <v>33</v>
      </c>
    </row>
    <row r="36" spans="2:29" ht="21.75" customHeight="1" x14ac:dyDescent="0.15">
      <c r="B36" s="89">
        <v>35</v>
      </c>
      <c r="C36" s="19" t="s">
        <v>28</v>
      </c>
      <c r="D36" s="769">
        <v>64482513</v>
      </c>
      <c r="E36" s="769">
        <v>65190481</v>
      </c>
      <c r="F36" s="769">
        <v>707968</v>
      </c>
      <c r="G36" s="769">
        <v>0</v>
      </c>
      <c r="H36" s="769">
        <v>0</v>
      </c>
      <c r="I36" s="768">
        <v>511733</v>
      </c>
      <c r="J36" s="768">
        <v>511733</v>
      </c>
      <c r="K36" s="768">
        <v>0</v>
      </c>
      <c r="L36" s="768">
        <v>0</v>
      </c>
      <c r="M36" s="768">
        <v>0</v>
      </c>
      <c r="N36" s="768">
        <v>6783648</v>
      </c>
      <c r="O36" s="768">
        <v>6783648</v>
      </c>
      <c r="P36" s="768">
        <v>0</v>
      </c>
      <c r="Q36" s="768">
        <v>0</v>
      </c>
      <c r="R36" s="768">
        <v>0</v>
      </c>
      <c r="S36" s="768">
        <v>0</v>
      </c>
      <c r="T36" s="768">
        <v>0</v>
      </c>
      <c r="U36" s="768">
        <v>0</v>
      </c>
      <c r="V36" s="768">
        <v>0</v>
      </c>
      <c r="W36" s="768">
        <v>0</v>
      </c>
      <c r="X36" s="768">
        <v>0</v>
      </c>
      <c r="Y36" s="768">
        <v>0</v>
      </c>
      <c r="Z36" s="768">
        <v>0</v>
      </c>
      <c r="AA36" s="768">
        <v>0</v>
      </c>
      <c r="AB36" s="767">
        <v>0</v>
      </c>
      <c r="AC36" s="193">
        <v>35</v>
      </c>
    </row>
    <row r="37" spans="2:29" ht="21.75" customHeight="1" x14ac:dyDescent="0.15">
      <c r="B37" s="89">
        <v>42</v>
      </c>
      <c r="C37" s="19" t="s">
        <v>27</v>
      </c>
      <c r="D37" s="769">
        <v>27628684</v>
      </c>
      <c r="E37" s="769">
        <v>27675584</v>
      </c>
      <c r="F37" s="769">
        <v>46900</v>
      </c>
      <c r="G37" s="769">
        <v>0</v>
      </c>
      <c r="H37" s="769">
        <v>0</v>
      </c>
      <c r="I37" s="768">
        <v>16103</v>
      </c>
      <c r="J37" s="768">
        <v>16103</v>
      </c>
      <c r="K37" s="768">
        <v>0</v>
      </c>
      <c r="L37" s="768">
        <v>0</v>
      </c>
      <c r="M37" s="768">
        <v>0</v>
      </c>
      <c r="N37" s="768">
        <v>3724500</v>
      </c>
      <c r="O37" s="768">
        <v>3724500</v>
      </c>
      <c r="P37" s="768">
        <v>0</v>
      </c>
      <c r="Q37" s="768">
        <v>0</v>
      </c>
      <c r="R37" s="768">
        <v>0</v>
      </c>
      <c r="S37" s="768">
        <v>60770</v>
      </c>
      <c r="T37" s="768">
        <v>60770</v>
      </c>
      <c r="U37" s="768">
        <v>0</v>
      </c>
      <c r="V37" s="768">
        <v>0</v>
      </c>
      <c r="W37" s="768">
        <v>0</v>
      </c>
      <c r="X37" s="768">
        <v>0</v>
      </c>
      <c r="Y37" s="768">
        <v>0</v>
      </c>
      <c r="Z37" s="768">
        <v>0</v>
      </c>
      <c r="AA37" s="768">
        <v>0</v>
      </c>
      <c r="AB37" s="767">
        <v>0</v>
      </c>
      <c r="AC37" s="193">
        <v>42</v>
      </c>
    </row>
    <row r="38" spans="2:29" ht="21.75" customHeight="1" x14ac:dyDescent="0.15">
      <c r="B38" s="91">
        <v>48</v>
      </c>
      <c r="C38" s="23" t="s">
        <v>26</v>
      </c>
      <c r="D38" s="772">
        <v>75058132</v>
      </c>
      <c r="E38" s="772">
        <v>75218220</v>
      </c>
      <c r="F38" s="772">
        <v>160088</v>
      </c>
      <c r="G38" s="769">
        <v>0</v>
      </c>
      <c r="H38" s="772">
        <v>0</v>
      </c>
      <c r="I38" s="771">
        <v>131924</v>
      </c>
      <c r="J38" s="771">
        <v>131924</v>
      </c>
      <c r="K38" s="771">
        <v>0</v>
      </c>
      <c r="L38" s="768">
        <v>0</v>
      </c>
      <c r="M38" s="771">
        <v>0</v>
      </c>
      <c r="N38" s="771">
        <v>16699527</v>
      </c>
      <c r="O38" s="771">
        <v>16699527</v>
      </c>
      <c r="P38" s="771">
        <v>0</v>
      </c>
      <c r="Q38" s="768">
        <v>0</v>
      </c>
      <c r="R38" s="771">
        <v>0</v>
      </c>
      <c r="S38" s="771">
        <v>2824</v>
      </c>
      <c r="T38" s="771">
        <v>2824</v>
      </c>
      <c r="U38" s="771">
        <v>0</v>
      </c>
      <c r="V38" s="771">
        <v>0</v>
      </c>
      <c r="W38" s="768">
        <v>0</v>
      </c>
      <c r="X38" s="771">
        <v>0</v>
      </c>
      <c r="Y38" s="771">
        <v>0</v>
      </c>
      <c r="Z38" s="771">
        <v>0</v>
      </c>
      <c r="AA38" s="771">
        <v>0</v>
      </c>
      <c r="AB38" s="770">
        <v>0</v>
      </c>
      <c r="AC38" s="195">
        <v>48</v>
      </c>
    </row>
    <row r="39" spans="2:29" ht="21.75" customHeight="1" x14ac:dyDescent="0.15">
      <c r="B39" s="89">
        <v>49</v>
      </c>
      <c r="C39" s="19" t="s">
        <v>25</v>
      </c>
      <c r="D39" s="769">
        <v>83793594</v>
      </c>
      <c r="E39" s="769">
        <v>84300261</v>
      </c>
      <c r="F39" s="769">
        <v>506667</v>
      </c>
      <c r="G39" s="765">
        <v>0</v>
      </c>
      <c r="H39" s="765">
        <v>0</v>
      </c>
      <c r="I39" s="764">
        <v>700179</v>
      </c>
      <c r="J39" s="764">
        <v>700179</v>
      </c>
      <c r="K39" s="764">
        <v>0</v>
      </c>
      <c r="L39" s="764">
        <v>0</v>
      </c>
      <c r="M39" s="764">
        <v>0</v>
      </c>
      <c r="N39" s="764">
        <v>15192950</v>
      </c>
      <c r="O39" s="764">
        <v>15390902</v>
      </c>
      <c r="P39" s="764">
        <v>197952</v>
      </c>
      <c r="Q39" s="764">
        <v>0</v>
      </c>
      <c r="R39" s="768">
        <v>0</v>
      </c>
      <c r="S39" s="768">
        <v>0</v>
      </c>
      <c r="T39" s="768">
        <v>0</v>
      </c>
      <c r="U39" s="768">
        <v>0</v>
      </c>
      <c r="V39" s="768">
        <v>0</v>
      </c>
      <c r="W39" s="764">
        <v>0</v>
      </c>
      <c r="X39" s="768">
        <v>0</v>
      </c>
      <c r="Y39" s="768">
        <v>0</v>
      </c>
      <c r="Z39" s="768">
        <v>0</v>
      </c>
      <c r="AA39" s="768">
        <v>0</v>
      </c>
      <c r="AB39" s="767">
        <v>0</v>
      </c>
      <c r="AC39" s="193">
        <v>49</v>
      </c>
    </row>
    <row r="40" spans="2:29" ht="21.75" customHeight="1" x14ac:dyDescent="0.15">
      <c r="B40" s="89">
        <v>53</v>
      </c>
      <c r="C40" s="19" t="s">
        <v>24</v>
      </c>
      <c r="D40" s="769">
        <v>40267349</v>
      </c>
      <c r="E40" s="769">
        <v>40313185</v>
      </c>
      <c r="F40" s="769">
        <v>45836</v>
      </c>
      <c r="G40" s="769">
        <v>0</v>
      </c>
      <c r="H40" s="769">
        <v>0</v>
      </c>
      <c r="I40" s="768">
        <v>377615</v>
      </c>
      <c r="J40" s="768">
        <v>377615</v>
      </c>
      <c r="K40" s="768">
        <v>0</v>
      </c>
      <c r="L40" s="768">
        <v>0</v>
      </c>
      <c r="M40" s="768">
        <v>0</v>
      </c>
      <c r="N40" s="768">
        <v>8191151</v>
      </c>
      <c r="O40" s="768">
        <v>8191151</v>
      </c>
      <c r="P40" s="768">
        <v>0</v>
      </c>
      <c r="Q40" s="768">
        <v>0</v>
      </c>
      <c r="R40" s="768">
        <v>0</v>
      </c>
      <c r="S40" s="768">
        <v>0</v>
      </c>
      <c r="T40" s="768">
        <v>0</v>
      </c>
      <c r="U40" s="768">
        <v>0</v>
      </c>
      <c r="V40" s="768">
        <v>0</v>
      </c>
      <c r="W40" s="768">
        <v>0</v>
      </c>
      <c r="X40" s="768">
        <v>0</v>
      </c>
      <c r="Y40" s="768">
        <v>0</v>
      </c>
      <c r="Z40" s="768">
        <v>0</v>
      </c>
      <c r="AA40" s="768">
        <v>0</v>
      </c>
      <c r="AB40" s="767">
        <v>0</v>
      </c>
      <c r="AC40" s="193">
        <v>53</v>
      </c>
    </row>
    <row r="41" spans="2:29" ht="21.75" customHeight="1" x14ac:dyDescent="0.15">
      <c r="B41" s="89">
        <v>57</v>
      </c>
      <c r="C41" s="19" t="s">
        <v>23</v>
      </c>
      <c r="D41" s="769">
        <v>12078976</v>
      </c>
      <c r="E41" s="769">
        <v>12078976</v>
      </c>
      <c r="F41" s="769">
        <v>0</v>
      </c>
      <c r="G41" s="769">
        <v>0</v>
      </c>
      <c r="H41" s="769">
        <v>0</v>
      </c>
      <c r="I41" s="768">
        <v>200068</v>
      </c>
      <c r="J41" s="768">
        <v>200068</v>
      </c>
      <c r="K41" s="768">
        <v>0</v>
      </c>
      <c r="L41" s="768">
        <v>0</v>
      </c>
      <c r="M41" s="768">
        <v>0</v>
      </c>
      <c r="N41" s="768">
        <v>1578734</v>
      </c>
      <c r="O41" s="768">
        <v>1578734</v>
      </c>
      <c r="P41" s="768">
        <v>0</v>
      </c>
      <c r="Q41" s="768">
        <v>0</v>
      </c>
      <c r="R41" s="768">
        <v>0</v>
      </c>
      <c r="S41" s="768">
        <v>0</v>
      </c>
      <c r="T41" s="768">
        <v>0</v>
      </c>
      <c r="U41" s="768">
        <v>0</v>
      </c>
      <c r="V41" s="768">
        <v>0</v>
      </c>
      <c r="W41" s="768">
        <v>0</v>
      </c>
      <c r="X41" s="768">
        <v>0</v>
      </c>
      <c r="Y41" s="768">
        <v>0</v>
      </c>
      <c r="Z41" s="768">
        <v>0</v>
      </c>
      <c r="AA41" s="768">
        <v>0</v>
      </c>
      <c r="AB41" s="767">
        <v>0</v>
      </c>
      <c r="AC41" s="193">
        <v>57</v>
      </c>
    </row>
    <row r="42" spans="2:29" ht="21.75" customHeight="1" x14ac:dyDescent="0.15">
      <c r="B42" s="89">
        <v>58</v>
      </c>
      <c r="C42" s="19" t="s">
        <v>22</v>
      </c>
      <c r="D42" s="769">
        <v>29037143</v>
      </c>
      <c r="E42" s="769">
        <v>29037143</v>
      </c>
      <c r="F42" s="769">
        <v>0</v>
      </c>
      <c r="G42" s="769">
        <v>0</v>
      </c>
      <c r="H42" s="769">
        <v>0</v>
      </c>
      <c r="I42" s="768">
        <v>238070</v>
      </c>
      <c r="J42" s="768">
        <v>238070</v>
      </c>
      <c r="K42" s="768">
        <v>0</v>
      </c>
      <c r="L42" s="768">
        <v>0</v>
      </c>
      <c r="M42" s="768">
        <v>0</v>
      </c>
      <c r="N42" s="768">
        <v>4351335</v>
      </c>
      <c r="O42" s="768">
        <v>4351335</v>
      </c>
      <c r="P42" s="768">
        <v>0</v>
      </c>
      <c r="Q42" s="768">
        <v>0</v>
      </c>
      <c r="R42" s="768">
        <v>0</v>
      </c>
      <c r="S42" s="768">
        <v>0</v>
      </c>
      <c r="T42" s="768">
        <v>0</v>
      </c>
      <c r="U42" s="768">
        <v>0</v>
      </c>
      <c r="V42" s="768">
        <v>0</v>
      </c>
      <c r="W42" s="768">
        <v>0</v>
      </c>
      <c r="X42" s="768">
        <v>0</v>
      </c>
      <c r="Y42" s="768">
        <v>0</v>
      </c>
      <c r="Z42" s="768">
        <v>0</v>
      </c>
      <c r="AA42" s="768">
        <v>0</v>
      </c>
      <c r="AB42" s="767">
        <v>0</v>
      </c>
      <c r="AC42" s="193">
        <v>58</v>
      </c>
    </row>
    <row r="43" spans="2:29" ht="21.75" customHeight="1" x14ac:dyDescent="0.15">
      <c r="B43" s="91">
        <v>59</v>
      </c>
      <c r="C43" s="23" t="s">
        <v>21</v>
      </c>
      <c r="D43" s="772">
        <v>56856984</v>
      </c>
      <c r="E43" s="772">
        <v>56863536</v>
      </c>
      <c r="F43" s="772">
        <v>6552</v>
      </c>
      <c r="G43" s="769">
        <v>0</v>
      </c>
      <c r="H43" s="772">
        <v>0</v>
      </c>
      <c r="I43" s="771">
        <v>455612</v>
      </c>
      <c r="J43" s="771">
        <v>455612</v>
      </c>
      <c r="K43" s="771">
        <v>0</v>
      </c>
      <c r="L43" s="768">
        <v>0</v>
      </c>
      <c r="M43" s="771">
        <v>0</v>
      </c>
      <c r="N43" s="771">
        <v>10191413</v>
      </c>
      <c r="O43" s="771">
        <v>10191413</v>
      </c>
      <c r="P43" s="771">
        <v>0</v>
      </c>
      <c r="Q43" s="768">
        <v>0</v>
      </c>
      <c r="R43" s="771">
        <v>0</v>
      </c>
      <c r="S43" s="771">
        <v>94488</v>
      </c>
      <c r="T43" s="771">
        <v>94488</v>
      </c>
      <c r="U43" s="771">
        <v>0</v>
      </c>
      <c r="V43" s="771">
        <v>0</v>
      </c>
      <c r="W43" s="768">
        <v>0</v>
      </c>
      <c r="X43" s="771">
        <v>0</v>
      </c>
      <c r="Y43" s="771">
        <v>0</v>
      </c>
      <c r="Z43" s="771">
        <v>0</v>
      </c>
      <c r="AA43" s="771">
        <v>0</v>
      </c>
      <c r="AB43" s="770">
        <v>0</v>
      </c>
      <c r="AC43" s="195">
        <v>59</v>
      </c>
    </row>
    <row r="44" spans="2:29" ht="21.75" customHeight="1" x14ac:dyDescent="0.15">
      <c r="B44" s="89">
        <v>62</v>
      </c>
      <c r="C44" s="19" t="s">
        <v>20</v>
      </c>
      <c r="D44" s="769">
        <v>14035941</v>
      </c>
      <c r="E44" s="769">
        <v>14035941</v>
      </c>
      <c r="F44" s="769">
        <v>0</v>
      </c>
      <c r="G44" s="765">
        <v>0</v>
      </c>
      <c r="H44" s="765">
        <v>0</v>
      </c>
      <c r="I44" s="764">
        <v>124978</v>
      </c>
      <c r="J44" s="764">
        <v>124978</v>
      </c>
      <c r="K44" s="764">
        <v>0</v>
      </c>
      <c r="L44" s="764">
        <v>0</v>
      </c>
      <c r="M44" s="764">
        <v>0</v>
      </c>
      <c r="N44" s="764">
        <v>2701389</v>
      </c>
      <c r="O44" s="764">
        <v>2701389</v>
      </c>
      <c r="P44" s="764">
        <v>0</v>
      </c>
      <c r="Q44" s="764">
        <v>0</v>
      </c>
      <c r="R44" s="768">
        <v>0</v>
      </c>
      <c r="S44" s="768">
        <v>0</v>
      </c>
      <c r="T44" s="768">
        <v>0</v>
      </c>
      <c r="U44" s="768">
        <v>0</v>
      </c>
      <c r="V44" s="768">
        <v>0</v>
      </c>
      <c r="W44" s="764">
        <v>0</v>
      </c>
      <c r="X44" s="768">
        <v>0</v>
      </c>
      <c r="Y44" s="768">
        <v>0</v>
      </c>
      <c r="Z44" s="768">
        <v>0</v>
      </c>
      <c r="AA44" s="768">
        <v>0</v>
      </c>
      <c r="AB44" s="767">
        <v>0</v>
      </c>
      <c r="AC44" s="193">
        <v>62</v>
      </c>
    </row>
    <row r="45" spans="2:29" ht="21.75" customHeight="1" x14ac:dyDescent="0.15">
      <c r="B45" s="89">
        <v>82</v>
      </c>
      <c r="C45" s="19" t="s">
        <v>19</v>
      </c>
      <c r="D45" s="769">
        <v>21278874</v>
      </c>
      <c r="E45" s="769">
        <v>21278874</v>
      </c>
      <c r="F45" s="769">
        <v>0</v>
      </c>
      <c r="G45" s="769">
        <v>0</v>
      </c>
      <c r="H45" s="769">
        <v>0</v>
      </c>
      <c r="I45" s="768">
        <v>174562</v>
      </c>
      <c r="J45" s="768">
        <v>174562</v>
      </c>
      <c r="K45" s="768">
        <v>0</v>
      </c>
      <c r="L45" s="768">
        <v>0</v>
      </c>
      <c r="M45" s="768">
        <v>0</v>
      </c>
      <c r="N45" s="768">
        <v>2882920</v>
      </c>
      <c r="O45" s="768">
        <v>2882920</v>
      </c>
      <c r="P45" s="768">
        <v>0</v>
      </c>
      <c r="Q45" s="768">
        <v>0</v>
      </c>
      <c r="R45" s="768">
        <v>0</v>
      </c>
      <c r="S45" s="768">
        <v>0</v>
      </c>
      <c r="T45" s="768">
        <v>0</v>
      </c>
      <c r="U45" s="768">
        <v>0</v>
      </c>
      <c r="V45" s="768">
        <v>0</v>
      </c>
      <c r="W45" s="768">
        <v>0</v>
      </c>
      <c r="X45" s="768">
        <v>0</v>
      </c>
      <c r="Y45" s="768">
        <v>0</v>
      </c>
      <c r="Z45" s="768">
        <v>0</v>
      </c>
      <c r="AA45" s="768">
        <v>0</v>
      </c>
      <c r="AB45" s="767">
        <v>0</v>
      </c>
      <c r="AC45" s="193">
        <v>82</v>
      </c>
    </row>
    <row r="46" spans="2:29" ht="21.75" customHeight="1" x14ac:dyDescent="0.15">
      <c r="B46" s="89">
        <v>86</v>
      </c>
      <c r="C46" s="19" t="s">
        <v>18</v>
      </c>
      <c r="D46" s="769">
        <v>21087042</v>
      </c>
      <c r="E46" s="769">
        <v>21087042</v>
      </c>
      <c r="F46" s="769">
        <v>0</v>
      </c>
      <c r="G46" s="769">
        <v>0</v>
      </c>
      <c r="H46" s="769">
        <v>0</v>
      </c>
      <c r="I46" s="768">
        <v>151472</v>
      </c>
      <c r="J46" s="768">
        <v>151472</v>
      </c>
      <c r="K46" s="768">
        <v>0</v>
      </c>
      <c r="L46" s="768">
        <v>0</v>
      </c>
      <c r="M46" s="768">
        <v>0</v>
      </c>
      <c r="N46" s="768">
        <v>3704548</v>
      </c>
      <c r="O46" s="768">
        <v>3704548</v>
      </c>
      <c r="P46" s="768">
        <v>0</v>
      </c>
      <c r="Q46" s="768">
        <v>0</v>
      </c>
      <c r="R46" s="768">
        <v>0</v>
      </c>
      <c r="S46" s="768">
        <v>0</v>
      </c>
      <c r="T46" s="768">
        <v>0</v>
      </c>
      <c r="U46" s="768">
        <v>0</v>
      </c>
      <c r="V46" s="768">
        <v>0</v>
      </c>
      <c r="W46" s="768">
        <v>0</v>
      </c>
      <c r="X46" s="768">
        <v>0</v>
      </c>
      <c r="Y46" s="768">
        <v>0</v>
      </c>
      <c r="Z46" s="768">
        <v>0</v>
      </c>
      <c r="AA46" s="768">
        <v>0</v>
      </c>
      <c r="AB46" s="767">
        <v>0</v>
      </c>
      <c r="AC46" s="193">
        <v>86</v>
      </c>
    </row>
    <row r="47" spans="2:29" ht="21.75" customHeight="1" x14ac:dyDescent="0.15">
      <c r="B47" s="89">
        <v>89</v>
      </c>
      <c r="C47" s="19" t="s">
        <v>17</v>
      </c>
      <c r="D47" s="769">
        <v>34201636</v>
      </c>
      <c r="E47" s="769">
        <v>35357396</v>
      </c>
      <c r="F47" s="769">
        <v>1155760</v>
      </c>
      <c r="G47" s="769">
        <v>0</v>
      </c>
      <c r="H47" s="769">
        <v>0</v>
      </c>
      <c r="I47" s="768">
        <v>244745</v>
      </c>
      <c r="J47" s="768">
        <v>244745</v>
      </c>
      <c r="K47" s="768">
        <v>0</v>
      </c>
      <c r="L47" s="768">
        <v>0</v>
      </c>
      <c r="M47" s="768">
        <v>0</v>
      </c>
      <c r="N47" s="768">
        <v>5972722</v>
      </c>
      <c r="O47" s="768">
        <v>5972722</v>
      </c>
      <c r="P47" s="768">
        <v>0</v>
      </c>
      <c r="Q47" s="768">
        <v>0</v>
      </c>
      <c r="R47" s="768">
        <v>0</v>
      </c>
      <c r="S47" s="768">
        <v>0</v>
      </c>
      <c r="T47" s="768">
        <v>0</v>
      </c>
      <c r="U47" s="768">
        <v>0</v>
      </c>
      <c r="V47" s="768">
        <v>0</v>
      </c>
      <c r="W47" s="768">
        <v>0</v>
      </c>
      <c r="X47" s="768">
        <v>0</v>
      </c>
      <c r="Y47" s="768">
        <v>0</v>
      </c>
      <c r="Z47" s="768">
        <v>0</v>
      </c>
      <c r="AA47" s="768">
        <v>0</v>
      </c>
      <c r="AB47" s="767">
        <v>0</v>
      </c>
      <c r="AC47" s="193">
        <v>89</v>
      </c>
    </row>
    <row r="48" spans="2:29" ht="21.75" customHeight="1" x14ac:dyDescent="0.15">
      <c r="B48" s="91">
        <v>90</v>
      </c>
      <c r="C48" s="23" t="s">
        <v>16</v>
      </c>
      <c r="D48" s="772">
        <v>47700283</v>
      </c>
      <c r="E48" s="772">
        <v>48020029</v>
      </c>
      <c r="F48" s="772">
        <v>319746</v>
      </c>
      <c r="G48" s="769">
        <v>0</v>
      </c>
      <c r="H48" s="772">
        <v>0</v>
      </c>
      <c r="I48" s="771">
        <v>111482</v>
      </c>
      <c r="J48" s="771">
        <v>111482</v>
      </c>
      <c r="K48" s="771">
        <v>0</v>
      </c>
      <c r="L48" s="768">
        <v>0</v>
      </c>
      <c r="M48" s="771">
        <v>0</v>
      </c>
      <c r="N48" s="771">
        <v>7111880</v>
      </c>
      <c r="O48" s="771">
        <v>7111880</v>
      </c>
      <c r="P48" s="771">
        <v>0</v>
      </c>
      <c r="Q48" s="768">
        <v>0</v>
      </c>
      <c r="R48" s="771">
        <v>0</v>
      </c>
      <c r="S48" s="771">
        <v>0</v>
      </c>
      <c r="T48" s="771">
        <v>0</v>
      </c>
      <c r="U48" s="771">
        <v>0</v>
      </c>
      <c r="V48" s="771">
        <v>0</v>
      </c>
      <c r="W48" s="768">
        <v>0</v>
      </c>
      <c r="X48" s="771">
        <v>0</v>
      </c>
      <c r="Y48" s="771">
        <v>0</v>
      </c>
      <c r="Z48" s="771">
        <v>0</v>
      </c>
      <c r="AA48" s="771">
        <v>0</v>
      </c>
      <c r="AB48" s="770">
        <v>0</v>
      </c>
      <c r="AC48" s="195">
        <v>90</v>
      </c>
    </row>
    <row r="49" spans="2:29" ht="21.75" customHeight="1" x14ac:dyDescent="0.15">
      <c r="B49" s="89">
        <v>92</v>
      </c>
      <c r="C49" s="19" t="s">
        <v>15</v>
      </c>
      <c r="D49" s="769">
        <v>11963783</v>
      </c>
      <c r="E49" s="769">
        <v>11963783</v>
      </c>
      <c r="F49" s="769">
        <v>0</v>
      </c>
      <c r="G49" s="765">
        <v>0</v>
      </c>
      <c r="H49" s="765">
        <v>0</v>
      </c>
      <c r="I49" s="764">
        <v>74172</v>
      </c>
      <c r="J49" s="764">
        <v>74172</v>
      </c>
      <c r="K49" s="764">
        <v>0</v>
      </c>
      <c r="L49" s="764">
        <v>0</v>
      </c>
      <c r="M49" s="764">
        <v>0</v>
      </c>
      <c r="N49" s="764">
        <v>340059</v>
      </c>
      <c r="O49" s="764">
        <v>340059</v>
      </c>
      <c r="P49" s="764">
        <v>0</v>
      </c>
      <c r="Q49" s="764">
        <v>0</v>
      </c>
      <c r="R49" s="768">
        <v>0</v>
      </c>
      <c r="S49" s="768">
        <v>0</v>
      </c>
      <c r="T49" s="768">
        <v>0</v>
      </c>
      <c r="U49" s="768">
        <v>0</v>
      </c>
      <c r="V49" s="768">
        <v>0</v>
      </c>
      <c r="W49" s="764">
        <v>0</v>
      </c>
      <c r="X49" s="768">
        <v>0</v>
      </c>
      <c r="Y49" s="768">
        <v>0</v>
      </c>
      <c r="Z49" s="768">
        <v>0</v>
      </c>
      <c r="AA49" s="768">
        <v>0</v>
      </c>
      <c r="AB49" s="767">
        <v>0</v>
      </c>
      <c r="AC49" s="193">
        <v>92</v>
      </c>
    </row>
    <row r="50" spans="2:29" ht="21.75" customHeight="1" x14ac:dyDescent="0.15">
      <c r="B50" s="89">
        <v>93</v>
      </c>
      <c r="C50" s="19" t="s">
        <v>14</v>
      </c>
      <c r="D50" s="769">
        <v>192889508</v>
      </c>
      <c r="E50" s="769">
        <v>193360819</v>
      </c>
      <c r="F50" s="769">
        <v>471311</v>
      </c>
      <c r="G50" s="769">
        <v>0</v>
      </c>
      <c r="H50" s="769">
        <v>0</v>
      </c>
      <c r="I50" s="768">
        <v>1403676</v>
      </c>
      <c r="J50" s="768">
        <v>1403676</v>
      </c>
      <c r="K50" s="768">
        <v>0</v>
      </c>
      <c r="L50" s="768">
        <v>0</v>
      </c>
      <c r="M50" s="768">
        <v>0</v>
      </c>
      <c r="N50" s="768">
        <v>34130837</v>
      </c>
      <c r="O50" s="768">
        <v>34130837</v>
      </c>
      <c r="P50" s="768">
        <v>0</v>
      </c>
      <c r="Q50" s="768">
        <v>0</v>
      </c>
      <c r="R50" s="768">
        <v>0</v>
      </c>
      <c r="S50" s="768">
        <v>0</v>
      </c>
      <c r="T50" s="768">
        <v>0</v>
      </c>
      <c r="U50" s="768">
        <v>0</v>
      </c>
      <c r="V50" s="768">
        <v>0</v>
      </c>
      <c r="W50" s="768">
        <v>0</v>
      </c>
      <c r="X50" s="768">
        <v>0</v>
      </c>
      <c r="Y50" s="768">
        <v>0</v>
      </c>
      <c r="Z50" s="768">
        <v>0</v>
      </c>
      <c r="AA50" s="768">
        <v>0</v>
      </c>
      <c r="AB50" s="767">
        <v>0</v>
      </c>
      <c r="AC50" s="193">
        <v>93</v>
      </c>
    </row>
    <row r="51" spans="2:29" ht="21.75" customHeight="1" x14ac:dyDescent="0.15">
      <c r="B51" s="89">
        <v>94</v>
      </c>
      <c r="C51" s="19" t="s">
        <v>13</v>
      </c>
      <c r="D51" s="769">
        <v>135053160</v>
      </c>
      <c r="E51" s="769">
        <v>135789191</v>
      </c>
      <c r="F51" s="769">
        <v>736031</v>
      </c>
      <c r="G51" s="769">
        <v>0</v>
      </c>
      <c r="H51" s="769">
        <v>0</v>
      </c>
      <c r="I51" s="768">
        <v>1335785</v>
      </c>
      <c r="J51" s="768">
        <v>1335785</v>
      </c>
      <c r="K51" s="768">
        <v>0</v>
      </c>
      <c r="L51" s="768">
        <v>0</v>
      </c>
      <c r="M51" s="768">
        <v>0</v>
      </c>
      <c r="N51" s="768">
        <v>23035640</v>
      </c>
      <c r="O51" s="768">
        <v>23277923</v>
      </c>
      <c r="P51" s="768">
        <v>242283</v>
      </c>
      <c r="Q51" s="768">
        <v>0</v>
      </c>
      <c r="R51" s="768">
        <v>0</v>
      </c>
      <c r="S51" s="768">
        <v>3663</v>
      </c>
      <c r="T51" s="768">
        <v>3663</v>
      </c>
      <c r="U51" s="768">
        <v>0</v>
      </c>
      <c r="V51" s="768">
        <v>0</v>
      </c>
      <c r="W51" s="768">
        <v>0</v>
      </c>
      <c r="X51" s="768">
        <v>0</v>
      </c>
      <c r="Y51" s="768">
        <v>0</v>
      </c>
      <c r="Z51" s="768">
        <v>0</v>
      </c>
      <c r="AA51" s="768">
        <v>0</v>
      </c>
      <c r="AB51" s="767">
        <v>0</v>
      </c>
      <c r="AC51" s="193">
        <v>94</v>
      </c>
    </row>
    <row r="52" spans="2:29" ht="21.75" customHeight="1" x14ac:dyDescent="0.15">
      <c r="B52" s="89">
        <v>95</v>
      </c>
      <c r="C52" s="19" t="s">
        <v>12</v>
      </c>
      <c r="D52" s="769">
        <v>15048511</v>
      </c>
      <c r="E52" s="769">
        <v>15061601</v>
      </c>
      <c r="F52" s="769">
        <v>13090</v>
      </c>
      <c r="G52" s="769">
        <v>0</v>
      </c>
      <c r="H52" s="769">
        <v>0</v>
      </c>
      <c r="I52" s="768">
        <v>152206</v>
      </c>
      <c r="J52" s="768">
        <v>152206</v>
      </c>
      <c r="K52" s="768">
        <v>0</v>
      </c>
      <c r="L52" s="768">
        <v>0</v>
      </c>
      <c r="M52" s="768">
        <v>0</v>
      </c>
      <c r="N52" s="768">
        <v>1574673</v>
      </c>
      <c r="O52" s="768">
        <v>1574673</v>
      </c>
      <c r="P52" s="768">
        <v>0</v>
      </c>
      <c r="Q52" s="768">
        <v>0</v>
      </c>
      <c r="R52" s="768">
        <v>0</v>
      </c>
      <c r="S52" s="768">
        <v>0</v>
      </c>
      <c r="T52" s="768">
        <v>0</v>
      </c>
      <c r="U52" s="768">
        <v>0</v>
      </c>
      <c r="V52" s="768">
        <v>0</v>
      </c>
      <c r="W52" s="768">
        <v>0</v>
      </c>
      <c r="X52" s="768">
        <v>0</v>
      </c>
      <c r="Y52" s="768">
        <v>0</v>
      </c>
      <c r="Z52" s="768">
        <v>0</v>
      </c>
      <c r="AA52" s="768">
        <v>0</v>
      </c>
      <c r="AB52" s="767">
        <v>0</v>
      </c>
      <c r="AC52" s="193">
        <v>95</v>
      </c>
    </row>
    <row r="53" spans="2:29" ht="21.75" customHeight="1" x14ac:dyDescent="0.15">
      <c r="B53" s="91">
        <v>96</v>
      </c>
      <c r="C53" s="23" t="s">
        <v>11</v>
      </c>
      <c r="D53" s="772">
        <v>49523409</v>
      </c>
      <c r="E53" s="772">
        <v>49525026</v>
      </c>
      <c r="F53" s="772">
        <v>1617</v>
      </c>
      <c r="G53" s="769">
        <v>0</v>
      </c>
      <c r="H53" s="772">
        <v>0</v>
      </c>
      <c r="I53" s="771">
        <v>298609</v>
      </c>
      <c r="J53" s="771">
        <v>298609</v>
      </c>
      <c r="K53" s="771">
        <v>0</v>
      </c>
      <c r="L53" s="768">
        <v>0</v>
      </c>
      <c r="M53" s="771">
        <v>0</v>
      </c>
      <c r="N53" s="771">
        <v>7056185</v>
      </c>
      <c r="O53" s="771">
        <v>7056185</v>
      </c>
      <c r="P53" s="771">
        <v>0</v>
      </c>
      <c r="Q53" s="768">
        <v>0</v>
      </c>
      <c r="R53" s="771">
        <v>0</v>
      </c>
      <c r="S53" s="771">
        <v>7930</v>
      </c>
      <c r="T53" s="771">
        <v>7930</v>
      </c>
      <c r="U53" s="771">
        <v>0</v>
      </c>
      <c r="V53" s="771">
        <v>0</v>
      </c>
      <c r="W53" s="768">
        <v>0</v>
      </c>
      <c r="X53" s="771">
        <v>0</v>
      </c>
      <c r="Y53" s="771">
        <v>0</v>
      </c>
      <c r="Z53" s="771">
        <v>0</v>
      </c>
      <c r="AA53" s="771">
        <v>0</v>
      </c>
      <c r="AB53" s="770">
        <v>0</v>
      </c>
      <c r="AC53" s="195">
        <v>96</v>
      </c>
    </row>
    <row r="54" spans="2:29" ht="21.75" customHeight="1" x14ac:dyDescent="0.15">
      <c r="B54" s="89">
        <v>97</v>
      </c>
      <c r="C54" s="19" t="s">
        <v>10</v>
      </c>
      <c r="D54" s="769">
        <v>77203168</v>
      </c>
      <c r="E54" s="769">
        <v>77203168</v>
      </c>
      <c r="F54" s="769">
        <v>0</v>
      </c>
      <c r="G54" s="765">
        <v>0</v>
      </c>
      <c r="H54" s="765">
        <v>0</v>
      </c>
      <c r="I54" s="764">
        <v>920966</v>
      </c>
      <c r="J54" s="764">
        <v>920966</v>
      </c>
      <c r="K54" s="764">
        <v>0</v>
      </c>
      <c r="L54" s="764">
        <v>0</v>
      </c>
      <c r="M54" s="764">
        <v>0</v>
      </c>
      <c r="N54" s="764">
        <v>16580753</v>
      </c>
      <c r="O54" s="764">
        <v>16580753</v>
      </c>
      <c r="P54" s="764">
        <v>0</v>
      </c>
      <c r="Q54" s="764">
        <v>0</v>
      </c>
      <c r="R54" s="768">
        <v>0</v>
      </c>
      <c r="S54" s="768">
        <v>0</v>
      </c>
      <c r="T54" s="768">
        <v>0</v>
      </c>
      <c r="U54" s="768">
        <v>0</v>
      </c>
      <c r="V54" s="768">
        <v>0</v>
      </c>
      <c r="W54" s="764">
        <v>0</v>
      </c>
      <c r="X54" s="768">
        <v>0</v>
      </c>
      <c r="Y54" s="768">
        <v>0</v>
      </c>
      <c r="Z54" s="768">
        <v>0</v>
      </c>
      <c r="AA54" s="768">
        <v>0</v>
      </c>
      <c r="AB54" s="767">
        <v>0</v>
      </c>
      <c r="AC54" s="193">
        <v>97</v>
      </c>
    </row>
    <row r="55" spans="2:29" ht="21.75" customHeight="1" x14ac:dyDescent="0.15">
      <c r="B55" s="89">
        <v>98</v>
      </c>
      <c r="C55" s="19" t="s">
        <v>9</v>
      </c>
      <c r="D55" s="769">
        <v>93637859</v>
      </c>
      <c r="E55" s="769">
        <v>93637859</v>
      </c>
      <c r="F55" s="769">
        <v>0</v>
      </c>
      <c r="G55" s="769">
        <v>0</v>
      </c>
      <c r="H55" s="769">
        <v>0</v>
      </c>
      <c r="I55" s="768">
        <v>812346</v>
      </c>
      <c r="J55" s="768">
        <v>812346</v>
      </c>
      <c r="K55" s="768">
        <v>0</v>
      </c>
      <c r="L55" s="768">
        <v>0</v>
      </c>
      <c r="M55" s="768">
        <v>0</v>
      </c>
      <c r="N55" s="768">
        <v>12117357</v>
      </c>
      <c r="O55" s="768">
        <v>12117357</v>
      </c>
      <c r="P55" s="768">
        <v>0</v>
      </c>
      <c r="Q55" s="768">
        <v>0</v>
      </c>
      <c r="R55" s="768">
        <v>0</v>
      </c>
      <c r="S55" s="768">
        <v>0</v>
      </c>
      <c r="T55" s="768">
        <v>0</v>
      </c>
      <c r="U55" s="768">
        <v>0</v>
      </c>
      <c r="V55" s="768">
        <v>0</v>
      </c>
      <c r="W55" s="768">
        <v>0</v>
      </c>
      <c r="X55" s="768">
        <v>0</v>
      </c>
      <c r="Y55" s="768">
        <v>0</v>
      </c>
      <c r="Z55" s="768">
        <v>0</v>
      </c>
      <c r="AA55" s="768">
        <v>0</v>
      </c>
      <c r="AB55" s="767">
        <v>0</v>
      </c>
      <c r="AC55" s="193">
        <v>98</v>
      </c>
    </row>
    <row r="56" spans="2:29" ht="21.75" customHeight="1" x14ac:dyDescent="0.15">
      <c r="B56" s="89">
        <v>99</v>
      </c>
      <c r="C56" s="19" t="s">
        <v>8</v>
      </c>
      <c r="D56" s="769">
        <v>54651226</v>
      </c>
      <c r="E56" s="769">
        <v>54651226</v>
      </c>
      <c r="F56" s="769">
        <v>0</v>
      </c>
      <c r="G56" s="769">
        <v>0</v>
      </c>
      <c r="H56" s="769">
        <v>0</v>
      </c>
      <c r="I56" s="768">
        <v>286710</v>
      </c>
      <c r="J56" s="768">
        <v>286710</v>
      </c>
      <c r="K56" s="768">
        <v>0</v>
      </c>
      <c r="L56" s="768">
        <v>0</v>
      </c>
      <c r="M56" s="768">
        <v>0</v>
      </c>
      <c r="N56" s="768">
        <v>6353603</v>
      </c>
      <c r="O56" s="768">
        <v>6353603</v>
      </c>
      <c r="P56" s="768">
        <v>0</v>
      </c>
      <c r="Q56" s="768">
        <v>0</v>
      </c>
      <c r="R56" s="768">
        <v>0</v>
      </c>
      <c r="S56" s="768">
        <v>0</v>
      </c>
      <c r="T56" s="768">
        <v>0</v>
      </c>
      <c r="U56" s="768">
        <v>0</v>
      </c>
      <c r="V56" s="768">
        <v>0</v>
      </c>
      <c r="W56" s="768">
        <v>0</v>
      </c>
      <c r="X56" s="768">
        <v>0</v>
      </c>
      <c r="Y56" s="768">
        <v>0</v>
      </c>
      <c r="Z56" s="768">
        <v>0</v>
      </c>
      <c r="AA56" s="768">
        <v>0</v>
      </c>
      <c r="AB56" s="767">
        <v>0</v>
      </c>
      <c r="AC56" s="193">
        <v>99</v>
      </c>
    </row>
    <row r="57" spans="2:29" ht="21.75" customHeight="1" x14ac:dyDescent="0.15">
      <c r="B57" s="89">
        <v>100</v>
      </c>
      <c r="C57" s="19" t="s">
        <v>7</v>
      </c>
      <c r="D57" s="769">
        <v>57564359</v>
      </c>
      <c r="E57" s="769">
        <v>57585212</v>
      </c>
      <c r="F57" s="769">
        <v>20853</v>
      </c>
      <c r="G57" s="769">
        <v>0</v>
      </c>
      <c r="H57" s="769">
        <v>0</v>
      </c>
      <c r="I57" s="768">
        <v>226887</v>
      </c>
      <c r="J57" s="768">
        <v>259969</v>
      </c>
      <c r="K57" s="768">
        <v>33082</v>
      </c>
      <c r="L57" s="768">
        <v>0</v>
      </c>
      <c r="M57" s="768">
        <v>0</v>
      </c>
      <c r="N57" s="768">
        <v>11471884</v>
      </c>
      <c r="O57" s="768">
        <v>11471884</v>
      </c>
      <c r="P57" s="768">
        <v>0</v>
      </c>
      <c r="Q57" s="768">
        <v>0</v>
      </c>
      <c r="R57" s="768">
        <v>0</v>
      </c>
      <c r="S57" s="768">
        <v>35834</v>
      </c>
      <c r="T57" s="768">
        <v>35834</v>
      </c>
      <c r="U57" s="768">
        <v>0</v>
      </c>
      <c r="V57" s="768">
        <v>0</v>
      </c>
      <c r="W57" s="768">
        <v>0</v>
      </c>
      <c r="X57" s="768">
        <v>0</v>
      </c>
      <c r="Y57" s="768">
        <v>0</v>
      </c>
      <c r="Z57" s="768">
        <v>0</v>
      </c>
      <c r="AA57" s="768">
        <v>0</v>
      </c>
      <c r="AB57" s="767">
        <v>0</v>
      </c>
      <c r="AC57" s="193">
        <v>100</v>
      </c>
    </row>
    <row r="58" spans="2:29" ht="21.75" customHeight="1" x14ac:dyDescent="0.15">
      <c r="B58" s="91">
        <v>101</v>
      </c>
      <c r="C58" s="23" t="s">
        <v>6</v>
      </c>
      <c r="D58" s="772">
        <v>85114875</v>
      </c>
      <c r="E58" s="772">
        <v>85118620</v>
      </c>
      <c r="F58" s="772">
        <v>3745</v>
      </c>
      <c r="G58" s="769">
        <v>0</v>
      </c>
      <c r="H58" s="772">
        <v>0</v>
      </c>
      <c r="I58" s="771">
        <v>405737</v>
      </c>
      <c r="J58" s="771">
        <v>407018</v>
      </c>
      <c r="K58" s="771">
        <v>1281</v>
      </c>
      <c r="L58" s="768">
        <v>0</v>
      </c>
      <c r="M58" s="771">
        <v>0</v>
      </c>
      <c r="N58" s="771">
        <v>14542567</v>
      </c>
      <c r="O58" s="771">
        <v>14547670</v>
      </c>
      <c r="P58" s="771">
        <v>5103</v>
      </c>
      <c r="Q58" s="768">
        <v>0</v>
      </c>
      <c r="R58" s="771">
        <v>0</v>
      </c>
      <c r="S58" s="771">
        <v>27987</v>
      </c>
      <c r="T58" s="771">
        <v>27987</v>
      </c>
      <c r="U58" s="771">
        <v>0</v>
      </c>
      <c r="V58" s="771">
        <v>0</v>
      </c>
      <c r="W58" s="768">
        <v>0</v>
      </c>
      <c r="X58" s="771">
        <v>0</v>
      </c>
      <c r="Y58" s="771">
        <v>0</v>
      </c>
      <c r="Z58" s="771">
        <v>0</v>
      </c>
      <c r="AA58" s="771">
        <v>0</v>
      </c>
      <c r="AB58" s="770">
        <v>0</v>
      </c>
      <c r="AC58" s="195">
        <v>101</v>
      </c>
    </row>
    <row r="59" spans="2:29" ht="21.75" customHeight="1" x14ac:dyDescent="0.15">
      <c r="B59" s="87">
        <v>102</v>
      </c>
      <c r="C59" s="15" t="s">
        <v>5</v>
      </c>
      <c r="D59" s="766">
        <v>47376265</v>
      </c>
      <c r="E59" s="766">
        <v>47382985</v>
      </c>
      <c r="F59" s="765">
        <v>6720</v>
      </c>
      <c r="G59" s="765">
        <v>0</v>
      </c>
      <c r="H59" s="765">
        <v>0</v>
      </c>
      <c r="I59" s="764">
        <v>84856</v>
      </c>
      <c r="J59" s="764">
        <v>84856</v>
      </c>
      <c r="K59" s="764">
        <v>0</v>
      </c>
      <c r="L59" s="764">
        <v>0</v>
      </c>
      <c r="M59" s="764">
        <v>0</v>
      </c>
      <c r="N59" s="764">
        <v>7716834</v>
      </c>
      <c r="O59" s="764">
        <v>7716834</v>
      </c>
      <c r="P59" s="764">
        <v>0</v>
      </c>
      <c r="Q59" s="764">
        <v>0</v>
      </c>
      <c r="R59" s="763">
        <v>0</v>
      </c>
      <c r="S59" s="763">
        <v>0</v>
      </c>
      <c r="T59" s="763">
        <v>0</v>
      </c>
      <c r="U59" s="763">
        <v>0</v>
      </c>
      <c r="V59" s="763">
        <v>0</v>
      </c>
      <c r="W59" s="764">
        <v>0</v>
      </c>
      <c r="X59" s="763">
        <v>0</v>
      </c>
      <c r="Y59" s="763">
        <v>0</v>
      </c>
      <c r="Z59" s="763">
        <v>0</v>
      </c>
      <c r="AA59" s="763">
        <v>0</v>
      </c>
      <c r="AB59" s="762">
        <v>0</v>
      </c>
      <c r="AC59" s="191">
        <v>102</v>
      </c>
    </row>
    <row r="60" spans="2:29" ht="21.75" customHeight="1" x14ac:dyDescent="0.15">
      <c r="B60" s="89">
        <v>103</v>
      </c>
      <c r="C60" s="19" t="s">
        <v>4</v>
      </c>
      <c r="D60" s="769">
        <v>62216452</v>
      </c>
      <c r="E60" s="769">
        <v>62220407</v>
      </c>
      <c r="F60" s="769">
        <v>3955</v>
      </c>
      <c r="G60" s="769">
        <v>0</v>
      </c>
      <c r="H60" s="769">
        <v>0</v>
      </c>
      <c r="I60" s="768">
        <v>345073</v>
      </c>
      <c r="J60" s="768">
        <v>345073</v>
      </c>
      <c r="K60" s="768">
        <v>0</v>
      </c>
      <c r="L60" s="768">
        <v>0</v>
      </c>
      <c r="M60" s="768">
        <v>0</v>
      </c>
      <c r="N60" s="768">
        <v>11930844</v>
      </c>
      <c r="O60" s="768">
        <v>11930844</v>
      </c>
      <c r="P60" s="768">
        <v>0</v>
      </c>
      <c r="Q60" s="768">
        <v>0</v>
      </c>
      <c r="R60" s="768">
        <v>0</v>
      </c>
      <c r="S60" s="768">
        <v>0</v>
      </c>
      <c r="T60" s="768">
        <v>0</v>
      </c>
      <c r="U60" s="768">
        <v>0</v>
      </c>
      <c r="V60" s="768">
        <v>0</v>
      </c>
      <c r="W60" s="768">
        <v>0</v>
      </c>
      <c r="X60" s="768">
        <v>0</v>
      </c>
      <c r="Y60" s="768">
        <v>0</v>
      </c>
      <c r="Z60" s="768">
        <v>0</v>
      </c>
      <c r="AA60" s="768">
        <v>0</v>
      </c>
      <c r="AB60" s="767">
        <v>0</v>
      </c>
      <c r="AC60" s="193">
        <v>103</v>
      </c>
    </row>
    <row r="61" spans="2:29" ht="21.75" customHeight="1" x14ac:dyDescent="0.15">
      <c r="B61" s="89">
        <v>104</v>
      </c>
      <c r="C61" s="19" t="s">
        <v>3</v>
      </c>
      <c r="D61" s="769">
        <v>83369598</v>
      </c>
      <c r="E61" s="769">
        <v>83965240</v>
      </c>
      <c r="F61" s="769">
        <v>595642</v>
      </c>
      <c r="G61" s="769">
        <v>0</v>
      </c>
      <c r="H61" s="769">
        <v>0</v>
      </c>
      <c r="I61" s="768">
        <v>538242</v>
      </c>
      <c r="J61" s="768">
        <v>538242</v>
      </c>
      <c r="K61" s="768">
        <v>0</v>
      </c>
      <c r="L61" s="768">
        <v>0</v>
      </c>
      <c r="M61" s="768">
        <v>0</v>
      </c>
      <c r="N61" s="768">
        <v>18763111</v>
      </c>
      <c r="O61" s="768">
        <v>18763111</v>
      </c>
      <c r="P61" s="768">
        <v>0</v>
      </c>
      <c r="Q61" s="768">
        <v>0</v>
      </c>
      <c r="R61" s="768">
        <v>0</v>
      </c>
      <c r="S61" s="768">
        <v>0</v>
      </c>
      <c r="T61" s="768">
        <v>0</v>
      </c>
      <c r="U61" s="768">
        <v>0</v>
      </c>
      <c r="V61" s="768">
        <v>0</v>
      </c>
      <c r="W61" s="768">
        <v>0</v>
      </c>
      <c r="X61" s="768">
        <v>0</v>
      </c>
      <c r="Y61" s="768">
        <v>0</v>
      </c>
      <c r="Z61" s="768">
        <v>0</v>
      </c>
      <c r="AA61" s="768">
        <v>0</v>
      </c>
      <c r="AB61" s="767">
        <v>0</v>
      </c>
      <c r="AC61" s="193">
        <v>104</v>
      </c>
    </row>
    <row r="62" spans="2:29" ht="21.75" customHeight="1" x14ac:dyDescent="0.15">
      <c r="B62" s="89">
        <v>105</v>
      </c>
      <c r="C62" s="19" t="s">
        <v>2</v>
      </c>
      <c r="D62" s="769">
        <v>54073740</v>
      </c>
      <c r="E62" s="769">
        <v>54073740</v>
      </c>
      <c r="F62" s="769">
        <v>0</v>
      </c>
      <c r="G62" s="769">
        <v>0</v>
      </c>
      <c r="H62" s="769">
        <v>0</v>
      </c>
      <c r="I62" s="768">
        <v>322816</v>
      </c>
      <c r="J62" s="768">
        <v>322816</v>
      </c>
      <c r="K62" s="768">
        <v>0</v>
      </c>
      <c r="L62" s="768">
        <v>0</v>
      </c>
      <c r="M62" s="768">
        <v>0</v>
      </c>
      <c r="N62" s="768">
        <v>10565769</v>
      </c>
      <c r="O62" s="768">
        <v>10565769</v>
      </c>
      <c r="P62" s="768">
        <v>0</v>
      </c>
      <c r="Q62" s="768">
        <v>0</v>
      </c>
      <c r="R62" s="768">
        <v>0</v>
      </c>
      <c r="S62" s="768">
        <v>0</v>
      </c>
      <c r="T62" s="768">
        <v>0</v>
      </c>
      <c r="U62" s="768">
        <v>0</v>
      </c>
      <c r="V62" s="768">
        <v>0</v>
      </c>
      <c r="W62" s="768">
        <v>0</v>
      </c>
      <c r="X62" s="768">
        <v>0</v>
      </c>
      <c r="Y62" s="768">
        <v>0</v>
      </c>
      <c r="Z62" s="768">
        <v>0</v>
      </c>
      <c r="AA62" s="768">
        <v>0</v>
      </c>
      <c r="AB62" s="767">
        <v>0</v>
      </c>
      <c r="AC62" s="193">
        <v>105</v>
      </c>
    </row>
    <row r="63" spans="2:29" ht="21.75" customHeight="1" x14ac:dyDescent="0.15">
      <c r="B63" s="87">
        <v>301</v>
      </c>
      <c r="C63" s="15" t="s">
        <v>1</v>
      </c>
      <c r="D63" s="766">
        <v>0</v>
      </c>
      <c r="E63" s="766">
        <v>0</v>
      </c>
      <c r="F63" s="766">
        <v>0</v>
      </c>
      <c r="G63" s="765">
        <v>0</v>
      </c>
      <c r="H63" s="765">
        <v>0</v>
      </c>
      <c r="I63" s="764">
        <v>0</v>
      </c>
      <c r="J63" s="764">
        <v>0</v>
      </c>
      <c r="K63" s="764">
        <v>0</v>
      </c>
      <c r="L63" s="764">
        <v>0</v>
      </c>
      <c r="M63" s="764">
        <v>0</v>
      </c>
      <c r="N63" s="764">
        <v>0</v>
      </c>
      <c r="O63" s="764">
        <v>0</v>
      </c>
      <c r="P63" s="764">
        <v>0</v>
      </c>
      <c r="Q63" s="764">
        <v>0</v>
      </c>
      <c r="R63" s="763">
        <v>0</v>
      </c>
      <c r="S63" s="763">
        <v>0</v>
      </c>
      <c r="T63" s="763">
        <v>0</v>
      </c>
      <c r="U63" s="763">
        <v>0</v>
      </c>
      <c r="V63" s="763">
        <v>0</v>
      </c>
      <c r="W63" s="764">
        <v>0</v>
      </c>
      <c r="X63" s="763">
        <v>0</v>
      </c>
      <c r="Y63" s="763">
        <v>0</v>
      </c>
      <c r="Z63" s="763">
        <v>0</v>
      </c>
      <c r="AA63" s="763">
        <v>0</v>
      </c>
      <c r="AB63" s="762">
        <v>0</v>
      </c>
      <c r="AC63" s="191">
        <v>301</v>
      </c>
    </row>
    <row r="64" spans="2:29" ht="21.75" customHeight="1" thickBot="1" x14ac:dyDescent="0.2">
      <c r="B64" s="84">
        <v>302</v>
      </c>
      <c r="C64" s="11" t="s">
        <v>0</v>
      </c>
      <c r="D64" s="761">
        <v>0</v>
      </c>
      <c r="E64" s="761">
        <v>0</v>
      </c>
      <c r="F64" s="761">
        <v>0</v>
      </c>
      <c r="G64" s="760">
        <v>0</v>
      </c>
      <c r="H64" s="760">
        <v>0</v>
      </c>
      <c r="I64" s="759">
        <v>0</v>
      </c>
      <c r="J64" s="759">
        <v>0</v>
      </c>
      <c r="K64" s="759">
        <v>0</v>
      </c>
      <c r="L64" s="759">
        <v>0</v>
      </c>
      <c r="M64" s="759">
        <v>0</v>
      </c>
      <c r="N64" s="759">
        <v>0</v>
      </c>
      <c r="O64" s="759">
        <v>0</v>
      </c>
      <c r="P64" s="759">
        <v>0</v>
      </c>
      <c r="Q64" s="759">
        <v>0</v>
      </c>
      <c r="R64" s="758">
        <v>0</v>
      </c>
      <c r="S64" s="758">
        <v>0</v>
      </c>
      <c r="T64" s="758">
        <v>0</v>
      </c>
      <c r="U64" s="758">
        <v>0</v>
      </c>
      <c r="V64" s="758">
        <v>0</v>
      </c>
      <c r="W64" s="759">
        <v>0</v>
      </c>
      <c r="X64" s="758">
        <v>0</v>
      </c>
      <c r="Y64" s="758">
        <v>0</v>
      </c>
      <c r="Z64" s="758">
        <v>0</v>
      </c>
      <c r="AA64" s="758">
        <v>0</v>
      </c>
      <c r="AB64" s="757">
        <v>0</v>
      </c>
      <c r="AC64" s="18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5">
    <mergeCell ref="B3:B5"/>
    <mergeCell ref="AC3:AC5"/>
    <mergeCell ref="N3:R3"/>
    <mergeCell ref="S3:W3"/>
    <mergeCell ref="D4:H4"/>
  </mergeCells>
  <phoneticPr fontId="7"/>
  <pageMargins left="0.39370078740157483" right="0.35433070866141736" top="0.59055118110236227" bottom="0.39370078740157483" header="0.27559055118110237" footer="0.27559055118110237"/>
  <pageSetup paperSize="9" scale="48" orientation="portrait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118"/>
  <sheetViews>
    <sheetView view="pageBreakPreview" zoomScale="60" zoomScaleNormal="100" workbookViewId="0"/>
  </sheetViews>
  <sheetFormatPr defaultColWidth="10.75" defaultRowHeight="14.25" x14ac:dyDescent="0.15"/>
  <cols>
    <col min="1" max="1" width="1.75" style="81" customWidth="1"/>
    <col min="2" max="2" width="5" style="81" customWidth="1"/>
    <col min="3" max="3" width="13.625" style="81" customWidth="1"/>
    <col min="4" max="5" width="15.75" style="81" customWidth="1"/>
    <col min="6" max="7" width="13.25" style="81" customWidth="1"/>
    <col min="8" max="8" width="14.625" style="81" customWidth="1"/>
    <col min="9" max="11" width="13.25" style="81" customWidth="1"/>
    <col min="12" max="12" width="13.5" style="81" hidden="1" customWidth="1"/>
    <col min="13" max="14" width="14.625" style="81" customWidth="1"/>
    <col min="15" max="15" width="20" style="81" customWidth="1"/>
    <col min="16" max="16" width="19.875" style="81" customWidth="1"/>
    <col min="17" max="17" width="12" style="81" customWidth="1"/>
    <col min="18" max="20" width="17.375" style="81" customWidth="1"/>
    <col min="21" max="21" width="14" style="81" bestFit="1" customWidth="1"/>
    <col min="22" max="22" width="11.25" style="81" bestFit="1" customWidth="1"/>
    <col min="23" max="23" width="14.5" style="81" bestFit="1" customWidth="1"/>
    <col min="24" max="24" width="15.375" style="81" customWidth="1"/>
    <col min="25" max="26" width="13.25" style="81" customWidth="1"/>
    <col min="27" max="27" width="16.375" style="81" bestFit="1" customWidth="1"/>
    <col min="28" max="28" width="5" style="81" customWidth="1"/>
    <col min="29" max="29" width="10.75" style="81" customWidth="1"/>
    <col min="30" max="31" width="15.625" style="81" bestFit="1" customWidth="1"/>
    <col min="32" max="16384" width="10.75" style="81"/>
  </cols>
  <sheetData>
    <row r="1" spans="2:28" ht="24" customHeight="1" x14ac:dyDescent="0.15">
      <c r="B1" s="160" t="s">
        <v>126</v>
      </c>
      <c r="AA1" s="159"/>
    </row>
    <row r="2" spans="2:28" ht="11.25" customHeight="1" thickBot="1" x14ac:dyDescent="0.2">
      <c r="B2" s="160"/>
      <c r="AA2" s="159"/>
    </row>
    <row r="3" spans="2:28" ht="22.5" customHeight="1" x14ac:dyDescent="0.15">
      <c r="B3" s="807" t="s">
        <v>118</v>
      </c>
      <c r="C3" s="78" t="s">
        <v>82</v>
      </c>
      <c r="D3" s="156" t="s">
        <v>125</v>
      </c>
      <c r="E3" s="156" t="s">
        <v>124</v>
      </c>
      <c r="F3" s="808" t="s">
        <v>123</v>
      </c>
      <c r="G3" s="809"/>
      <c r="H3" s="809"/>
      <c r="I3" s="809"/>
      <c r="J3" s="809"/>
      <c r="K3" s="810"/>
      <c r="L3" s="158"/>
      <c r="M3" s="811" t="s">
        <v>122</v>
      </c>
      <c r="N3" s="812"/>
      <c r="O3" s="813" t="s">
        <v>121</v>
      </c>
      <c r="P3" s="814"/>
      <c r="Q3" s="814"/>
      <c r="R3" s="814"/>
      <c r="S3" s="814"/>
      <c r="T3" s="814"/>
      <c r="U3" s="814"/>
      <c r="V3" s="815"/>
      <c r="W3" s="155"/>
      <c r="X3" s="157" t="s">
        <v>120</v>
      </c>
      <c r="Y3" s="156" t="s">
        <v>119</v>
      </c>
      <c r="Z3" s="155"/>
      <c r="AA3" s="154"/>
      <c r="AB3" s="816" t="s">
        <v>118</v>
      </c>
    </row>
    <row r="4" spans="2:28" ht="21.75" customHeight="1" x14ac:dyDescent="0.15">
      <c r="B4" s="802"/>
      <c r="C4" s="146"/>
      <c r="D4" s="65"/>
      <c r="E4" s="65"/>
      <c r="F4" s="153" t="s">
        <v>112</v>
      </c>
      <c r="G4" s="153" t="s">
        <v>117</v>
      </c>
      <c r="H4" s="153" t="s">
        <v>116</v>
      </c>
      <c r="I4" s="153" t="s">
        <v>115</v>
      </c>
      <c r="J4" s="153" t="s">
        <v>114</v>
      </c>
      <c r="K4" s="153"/>
      <c r="L4" s="64" t="s">
        <v>113</v>
      </c>
      <c r="M4" s="152" t="s">
        <v>112</v>
      </c>
      <c r="N4" s="151" t="s">
        <v>111</v>
      </c>
      <c r="O4" s="150" t="s">
        <v>110</v>
      </c>
      <c r="P4" s="149"/>
      <c r="Q4" s="149"/>
      <c r="R4" s="149"/>
      <c r="S4" s="149"/>
      <c r="T4" s="149"/>
      <c r="U4" s="148"/>
      <c r="V4" s="147" t="s">
        <v>109</v>
      </c>
      <c r="W4" s="146" t="s">
        <v>108</v>
      </c>
      <c r="X4" s="145"/>
      <c r="Y4" s="65"/>
      <c r="Z4" s="146" t="s">
        <v>107</v>
      </c>
      <c r="AA4" s="145" t="s">
        <v>106</v>
      </c>
      <c r="AB4" s="805"/>
    </row>
    <row r="5" spans="2:28" ht="21.75" customHeight="1" thickBot="1" x14ac:dyDescent="0.2">
      <c r="B5" s="803"/>
      <c r="C5" s="144" t="s">
        <v>105</v>
      </c>
      <c r="D5" s="134" t="s">
        <v>104</v>
      </c>
      <c r="E5" s="134" t="s">
        <v>104</v>
      </c>
      <c r="F5" s="143" t="s">
        <v>103</v>
      </c>
      <c r="G5" s="143" t="s">
        <v>102</v>
      </c>
      <c r="H5" s="143" t="s">
        <v>101</v>
      </c>
      <c r="I5" s="143" t="s">
        <v>101</v>
      </c>
      <c r="J5" s="143" t="s">
        <v>100</v>
      </c>
      <c r="K5" s="143" t="s">
        <v>99</v>
      </c>
      <c r="L5" s="142"/>
      <c r="M5" s="141" t="s">
        <v>98</v>
      </c>
      <c r="N5" s="140" t="s">
        <v>97</v>
      </c>
      <c r="O5" s="139" t="s">
        <v>96</v>
      </c>
      <c r="P5" s="139" t="s">
        <v>95</v>
      </c>
      <c r="Q5" s="138" t="s">
        <v>94</v>
      </c>
      <c r="R5" s="136" t="s">
        <v>93</v>
      </c>
      <c r="S5" s="136" t="s">
        <v>92</v>
      </c>
      <c r="T5" s="137" t="s">
        <v>91</v>
      </c>
      <c r="U5" s="136" t="s">
        <v>90</v>
      </c>
      <c r="V5" s="133" t="s">
        <v>89</v>
      </c>
      <c r="W5" s="133" t="s">
        <v>88</v>
      </c>
      <c r="X5" s="135" t="s">
        <v>87</v>
      </c>
      <c r="Y5" s="134" t="s">
        <v>86</v>
      </c>
      <c r="Z5" s="133"/>
      <c r="AA5" s="132"/>
      <c r="AB5" s="806"/>
    </row>
    <row r="6" spans="2:28" s="95" customFormat="1" x14ac:dyDescent="0.15">
      <c r="B6" s="60"/>
      <c r="C6" s="7"/>
      <c r="D6" s="131" t="s">
        <v>85</v>
      </c>
      <c r="E6" s="131" t="s">
        <v>85</v>
      </c>
      <c r="F6" s="131" t="s">
        <v>85</v>
      </c>
      <c r="G6" s="131" t="s">
        <v>85</v>
      </c>
      <c r="H6" s="131" t="s">
        <v>85</v>
      </c>
      <c r="I6" s="131" t="s">
        <v>85</v>
      </c>
      <c r="J6" s="131" t="s">
        <v>85</v>
      </c>
      <c r="K6" s="131" t="s">
        <v>85</v>
      </c>
      <c r="L6" s="131" t="s">
        <v>85</v>
      </c>
      <c r="M6" s="131" t="s">
        <v>85</v>
      </c>
      <c r="N6" s="130" t="s">
        <v>85</v>
      </c>
      <c r="O6" s="129" t="s">
        <v>85</v>
      </c>
      <c r="P6" s="129" t="s">
        <v>85</v>
      </c>
      <c r="Q6" s="129" t="s">
        <v>85</v>
      </c>
      <c r="R6" s="128" t="s">
        <v>85</v>
      </c>
      <c r="S6" s="128" t="s">
        <v>85</v>
      </c>
      <c r="T6" s="128" t="s">
        <v>85</v>
      </c>
      <c r="U6" s="128" t="s">
        <v>85</v>
      </c>
      <c r="V6" s="128" t="s">
        <v>85</v>
      </c>
      <c r="W6" s="128" t="s">
        <v>85</v>
      </c>
      <c r="X6" s="127" t="s">
        <v>85</v>
      </c>
      <c r="Y6" s="127" t="s">
        <v>85</v>
      </c>
      <c r="Z6" s="127" t="s">
        <v>85</v>
      </c>
      <c r="AA6" s="127" t="s">
        <v>85</v>
      </c>
      <c r="AB6" s="111"/>
    </row>
    <row r="7" spans="2:28" s="95" customFormat="1" ht="21.75" customHeight="1" x14ac:dyDescent="0.15">
      <c r="B7" s="56"/>
      <c r="C7" s="55" t="s">
        <v>59</v>
      </c>
      <c r="D7" s="119">
        <v>16638400434</v>
      </c>
      <c r="E7" s="122">
        <v>61664361422</v>
      </c>
      <c r="F7" s="119">
        <v>1634177365</v>
      </c>
      <c r="G7" s="122">
        <v>335262000</v>
      </c>
      <c r="H7" s="123">
        <v>14544452000</v>
      </c>
      <c r="I7" s="122">
        <v>2064071000</v>
      </c>
      <c r="J7" s="122">
        <v>0</v>
      </c>
      <c r="K7" s="122">
        <v>0</v>
      </c>
      <c r="L7" s="121">
        <v>0</v>
      </c>
      <c r="M7" s="126">
        <v>6585531529</v>
      </c>
      <c r="N7" s="125">
        <v>26280264509</v>
      </c>
      <c r="O7" s="118">
        <v>7773883901</v>
      </c>
      <c r="P7" s="118">
        <v>1837972693</v>
      </c>
      <c r="Q7" s="117">
        <v>0</v>
      </c>
      <c r="R7" s="116">
        <v>4427895372</v>
      </c>
      <c r="S7" s="116">
        <v>1215442597</v>
      </c>
      <c r="T7" s="116">
        <v>1290904000</v>
      </c>
      <c r="U7" s="116">
        <v>10392276330</v>
      </c>
      <c r="V7" s="116">
        <v>0</v>
      </c>
      <c r="W7" s="116">
        <v>1576196195</v>
      </c>
      <c r="X7" s="116">
        <v>325182084553</v>
      </c>
      <c r="Y7" s="116">
        <v>858624000</v>
      </c>
      <c r="Z7" s="116">
        <v>12511684125</v>
      </c>
      <c r="AA7" s="116">
        <v>338552392678</v>
      </c>
      <c r="AB7" s="111"/>
    </row>
    <row r="8" spans="2:28" s="95" customFormat="1" ht="21.75" customHeight="1" x14ac:dyDescent="0.15">
      <c r="B8" s="56"/>
      <c r="C8" s="55" t="s">
        <v>58</v>
      </c>
      <c r="D8" s="119">
        <v>14944279590</v>
      </c>
      <c r="E8" s="122">
        <v>64686290549</v>
      </c>
      <c r="F8" s="119">
        <v>1814640119</v>
      </c>
      <c r="G8" s="123">
        <v>349677000</v>
      </c>
      <c r="H8" s="123">
        <v>14506487000</v>
      </c>
      <c r="I8" s="123">
        <v>2022900000</v>
      </c>
      <c r="J8" s="123">
        <v>0</v>
      </c>
      <c r="K8" s="122">
        <v>0</v>
      </c>
      <c r="L8" s="121">
        <v>0</v>
      </c>
      <c r="M8" s="119">
        <v>7318466549</v>
      </c>
      <c r="N8" s="124">
        <v>26981043782</v>
      </c>
      <c r="O8" s="118">
        <v>9089819914</v>
      </c>
      <c r="P8" s="118">
        <v>2165091904</v>
      </c>
      <c r="Q8" s="117">
        <v>0</v>
      </c>
      <c r="R8" s="116">
        <v>4494983219</v>
      </c>
      <c r="S8" s="116">
        <v>1169694198</v>
      </c>
      <c r="T8" s="116">
        <v>1029949000</v>
      </c>
      <c r="U8" s="116">
        <v>8097784246</v>
      </c>
      <c r="V8" s="116">
        <v>0</v>
      </c>
      <c r="W8" s="116">
        <v>1847338981</v>
      </c>
      <c r="X8" s="116">
        <v>324590315228</v>
      </c>
      <c r="Y8" s="116">
        <v>958882000</v>
      </c>
      <c r="Z8" s="116">
        <v>11382019814</v>
      </c>
      <c r="AA8" s="116">
        <v>336931217042</v>
      </c>
      <c r="AB8" s="111"/>
    </row>
    <row r="9" spans="2:28" s="95" customFormat="1" ht="21.75" customHeight="1" x14ac:dyDescent="0.15">
      <c r="B9" s="56"/>
      <c r="C9" s="55" t="s">
        <v>57</v>
      </c>
      <c r="D9" s="119">
        <v>11776456249</v>
      </c>
      <c r="E9" s="122">
        <v>68584637423</v>
      </c>
      <c r="F9" s="119">
        <v>1860775711</v>
      </c>
      <c r="G9" s="122">
        <v>355911000</v>
      </c>
      <c r="H9" s="123">
        <v>10954016000</v>
      </c>
      <c r="I9" s="123">
        <v>5529494000</v>
      </c>
      <c r="J9" s="122">
        <v>0</v>
      </c>
      <c r="K9" s="122">
        <v>0</v>
      </c>
      <c r="L9" s="121">
        <v>0</v>
      </c>
      <c r="M9" s="120">
        <v>7491146903</v>
      </c>
      <c r="N9" s="119">
        <v>75890281684</v>
      </c>
      <c r="O9" s="118">
        <v>9395850243</v>
      </c>
      <c r="P9" s="118">
        <v>5630727802</v>
      </c>
      <c r="Q9" s="117">
        <v>0</v>
      </c>
      <c r="R9" s="116">
        <v>4286318454</v>
      </c>
      <c r="S9" s="116">
        <v>1080671487</v>
      </c>
      <c r="T9" s="116">
        <v>633147000</v>
      </c>
      <c r="U9" s="116">
        <v>8538352529</v>
      </c>
      <c r="V9" s="116">
        <v>0</v>
      </c>
      <c r="W9" s="116">
        <v>1872678922</v>
      </c>
      <c r="X9" s="116">
        <v>374362841978</v>
      </c>
      <c r="Y9" s="116">
        <v>1578313000</v>
      </c>
      <c r="Z9" s="116">
        <v>10069880537</v>
      </c>
      <c r="AA9" s="116">
        <v>386011035515</v>
      </c>
      <c r="AB9" s="111"/>
    </row>
    <row r="10" spans="2:28" s="95" customFormat="1" ht="21.75" customHeight="1" x14ac:dyDescent="0.15">
      <c r="B10" s="56"/>
      <c r="C10" s="55" t="s">
        <v>56</v>
      </c>
      <c r="D10" s="119">
        <v>8704235278</v>
      </c>
      <c r="E10" s="123">
        <v>70143603011</v>
      </c>
      <c r="F10" s="119">
        <v>2391105834</v>
      </c>
      <c r="G10" s="123">
        <v>363884000</v>
      </c>
      <c r="H10" s="123">
        <v>10946362000</v>
      </c>
      <c r="I10" s="123">
        <v>5828883000</v>
      </c>
      <c r="J10" s="123">
        <v>0</v>
      </c>
      <c r="K10" s="122">
        <v>0</v>
      </c>
      <c r="L10" s="121">
        <v>0</v>
      </c>
      <c r="M10" s="120">
        <v>9602496397</v>
      </c>
      <c r="N10" s="119">
        <v>72962760087</v>
      </c>
      <c r="O10" s="118">
        <v>9322563700</v>
      </c>
      <c r="P10" s="118">
        <v>5689475225</v>
      </c>
      <c r="Q10" s="117">
        <v>0</v>
      </c>
      <c r="R10" s="116">
        <v>4179538230</v>
      </c>
      <c r="S10" s="116">
        <v>954893152</v>
      </c>
      <c r="T10" s="116">
        <v>596804000</v>
      </c>
      <c r="U10" s="116">
        <v>8696150727</v>
      </c>
      <c r="V10" s="116">
        <v>0</v>
      </c>
      <c r="W10" s="116">
        <v>1937517648</v>
      </c>
      <c r="X10" s="116">
        <v>369653321518</v>
      </c>
      <c r="Y10" s="116">
        <v>784060800</v>
      </c>
      <c r="Z10" s="116">
        <v>8638417511</v>
      </c>
      <c r="AA10" s="116">
        <v>379075799829</v>
      </c>
      <c r="AB10" s="111"/>
    </row>
    <row r="11" spans="2:28" s="95" customFormat="1" ht="15" thickBot="1" x14ac:dyDescent="0.2">
      <c r="B11" s="51"/>
      <c r="C11" s="50"/>
      <c r="D11" s="46"/>
      <c r="E11" s="46"/>
      <c r="F11" s="46"/>
      <c r="G11" s="46"/>
      <c r="H11" s="48"/>
      <c r="I11" s="45"/>
      <c r="J11" s="45"/>
      <c r="K11" s="45"/>
      <c r="L11" s="45"/>
      <c r="M11" s="48"/>
      <c r="N11" s="49"/>
      <c r="O11" s="115"/>
      <c r="P11" s="115"/>
      <c r="Q11" s="114"/>
      <c r="R11" s="113"/>
      <c r="S11" s="113"/>
      <c r="T11" s="113"/>
      <c r="U11" s="113"/>
      <c r="V11" s="113"/>
      <c r="W11" s="113"/>
      <c r="X11" s="112"/>
      <c r="Y11" s="112"/>
      <c r="Z11" s="112"/>
      <c r="AA11" s="112"/>
      <c r="AB11" s="111"/>
    </row>
    <row r="12" spans="2:28" s="95" customFormat="1" x14ac:dyDescent="0.15">
      <c r="B12" s="44"/>
      <c r="C12" s="43"/>
      <c r="D12" s="40"/>
      <c r="E12" s="40"/>
      <c r="F12" s="40"/>
      <c r="G12" s="40"/>
      <c r="H12" s="40"/>
      <c r="I12" s="40"/>
      <c r="J12" s="40"/>
      <c r="K12" s="40"/>
      <c r="L12" s="40"/>
      <c r="M12" s="42"/>
      <c r="N12" s="41"/>
      <c r="O12" s="110"/>
      <c r="P12" s="110"/>
      <c r="Q12" s="109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7"/>
    </row>
    <row r="13" spans="2:28" s="95" customFormat="1" ht="21.75" customHeight="1" x14ac:dyDescent="0.15">
      <c r="B13" s="37" t="s">
        <v>55</v>
      </c>
      <c r="C13" s="19" t="s">
        <v>54</v>
      </c>
      <c r="D13" s="38">
        <f t="shared" ref="D13:AA13" si="0">SUM(D19:D64)</f>
        <v>4936218434</v>
      </c>
      <c r="E13" s="38">
        <f t="shared" si="0"/>
        <v>75734305946</v>
      </c>
      <c r="F13" s="38">
        <f t="shared" si="0"/>
        <v>1727167384</v>
      </c>
      <c r="G13" s="38">
        <f t="shared" si="0"/>
        <v>358319000</v>
      </c>
      <c r="H13" s="38">
        <f t="shared" si="0"/>
        <v>10285047000</v>
      </c>
      <c r="I13" s="38">
        <f t="shared" si="0"/>
        <v>4991281000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6968515360</v>
      </c>
      <c r="N13" s="38">
        <f t="shared" si="0"/>
        <v>69727768690</v>
      </c>
      <c r="O13" s="38">
        <f t="shared" si="0"/>
        <v>9142110815</v>
      </c>
      <c r="P13" s="38">
        <f t="shared" si="0"/>
        <v>5550306828</v>
      </c>
      <c r="Q13" s="38">
        <f t="shared" si="0"/>
        <v>0</v>
      </c>
      <c r="R13" s="38">
        <f t="shared" si="0"/>
        <v>4152433038</v>
      </c>
      <c r="S13" s="38">
        <f t="shared" si="0"/>
        <v>790212600</v>
      </c>
      <c r="T13" s="38">
        <f t="shared" si="0"/>
        <v>597251000</v>
      </c>
      <c r="U13" s="38">
        <f t="shared" si="0"/>
        <v>4942985578</v>
      </c>
      <c r="V13" s="38">
        <f t="shared" si="0"/>
        <v>0</v>
      </c>
      <c r="W13" s="38">
        <f t="shared" si="0"/>
        <v>1905667007</v>
      </c>
      <c r="X13" s="38">
        <f t="shared" si="0"/>
        <v>352626697372</v>
      </c>
      <c r="Y13" s="38">
        <f t="shared" si="0"/>
        <v>1169113000</v>
      </c>
      <c r="Z13" s="38">
        <f t="shared" si="0"/>
        <v>11554391572</v>
      </c>
      <c r="AA13" s="38">
        <f t="shared" si="0"/>
        <v>365350201944</v>
      </c>
      <c r="AB13" s="106"/>
    </row>
    <row r="14" spans="2:28" s="95" customFormat="1" ht="21.75" customHeight="1" x14ac:dyDescent="0.15">
      <c r="B14" s="37" t="s">
        <v>53</v>
      </c>
      <c r="C14" s="19" t="s">
        <v>52</v>
      </c>
      <c r="D14" s="38">
        <f t="shared" ref="D14:AA14" si="1">SUM(D19:D62)</f>
        <v>4936218434</v>
      </c>
      <c r="E14" s="38">
        <f t="shared" si="1"/>
        <v>75734305946</v>
      </c>
      <c r="F14" s="33">
        <f t="shared" si="1"/>
        <v>1727167384</v>
      </c>
      <c r="G14" s="33">
        <f t="shared" si="1"/>
        <v>358319000</v>
      </c>
      <c r="H14" s="33">
        <f t="shared" si="1"/>
        <v>10285047000</v>
      </c>
      <c r="I14" s="33">
        <f t="shared" si="1"/>
        <v>4991281000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f t="shared" si="1"/>
        <v>6912672360</v>
      </c>
      <c r="N14" s="33">
        <f t="shared" si="1"/>
        <v>69727768690</v>
      </c>
      <c r="O14" s="33">
        <f t="shared" si="1"/>
        <v>9142110815</v>
      </c>
      <c r="P14" s="33">
        <f t="shared" si="1"/>
        <v>5550306828</v>
      </c>
      <c r="Q14" s="33">
        <f t="shared" si="1"/>
        <v>0</v>
      </c>
      <c r="R14" s="33">
        <f t="shared" si="1"/>
        <v>4152433038</v>
      </c>
      <c r="S14" s="33">
        <f t="shared" si="1"/>
        <v>790212600</v>
      </c>
      <c r="T14" s="33">
        <f t="shared" si="1"/>
        <v>597251000</v>
      </c>
      <c r="U14" s="33">
        <f t="shared" si="1"/>
        <v>4942985578</v>
      </c>
      <c r="V14" s="33">
        <f t="shared" si="1"/>
        <v>0</v>
      </c>
      <c r="W14" s="33">
        <f t="shared" si="1"/>
        <v>1899222297</v>
      </c>
      <c r="X14" s="33">
        <f t="shared" si="1"/>
        <v>349664635191</v>
      </c>
      <c r="Y14" s="33">
        <f t="shared" si="1"/>
        <v>1024565000</v>
      </c>
      <c r="Z14" s="33">
        <f t="shared" si="1"/>
        <v>11484391572</v>
      </c>
      <c r="AA14" s="33">
        <f t="shared" si="1"/>
        <v>362173591763</v>
      </c>
      <c r="AB14" s="106"/>
    </row>
    <row r="15" spans="2:28" s="95" customFormat="1" ht="21.75" customHeight="1" x14ac:dyDescent="0.15">
      <c r="B15" s="35" t="s">
        <v>84</v>
      </c>
      <c r="C15" s="105" t="s">
        <v>50</v>
      </c>
      <c r="D15" s="38">
        <f t="shared" ref="D15:AA15" si="2">SUM(D19:D31,D35:D36,D38:D40,D43,D48,D50:D51,D53:D62)</f>
        <v>4509091554</v>
      </c>
      <c r="E15" s="38">
        <f t="shared" si="2"/>
        <v>67972840216</v>
      </c>
      <c r="F15" s="33">
        <f t="shared" si="2"/>
        <v>1567456924</v>
      </c>
      <c r="G15" s="33">
        <f t="shared" si="2"/>
        <v>317507000</v>
      </c>
      <c r="H15" s="33">
        <f t="shared" si="2"/>
        <v>9229601000</v>
      </c>
      <c r="I15" s="33">
        <f t="shared" si="2"/>
        <v>4424315000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6280917631</v>
      </c>
      <c r="N15" s="33">
        <f t="shared" si="2"/>
        <v>62513152341</v>
      </c>
      <c r="O15" s="33">
        <f t="shared" si="2"/>
        <v>8294529916</v>
      </c>
      <c r="P15" s="33">
        <f t="shared" si="2"/>
        <v>4996571833</v>
      </c>
      <c r="Q15" s="33">
        <f t="shared" si="2"/>
        <v>0</v>
      </c>
      <c r="R15" s="33">
        <f t="shared" si="2"/>
        <v>3587257406</v>
      </c>
      <c r="S15" s="33">
        <f t="shared" si="2"/>
        <v>720914782</v>
      </c>
      <c r="T15" s="33">
        <f t="shared" si="2"/>
        <v>532023000</v>
      </c>
      <c r="U15" s="33">
        <f t="shared" si="2"/>
        <v>4344189088</v>
      </c>
      <c r="V15" s="33">
        <f t="shared" si="2"/>
        <v>0</v>
      </c>
      <c r="W15" s="33">
        <f t="shared" si="2"/>
        <v>1692463813</v>
      </c>
      <c r="X15" s="33">
        <f t="shared" si="2"/>
        <v>313858662534</v>
      </c>
      <c r="Y15" s="33">
        <f t="shared" si="2"/>
        <v>791931000</v>
      </c>
      <c r="Z15" s="33">
        <f t="shared" si="2"/>
        <v>9921219870</v>
      </c>
      <c r="AA15" s="33">
        <f t="shared" si="2"/>
        <v>324571813404</v>
      </c>
      <c r="AB15" s="106"/>
    </row>
    <row r="16" spans="2:28" ht="21.75" customHeight="1" x14ac:dyDescent="0.15">
      <c r="B16" s="34" t="s">
        <v>49</v>
      </c>
      <c r="C16" s="105" t="s">
        <v>48</v>
      </c>
      <c r="D16" s="38">
        <f t="shared" ref="D16:AA16" si="3">D14-D15</f>
        <v>427126880</v>
      </c>
      <c r="E16" s="38">
        <f t="shared" si="3"/>
        <v>7761465730</v>
      </c>
      <c r="F16" s="33">
        <f t="shared" si="3"/>
        <v>159710460</v>
      </c>
      <c r="G16" s="33">
        <f t="shared" si="3"/>
        <v>40812000</v>
      </c>
      <c r="H16" s="33">
        <f t="shared" si="3"/>
        <v>1055446000</v>
      </c>
      <c r="I16" s="33">
        <f t="shared" si="3"/>
        <v>566966000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33">
        <f t="shared" si="3"/>
        <v>631754729</v>
      </c>
      <c r="N16" s="33">
        <f t="shared" si="3"/>
        <v>7214616349</v>
      </c>
      <c r="O16" s="33">
        <f t="shared" si="3"/>
        <v>847580899</v>
      </c>
      <c r="P16" s="33">
        <f t="shared" si="3"/>
        <v>553734995</v>
      </c>
      <c r="Q16" s="33">
        <f t="shared" si="3"/>
        <v>0</v>
      </c>
      <c r="R16" s="33">
        <f t="shared" si="3"/>
        <v>565175632</v>
      </c>
      <c r="S16" s="33">
        <f t="shared" si="3"/>
        <v>69297818</v>
      </c>
      <c r="T16" s="33">
        <f t="shared" si="3"/>
        <v>65228000</v>
      </c>
      <c r="U16" s="33">
        <f t="shared" si="3"/>
        <v>598796490</v>
      </c>
      <c r="V16" s="33">
        <f t="shared" si="3"/>
        <v>0</v>
      </c>
      <c r="W16" s="33">
        <f t="shared" si="3"/>
        <v>206758484</v>
      </c>
      <c r="X16" s="33">
        <f t="shared" si="3"/>
        <v>35805972657</v>
      </c>
      <c r="Y16" s="33">
        <f t="shared" si="3"/>
        <v>232634000</v>
      </c>
      <c r="Z16" s="33">
        <f t="shared" si="3"/>
        <v>1563171702</v>
      </c>
      <c r="AA16" s="33">
        <f t="shared" si="3"/>
        <v>37601778359</v>
      </c>
      <c r="AB16" s="97"/>
    </row>
    <row r="17" spans="2:31" ht="21.75" customHeight="1" x14ac:dyDescent="0.15">
      <c r="B17" s="34" t="s">
        <v>47</v>
      </c>
      <c r="C17" s="105" t="s">
        <v>46</v>
      </c>
      <c r="D17" s="38">
        <f t="shared" ref="D17:AA17" si="4">SUM(D63:D64)</f>
        <v>0</v>
      </c>
      <c r="E17" s="38">
        <f t="shared" si="4"/>
        <v>0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55843000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>
        <f t="shared" si="4"/>
        <v>0</v>
      </c>
      <c r="V17" s="33">
        <f t="shared" si="4"/>
        <v>0</v>
      </c>
      <c r="W17" s="33">
        <f t="shared" si="4"/>
        <v>6444710</v>
      </c>
      <c r="X17" s="33">
        <f t="shared" si="4"/>
        <v>2962062181</v>
      </c>
      <c r="Y17" s="33">
        <f t="shared" si="4"/>
        <v>144548000</v>
      </c>
      <c r="Z17" s="33">
        <f t="shared" si="4"/>
        <v>70000000</v>
      </c>
      <c r="AA17" s="33">
        <f t="shared" si="4"/>
        <v>3176610181</v>
      </c>
      <c r="AB17" s="97"/>
    </row>
    <row r="18" spans="2:31" ht="15" thickBot="1" x14ac:dyDescent="0.2">
      <c r="B18" s="104"/>
      <c r="C18" s="103"/>
      <c r="D18" s="29"/>
      <c r="E18" s="29"/>
      <c r="F18" s="29"/>
      <c r="G18" s="29"/>
      <c r="H18" s="28"/>
      <c r="I18" s="28"/>
      <c r="J18" s="28"/>
      <c r="K18" s="28"/>
      <c r="L18" s="28"/>
      <c r="M18" s="29"/>
      <c r="N18" s="102"/>
      <c r="O18" s="101"/>
      <c r="P18" s="100"/>
      <c r="Q18" s="100"/>
      <c r="R18" s="99"/>
      <c r="S18" s="99"/>
      <c r="T18" s="99"/>
      <c r="U18" s="99"/>
      <c r="V18" s="99"/>
      <c r="W18" s="99"/>
      <c r="X18" s="98"/>
      <c r="Y18" s="98"/>
      <c r="Z18" s="98"/>
      <c r="AA18" s="98"/>
      <c r="AB18" s="97"/>
    </row>
    <row r="19" spans="2:31" ht="21.75" customHeight="1" x14ac:dyDescent="0.15">
      <c r="B19" s="89">
        <v>1</v>
      </c>
      <c r="C19" s="19" t="s">
        <v>45</v>
      </c>
      <c r="D19" s="26">
        <v>415074000</v>
      </c>
      <c r="E19" s="26">
        <v>5617459863</v>
      </c>
      <c r="F19" s="26">
        <v>144326396</v>
      </c>
      <c r="G19" s="26">
        <v>20612000</v>
      </c>
      <c r="H19" s="26">
        <v>834854000</v>
      </c>
      <c r="I19" s="26">
        <v>482091000</v>
      </c>
      <c r="J19" s="26">
        <v>0</v>
      </c>
      <c r="K19" s="26">
        <v>0</v>
      </c>
      <c r="L19" s="26">
        <v>0</v>
      </c>
      <c r="M19" s="26">
        <v>520865864</v>
      </c>
      <c r="N19" s="26">
        <v>5641006979</v>
      </c>
      <c r="O19" s="26">
        <v>957803225</v>
      </c>
      <c r="P19" s="26">
        <v>524963451</v>
      </c>
      <c r="Q19" s="26">
        <v>0</v>
      </c>
      <c r="R19" s="26">
        <v>204947138</v>
      </c>
      <c r="S19" s="26">
        <v>73333164</v>
      </c>
      <c r="T19" s="26">
        <v>33984000</v>
      </c>
      <c r="U19" s="26">
        <v>208969022</v>
      </c>
      <c r="V19" s="26">
        <v>0</v>
      </c>
      <c r="W19" s="26">
        <v>151609271</v>
      </c>
      <c r="X19" s="26">
        <v>28107869920</v>
      </c>
      <c r="Y19" s="26">
        <v>0</v>
      </c>
      <c r="Z19" s="26">
        <v>682231551</v>
      </c>
      <c r="AA19" s="26">
        <v>28790101471</v>
      </c>
      <c r="AB19" s="96">
        <v>1</v>
      </c>
    </row>
    <row r="20" spans="2:31" ht="21.75" customHeight="1" x14ac:dyDescent="0.15">
      <c r="B20" s="89">
        <v>2</v>
      </c>
      <c r="C20" s="19" t="s">
        <v>44</v>
      </c>
      <c r="D20" s="18">
        <v>298533555</v>
      </c>
      <c r="E20" s="18">
        <v>4395015958</v>
      </c>
      <c r="F20" s="18">
        <v>78581228</v>
      </c>
      <c r="G20" s="18">
        <v>15633000</v>
      </c>
      <c r="H20" s="18">
        <v>492700000</v>
      </c>
      <c r="I20" s="18">
        <v>172363000</v>
      </c>
      <c r="J20" s="18">
        <v>0</v>
      </c>
      <c r="K20" s="18">
        <v>0</v>
      </c>
      <c r="L20" s="18">
        <v>0</v>
      </c>
      <c r="M20" s="18">
        <v>336058723</v>
      </c>
      <c r="N20" s="18">
        <v>3304374089</v>
      </c>
      <c r="O20" s="18">
        <v>567178825</v>
      </c>
      <c r="P20" s="18">
        <v>293337769</v>
      </c>
      <c r="Q20" s="18">
        <v>0</v>
      </c>
      <c r="R20" s="18">
        <v>234101726</v>
      </c>
      <c r="S20" s="18">
        <v>26239113</v>
      </c>
      <c r="T20" s="18">
        <v>38966000</v>
      </c>
      <c r="U20" s="18">
        <v>49281919</v>
      </c>
      <c r="V20" s="18">
        <v>0</v>
      </c>
      <c r="W20" s="18">
        <v>33531200</v>
      </c>
      <c r="X20" s="18">
        <v>17530728464</v>
      </c>
      <c r="Y20" s="18">
        <v>333934000</v>
      </c>
      <c r="Z20" s="18">
        <v>8646311</v>
      </c>
      <c r="AA20" s="18">
        <v>17873308775</v>
      </c>
      <c r="AB20" s="94">
        <v>2</v>
      </c>
    </row>
    <row r="21" spans="2:31" ht="21.75" customHeight="1" x14ac:dyDescent="0.15">
      <c r="B21" s="89">
        <v>3</v>
      </c>
      <c r="C21" s="19" t="s">
        <v>43</v>
      </c>
      <c r="D21" s="18">
        <v>358179844</v>
      </c>
      <c r="E21" s="18">
        <v>3777545351</v>
      </c>
      <c r="F21" s="18">
        <v>104790281</v>
      </c>
      <c r="G21" s="18">
        <v>21674000</v>
      </c>
      <c r="H21" s="18">
        <v>512273000</v>
      </c>
      <c r="I21" s="18">
        <v>180001000</v>
      </c>
      <c r="J21" s="18">
        <v>0</v>
      </c>
      <c r="K21" s="18">
        <v>0</v>
      </c>
      <c r="L21" s="18">
        <v>0</v>
      </c>
      <c r="M21" s="18">
        <v>454946959</v>
      </c>
      <c r="N21" s="18">
        <v>3436688009</v>
      </c>
      <c r="O21" s="18">
        <v>505724326</v>
      </c>
      <c r="P21" s="18">
        <v>285109321</v>
      </c>
      <c r="Q21" s="18">
        <v>0</v>
      </c>
      <c r="R21" s="18">
        <v>179432685</v>
      </c>
      <c r="S21" s="18">
        <v>47909424</v>
      </c>
      <c r="T21" s="18">
        <v>25069000</v>
      </c>
      <c r="U21" s="18">
        <v>500000000</v>
      </c>
      <c r="V21" s="18">
        <v>0</v>
      </c>
      <c r="W21" s="18">
        <v>93706294</v>
      </c>
      <c r="X21" s="18">
        <v>17891807218</v>
      </c>
      <c r="Y21" s="18">
        <v>0</v>
      </c>
      <c r="Z21" s="18">
        <v>460398980</v>
      </c>
      <c r="AA21" s="18">
        <v>18352206198</v>
      </c>
      <c r="AB21" s="94">
        <v>3</v>
      </c>
      <c r="AE21" s="95"/>
    </row>
    <row r="22" spans="2:31" ht="21.75" customHeight="1" x14ac:dyDescent="0.15">
      <c r="B22" s="89">
        <v>4</v>
      </c>
      <c r="C22" s="19" t="s">
        <v>42</v>
      </c>
      <c r="D22" s="18">
        <v>278664000</v>
      </c>
      <c r="E22" s="18">
        <v>3850767518</v>
      </c>
      <c r="F22" s="18">
        <v>78357978</v>
      </c>
      <c r="G22" s="18">
        <v>18275000</v>
      </c>
      <c r="H22" s="18">
        <v>549815000</v>
      </c>
      <c r="I22" s="18">
        <v>216822000</v>
      </c>
      <c r="J22" s="18">
        <v>0</v>
      </c>
      <c r="K22" s="18">
        <v>0</v>
      </c>
      <c r="L22" s="18">
        <v>0</v>
      </c>
      <c r="M22" s="18">
        <v>371348191</v>
      </c>
      <c r="N22" s="18">
        <v>3669295743</v>
      </c>
      <c r="O22" s="18">
        <v>359045959</v>
      </c>
      <c r="P22" s="18">
        <v>248394401</v>
      </c>
      <c r="Q22" s="18">
        <v>0</v>
      </c>
      <c r="R22" s="18">
        <v>123769364</v>
      </c>
      <c r="S22" s="18">
        <v>42610062</v>
      </c>
      <c r="T22" s="18">
        <v>23219000</v>
      </c>
      <c r="U22" s="18">
        <v>427767000</v>
      </c>
      <c r="V22" s="18">
        <v>0</v>
      </c>
      <c r="W22" s="18">
        <v>93919636</v>
      </c>
      <c r="X22" s="18">
        <v>17730307071</v>
      </c>
      <c r="Y22" s="18">
        <v>0</v>
      </c>
      <c r="Z22" s="18">
        <v>100000127</v>
      </c>
      <c r="AA22" s="18">
        <v>17830307198</v>
      </c>
      <c r="AB22" s="94">
        <v>4</v>
      </c>
    </row>
    <row r="23" spans="2:31" ht="21.75" customHeight="1" x14ac:dyDescent="0.15">
      <c r="B23" s="91">
        <v>5</v>
      </c>
      <c r="C23" s="23" t="s">
        <v>41</v>
      </c>
      <c r="D23" s="18">
        <v>148637000</v>
      </c>
      <c r="E23" s="18">
        <v>1938676120</v>
      </c>
      <c r="F23" s="18">
        <v>39588035</v>
      </c>
      <c r="G23" s="18">
        <v>14276000</v>
      </c>
      <c r="H23" s="18">
        <v>269566000</v>
      </c>
      <c r="I23" s="18">
        <v>105196000</v>
      </c>
      <c r="J23" s="18">
        <v>0</v>
      </c>
      <c r="K23" s="18">
        <v>0</v>
      </c>
      <c r="L23" s="18">
        <v>0</v>
      </c>
      <c r="M23" s="18">
        <v>176487075</v>
      </c>
      <c r="N23" s="18">
        <v>1842907163</v>
      </c>
      <c r="O23" s="18">
        <v>250177900</v>
      </c>
      <c r="P23" s="18">
        <v>158598783</v>
      </c>
      <c r="Q23" s="18">
        <v>0</v>
      </c>
      <c r="R23" s="18">
        <v>173500362</v>
      </c>
      <c r="S23" s="18">
        <v>16176000</v>
      </c>
      <c r="T23" s="18">
        <v>20563000</v>
      </c>
      <c r="U23" s="18">
        <v>71212994</v>
      </c>
      <c r="V23" s="92">
        <v>0</v>
      </c>
      <c r="W23" s="92">
        <v>29169484</v>
      </c>
      <c r="X23" s="92">
        <v>9313238079</v>
      </c>
      <c r="Y23" s="92">
        <v>0</v>
      </c>
      <c r="Z23" s="92">
        <v>380433800</v>
      </c>
      <c r="AA23" s="92">
        <v>9693671879</v>
      </c>
      <c r="AB23" s="93">
        <v>5</v>
      </c>
    </row>
    <row r="24" spans="2:31" ht="21.75" customHeight="1" x14ac:dyDescent="0.15">
      <c r="B24" s="89">
        <v>7</v>
      </c>
      <c r="C24" s="19" t="s">
        <v>40</v>
      </c>
      <c r="D24" s="86">
        <v>80672000</v>
      </c>
      <c r="E24" s="86">
        <v>1164187239</v>
      </c>
      <c r="F24" s="86">
        <v>27221003</v>
      </c>
      <c r="G24" s="86">
        <v>5944000</v>
      </c>
      <c r="H24" s="86">
        <v>211906000</v>
      </c>
      <c r="I24" s="86">
        <v>70322000</v>
      </c>
      <c r="J24" s="86">
        <v>0</v>
      </c>
      <c r="K24" s="86">
        <v>0</v>
      </c>
      <c r="L24" s="86">
        <v>0</v>
      </c>
      <c r="M24" s="86">
        <v>116954358</v>
      </c>
      <c r="N24" s="86">
        <v>1370885444</v>
      </c>
      <c r="O24" s="86">
        <v>142629375</v>
      </c>
      <c r="P24" s="86">
        <v>108553486</v>
      </c>
      <c r="Q24" s="86">
        <v>0</v>
      </c>
      <c r="R24" s="86">
        <v>101566146</v>
      </c>
      <c r="S24" s="86">
        <v>12628346</v>
      </c>
      <c r="T24" s="86">
        <v>7286000</v>
      </c>
      <c r="U24" s="86">
        <v>20998665</v>
      </c>
      <c r="V24" s="86">
        <v>0</v>
      </c>
      <c r="W24" s="86">
        <v>74511369</v>
      </c>
      <c r="X24" s="86">
        <v>6613361452</v>
      </c>
      <c r="Y24" s="86">
        <v>107888000</v>
      </c>
      <c r="Z24" s="86">
        <v>257050023</v>
      </c>
      <c r="AA24" s="86">
        <v>6978299475</v>
      </c>
      <c r="AB24" s="88">
        <v>7</v>
      </c>
    </row>
    <row r="25" spans="2:31" ht="21.75" customHeight="1" x14ac:dyDescent="0.15">
      <c r="B25" s="89">
        <v>8</v>
      </c>
      <c r="C25" s="19" t="s">
        <v>39</v>
      </c>
      <c r="D25" s="18">
        <v>154778000</v>
      </c>
      <c r="E25" s="18">
        <v>2135749568</v>
      </c>
      <c r="F25" s="18">
        <v>41075191</v>
      </c>
      <c r="G25" s="18">
        <v>7523000</v>
      </c>
      <c r="H25" s="18">
        <v>239661000</v>
      </c>
      <c r="I25" s="18">
        <v>234281000</v>
      </c>
      <c r="J25" s="18">
        <v>0</v>
      </c>
      <c r="K25" s="18">
        <v>0</v>
      </c>
      <c r="L25" s="18">
        <v>0</v>
      </c>
      <c r="M25" s="18">
        <v>162496909</v>
      </c>
      <c r="N25" s="18">
        <v>1514041833</v>
      </c>
      <c r="O25" s="18">
        <v>211813620</v>
      </c>
      <c r="P25" s="18">
        <v>132180029</v>
      </c>
      <c r="Q25" s="18">
        <v>0</v>
      </c>
      <c r="R25" s="18">
        <v>143461197</v>
      </c>
      <c r="S25" s="18">
        <v>17585936</v>
      </c>
      <c r="T25" s="18">
        <v>20028000</v>
      </c>
      <c r="U25" s="18">
        <v>62841494</v>
      </c>
      <c r="V25" s="18">
        <v>0</v>
      </c>
      <c r="W25" s="18">
        <v>38424920</v>
      </c>
      <c r="X25" s="18">
        <v>8758392339</v>
      </c>
      <c r="Y25" s="18">
        <v>0</v>
      </c>
      <c r="Z25" s="18">
        <v>191815066</v>
      </c>
      <c r="AA25" s="18">
        <v>8950207405</v>
      </c>
      <c r="AB25" s="88">
        <v>8</v>
      </c>
    </row>
    <row r="26" spans="2:31" ht="21.75" customHeight="1" x14ac:dyDescent="0.15">
      <c r="B26" s="89">
        <v>10</v>
      </c>
      <c r="C26" s="19" t="s">
        <v>38</v>
      </c>
      <c r="D26" s="18">
        <v>88526854</v>
      </c>
      <c r="E26" s="18">
        <v>965961609</v>
      </c>
      <c r="F26" s="18">
        <v>36173046</v>
      </c>
      <c r="G26" s="18">
        <v>5892000</v>
      </c>
      <c r="H26" s="18">
        <v>183654000</v>
      </c>
      <c r="I26" s="18">
        <v>67143000</v>
      </c>
      <c r="J26" s="18">
        <v>0</v>
      </c>
      <c r="K26" s="18">
        <v>0</v>
      </c>
      <c r="L26" s="18">
        <v>0</v>
      </c>
      <c r="M26" s="18">
        <v>113408827</v>
      </c>
      <c r="N26" s="18">
        <v>1274312057</v>
      </c>
      <c r="O26" s="18">
        <v>116098372</v>
      </c>
      <c r="P26" s="18">
        <v>89406295</v>
      </c>
      <c r="Q26" s="18">
        <v>0</v>
      </c>
      <c r="R26" s="18">
        <v>123410000</v>
      </c>
      <c r="S26" s="18">
        <v>25574000</v>
      </c>
      <c r="T26" s="18">
        <v>2138000</v>
      </c>
      <c r="U26" s="18">
        <v>70000000</v>
      </c>
      <c r="V26" s="18">
        <v>0</v>
      </c>
      <c r="W26" s="18">
        <v>56348114</v>
      </c>
      <c r="X26" s="18">
        <v>5904738203</v>
      </c>
      <c r="Y26" s="18">
        <v>0</v>
      </c>
      <c r="Z26" s="18">
        <v>528176811</v>
      </c>
      <c r="AA26" s="18">
        <v>6432915014</v>
      </c>
      <c r="AB26" s="88">
        <v>10</v>
      </c>
    </row>
    <row r="27" spans="2:31" ht="21.75" customHeight="1" x14ac:dyDescent="0.15">
      <c r="B27" s="89">
        <v>11</v>
      </c>
      <c r="C27" s="19" t="s">
        <v>37</v>
      </c>
      <c r="D27" s="18">
        <v>55175360</v>
      </c>
      <c r="E27" s="18">
        <v>1637094212</v>
      </c>
      <c r="F27" s="18">
        <v>45581365</v>
      </c>
      <c r="G27" s="18">
        <v>6317000</v>
      </c>
      <c r="H27" s="18">
        <v>262326000</v>
      </c>
      <c r="I27" s="18">
        <v>87102000</v>
      </c>
      <c r="J27" s="18">
        <v>0</v>
      </c>
      <c r="K27" s="18">
        <v>0</v>
      </c>
      <c r="L27" s="18">
        <v>0</v>
      </c>
      <c r="M27" s="18">
        <v>196320867</v>
      </c>
      <c r="N27" s="18">
        <v>1836609412</v>
      </c>
      <c r="O27" s="18">
        <v>210754675</v>
      </c>
      <c r="P27" s="18">
        <v>132611064</v>
      </c>
      <c r="Q27" s="18">
        <v>0</v>
      </c>
      <c r="R27" s="18">
        <v>93937443</v>
      </c>
      <c r="S27" s="18">
        <v>22885333</v>
      </c>
      <c r="T27" s="18">
        <v>9064000</v>
      </c>
      <c r="U27" s="18">
        <v>84653485</v>
      </c>
      <c r="V27" s="18">
        <v>0</v>
      </c>
      <c r="W27" s="18">
        <v>42950489</v>
      </c>
      <c r="X27" s="18">
        <v>8315180037</v>
      </c>
      <c r="Y27" s="18">
        <v>30000000</v>
      </c>
      <c r="Z27" s="18">
        <v>130093591</v>
      </c>
      <c r="AA27" s="18">
        <v>8475273628</v>
      </c>
      <c r="AB27" s="88">
        <v>11</v>
      </c>
    </row>
    <row r="28" spans="2:31" ht="21.75" customHeight="1" x14ac:dyDescent="0.15">
      <c r="B28" s="91">
        <v>12</v>
      </c>
      <c r="C28" s="23" t="s">
        <v>36</v>
      </c>
      <c r="D28" s="92">
        <v>177751000</v>
      </c>
      <c r="E28" s="92">
        <v>1731611536</v>
      </c>
      <c r="F28" s="92">
        <v>27541684</v>
      </c>
      <c r="G28" s="92">
        <v>7810000</v>
      </c>
      <c r="H28" s="92">
        <v>173048000</v>
      </c>
      <c r="I28" s="92">
        <v>103682000</v>
      </c>
      <c r="J28" s="18">
        <v>0</v>
      </c>
      <c r="K28" s="92">
        <v>0</v>
      </c>
      <c r="L28" s="92">
        <v>0</v>
      </c>
      <c r="M28" s="92">
        <v>95360829</v>
      </c>
      <c r="N28" s="92">
        <v>1198502699</v>
      </c>
      <c r="O28" s="92">
        <v>128217750</v>
      </c>
      <c r="P28" s="92">
        <v>88283110</v>
      </c>
      <c r="Q28" s="92">
        <v>0</v>
      </c>
      <c r="R28" s="92">
        <v>86147663</v>
      </c>
      <c r="S28" s="92">
        <v>7840000</v>
      </c>
      <c r="T28" s="92">
        <v>16040000</v>
      </c>
      <c r="U28" s="92">
        <v>311881477</v>
      </c>
      <c r="V28" s="92">
        <v>0</v>
      </c>
      <c r="W28" s="92">
        <v>22536391</v>
      </c>
      <c r="X28" s="92">
        <v>6599654584</v>
      </c>
      <c r="Y28" s="92">
        <v>92109000</v>
      </c>
      <c r="Z28" s="92">
        <v>517872771</v>
      </c>
      <c r="AA28" s="92">
        <v>7209636355</v>
      </c>
      <c r="AB28" s="90">
        <v>12</v>
      </c>
    </row>
    <row r="29" spans="2:31" ht="21.75" customHeight="1" x14ac:dyDescent="0.15">
      <c r="B29" s="89">
        <v>14</v>
      </c>
      <c r="C29" s="19" t="s">
        <v>35</v>
      </c>
      <c r="D29" s="86">
        <v>42547845</v>
      </c>
      <c r="E29" s="86">
        <v>873581080</v>
      </c>
      <c r="F29" s="86">
        <v>16762398</v>
      </c>
      <c r="G29" s="86">
        <v>4217000</v>
      </c>
      <c r="H29" s="86">
        <v>92571000</v>
      </c>
      <c r="I29" s="86">
        <v>59929000</v>
      </c>
      <c r="J29" s="86">
        <v>0</v>
      </c>
      <c r="K29" s="86">
        <v>0</v>
      </c>
      <c r="L29" s="86">
        <v>0</v>
      </c>
      <c r="M29" s="86">
        <v>51441432</v>
      </c>
      <c r="N29" s="86">
        <v>645905579</v>
      </c>
      <c r="O29" s="86">
        <v>93151453</v>
      </c>
      <c r="P29" s="86">
        <v>54131725</v>
      </c>
      <c r="Q29" s="86">
        <v>0</v>
      </c>
      <c r="R29" s="86">
        <v>70088000</v>
      </c>
      <c r="S29" s="86">
        <v>4195349</v>
      </c>
      <c r="T29" s="86">
        <v>18941000</v>
      </c>
      <c r="U29" s="86">
        <v>38957905</v>
      </c>
      <c r="V29" s="86">
        <v>0</v>
      </c>
      <c r="W29" s="86">
        <v>7010339</v>
      </c>
      <c r="X29" s="86">
        <v>3411959056</v>
      </c>
      <c r="Y29" s="86">
        <v>0</v>
      </c>
      <c r="Z29" s="86">
        <v>1523872</v>
      </c>
      <c r="AA29" s="86">
        <v>3413482928</v>
      </c>
      <c r="AB29" s="88">
        <v>14</v>
      </c>
    </row>
    <row r="30" spans="2:31" ht="21.75" customHeight="1" x14ac:dyDescent="0.15">
      <c r="B30" s="89">
        <v>15</v>
      </c>
      <c r="C30" s="19" t="s">
        <v>34</v>
      </c>
      <c r="D30" s="18">
        <v>97307000</v>
      </c>
      <c r="E30" s="18">
        <v>1186235190</v>
      </c>
      <c r="F30" s="18">
        <v>37793602</v>
      </c>
      <c r="G30" s="18">
        <v>5516000</v>
      </c>
      <c r="H30" s="18">
        <v>167576000</v>
      </c>
      <c r="I30" s="18">
        <v>59350000</v>
      </c>
      <c r="J30" s="18">
        <v>0</v>
      </c>
      <c r="K30" s="18">
        <v>0</v>
      </c>
      <c r="L30" s="18">
        <v>0</v>
      </c>
      <c r="M30" s="18">
        <v>117252595</v>
      </c>
      <c r="N30" s="18">
        <v>1203224481</v>
      </c>
      <c r="O30" s="18">
        <v>148134140</v>
      </c>
      <c r="P30" s="18">
        <v>92473109</v>
      </c>
      <c r="Q30" s="18">
        <v>0</v>
      </c>
      <c r="R30" s="18">
        <v>55639000</v>
      </c>
      <c r="S30" s="18">
        <v>13821500</v>
      </c>
      <c r="T30" s="18">
        <v>47810000</v>
      </c>
      <c r="U30" s="18">
        <v>129797251</v>
      </c>
      <c r="V30" s="18">
        <v>0</v>
      </c>
      <c r="W30" s="18">
        <v>23890209</v>
      </c>
      <c r="X30" s="18">
        <v>5722141079</v>
      </c>
      <c r="Y30" s="18">
        <v>100000000</v>
      </c>
      <c r="Z30" s="18">
        <v>164527260</v>
      </c>
      <c r="AA30" s="18">
        <v>5986668339</v>
      </c>
      <c r="AB30" s="88">
        <v>15</v>
      </c>
    </row>
    <row r="31" spans="2:31" ht="21.75" customHeight="1" x14ac:dyDescent="0.15">
      <c r="B31" s="89">
        <v>17</v>
      </c>
      <c r="C31" s="19" t="s">
        <v>33</v>
      </c>
      <c r="D31" s="18">
        <v>133451000</v>
      </c>
      <c r="E31" s="18">
        <v>3941615300</v>
      </c>
      <c r="F31" s="18">
        <v>44738598</v>
      </c>
      <c r="G31" s="18">
        <v>14545000</v>
      </c>
      <c r="H31" s="18">
        <v>330566000</v>
      </c>
      <c r="I31" s="18">
        <v>341200000</v>
      </c>
      <c r="J31" s="18">
        <v>0</v>
      </c>
      <c r="K31" s="18">
        <v>0</v>
      </c>
      <c r="L31" s="18">
        <v>0</v>
      </c>
      <c r="M31" s="18">
        <v>189431522</v>
      </c>
      <c r="N31" s="18">
        <v>2232620287</v>
      </c>
      <c r="O31" s="18">
        <v>360721050</v>
      </c>
      <c r="P31" s="18">
        <v>206801833</v>
      </c>
      <c r="Q31" s="18">
        <v>0</v>
      </c>
      <c r="R31" s="18">
        <v>254320000</v>
      </c>
      <c r="S31" s="18">
        <v>25200000</v>
      </c>
      <c r="T31" s="18">
        <v>38638000</v>
      </c>
      <c r="U31" s="18">
        <v>0</v>
      </c>
      <c r="V31" s="18">
        <v>0</v>
      </c>
      <c r="W31" s="18">
        <v>108705785</v>
      </c>
      <c r="X31" s="18">
        <v>13512601002</v>
      </c>
      <c r="Y31" s="18">
        <v>0</v>
      </c>
      <c r="Z31" s="18">
        <v>1180809107</v>
      </c>
      <c r="AA31" s="18">
        <v>14693410109</v>
      </c>
      <c r="AB31" s="88">
        <v>17</v>
      </c>
    </row>
    <row r="32" spans="2:31" ht="21.75" customHeight="1" x14ac:dyDescent="0.15">
      <c r="B32" s="89">
        <v>20</v>
      </c>
      <c r="C32" s="19" t="s">
        <v>32</v>
      </c>
      <c r="D32" s="18">
        <v>56676000</v>
      </c>
      <c r="E32" s="18">
        <v>937649738</v>
      </c>
      <c r="F32" s="18">
        <v>21864342</v>
      </c>
      <c r="G32" s="18">
        <v>4307000</v>
      </c>
      <c r="H32" s="18">
        <v>143384000</v>
      </c>
      <c r="I32" s="18">
        <v>53859000</v>
      </c>
      <c r="J32" s="18">
        <v>0</v>
      </c>
      <c r="K32" s="18">
        <v>0</v>
      </c>
      <c r="L32" s="18">
        <v>0</v>
      </c>
      <c r="M32" s="18">
        <v>102508893</v>
      </c>
      <c r="N32" s="18">
        <v>979496216</v>
      </c>
      <c r="O32" s="18">
        <v>119517300</v>
      </c>
      <c r="P32" s="18">
        <v>75648216</v>
      </c>
      <c r="Q32" s="18">
        <v>0</v>
      </c>
      <c r="R32" s="18">
        <v>60914954</v>
      </c>
      <c r="S32" s="18">
        <v>10856000</v>
      </c>
      <c r="T32" s="18">
        <v>7696000</v>
      </c>
      <c r="U32" s="18">
        <v>0</v>
      </c>
      <c r="V32" s="18">
        <v>0</v>
      </c>
      <c r="W32" s="18">
        <v>15190650</v>
      </c>
      <c r="X32" s="18">
        <v>4613176176</v>
      </c>
      <c r="Y32" s="18">
        <v>72634000</v>
      </c>
      <c r="Z32" s="18">
        <v>66668024</v>
      </c>
      <c r="AA32" s="18">
        <v>4752478200</v>
      </c>
      <c r="AB32" s="88">
        <v>20</v>
      </c>
    </row>
    <row r="33" spans="2:28" ht="21.75" customHeight="1" x14ac:dyDescent="0.15">
      <c r="B33" s="91">
        <v>27</v>
      </c>
      <c r="C33" s="23" t="s">
        <v>31</v>
      </c>
      <c r="D33" s="92">
        <v>24809497</v>
      </c>
      <c r="E33" s="92">
        <v>498760024</v>
      </c>
      <c r="F33" s="92">
        <v>14728247</v>
      </c>
      <c r="G33" s="92">
        <v>2085000</v>
      </c>
      <c r="H33" s="92">
        <v>72191000</v>
      </c>
      <c r="I33" s="92">
        <v>59293000</v>
      </c>
      <c r="J33" s="18">
        <v>0</v>
      </c>
      <c r="K33" s="92">
        <v>0</v>
      </c>
      <c r="L33" s="92">
        <v>0</v>
      </c>
      <c r="M33" s="92">
        <v>33784668</v>
      </c>
      <c r="N33" s="92">
        <v>490016729</v>
      </c>
      <c r="O33" s="92">
        <v>63081770</v>
      </c>
      <c r="P33" s="92">
        <v>36057454</v>
      </c>
      <c r="Q33" s="92">
        <v>0</v>
      </c>
      <c r="R33" s="92">
        <v>40113000</v>
      </c>
      <c r="S33" s="92">
        <v>4739000</v>
      </c>
      <c r="T33" s="92">
        <v>2456000</v>
      </c>
      <c r="U33" s="92">
        <v>99550000</v>
      </c>
      <c r="V33" s="92">
        <v>0</v>
      </c>
      <c r="W33" s="92">
        <v>8934258</v>
      </c>
      <c r="X33" s="92">
        <v>2429047151</v>
      </c>
      <c r="Y33" s="92">
        <v>0</v>
      </c>
      <c r="Z33" s="92">
        <v>34822212</v>
      </c>
      <c r="AA33" s="92">
        <v>2463869363</v>
      </c>
      <c r="AB33" s="90">
        <v>27</v>
      </c>
    </row>
    <row r="34" spans="2:28" ht="21.75" customHeight="1" x14ac:dyDescent="0.15">
      <c r="B34" s="89">
        <v>32</v>
      </c>
      <c r="C34" s="19" t="s">
        <v>30</v>
      </c>
      <c r="D34" s="86">
        <v>47087300</v>
      </c>
      <c r="E34" s="86">
        <v>891020025</v>
      </c>
      <c r="F34" s="86">
        <v>12397969</v>
      </c>
      <c r="G34" s="86">
        <v>5227000</v>
      </c>
      <c r="H34" s="86">
        <v>100607000</v>
      </c>
      <c r="I34" s="86">
        <v>38213000</v>
      </c>
      <c r="J34" s="86">
        <v>0</v>
      </c>
      <c r="K34" s="86">
        <v>0</v>
      </c>
      <c r="L34" s="86">
        <v>0</v>
      </c>
      <c r="M34" s="86">
        <v>48792689</v>
      </c>
      <c r="N34" s="86">
        <v>684374786</v>
      </c>
      <c r="O34" s="86">
        <v>79182841</v>
      </c>
      <c r="P34" s="86">
        <v>49068784</v>
      </c>
      <c r="Q34" s="86">
        <v>0</v>
      </c>
      <c r="R34" s="86">
        <v>40610408</v>
      </c>
      <c r="S34" s="86">
        <v>6996486</v>
      </c>
      <c r="T34" s="86">
        <v>6354000</v>
      </c>
      <c r="U34" s="86">
        <v>98037481</v>
      </c>
      <c r="V34" s="86">
        <v>0</v>
      </c>
      <c r="W34" s="86">
        <v>12372878</v>
      </c>
      <c r="X34" s="86">
        <v>3523837473</v>
      </c>
      <c r="Y34" s="86">
        <v>160000000</v>
      </c>
      <c r="Z34" s="86">
        <v>43268970</v>
      </c>
      <c r="AA34" s="86">
        <v>3727106443</v>
      </c>
      <c r="AB34" s="88">
        <v>32</v>
      </c>
    </row>
    <row r="35" spans="2:28" ht="21.75" customHeight="1" x14ac:dyDescent="0.15">
      <c r="B35" s="89">
        <v>33</v>
      </c>
      <c r="C35" s="19" t="s">
        <v>29</v>
      </c>
      <c r="D35" s="18">
        <v>146801949</v>
      </c>
      <c r="E35" s="18">
        <v>1747572049</v>
      </c>
      <c r="F35" s="18">
        <v>25898137</v>
      </c>
      <c r="G35" s="18">
        <v>7751000</v>
      </c>
      <c r="H35" s="18">
        <v>175309000</v>
      </c>
      <c r="I35" s="18">
        <v>117793000</v>
      </c>
      <c r="J35" s="18">
        <v>0</v>
      </c>
      <c r="K35" s="18">
        <v>0</v>
      </c>
      <c r="L35" s="18">
        <v>0</v>
      </c>
      <c r="M35" s="18">
        <v>104431856</v>
      </c>
      <c r="N35" s="18">
        <v>1166043621</v>
      </c>
      <c r="O35" s="18">
        <v>186985845</v>
      </c>
      <c r="P35" s="18">
        <v>99779371</v>
      </c>
      <c r="Q35" s="18">
        <v>0</v>
      </c>
      <c r="R35" s="18">
        <v>48297000</v>
      </c>
      <c r="S35" s="18">
        <v>11200000</v>
      </c>
      <c r="T35" s="18">
        <v>12051000</v>
      </c>
      <c r="U35" s="18">
        <v>100000000</v>
      </c>
      <c r="V35" s="18">
        <v>0</v>
      </c>
      <c r="W35" s="18">
        <v>35502921</v>
      </c>
      <c r="X35" s="18">
        <v>6523869347</v>
      </c>
      <c r="Y35" s="18">
        <v>0</v>
      </c>
      <c r="Z35" s="18">
        <v>297911606</v>
      </c>
      <c r="AA35" s="18">
        <v>6821780953</v>
      </c>
      <c r="AB35" s="88">
        <v>33</v>
      </c>
    </row>
    <row r="36" spans="2:28" ht="21.75" customHeight="1" x14ac:dyDescent="0.15">
      <c r="B36" s="89">
        <v>35</v>
      </c>
      <c r="C36" s="19" t="s">
        <v>28</v>
      </c>
      <c r="D36" s="18">
        <v>86953000</v>
      </c>
      <c r="E36" s="18">
        <v>1159370743</v>
      </c>
      <c r="F36" s="18">
        <v>23735087</v>
      </c>
      <c r="G36" s="18">
        <v>7883000</v>
      </c>
      <c r="H36" s="18">
        <v>172060000</v>
      </c>
      <c r="I36" s="18">
        <v>90988000</v>
      </c>
      <c r="J36" s="18">
        <v>0</v>
      </c>
      <c r="K36" s="18">
        <v>0</v>
      </c>
      <c r="L36" s="18">
        <v>0</v>
      </c>
      <c r="M36" s="18">
        <v>102227380</v>
      </c>
      <c r="N36" s="18">
        <v>1187272053</v>
      </c>
      <c r="O36" s="18">
        <v>117601855</v>
      </c>
      <c r="P36" s="18">
        <v>77112448</v>
      </c>
      <c r="Q36" s="18">
        <v>0</v>
      </c>
      <c r="R36" s="18">
        <v>67927000</v>
      </c>
      <c r="S36" s="18">
        <v>9400000</v>
      </c>
      <c r="T36" s="18">
        <v>12660000</v>
      </c>
      <c r="U36" s="18">
        <v>96688000</v>
      </c>
      <c r="V36" s="18">
        <v>0</v>
      </c>
      <c r="W36" s="18">
        <v>37075105</v>
      </c>
      <c r="X36" s="18">
        <v>5561463313</v>
      </c>
      <c r="Y36" s="18">
        <v>0</v>
      </c>
      <c r="Z36" s="18">
        <v>253092546</v>
      </c>
      <c r="AA36" s="18">
        <v>5814555859</v>
      </c>
      <c r="AB36" s="88">
        <v>35</v>
      </c>
    </row>
    <row r="37" spans="2:28" ht="21.75" customHeight="1" x14ac:dyDescent="0.15">
      <c r="B37" s="89">
        <v>42</v>
      </c>
      <c r="C37" s="19" t="s">
        <v>27</v>
      </c>
      <c r="D37" s="18">
        <v>37383720</v>
      </c>
      <c r="E37" s="18">
        <v>610379279</v>
      </c>
      <c r="F37" s="18">
        <v>9220362</v>
      </c>
      <c r="G37" s="18">
        <v>4020000</v>
      </c>
      <c r="H37" s="18">
        <v>79736000</v>
      </c>
      <c r="I37" s="18">
        <v>48675000</v>
      </c>
      <c r="J37" s="18">
        <v>0</v>
      </c>
      <c r="K37" s="18">
        <v>0</v>
      </c>
      <c r="L37" s="18">
        <v>0</v>
      </c>
      <c r="M37" s="18">
        <v>40236751</v>
      </c>
      <c r="N37" s="18">
        <v>596288389</v>
      </c>
      <c r="O37" s="18">
        <v>64596550</v>
      </c>
      <c r="P37" s="18">
        <v>41693799</v>
      </c>
      <c r="Q37" s="18">
        <v>0</v>
      </c>
      <c r="R37" s="18">
        <v>47053000</v>
      </c>
      <c r="S37" s="18">
        <v>3360000</v>
      </c>
      <c r="T37" s="18">
        <v>13431000</v>
      </c>
      <c r="U37" s="18">
        <v>83785000</v>
      </c>
      <c r="V37" s="18">
        <v>0</v>
      </c>
      <c r="W37" s="18">
        <v>10529278</v>
      </c>
      <c r="X37" s="18">
        <v>2760909162</v>
      </c>
      <c r="Y37" s="18">
        <v>0</v>
      </c>
      <c r="Z37" s="18">
        <v>54563622</v>
      </c>
      <c r="AA37" s="18">
        <v>2815472784</v>
      </c>
      <c r="AB37" s="88">
        <v>42</v>
      </c>
    </row>
    <row r="38" spans="2:28" ht="21.75" customHeight="1" x14ac:dyDescent="0.15">
      <c r="B38" s="91">
        <v>48</v>
      </c>
      <c r="C38" s="23" t="s">
        <v>26</v>
      </c>
      <c r="D38" s="92">
        <v>123131000</v>
      </c>
      <c r="E38" s="92">
        <v>2248091991</v>
      </c>
      <c r="F38" s="92">
        <v>47535719</v>
      </c>
      <c r="G38" s="92">
        <v>8507000</v>
      </c>
      <c r="H38" s="92">
        <v>273263000</v>
      </c>
      <c r="I38" s="92">
        <v>82153000</v>
      </c>
      <c r="J38" s="18">
        <v>0</v>
      </c>
      <c r="K38" s="92">
        <v>0</v>
      </c>
      <c r="L38" s="92">
        <v>0</v>
      </c>
      <c r="M38" s="92">
        <v>216158856</v>
      </c>
      <c r="N38" s="92">
        <v>1941164281</v>
      </c>
      <c r="O38" s="92">
        <v>216110450</v>
      </c>
      <c r="P38" s="92">
        <v>140955394</v>
      </c>
      <c r="Q38" s="92">
        <v>0</v>
      </c>
      <c r="R38" s="92">
        <v>45641420</v>
      </c>
      <c r="S38" s="92">
        <v>0</v>
      </c>
      <c r="T38" s="92">
        <v>20770000</v>
      </c>
      <c r="U38" s="92">
        <v>0</v>
      </c>
      <c r="V38" s="92">
        <v>0</v>
      </c>
      <c r="W38" s="92">
        <v>104275441</v>
      </c>
      <c r="X38" s="92">
        <v>9421179156</v>
      </c>
      <c r="Y38" s="92">
        <v>128000000</v>
      </c>
      <c r="Z38" s="92">
        <v>96953751</v>
      </c>
      <c r="AA38" s="92">
        <v>9646132907</v>
      </c>
      <c r="AB38" s="90">
        <v>48</v>
      </c>
    </row>
    <row r="39" spans="2:28" ht="21.75" customHeight="1" x14ac:dyDescent="0.15">
      <c r="B39" s="89">
        <v>49</v>
      </c>
      <c r="C39" s="19" t="s">
        <v>25</v>
      </c>
      <c r="D39" s="86">
        <v>102903000</v>
      </c>
      <c r="E39" s="86">
        <v>1664786946</v>
      </c>
      <c r="F39" s="86">
        <v>66004559</v>
      </c>
      <c r="G39" s="86">
        <v>9209000</v>
      </c>
      <c r="H39" s="86">
        <v>378099000</v>
      </c>
      <c r="I39" s="86">
        <v>71919000</v>
      </c>
      <c r="J39" s="86">
        <v>0</v>
      </c>
      <c r="K39" s="86">
        <v>0</v>
      </c>
      <c r="L39" s="86">
        <v>0</v>
      </c>
      <c r="M39" s="86">
        <v>304556194</v>
      </c>
      <c r="N39" s="86">
        <v>2535164030</v>
      </c>
      <c r="O39" s="86">
        <v>322043700</v>
      </c>
      <c r="P39" s="86">
        <v>194790449</v>
      </c>
      <c r="Q39" s="86">
        <v>0</v>
      </c>
      <c r="R39" s="86">
        <v>19129000</v>
      </c>
      <c r="S39" s="86">
        <v>45134000</v>
      </c>
      <c r="T39" s="86">
        <v>686000</v>
      </c>
      <c r="U39" s="86">
        <v>171932851</v>
      </c>
      <c r="V39" s="86">
        <v>0</v>
      </c>
      <c r="W39" s="86">
        <v>99940883</v>
      </c>
      <c r="X39" s="86">
        <v>11310261318</v>
      </c>
      <c r="Y39" s="86">
        <v>0</v>
      </c>
      <c r="Z39" s="86">
        <v>621226938</v>
      </c>
      <c r="AA39" s="86">
        <v>11931488256</v>
      </c>
      <c r="AB39" s="88">
        <v>49</v>
      </c>
    </row>
    <row r="40" spans="2:28" ht="21.75" customHeight="1" x14ac:dyDescent="0.15">
      <c r="B40" s="89">
        <v>53</v>
      </c>
      <c r="C40" s="19" t="s">
        <v>24</v>
      </c>
      <c r="D40" s="18">
        <v>65690000</v>
      </c>
      <c r="E40" s="18">
        <v>824339421</v>
      </c>
      <c r="F40" s="18">
        <v>17896806</v>
      </c>
      <c r="G40" s="18">
        <v>4492000</v>
      </c>
      <c r="H40" s="18">
        <v>123554000</v>
      </c>
      <c r="I40" s="18">
        <v>53621000</v>
      </c>
      <c r="J40" s="18">
        <v>0</v>
      </c>
      <c r="K40" s="18">
        <v>0</v>
      </c>
      <c r="L40" s="18">
        <v>0</v>
      </c>
      <c r="M40" s="18">
        <v>66680257</v>
      </c>
      <c r="N40" s="18">
        <v>871997230</v>
      </c>
      <c r="O40" s="18">
        <v>95207250</v>
      </c>
      <c r="P40" s="18">
        <v>61622596</v>
      </c>
      <c r="Q40" s="18">
        <v>0</v>
      </c>
      <c r="R40" s="18">
        <v>59854000</v>
      </c>
      <c r="S40" s="18">
        <v>8400000</v>
      </c>
      <c r="T40" s="18">
        <v>6141000</v>
      </c>
      <c r="U40" s="18">
        <v>2800000</v>
      </c>
      <c r="V40" s="18">
        <v>0</v>
      </c>
      <c r="W40" s="18">
        <v>22154600</v>
      </c>
      <c r="X40" s="18">
        <v>4012012834</v>
      </c>
      <c r="Y40" s="18">
        <v>0</v>
      </c>
      <c r="Z40" s="18">
        <v>376857338</v>
      </c>
      <c r="AA40" s="18">
        <v>4388870172</v>
      </c>
      <c r="AB40" s="88">
        <v>53</v>
      </c>
    </row>
    <row r="41" spans="2:28" ht="21.75" customHeight="1" x14ac:dyDescent="0.15">
      <c r="B41" s="89">
        <v>57</v>
      </c>
      <c r="C41" s="19" t="s">
        <v>23</v>
      </c>
      <c r="D41" s="18">
        <v>38742251</v>
      </c>
      <c r="E41" s="18">
        <v>451729913</v>
      </c>
      <c r="F41" s="18">
        <v>7540150</v>
      </c>
      <c r="G41" s="18">
        <v>2278000</v>
      </c>
      <c r="H41" s="18">
        <v>64288000</v>
      </c>
      <c r="I41" s="18">
        <v>24523000</v>
      </c>
      <c r="J41" s="18">
        <v>0</v>
      </c>
      <c r="K41" s="18">
        <v>0</v>
      </c>
      <c r="L41" s="18">
        <v>0</v>
      </c>
      <c r="M41" s="18">
        <v>57336330</v>
      </c>
      <c r="N41" s="18">
        <v>439075978</v>
      </c>
      <c r="O41" s="18">
        <v>50419900</v>
      </c>
      <c r="P41" s="18">
        <v>31724982</v>
      </c>
      <c r="Q41" s="18">
        <v>0</v>
      </c>
      <c r="R41" s="18">
        <v>42217000</v>
      </c>
      <c r="S41" s="18">
        <v>5040000</v>
      </c>
      <c r="T41" s="18">
        <v>3562000</v>
      </c>
      <c r="U41" s="18">
        <v>123800000</v>
      </c>
      <c r="V41" s="18">
        <v>0</v>
      </c>
      <c r="W41" s="18">
        <v>14212542</v>
      </c>
      <c r="X41" s="18">
        <v>2191450612</v>
      </c>
      <c r="Y41" s="18">
        <v>0</v>
      </c>
      <c r="Z41" s="18">
        <v>71327985</v>
      </c>
      <c r="AA41" s="18">
        <v>2262778597</v>
      </c>
      <c r="AB41" s="88">
        <v>57</v>
      </c>
    </row>
    <row r="42" spans="2:28" ht="21.75" customHeight="1" x14ac:dyDescent="0.15">
      <c r="B42" s="89">
        <v>58</v>
      </c>
      <c r="C42" s="19" t="s">
        <v>22</v>
      </c>
      <c r="D42" s="18">
        <v>41696537</v>
      </c>
      <c r="E42" s="18">
        <v>1347452995</v>
      </c>
      <c r="F42" s="18">
        <v>25468487</v>
      </c>
      <c r="G42" s="18">
        <v>5032000</v>
      </c>
      <c r="H42" s="18">
        <v>158010000</v>
      </c>
      <c r="I42" s="18">
        <v>108580000</v>
      </c>
      <c r="J42" s="18">
        <v>0</v>
      </c>
      <c r="K42" s="18">
        <v>0</v>
      </c>
      <c r="L42" s="18">
        <v>0</v>
      </c>
      <c r="M42" s="18">
        <v>125473062</v>
      </c>
      <c r="N42" s="18">
        <v>1008405448</v>
      </c>
      <c r="O42" s="18">
        <v>132102100</v>
      </c>
      <c r="P42" s="18">
        <v>81296628</v>
      </c>
      <c r="Q42" s="18">
        <v>0</v>
      </c>
      <c r="R42" s="18">
        <v>93810451</v>
      </c>
      <c r="S42" s="18">
        <v>10349333</v>
      </c>
      <c r="T42" s="18">
        <v>12324000</v>
      </c>
      <c r="U42" s="18">
        <v>47651778</v>
      </c>
      <c r="V42" s="18">
        <v>0</v>
      </c>
      <c r="W42" s="18">
        <v>36574556</v>
      </c>
      <c r="X42" s="18">
        <v>5482324471</v>
      </c>
      <c r="Y42" s="18">
        <v>0</v>
      </c>
      <c r="Z42" s="18">
        <v>537326516</v>
      </c>
      <c r="AA42" s="18">
        <v>6019650987</v>
      </c>
      <c r="AB42" s="88">
        <v>58</v>
      </c>
    </row>
    <row r="43" spans="2:28" ht="21.75" customHeight="1" x14ac:dyDescent="0.15">
      <c r="B43" s="91">
        <v>59</v>
      </c>
      <c r="C43" s="23" t="s">
        <v>21</v>
      </c>
      <c r="D43" s="92">
        <v>93411667</v>
      </c>
      <c r="E43" s="92">
        <v>3077228253</v>
      </c>
      <c r="F43" s="92">
        <v>37090305</v>
      </c>
      <c r="G43" s="92">
        <v>11381000</v>
      </c>
      <c r="H43" s="92">
        <v>234746000</v>
      </c>
      <c r="I43" s="92">
        <v>222212000</v>
      </c>
      <c r="J43" s="18">
        <v>0</v>
      </c>
      <c r="K43" s="92">
        <v>0</v>
      </c>
      <c r="L43" s="92">
        <v>0</v>
      </c>
      <c r="M43" s="92">
        <v>151389010</v>
      </c>
      <c r="N43" s="92">
        <v>1584336857</v>
      </c>
      <c r="O43" s="92">
        <v>166326400</v>
      </c>
      <c r="P43" s="92">
        <v>124745548</v>
      </c>
      <c r="Q43" s="92">
        <v>0</v>
      </c>
      <c r="R43" s="92">
        <v>111161289</v>
      </c>
      <c r="S43" s="92">
        <v>20737687</v>
      </c>
      <c r="T43" s="92">
        <v>25963000</v>
      </c>
      <c r="U43" s="92">
        <v>0</v>
      </c>
      <c r="V43" s="92">
        <v>0</v>
      </c>
      <c r="W43" s="92">
        <v>79954897</v>
      </c>
      <c r="X43" s="92">
        <v>9402024996</v>
      </c>
      <c r="Y43" s="92">
        <v>0</v>
      </c>
      <c r="Z43" s="92">
        <v>43377637</v>
      </c>
      <c r="AA43" s="92">
        <v>9445402633</v>
      </c>
      <c r="AB43" s="90">
        <v>59</v>
      </c>
    </row>
    <row r="44" spans="2:28" ht="21.75" customHeight="1" x14ac:dyDescent="0.15">
      <c r="B44" s="89">
        <v>62</v>
      </c>
      <c r="C44" s="19" t="s">
        <v>20</v>
      </c>
      <c r="D44" s="86">
        <v>24430000</v>
      </c>
      <c r="E44" s="86">
        <v>290649633</v>
      </c>
      <c r="F44" s="86">
        <v>7999696</v>
      </c>
      <c r="G44" s="86">
        <v>1123000</v>
      </c>
      <c r="H44" s="86">
        <v>40434000</v>
      </c>
      <c r="I44" s="86">
        <v>21050000</v>
      </c>
      <c r="J44" s="86">
        <v>0</v>
      </c>
      <c r="K44" s="86">
        <v>0</v>
      </c>
      <c r="L44" s="86">
        <v>0</v>
      </c>
      <c r="M44" s="86">
        <v>28171559</v>
      </c>
      <c r="N44" s="86">
        <v>291706194</v>
      </c>
      <c r="O44" s="86">
        <v>35969475</v>
      </c>
      <c r="P44" s="86">
        <v>23526155</v>
      </c>
      <c r="Q44" s="86">
        <v>0</v>
      </c>
      <c r="R44" s="86">
        <v>27837077</v>
      </c>
      <c r="S44" s="86">
        <v>1400000</v>
      </c>
      <c r="T44" s="86">
        <v>2189000</v>
      </c>
      <c r="U44" s="86">
        <v>4930467</v>
      </c>
      <c r="V44" s="86">
        <v>0</v>
      </c>
      <c r="W44" s="86">
        <v>9458856</v>
      </c>
      <c r="X44" s="86">
        <v>1392811201</v>
      </c>
      <c r="Y44" s="86">
        <v>0</v>
      </c>
      <c r="Z44" s="86">
        <v>132476940</v>
      </c>
      <c r="AA44" s="86">
        <v>1525288141</v>
      </c>
      <c r="AB44" s="88">
        <v>62</v>
      </c>
    </row>
    <row r="45" spans="2:28" ht="21.75" customHeight="1" x14ac:dyDescent="0.15">
      <c r="B45" s="89">
        <v>82</v>
      </c>
      <c r="C45" s="19" t="s">
        <v>19</v>
      </c>
      <c r="D45" s="18">
        <v>32442000</v>
      </c>
      <c r="E45" s="18">
        <v>376023251</v>
      </c>
      <c r="F45" s="18">
        <v>18090512</v>
      </c>
      <c r="G45" s="18">
        <v>3784000</v>
      </c>
      <c r="H45" s="18">
        <v>115546000</v>
      </c>
      <c r="I45" s="18">
        <v>37242000</v>
      </c>
      <c r="J45" s="18">
        <v>0</v>
      </c>
      <c r="K45" s="18">
        <v>0</v>
      </c>
      <c r="L45" s="18">
        <v>0</v>
      </c>
      <c r="M45" s="18">
        <v>69141321</v>
      </c>
      <c r="N45" s="18">
        <v>770840770</v>
      </c>
      <c r="O45" s="18">
        <v>63318543</v>
      </c>
      <c r="P45" s="18">
        <v>52363086</v>
      </c>
      <c r="Q45" s="18">
        <v>0</v>
      </c>
      <c r="R45" s="18">
        <v>36508183</v>
      </c>
      <c r="S45" s="18">
        <v>7818666</v>
      </c>
      <c r="T45" s="18">
        <v>0</v>
      </c>
      <c r="U45" s="18">
        <v>136129151</v>
      </c>
      <c r="V45" s="18">
        <v>0</v>
      </c>
      <c r="W45" s="18">
        <v>19164788</v>
      </c>
      <c r="X45" s="18">
        <v>3414639913</v>
      </c>
      <c r="Y45" s="18">
        <v>0</v>
      </c>
      <c r="Z45" s="18">
        <v>204044520</v>
      </c>
      <c r="AA45" s="18">
        <v>3618684433</v>
      </c>
      <c r="AB45" s="88">
        <v>82</v>
      </c>
    </row>
    <row r="46" spans="2:28" ht="21.75" customHeight="1" x14ac:dyDescent="0.15">
      <c r="B46" s="89">
        <v>86</v>
      </c>
      <c r="C46" s="19" t="s">
        <v>18</v>
      </c>
      <c r="D46" s="18">
        <v>31375000</v>
      </c>
      <c r="E46" s="18">
        <v>245168431</v>
      </c>
      <c r="F46" s="18">
        <v>3661110</v>
      </c>
      <c r="G46" s="18">
        <v>1195000</v>
      </c>
      <c r="H46" s="18">
        <v>37895000</v>
      </c>
      <c r="I46" s="18">
        <v>12943000</v>
      </c>
      <c r="J46" s="18">
        <v>0</v>
      </c>
      <c r="K46" s="18">
        <v>0</v>
      </c>
      <c r="L46" s="18">
        <v>0</v>
      </c>
      <c r="M46" s="18">
        <v>22090696</v>
      </c>
      <c r="N46" s="18">
        <v>265430191</v>
      </c>
      <c r="O46" s="18">
        <v>27430350</v>
      </c>
      <c r="P46" s="18">
        <v>21046987</v>
      </c>
      <c r="Q46" s="18">
        <v>0</v>
      </c>
      <c r="R46" s="18">
        <v>28565059</v>
      </c>
      <c r="S46" s="18">
        <v>2229000</v>
      </c>
      <c r="T46" s="18">
        <v>2648000</v>
      </c>
      <c r="U46" s="18">
        <v>0</v>
      </c>
      <c r="V46" s="18">
        <v>0</v>
      </c>
      <c r="W46" s="18">
        <v>9564193</v>
      </c>
      <c r="X46" s="18">
        <v>1271834684</v>
      </c>
      <c r="Y46" s="18">
        <v>0</v>
      </c>
      <c r="Z46" s="18">
        <v>75979720</v>
      </c>
      <c r="AA46" s="18">
        <v>1347814404</v>
      </c>
      <c r="AB46" s="88">
        <v>86</v>
      </c>
    </row>
    <row r="47" spans="2:28" ht="21.75" customHeight="1" x14ac:dyDescent="0.15">
      <c r="B47" s="89">
        <v>89</v>
      </c>
      <c r="C47" s="19" t="s">
        <v>17</v>
      </c>
      <c r="D47" s="18">
        <v>41676000</v>
      </c>
      <c r="E47" s="18">
        <v>581234101</v>
      </c>
      <c r="F47" s="18">
        <v>16490846</v>
      </c>
      <c r="G47" s="18">
        <v>3181000</v>
      </c>
      <c r="H47" s="18">
        <v>108024000</v>
      </c>
      <c r="I47" s="18">
        <v>37730000</v>
      </c>
      <c r="J47" s="18">
        <v>0</v>
      </c>
      <c r="K47" s="18">
        <v>0</v>
      </c>
      <c r="L47" s="18">
        <v>0</v>
      </c>
      <c r="M47" s="18">
        <v>59459690</v>
      </c>
      <c r="N47" s="18">
        <v>738821280</v>
      </c>
      <c r="O47" s="18">
        <v>80312000</v>
      </c>
      <c r="P47" s="18">
        <v>60716723</v>
      </c>
      <c r="Q47" s="18">
        <v>0</v>
      </c>
      <c r="R47" s="18">
        <v>38591664</v>
      </c>
      <c r="S47" s="18">
        <v>8120000</v>
      </c>
      <c r="T47" s="18">
        <v>1581000</v>
      </c>
      <c r="U47" s="18">
        <v>4912613</v>
      </c>
      <c r="V47" s="18">
        <v>0</v>
      </c>
      <c r="W47" s="18">
        <v>20552423</v>
      </c>
      <c r="X47" s="18">
        <v>3423007068</v>
      </c>
      <c r="Y47" s="18">
        <v>0</v>
      </c>
      <c r="Z47" s="18">
        <v>125141588</v>
      </c>
      <c r="AA47" s="18">
        <v>3548148656</v>
      </c>
      <c r="AB47" s="88">
        <v>89</v>
      </c>
    </row>
    <row r="48" spans="2:28" ht="21.75" customHeight="1" x14ac:dyDescent="0.15">
      <c r="B48" s="91">
        <v>90</v>
      </c>
      <c r="C48" s="23" t="s">
        <v>16</v>
      </c>
      <c r="D48" s="92">
        <v>58016000</v>
      </c>
      <c r="E48" s="92">
        <v>1503912087</v>
      </c>
      <c r="F48" s="92">
        <v>28399005</v>
      </c>
      <c r="G48" s="92">
        <v>9035000</v>
      </c>
      <c r="H48" s="92">
        <v>167771000</v>
      </c>
      <c r="I48" s="92">
        <v>115973000</v>
      </c>
      <c r="J48" s="18">
        <v>0</v>
      </c>
      <c r="K48" s="92">
        <v>0</v>
      </c>
      <c r="L48" s="92">
        <v>0</v>
      </c>
      <c r="M48" s="92">
        <v>112657712</v>
      </c>
      <c r="N48" s="92">
        <v>1055763381</v>
      </c>
      <c r="O48" s="92">
        <v>159881475</v>
      </c>
      <c r="P48" s="92">
        <v>102606142</v>
      </c>
      <c r="Q48" s="92">
        <v>0</v>
      </c>
      <c r="R48" s="92">
        <v>108683000</v>
      </c>
      <c r="S48" s="92">
        <v>12848000</v>
      </c>
      <c r="T48" s="92">
        <v>12074000</v>
      </c>
      <c r="U48" s="92">
        <v>619000</v>
      </c>
      <c r="V48" s="92">
        <v>0</v>
      </c>
      <c r="W48" s="92">
        <v>26740484</v>
      </c>
      <c r="X48" s="92">
        <v>6186876172</v>
      </c>
      <c r="Y48" s="92">
        <v>0</v>
      </c>
      <c r="Z48" s="92">
        <v>269018063</v>
      </c>
      <c r="AA48" s="92">
        <v>6455894235</v>
      </c>
      <c r="AB48" s="90">
        <v>90</v>
      </c>
    </row>
    <row r="49" spans="2:28" ht="21.75" customHeight="1" x14ac:dyDescent="0.15">
      <c r="B49" s="89">
        <v>92</v>
      </c>
      <c r="C49" s="19" t="s">
        <v>15</v>
      </c>
      <c r="D49" s="86">
        <v>27407470</v>
      </c>
      <c r="E49" s="86">
        <v>864267527</v>
      </c>
      <c r="F49" s="86">
        <v>7524332</v>
      </c>
      <c r="G49" s="86">
        <v>3993000</v>
      </c>
      <c r="H49" s="86">
        <v>61642000</v>
      </c>
      <c r="I49" s="86">
        <v>69146000</v>
      </c>
      <c r="J49" s="86">
        <v>0</v>
      </c>
      <c r="K49" s="86">
        <v>0</v>
      </c>
      <c r="L49" s="86">
        <v>0</v>
      </c>
      <c r="M49" s="86">
        <v>525767</v>
      </c>
      <c r="N49" s="86">
        <v>426279162</v>
      </c>
      <c r="O49" s="86">
        <v>65409820</v>
      </c>
      <c r="P49" s="86">
        <v>36729227</v>
      </c>
      <c r="Q49" s="86">
        <v>0</v>
      </c>
      <c r="R49" s="86">
        <v>56739000</v>
      </c>
      <c r="S49" s="86">
        <v>5040000</v>
      </c>
      <c r="T49" s="86">
        <v>6901000</v>
      </c>
      <c r="U49" s="86">
        <v>0</v>
      </c>
      <c r="V49" s="86">
        <v>0</v>
      </c>
      <c r="W49" s="86">
        <v>25925409</v>
      </c>
      <c r="X49" s="86">
        <v>2611157076</v>
      </c>
      <c r="Y49" s="86">
        <v>0</v>
      </c>
      <c r="Z49" s="86">
        <v>166884388</v>
      </c>
      <c r="AA49" s="86">
        <v>2778041464</v>
      </c>
      <c r="AB49" s="88">
        <v>92</v>
      </c>
    </row>
    <row r="50" spans="2:28" ht="21.75" customHeight="1" x14ac:dyDescent="0.15">
      <c r="B50" s="89">
        <v>93</v>
      </c>
      <c r="C50" s="19" t="s">
        <v>14</v>
      </c>
      <c r="D50" s="18">
        <v>214015729</v>
      </c>
      <c r="E50" s="18">
        <v>4209433894</v>
      </c>
      <c r="F50" s="18">
        <v>106713850</v>
      </c>
      <c r="G50" s="18">
        <v>19888000</v>
      </c>
      <c r="H50" s="18">
        <v>657584000</v>
      </c>
      <c r="I50" s="18">
        <v>207307000</v>
      </c>
      <c r="J50" s="18">
        <v>0</v>
      </c>
      <c r="K50" s="18">
        <v>0</v>
      </c>
      <c r="L50" s="18">
        <v>0</v>
      </c>
      <c r="M50" s="18">
        <v>534964015</v>
      </c>
      <c r="N50" s="18">
        <v>4437141235</v>
      </c>
      <c r="O50" s="18">
        <v>744525945</v>
      </c>
      <c r="P50" s="18">
        <v>394362575</v>
      </c>
      <c r="Q50" s="18">
        <v>0</v>
      </c>
      <c r="R50" s="18">
        <v>217905000</v>
      </c>
      <c r="S50" s="18">
        <v>83850000</v>
      </c>
      <c r="T50" s="18">
        <v>10158000</v>
      </c>
      <c r="U50" s="18">
        <v>505953000</v>
      </c>
      <c r="V50" s="18">
        <v>0</v>
      </c>
      <c r="W50" s="18">
        <v>97507225</v>
      </c>
      <c r="X50" s="18">
        <v>21825013597</v>
      </c>
      <c r="Y50" s="18">
        <v>0</v>
      </c>
      <c r="Z50" s="18">
        <v>419900384</v>
      </c>
      <c r="AA50" s="18">
        <v>22244913981</v>
      </c>
      <c r="AB50" s="88">
        <v>93</v>
      </c>
    </row>
    <row r="51" spans="2:28" ht="21.75" customHeight="1" x14ac:dyDescent="0.15">
      <c r="B51" s="89">
        <v>94</v>
      </c>
      <c r="C51" s="19" t="s">
        <v>13</v>
      </c>
      <c r="D51" s="18">
        <v>209738786</v>
      </c>
      <c r="E51" s="18">
        <v>3360817583</v>
      </c>
      <c r="F51" s="18">
        <v>85575227</v>
      </c>
      <c r="G51" s="18">
        <v>13713000</v>
      </c>
      <c r="H51" s="18">
        <v>454878000</v>
      </c>
      <c r="I51" s="18">
        <v>196902000</v>
      </c>
      <c r="J51" s="18">
        <v>0</v>
      </c>
      <c r="K51" s="18">
        <v>0</v>
      </c>
      <c r="L51" s="18">
        <v>0</v>
      </c>
      <c r="M51" s="18">
        <v>274898389</v>
      </c>
      <c r="N51" s="18">
        <v>2946326907</v>
      </c>
      <c r="O51" s="18">
        <v>338799242</v>
      </c>
      <c r="P51" s="18">
        <v>205432792</v>
      </c>
      <c r="Q51" s="18">
        <v>0</v>
      </c>
      <c r="R51" s="18">
        <v>160343000</v>
      </c>
      <c r="S51" s="18">
        <v>33600000</v>
      </c>
      <c r="T51" s="18">
        <v>28101000</v>
      </c>
      <c r="U51" s="18">
        <v>839487000</v>
      </c>
      <c r="V51" s="18">
        <v>0</v>
      </c>
      <c r="W51" s="18">
        <v>33771712</v>
      </c>
      <c r="X51" s="18">
        <v>15422489701</v>
      </c>
      <c r="Y51" s="18">
        <v>0</v>
      </c>
      <c r="Z51" s="18">
        <v>354428930</v>
      </c>
      <c r="AA51" s="18">
        <v>15776918631</v>
      </c>
      <c r="AB51" s="88">
        <v>94</v>
      </c>
    </row>
    <row r="52" spans="2:28" ht="21.75" customHeight="1" x14ac:dyDescent="0.15">
      <c r="B52" s="89">
        <v>95</v>
      </c>
      <c r="C52" s="19" t="s">
        <v>12</v>
      </c>
      <c r="D52" s="18">
        <v>23401105</v>
      </c>
      <c r="E52" s="18">
        <v>667130813</v>
      </c>
      <c r="F52" s="18">
        <v>14724407</v>
      </c>
      <c r="G52" s="18">
        <v>4587000</v>
      </c>
      <c r="H52" s="18">
        <v>73689000</v>
      </c>
      <c r="I52" s="18">
        <v>55712000</v>
      </c>
      <c r="J52" s="18">
        <v>0</v>
      </c>
      <c r="K52" s="18">
        <v>0</v>
      </c>
      <c r="L52" s="18">
        <v>0</v>
      </c>
      <c r="M52" s="18">
        <v>44233303</v>
      </c>
      <c r="N52" s="18">
        <v>523881206</v>
      </c>
      <c r="O52" s="18">
        <v>66240250</v>
      </c>
      <c r="P52" s="18">
        <v>43862954</v>
      </c>
      <c r="Q52" s="18">
        <v>0</v>
      </c>
      <c r="R52" s="18">
        <v>52215836</v>
      </c>
      <c r="S52" s="18">
        <v>3349333</v>
      </c>
      <c r="T52" s="18">
        <v>6086000</v>
      </c>
      <c r="U52" s="18">
        <v>0</v>
      </c>
      <c r="V52" s="18">
        <v>0</v>
      </c>
      <c r="W52" s="18">
        <v>24278653</v>
      </c>
      <c r="X52" s="18">
        <v>2691777670</v>
      </c>
      <c r="Y52" s="18">
        <v>0</v>
      </c>
      <c r="Z52" s="18">
        <v>50667217</v>
      </c>
      <c r="AA52" s="18">
        <v>2742444887</v>
      </c>
      <c r="AB52" s="88">
        <v>95</v>
      </c>
    </row>
    <row r="53" spans="2:28" ht="21.75" customHeight="1" x14ac:dyDescent="0.15">
      <c r="B53" s="89">
        <v>96</v>
      </c>
      <c r="C53" s="19" t="s">
        <v>11</v>
      </c>
      <c r="D53" s="18">
        <v>92910000</v>
      </c>
      <c r="E53" s="18">
        <v>1281071520</v>
      </c>
      <c r="F53" s="18">
        <v>27929982</v>
      </c>
      <c r="G53" s="18">
        <v>5703000</v>
      </c>
      <c r="H53" s="18">
        <v>179277000</v>
      </c>
      <c r="I53" s="18">
        <v>81355000</v>
      </c>
      <c r="J53" s="18">
        <v>0</v>
      </c>
      <c r="K53" s="18">
        <v>0</v>
      </c>
      <c r="L53" s="18">
        <v>0</v>
      </c>
      <c r="M53" s="18">
        <v>98286379</v>
      </c>
      <c r="N53" s="18">
        <v>1305321750</v>
      </c>
      <c r="O53" s="18">
        <v>120786420</v>
      </c>
      <c r="P53" s="18">
        <v>81873651</v>
      </c>
      <c r="Q53" s="18">
        <v>0</v>
      </c>
      <c r="R53" s="18">
        <v>117942000</v>
      </c>
      <c r="S53" s="18">
        <v>15400000</v>
      </c>
      <c r="T53" s="18">
        <v>12608000</v>
      </c>
      <c r="U53" s="18">
        <v>101744000</v>
      </c>
      <c r="V53" s="18">
        <v>0</v>
      </c>
      <c r="W53" s="18">
        <v>13144994</v>
      </c>
      <c r="X53" s="18">
        <v>5932878093</v>
      </c>
      <c r="Y53" s="18">
        <v>0</v>
      </c>
      <c r="Z53" s="18">
        <v>407912782</v>
      </c>
      <c r="AA53" s="18">
        <v>6340790875</v>
      </c>
      <c r="AB53" s="88">
        <v>96</v>
      </c>
    </row>
    <row r="54" spans="2:28" ht="21.75" customHeight="1" x14ac:dyDescent="0.15">
      <c r="B54" s="87">
        <v>97</v>
      </c>
      <c r="C54" s="15" t="s">
        <v>10</v>
      </c>
      <c r="D54" s="14">
        <v>92967000</v>
      </c>
      <c r="E54" s="14">
        <v>1234005278</v>
      </c>
      <c r="F54" s="14">
        <v>43634232</v>
      </c>
      <c r="G54" s="14">
        <v>8272000</v>
      </c>
      <c r="H54" s="14">
        <v>254800000</v>
      </c>
      <c r="I54" s="14">
        <v>87638000</v>
      </c>
      <c r="J54" s="86">
        <v>0</v>
      </c>
      <c r="K54" s="14">
        <v>0</v>
      </c>
      <c r="L54" s="14">
        <v>0</v>
      </c>
      <c r="M54" s="14">
        <v>148826290</v>
      </c>
      <c r="N54" s="14">
        <v>1757730896</v>
      </c>
      <c r="O54" s="14">
        <v>180055625</v>
      </c>
      <c r="P54" s="14">
        <v>125452993</v>
      </c>
      <c r="Q54" s="14">
        <v>0</v>
      </c>
      <c r="R54" s="14">
        <v>77821382</v>
      </c>
      <c r="S54" s="14">
        <v>23800000</v>
      </c>
      <c r="T54" s="14">
        <v>3191000</v>
      </c>
      <c r="U54" s="14">
        <v>0</v>
      </c>
      <c r="V54" s="14">
        <v>0</v>
      </c>
      <c r="W54" s="14">
        <v>74430833</v>
      </c>
      <c r="X54" s="14">
        <v>7821743989</v>
      </c>
      <c r="Y54" s="14">
        <v>0</v>
      </c>
      <c r="Z54" s="14">
        <v>522589548</v>
      </c>
      <c r="AA54" s="14">
        <v>8344333537</v>
      </c>
      <c r="AB54" s="85">
        <v>97</v>
      </c>
    </row>
    <row r="55" spans="2:28" ht="21.75" customHeight="1" x14ac:dyDescent="0.15">
      <c r="B55" s="89">
        <v>98</v>
      </c>
      <c r="C55" s="19" t="s">
        <v>9</v>
      </c>
      <c r="D55" s="18">
        <v>210110162</v>
      </c>
      <c r="E55" s="18">
        <v>3009426099</v>
      </c>
      <c r="F55" s="18">
        <v>70208795</v>
      </c>
      <c r="G55" s="18">
        <v>12800000</v>
      </c>
      <c r="H55" s="18">
        <v>421463000</v>
      </c>
      <c r="I55" s="18">
        <v>136947000</v>
      </c>
      <c r="J55" s="18">
        <v>0</v>
      </c>
      <c r="K55" s="18">
        <v>0</v>
      </c>
      <c r="L55" s="18">
        <v>0</v>
      </c>
      <c r="M55" s="18">
        <v>238040985</v>
      </c>
      <c r="N55" s="18">
        <v>2899128790</v>
      </c>
      <c r="O55" s="18">
        <v>345179950</v>
      </c>
      <c r="P55" s="18">
        <v>212716751</v>
      </c>
      <c r="Q55" s="18">
        <v>0</v>
      </c>
      <c r="R55" s="18">
        <v>105100000</v>
      </c>
      <c r="S55" s="18">
        <v>28325000</v>
      </c>
      <c r="T55" s="18">
        <v>19451000</v>
      </c>
      <c r="U55" s="18">
        <v>166816299</v>
      </c>
      <c r="V55" s="18">
        <v>0</v>
      </c>
      <c r="W55" s="18">
        <v>39942325</v>
      </c>
      <c r="X55" s="18">
        <v>13678061244</v>
      </c>
      <c r="Y55" s="18">
        <v>0</v>
      </c>
      <c r="Z55" s="18">
        <v>634842834</v>
      </c>
      <c r="AA55" s="18">
        <v>14312904078</v>
      </c>
      <c r="AB55" s="88">
        <v>98</v>
      </c>
    </row>
    <row r="56" spans="2:28" ht="21.75" customHeight="1" x14ac:dyDescent="0.15">
      <c r="B56" s="89">
        <v>99</v>
      </c>
      <c r="C56" s="19" t="s">
        <v>8</v>
      </c>
      <c r="D56" s="18">
        <v>83417000</v>
      </c>
      <c r="E56" s="18">
        <v>1329782812</v>
      </c>
      <c r="F56" s="18">
        <v>26484296</v>
      </c>
      <c r="G56" s="18">
        <v>5649000</v>
      </c>
      <c r="H56" s="18">
        <v>150891000</v>
      </c>
      <c r="I56" s="18">
        <v>67833000</v>
      </c>
      <c r="J56" s="18">
        <v>0</v>
      </c>
      <c r="K56" s="18">
        <v>0</v>
      </c>
      <c r="L56" s="18">
        <v>0</v>
      </c>
      <c r="M56" s="18">
        <v>121968124</v>
      </c>
      <c r="N56" s="18">
        <v>1082277066</v>
      </c>
      <c r="O56" s="18">
        <v>138098025</v>
      </c>
      <c r="P56" s="18">
        <v>82825671</v>
      </c>
      <c r="Q56" s="18">
        <v>0</v>
      </c>
      <c r="R56" s="18">
        <v>34541430</v>
      </c>
      <c r="S56" s="18">
        <v>6009282</v>
      </c>
      <c r="T56" s="18">
        <v>11890000</v>
      </c>
      <c r="U56" s="18">
        <v>14463000</v>
      </c>
      <c r="V56" s="18">
        <v>0</v>
      </c>
      <c r="W56" s="18">
        <v>31540797</v>
      </c>
      <c r="X56" s="18">
        <v>5319590042</v>
      </c>
      <c r="Y56" s="18">
        <v>0</v>
      </c>
      <c r="Z56" s="18">
        <v>2260044</v>
      </c>
      <c r="AA56" s="18">
        <v>5321850086</v>
      </c>
      <c r="AB56" s="88">
        <v>99</v>
      </c>
    </row>
    <row r="57" spans="2:28" ht="21.75" customHeight="1" x14ac:dyDescent="0.15">
      <c r="B57" s="89">
        <v>100</v>
      </c>
      <c r="C57" s="19" t="s">
        <v>7</v>
      </c>
      <c r="D57" s="18">
        <v>86312893</v>
      </c>
      <c r="E57" s="18">
        <v>935889059</v>
      </c>
      <c r="F57" s="18">
        <v>34945918</v>
      </c>
      <c r="G57" s="18">
        <v>5993000</v>
      </c>
      <c r="H57" s="18">
        <v>179819000</v>
      </c>
      <c r="I57" s="18">
        <v>84837000</v>
      </c>
      <c r="J57" s="18">
        <v>0</v>
      </c>
      <c r="K57" s="18">
        <v>0</v>
      </c>
      <c r="L57" s="18">
        <v>0</v>
      </c>
      <c r="M57" s="18">
        <v>128369695</v>
      </c>
      <c r="N57" s="18">
        <v>1246877079</v>
      </c>
      <c r="O57" s="18">
        <v>156478350</v>
      </c>
      <c r="P57" s="18">
        <v>88421312</v>
      </c>
      <c r="Q57" s="18">
        <v>0</v>
      </c>
      <c r="R57" s="18">
        <v>60260000</v>
      </c>
      <c r="S57" s="18">
        <v>8852980</v>
      </c>
      <c r="T57" s="18">
        <v>6159000</v>
      </c>
      <c r="U57" s="18">
        <v>60000000</v>
      </c>
      <c r="V57" s="18">
        <v>0</v>
      </c>
      <c r="W57" s="18">
        <v>41260503</v>
      </c>
      <c r="X57" s="18">
        <v>5692281952</v>
      </c>
      <c r="Y57" s="18">
        <v>0</v>
      </c>
      <c r="Z57" s="18">
        <v>27403463</v>
      </c>
      <c r="AA57" s="18">
        <v>5719685415</v>
      </c>
      <c r="AB57" s="88">
        <v>100</v>
      </c>
    </row>
    <row r="58" spans="2:28" ht="21.75" customHeight="1" x14ac:dyDescent="0.15">
      <c r="B58" s="91">
        <v>101</v>
      </c>
      <c r="C58" s="23" t="s">
        <v>6</v>
      </c>
      <c r="D58" s="22">
        <v>135865756</v>
      </c>
      <c r="E58" s="22">
        <v>1043284284</v>
      </c>
      <c r="F58" s="22">
        <v>37389850</v>
      </c>
      <c r="G58" s="22">
        <v>6202000</v>
      </c>
      <c r="H58" s="22">
        <v>189595000</v>
      </c>
      <c r="I58" s="22">
        <v>84953000</v>
      </c>
      <c r="J58" s="18">
        <v>0</v>
      </c>
      <c r="K58" s="22">
        <v>0</v>
      </c>
      <c r="L58" s="22">
        <v>0</v>
      </c>
      <c r="M58" s="22">
        <v>110127176</v>
      </c>
      <c r="N58" s="22">
        <v>1332943608</v>
      </c>
      <c r="O58" s="22">
        <v>131534364</v>
      </c>
      <c r="P58" s="22">
        <v>91240681</v>
      </c>
      <c r="Q58" s="22">
        <v>0</v>
      </c>
      <c r="R58" s="22">
        <v>86482000</v>
      </c>
      <c r="S58" s="22">
        <v>5858666</v>
      </c>
      <c r="T58" s="22">
        <v>5403000</v>
      </c>
      <c r="U58" s="22">
        <v>106329000</v>
      </c>
      <c r="V58" s="22">
        <v>0</v>
      </c>
      <c r="W58" s="22">
        <v>15009420</v>
      </c>
      <c r="X58" s="22">
        <v>5987592991</v>
      </c>
      <c r="Y58" s="22">
        <v>0</v>
      </c>
      <c r="Z58" s="22">
        <v>437273263</v>
      </c>
      <c r="AA58" s="22">
        <v>6424866254</v>
      </c>
      <c r="AB58" s="90">
        <v>101</v>
      </c>
    </row>
    <row r="59" spans="2:28" ht="21.75" customHeight="1" x14ac:dyDescent="0.15">
      <c r="B59" s="87">
        <v>102</v>
      </c>
      <c r="C59" s="15" t="s">
        <v>5</v>
      </c>
      <c r="D59" s="14">
        <v>64843122</v>
      </c>
      <c r="E59" s="14">
        <v>1225129943</v>
      </c>
      <c r="F59" s="14">
        <v>47809742</v>
      </c>
      <c r="G59" s="14">
        <v>9659000</v>
      </c>
      <c r="H59" s="14">
        <v>280412000</v>
      </c>
      <c r="I59" s="14">
        <v>108181000</v>
      </c>
      <c r="J59" s="86">
        <v>0</v>
      </c>
      <c r="K59" s="14">
        <v>0</v>
      </c>
      <c r="L59" s="14">
        <v>0</v>
      </c>
      <c r="M59" s="14">
        <v>223225157</v>
      </c>
      <c r="N59" s="14">
        <v>1872602901</v>
      </c>
      <c r="O59" s="14">
        <v>240280150</v>
      </c>
      <c r="P59" s="14">
        <v>143908210</v>
      </c>
      <c r="Q59" s="14">
        <v>0</v>
      </c>
      <c r="R59" s="14">
        <v>117000000</v>
      </c>
      <c r="S59" s="14">
        <v>20000000</v>
      </c>
      <c r="T59" s="14">
        <v>330000</v>
      </c>
      <c r="U59" s="14">
        <v>116000000</v>
      </c>
      <c r="V59" s="14">
        <v>0</v>
      </c>
      <c r="W59" s="14">
        <v>36411752</v>
      </c>
      <c r="X59" s="14">
        <v>8559402284</v>
      </c>
      <c r="Y59" s="14">
        <v>0</v>
      </c>
      <c r="Z59" s="14">
        <v>5294299</v>
      </c>
      <c r="AA59" s="14">
        <v>8564696583</v>
      </c>
      <c r="AB59" s="85">
        <v>102</v>
      </c>
    </row>
    <row r="60" spans="2:28" ht="21.75" customHeight="1" x14ac:dyDescent="0.15">
      <c r="B60" s="89">
        <v>103</v>
      </c>
      <c r="C60" s="19" t="s">
        <v>4</v>
      </c>
      <c r="D60" s="18">
        <v>64202000</v>
      </c>
      <c r="E60" s="18">
        <v>1395363775</v>
      </c>
      <c r="F60" s="18">
        <v>29976960</v>
      </c>
      <c r="G60" s="18">
        <v>4859000</v>
      </c>
      <c r="H60" s="18">
        <v>151585000</v>
      </c>
      <c r="I60" s="18">
        <v>60318000</v>
      </c>
      <c r="J60" s="18">
        <v>0</v>
      </c>
      <c r="K60" s="18">
        <v>0</v>
      </c>
      <c r="L60" s="18">
        <v>0</v>
      </c>
      <c r="M60" s="18">
        <v>93342633</v>
      </c>
      <c r="N60" s="18">
        <v>1063913812</v>
      </c>
      <c r="O60" s="18">
        <v>113270900</v>
      </c>
      <c r="P60" s="18">
        <v>84259721</v>
      </c>
      <c r="Q60" s="18">
        <v>0</v>
      </c>
      <c r="R60" s="18">
        <v>70510000</v>
      </c>
      <c r="S60" s="18">
        <v>13160000</v>
      </c>
      <c r="T60" s="18">
        <v>13225000</v>
      </c>
      <c r="U60" s="18">
        <v>21968000</v>
      </c>
      <c r="V60" s="18">
        <v>0</v>
      </c>
      <c r="W60" s="18">
        <v>23531747</v>
      </c>
      <c r="X60" s="18">
        <v>5513833518</v>
      </c>
      <c r="Y60" s="18">
        <v>0</v>
      </c>
      <c r="Z60" s="18">
        <v>218546191</v>
      </c>
      <c r="AA60" s="18">
        <v>5732379709</v>
      </c>
      <c r="AB60" s="88">
        <v>103</v>
      </c>
    </row>
    <row r="61" spans="2:28" ht="21.75" customHeight="1" x14ac:dyDescent="0.15">
      <c r="B61" s="89">
        <v>104</v>
      </c>
      <c r="C61" s="19" t="s">
        <v>3</v>
      </c>
      <c r="D61" s="18">
        <v>142241032</v>
      </c>
      <c r="E61" s="18">
        <v>2184582066</v>
      </c>
      <c r="F61" s="18">
        <v>51388800</v>
      </c>
      <c r="G61" s="18">
        <v>10968000</v>
      </c>
      <c r="H61" s="18">
        <v>270673000</v>
      </c>
      <c r="I61" s="18">
        <v>259954000</v>
      </c>
      <c r="J61" s="18">
        <v>0</v>
      </c>
      <c r="K61" s="18">
        <v>0</v>
      </c>
      <c r="L61" s="18">
        <v>0</v>
      </c>
      <c r="M61" s="18">
        <v>203747917</v>
      </c>
      <c r="N61" s="18">
        <v>1742070507</v>
      </c>
      <c r="O61" s="18">
        <v>300530215</v>
      </c>
      <c r="P61" s="18">
        <v>171973165</v>
      </c>
      <c r="Q61" s="18">
        <v>0</v>
      </c>
      <c r="R61" s="18">
        <v>141983161</v>
      </c>
      <c r="S61" s="18">
        <v>15660940</v>
      </c>
      <c r="T61" s="18">
        <v>21255000</v>
      </c>
      <c r="U61" s="18">
        <v>33027726</v>
      </c>
      <c r="V61" s="18">
        <v>0</v>
      </c>
      <c r="W61" s="18">
        <v>65554231</v>
      </c>
      <c r="X61" s="18">
        <v>9803379423</v>
      </c>
      <c r="Y61" s="18">
        <v>0</v>
      </c>
      <c r="Z61" s="18">
        <v>275485667</v>
      </c>
      <c r="AA61" s="18">
        <v>10078865090</v>
      </c>
      <c r="AB61" s="88">
        <v>104</v>
      </c>
    </row>
    <row r="62" spans="2:28" ht="21.75" customHeight="1" x14ac:dyDescent="0.15">
      <c r="B62" s="89">
        <v>105</v>
      </c>
      <c r="C62" s="19" t="s">
        <v>2</v>
      </c>
      <c r="D62" s="18">
        <v>106264000</v>
      </c>
      <c r="E62" s="18">
        <v>1323251869</v>
      </c>
      <c r="F62" s="18">
        <v>36308849</v>
      </c>
      <c r="G62" s="18">
        <v>7309000</v>
      </c>
      <c r="H62" s="18">
        <v>193306000</v>
      </c>
      <c r="I62" s="18">
        <v>113949000</v>
      </c>
      <c r="J62" s="18">
        <v>0</v>
      </c>
      <c r="K62" s="18">
        <v>0</v>
      </c>
      <c r="L62" s="18">
        <v>0</v>
      </c>
      <c r="M62" s="18">
        <v>144645455</v>
      </c>
      <c r="N62" s="18">
        <v>1314702562</v>
      </c>
      <c r="O62" s="18">
        <v>169383085</v>
      </c>
      <c r="P62" s="18">
        <v>97647987</v>
      </c>
      <c r="Q62" s="18">
        <v>0</v>
      </c>
      <c r="R62" s="18">
        <v>92356000</v>
      </c>
      <c r="S62" s="18">
        <v>22680000</v>
      </c>
      <c r="T62" s="18">
        <v>8161000</v>
      </c>
      <c r="U62" s="18">
        <v>30000000</v>
      </c>
      <c r="V62" s="18">
        <v>0</v>
      </c>
      <c r="W62" s="18">
        <v>38400442</v>
      </c>
      <c r="X62" s="18">
        <v>6472730060</v>
      </c>
      <c r="Y62" s="18">
        <v>0</v>
      </c>
      <c r="Z62" s="18">
        <v>53265316</v>
      </c>
      <c r="AA62" s="18">
        <v>6525995376</v>
      </c>
      <c r="AB62" s="88">
        <v>105</v>
      </c>
    </row>
    <row r="63" spans="2:28" ht="21.75" customHeight="1" x14ac:dyDescent="0.15">
      <c r="B63" s="87">
        <v>301</v>
      </c>
      <c r="C63" s="15" t="s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86">
        <v>0</v>
      </c>
      <c r="K63" s="14">
        <v>0</v>
      </c>
      <c r="L63" s="14">
        <v>0</v>
      </c>
      <c r="M63" s="14">
        <v>19571000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180528</v>
      </c>
      <c r="X63" s="14">
        <v>1285917622</v>
      </c>
      <c r="Y63" s="14">
        <v>144548000</v>
      </c>
      <c r="Z63" s="14">
        <v>0</v>
      </c>
      <c r="AA63" s="14">
        <v>1430465622</v>
      </c>
      <c r="AB63" s="85">
        <v>301</v>
      </c>
    </row>
    <row r="64" spans="2:28" ht="21.75" customHeight="1" thickBot="1" x14ac:dyDescent="0.2">
      <c r="B64" s="84">
        <v>302</v>
      </c>
      <c r="C64" s="11" t="s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36272000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6264182</v>
      </c>
      <c r="X64" s="10">
        <v>1676144559</v>
      </c>
      <c r="Y64" s="10">
        <v>0</v>
      </c>
      <c r="Z64" s="10">
        <v>70000000</v>
      </c>
      <c r="AA64" s="10">
        <v>1746144559</v>
      </c>
      <c r="AB64" s="83">
        <v>302</v>
      </c>
    </row>
    <row r="65" spans="2:27" ht="21.75" customHeight="1" x14ac:dyDescent="0.15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</row>
    <row r="66" spans="2:27" ht="21.75" customHeight="1" x14ac:dyDescent="0.15"/>
    <row r="67" spans="2:27" ht="21.75" customHeight="1" x14ac:dyDescent="0.15"/>
    <row r="68" spans="2:27" ht="21.75" customHeight="1" x14ac:dyDescent="0.15"/>
    <row r="69" spans="2:27" ht="21.75" customHeight="1" x14ac:dyDescent="0.15"/>
    <row r="70" spans="2:27" ht="21.75" customHeight="1" x14ac:dyDescent="0.15"/>
    <row r="71" spans="2:27" ht="21.75" customHeight="1" x14ac:dyDescent="0.15"/>
    <row r="72" spans="2:27" ht="21.75" customHeight="1" x14ac:dyDescent="0.15"/>
    <row r="73" spans="2:27" ht="21.75" customHeight="1" x14ac:dyDescent="0.15"/>
    <row r="74" spans="2:27" ht="21.75" customHeight="1" x14ac:dyDescent="0.15"/>
    <row r="75" spans="2:27" ht="21.75" customHeight="1" x14ac:dyDescent="0.15"/>
    <row r="76" spans="2:27" ht="21.75" customHeight="1" x14ac:dyDescent="0.15"/>
    <row r="77" spans="2:27" ht="21.75" customHeight="1" x14ac:dyDescent="0.15"/>
    <row r="78" spans="2:27" ht="21.75" customHeight="1" x14ac:dyDescent="0.15"/>
    <row r="79" spans="2:27" ht="21.75" customHeight="1" x14ac:dyDescent="0.15"/>
    <row r="80" spans="2:27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5">
    <mergeCell ref="B3:B5"/>
    <mergeCell ref="F3:K3"/>
    <mergeCell ref="M3:N3"/>
    <mergeCell ref="O3:V3"/>
    <mergeCell ref="AB3:AB5"/>
  </mergeCells>
  <phoneticPr fontId="7"/>
  <pageMargins left="0.70866141732283472" right="0.42" top="0.74803149606299213" bottom="0.74803149606299213" header="0.31496062992125984" footer="0.31496062992125984"/>
  <pageSetup paperSize="9" scale="44" fitToWidth="0" orientation="portrait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FF00"/>
    <pageSetUpPr autoPageBreaks="0"/>
  </sheetPr>
  <dimension ref="B1:AF117"/>
  <sheetViews>
    <sheetView showOutlineSymbols="0" view="pageBreakPreview" zoomScale="80" zoomScaleNormal="75" zoomScaleSheetLayoutView="80" workbookViewId="0"/>
  </sheetViews>
  <sheetFormatPr defaultColWidth="10.75" defaultRowHeight="14.25" x14ac:dyDescent="0.15"/>
  <cols>
    <col min="1" max="1" width="1.75" style="1" customWidth="1"/>
    <col min="2" max="2" width="4.875" style="1" customWidth="1"/>
    <col min="3" max="3" width="13.625" style="1" customWidth="1"/>
    <col min="4" max="4" width="16.625" style="1" customWidth="1"/>
    <col min="5" max="5" width="15.5" style="1" customWidth="1"/>
    <col min="6" max="6" width="18.625" style="1" customWidth="1"/>
    <col min="7" max="7" width="17.5" style="1" customWidth="1"/>
    <col min="8" max="8" width="19.25" style="1" customWidth="1"/>
    <col min="9" max="10" width="18.625" style="1" customWidth="1"/>
    <col min="11" max="11" width="19.5" style="1" customWidth="1"/>
    <col min="12" max="12" width="26.625" style="1" customWidth="1"/>
    <col min="13" max="13" width="16.625" style="1" customWidth="1"/>
    <col min="14" max="16" width="19.5" style="1" customWidth="1"/>
    <col min="17" max="17" width="5" style="1" customWidth="1"/>
    <col min="18" max="19" width="18.5" style="1" customWidth="1"/>
    <col min="20" max="20" width="19.375" style="1" customWidth="1"/>
    <col min="21" max="16384" width="10.75" style="1"/>
  </cols>
  <sheetData>
    <row r="1" spans="2:32" ht="24" customHeight="1" x14ac:dyDescent="0.15">
      <c r="B1" s="180" t="s">
        <v>139</v>
      </c>
      <c r="C1" s="2"/>
      <c r="D1" s="2"/>
      <c r="E1" s="2"/>
    </row>
    <row r="2" spans="2:32" ht="11.25" customHeight="1" thickBot="1" x14ac:dyDescent="0.2">
      <c r="B2" s="80"/>
      <c r="K2" s="79"/>
      <c r="L2" s="79"/>
      <c r="M2" s="79"/>
      <c r="N2" s="79"/>
      <c r="O2" s="79"/>
      <c r="P2" s="79"/>
    </row>
    <row r="3" spans="2:32" ht="21.75" customHeight="1" x14ac:dyDescent="0.15">
      <c r="B3" s="801" t="s">
        <v>79</v>
      </c>
      <c r="C3" s="78" t="s">
        <v>82</v>
      </c>
      <c r="D3" s="817" t="s">
        <v>138</v>
      </c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18"/>
      <c r="Q3" s="804" t="s">
        <v>79</v>
      </c>
      <c r="U3" s="3"/>
    </row>
    <row r="4" spans="2:32" ht="21.75" customHeight="1" x14ac:dyDescent="0.15">
      <c r="B4" s="802"/>
      <c r="C4" s="64"/>
      <c r="D4" s="179"/>
      <c r="E4" s="179" t="s">
        <v>137</v>
      </c>
      <c r="F4" s="178"/>
      <c r="G4" s="821" t="s">
        <v>136</v>
      </c>
      <c r="H4" s="822"/>
      <c r="I4" s="822"/>
      <c r="J4" s="822"/>
      <c r="K4" s="823"/>
      <c r="L4" s="824" t="s">
        <v>135</v>
      </c>
      <c r="M4" s="823"/>
      <c r="N4" s="819" t="s">
        <v>134</v>
      </c>
      <c r="O4" s="820"/>
      <c r="P4" s="177" t="s">
        <v>133</v>
      </c>
      <c r="Q4" s="805"/>
      <c r="U4" s="3"/>
    </row>
    <row r="5" spans="2:32" s="2" customFormat="1" ht="21.75" customHeight="1" thickBot="1" x14ac:dyDescent="0.2">
      <c r="B5" s="803"/>
      <c r="C5" s="63" t="s">
        <v>105</v>
      </c>
      <c r="D5" s="61" t="s">
        <v>78</v>
      </c>
      <c r="E5" s="61" t="s">
        <v>77</v>
      </c>
      <c r="F5" s="62" t="s">
        <v>61</v>
      </c>
      <c r="G5" s="176" t="s">
        <v>68</v>
      </c>
      <c r="H5" s="176" t="s">
        <v>132</v>
      </c>
      <c r="I5" s="176" t="s">
        <v>65</v>
      </c>
      <c r="J5" s="175" t="s">
        <v>62</v>
      </c>
      <c r="K5" s="174" t="s">
        <v>61</v>
      </c>
      <c r="L5" s="173" t="s">
        <v>131</v>
      </c>
      <c r="M5" s="172" t="s">
        <v>130</v>
      </c>
      <c r="N5" s="171" t="s">
        <v>129</v>
      </c>
      <c r="O5" s="171" t="s">
        <v>128</v>
      </c>
      <c r="P5" s="170" t="s">
        <v>127</v>
      </c>
      <c r="Q5" s="806"/>
      <c r="U5" s="4"/>
    </row>
    <row r="6" spans="2:32" s="2" customFormat="1" x14ac:dyDescent="0.15">
      <c r="B6" s="60"/>
      <c r="C6" s="7"/>
      <c r="D6" s="59" t="s">
        <v>60</v>
      </c>
      <c r="E6" s="59" t="s">
        <v>60</v>
      </c>
      <c r="F6" s="58" t="s">
        <v>60</v>
      </c>
      <c r="G6" s="58" t="s">
        <v>60</v>
      </c>
      <c r="H6" s="58" t="s">
        <v>60</v>
      </c>
      <c r="I6" s="58" t="s">
        <v>60</v>
      </c>
      <c r="J6" s="58" t="s">
        <v>60</v>
      </c>
      <c r="K6" s="58" t="s">
        <v>60</v>
      </c>
      <c r="L6" s="58" t="s">
        <v>60</v>
      </c>
      <c r="M6" s="58" t="s">
        <v>60</v>
      </c>
      <c r="N6" s="58" t="s">
        <v>60</v>
      </c>
      <c r="O6" s="58" t="s">
        <v>60</v>
      </c>
      <c r="P6" s="58" t="s">
        <v>60</v>
      </c>
      <c r="Q6" s="36"/>
      <c r="U6" s="4"/>
    </row>
    <row r="7" spans="2:32" s="2" customFormat="1" ht="21.75" customHeight="1" x14ac:dyDescent="0.15">
      <c r="B7" s="56"/>
      <c r="C7" s="55" t="s">
        <v>59</v>
      </c>
      <c r="D7" s="169">
        <v>6323837938</v>
      </c>
      <c r="E7" s="169">
        <v>988110393</v>
      </c>
      <c r="F7" s="169">
        <v>7311948331</v>
      </c>
      <c r="G7" s="169">
        <v>0</v>
      </c>
      <c r="H7" s="169">
        <v>6630018622</v>
      </c>
      <c r="I7" s="169">
        <v>1516203000</v>
      </c>
      <c r="J7" s="169">
        <v>0</v>
      </c>
      <c r="K7" s="169">
        <v>8146221622</v>
      </c>
      <c r="L7" s="169">
        <v>1621638000</v>
      </c>
      <c r="M7" s="169">
        <v>0</v>
      </c>
      <c r="N7" s="169">
        <v>701616510</v>
      </c>
      <c r="O7" s="169">
        <v>142766182</v>
      </c>
      <c r="P7" s="169">
        <v>17924190645</v>
      </c>
      <c r="Q7" s="36"/>
      <c r="U7" s="53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2:32" s="2" customFormat="1" ht="21.75" customHeight="1" x14ac:dyDescent="0.15">
      <c r="B8" s="56"/>
      <c r="C8" s="55" t="s">
        <v>58</v>
      </c>
      <c r="D8" s="169">
        <v>6355494907</v>
      </c>
      <c r="E8" s="169">
        <v>858232546</v>
      </c>
      <c r="F8" s="169">
        <v>7213727453</v>
      </c>
      <c r="G8" s="169">
        <v>0</v>
      </c>
      <c r="H8" s="169">
        <v>6671958464</v>
      </c>
      <c r="I8" s="169">
        <v>1526078000</v>
      </c>
      <c r="J8" s="169">
        <v>0</v>
      </c>
      <c r="K8" s="169">
        <v>8198036464</v>
      </c>
      <c r="L8" s="169">
        <v>1644529000</v>
      </c>
      <c r="M8" s="169">
        <v>0</v>
      </c>
      <c r="N8" s="169">
        <v>789803220</v>
      </c>
      <c r="O8" s="169">
        <v>164519381</v>
      </c>
      <c r="P8" s="169">
        <v>18010615518</v>
      </c>
      <c r="Q8" s="36"/>
      <c r="U8" s="53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2:32" s="2" customFormat="1" ht="21.75" customHeight="1" x14ac:dyDescent="0.15">
      <c r="B9" s="56"/>
      <c r="C9" s="55" t="s">
        <v>57</v>
      </c>
      <c r="D9" s="169">
        <v>6290344217</v>
      </c>
      <c r="E9" s="169">
        <v>637880350</v>
      </c>
      <c r="F9" s="169">
        <v>6928224567</v>
      </c>
      <c r="G9" s="169">
        <v>0</v>
      </c>
      <c r="H9" s="169">
        <v>6105009172</v>
      </c>
      <c r="I9" s="169">
        <v>1560857000</v>
      </c>
      <c r="J9" s="169">
        <v>0</v>
      </c>
      <c r="K9" s="169">
        <v>7665866172</v>
      </c>
      <c r="L9" s="169">
        <v>1164632000</v>
      </c>
      <c r="M9" s="169">
        <v>0</v>
      </c>
      <c r="N9" s="169">
        <v>787762780</v>
      </c>
      <c r="O9" s="169">
        <v>428037158</v>
      </c>
      <c r="P9" s="169">
        <v>16974522677</v>
      </c>
      <c r="Q9" s="36"/>
      <c r="U9" s="53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2:32" s="2" customFormat="1" ht="21.75" customHeight="1" x14ac:dyDescent="0.15">
      <c r="B10" s="56"/>
      <c r="C10" s="55" t="s">
        <v>56</v>
      </c>
      <c r="D10" s="169">
        <v>6134879719</v>
      </c>
      <c r="E10" s="169">
        <v>389968991</v>
      </c>
      <c r="F10" s="169">
        <v>6524848710</v>
      </c>
      <c r="G10" s="169">
        <v>0</v>
      </c>
      <c r="H10" s="169">
        <v>5782006751</v>
      </c>
      <c r="I10" s="169">
        <v>1678003000</v>
      </c>
      <c r="J10" s="169">
        <v>0</v>
      </c>
      <c r="K10" s="169">
        <v>7460009751</v>
      </c>
      <c r="L10" s="169">
        <v>1087479000</v>
      </c>
      <c r="M10" s="169">
        <v>0</v>
      </c>
      <c r="N10" s="169">
        <v>768610760</v>
      </c>
      <c r="O10" s="169">
        <v>438229016</v>
      </c>
      <c r="P10" s="169">
        <v>16279177237</v>
      </c>
      <c r="Q10" s="36"/>
      <c r="U10" s="53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2:32" s="2" customFormat="1" ht="15" thickBot="1" x14ac:dyDescent="0.2">
      <c r="B11" s="51"/>
      <c r="C11" s="50"/>
      <c r="D11" s="46"/>
      <c r="E11" s="48"/>
      <c r="F11" s="46"/>
      <c r="G11" s="46"/>
      <c r="H11" s="46"/>
      <c r="I11" s="46"/>
      <c r="J11" s="45"/>
      <c r="K11" s="45"/>
      <c r="L11" s="168"/>
      <c r="M11" s="168"/>
      <c r="N11" s="168"/>
      <c r="O11" s="168"/>
      <c r="P11" s="168"/>
      <c r="Q11" s="36"/>
      <c r="U11" s="4"/>
    </row>
    <row r="12" spans="2:32" s="2" customFormat="1" x14ac:dyDescent="0.15">
      <c r="B12" s="44"/>
      <c r="C12" s="43"/>
      <c r="D12" s="42"/>
      <c r="E12" s="42"/>
      <c r="F12" s="40"/>
      <c r="G12" s="40"/>
      <c r="H12" s="40"/>
      <c r="I12" s="40"/>
      <c r="J12" s="40"/>
      <c r="K12" s="40"/>
      <c r="L12" s="167"/>
      <c r="M12" s="167"/>
      <c r="N12" s="167"/>
      <c r="O12" s="167"/>
      <c r="P12" s="167"/>
      <c r="Q12" s="39"/>
      <c r="U12" s="4"/>
    </row>
    <row r="13" spans="2:32" s="2" customFormat="1" ht="21.75" customHeight="1" x14ac:dyDescent="0.15">
      <c r="B13" s="37" t="s">
        <v>55</v>
      </c>
      <c r="C13" s="19" t="s">
        <v>54</v>
      </c>
      <c r="D13" s="38">
        <f t="shared" ref="D13:P13" si="0">SUM(D19:D64)</f>
        <v>5787005524</v>
      </c>
      <c r="E13" s="38">
        <f t="shared" si="0"/>
        <v>191818968</v>
      </c>
      <c r="F13" s="38">
        <f t="shared" si="0"/>
        <v>5978824492</v>
      </c>
      <c r="G13" s="38">
        <f t="shared" si="0"/>
        <v>0</v>
      </c>
      <c r="H13" s="38">
        <f t="shared" si="0"/>
        <v>5581572701</v>
      </c>
      <c r="I13" s="38">
        <f t="shared" si="0"/>
        <v>1740569000</v>
      </c>
      <c r="J13" s="38">
        <f t="shared" si="0"/>
        <v>0</v>
      </c>
      <c r="K13" s="38">
        <f t="shared" si="0"/>
        <v>7322141701</v>
      </c>
      <c r="L13" s="38">
        <f t="shared" si="0"/>
        <v>1044803000</v>
      </c>
      <c r="M13" s="38">
        <f t="shared" si="0"/>
        <v>0</v>
      </c>
      <c r="N13" s="38">
        <f t="shared" si="0"/>
        <v>742611510</v>
      </c>
      <c r="O13" s="38">
        <f t="shared" si="0"/>
        <v>407391190</v>
      </c>
      <c r="P13" s="38">
        <f t="shared" si="0"/>
        <v>15495771893</v>
      </c>
      <c r="Q13" s="36"/>
      <c r="S13" s="2">
        <f>D13+E13+H13+I13+L13+N13+O13</f>
        <v>15495771893</v>
      </c>
      <c r="T13" s="2" t="b">
        <f>P13=S13</f>
        <v>1</v>
      </c>
      <c r="U13" s="4"/>
    </row>
    <row r="14" spans="2:32" s="2" customFormat="1" ht="21.75" customHeight="1" x14ac:dyDescent="0.15">
      <c r="B14" s="37" t="s">
        <v>53</v>
      </c>
      <c r="C14" s="19" t="s">
        <v>52</v>
      </c>
      <c r="D14" s="33">
        <f t="shared" ref="D14:P14" si="1">SUM(D19:D62)</f>
        <v>5557959924</v>
      </c>
      <c r="E14" s="33">
        <f t="shared" si="1"/>
        <v>191818968</v>
      </c>
      <c r="F14" s="33">
        <f t="shared" si="1"/>
        <v>5749778892</v>
      </c>
      <c r="G14" s="33">
        <f t="shared" si="1"/>
        <v>0</v>
      </c>
      <c r="H14" s="33">
        <f t="shared" si="1"/>
        <v>5514510711</v>
      </c>
      <c r="I14" s="33">
        <f t="shared" si="1"/>
        <v>1740569000</v>
      </c>
      <c r="J14" s="33">
        <f t="shared" si="1"/>
        <v>0</v>
      </c>
      <c r="K14" s="33">
        <f t="shared" si="1"/>
        <v>7255079711</v>
      </c>
      <c r="L14" s="33">
        <f t="shared" si="1"/>
        <v>1044803000</v>
      </c>
      <c r="M14" s="33">
        <f t="shared" si="1"/>
        <v>0</v>
      </c>
      <c r="N14" s="33">
        <f t="shared" si="1"/>
        <v>742611510</v>
      </c>
      <c r="O14" s="33">
        <f t="shared" si="1"/>
        <v>407391190</v>
      </c>
      <c r="P14" s="33">
        <f t="shared" si="1"/>
        <v>15199664303</v>
      </c>
      <c r="Q14" s="36"/>
      <c r="S14" s="2">
        <f>D14+E14+H14+I14+L14+N14+O14</f>
        <v>15199664303</v>
      </c>
      <c r="T14" s="2" t="b">
        <f>P14=S14</f>
        <v>1</v>
      </c>
      <c r="U14" s="4"/>
    </row>
    <row r="15" spans="2:32" ht="21.75" customHeight="1" x14ac:dyDescent="0.15">
      <c r="B15" s="35" t="s">
        <v>51</v>
      </c>
      <c r="C15" s="105" t="s">
        <v>50</v>
      </c>
      <c r="D15" s="33">
        <f t="shared" ref="D15:P15" si="2">SUM(D19:D31,D35:D36,D38:D40,D43,D48,D50:D51,D53:D62)</f>
        <v>4995171494</v>
      </c>
      <c r="E15" s="33">
        <f t="shared" si="2"/>
        <v>173353159</v>
      </c>
      <c r="F15" s="33">
        <f t="shared" si="2"/>
        <v>5168524653</v>
      </c>
      <c r="G15" s="33">
        <f t="shared" si="2"/>
        <v>0</v>
      </c>
      <c r="H15" s="33">
        <f t="shared" si="2"/>
        <v>4941357534</v>
      </c>
      <c r="I15" s="33">
        <f t="shared" si="2"/>
        <v>1567123000</v>
      </c>
      <c r="J15" s="33">
        <f t="shared" si="2"/>
        <v>0</v>
      </c>
      <c r="K15" s="33">
        <f t="shared" si="2"/>
        <v>6508480534</v>
      </c>
      <c r="L15" s="33">
        <f t="shared" si="2"/>
        <v>936185000</v>
      </c>
      <c r="M15" s="33">
        <f t="shared" si="2"/>
        <v>0</v>
      </c>
      <c r="N15" s="33">
        <f t="shared" si="2"/>
        <v>671158830</v>
      </c>
      <c r="O15" s="33">
        <f t="shared" si="2"/>
        <v>367106682</v>
      </c>
      <c r="P15" s="33">
        <f t="shared" si="2"/>
        <v>13651455699</v>
      </c>
      <c r="Q15" s="27"/>
      <c r="U15" s="3"/>
    </row>
    <row r="16" spans="2:32" ht="21.75" customHeight="1" x14ac:dyDescent="0.15">
      <c r="B16" s="34" t="s">
        <v>49</v>
      </c>
      <c r="C16" s="105" t="s">
        <v>48</v>
      </c>
      <c r="D16" s="33">
        <f t="shared" ref="D16:P16" si="3">D14-D15</f>
        <v>562788430</v>
      </c>
      <c r="E16" s="33">
        <f t="shared" si="3"/>
        <v>18465809</v>
      </c>
      <c r="F16" s="33">
        <f t="shared" si="3"/>
        <v>581254239</v>
      </c>
      <c r="G16" s="33">
        <f t="shared" si="3"/>
        <v>0</v>
      </c>
      <c r="H16" s="33">
        <f t="shared" si="3"/>
        <v>573153177</v>
      </c>
      <c r="I16" s="33">
        <f t="shared" si="3"/>
        <v>173446000</v>
      </c>
      <c r="J16" s="33">
        <f t="shared" si="3"/>
        <v>0</v>
      </c>
      <c r="K16" s="33">
        <f t="shared" si="3"/>
        <v>746599177</v>
      </c>
      <c r="L16" s="33">
        <f t="shared" si="3"/>
        <v>108618000</v>
      </c>
      <c r="M16" s="33">
        <f t="shared" si="3"/>
        <v>0</v>
      </c>
      <c r="N16" s="33">
        <f t="shared" si="3"/>
        <v>71452680</v>
      </c>
      <c r="O16" s="33">
        <f t="shared" si="3"/>
        <v>40284508</v>
      </c>
      <c r="P16" s="33">
        <f t="shared" si="3"/>
        <v>1548208604</v>
      </c>
      <c r="Q16" s="27"/>
      <c r="U16" s="3"/>
    </row>
    <row r="17" spans="2:21" ht="21.75" customHeight="1" x14ac:dyDescent="0.15">
      <c r="B17" s="34" t="s">
        <v>47</v>
      </c>
      <c r="C17" s="105" t="s">
        <v>46</v>
      </c>
      <c r="D17" s="33">
        <f t="shared" ref="D17:P17" si="4">SUM(D63:D64)</f>
        <v>229045600</v>
      </c>
      <c r="E17" s="33">
        <f t="shared" si="4"/>
        <v>0</v>
      </c>
      <c r="F17" s="33">
        <f t="shared" si="4"/>
        <v>229045600</v>
      </c>
      <c r="G17" s="33">
        <f t="shared" si="4"/>
        <v>0</v>
      </c>
      <c r="H17" s="33">
        <f t="shared" si="4"/>
        <v>67061990</v>
      </c>
      <c r="I17" s="33">
        <f t="shared" si="4"/>
        <v>0</v>
      </c>
      <c r="J17" s="33">
        <f t="shared" si="4"/>
        <v>0</v>
      </c>
      <c r="K17" s="33">
        <f t="shared" si="4"/>
        <v>67061990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296107590</v>
      </c>
      <c r="Q17" s="27"/>
      <c r="U17" s="3"/>
    </row>
    <row r="18" spans="2:21" ht="15" thickBot="1" x14ac:dyDescent="0.2">
      <c r="B18" s="32"/>
      <c r="C18" s="166"/>
      <c r="D18" s="165"/>
      <c r="E18" s="165"/>
      <c r="F18" s="29"/>
      <c r="G18" s="29"/>
      <c r="H18" s="29"/>
      <c r="I18" s="29"/>
      <c r="J18" s="28"/>
      <c r="K18" s="28"/>
      <c r="L18" s="29"/>
      <c r="M18" s="29"/>
      <c r="N18" s="29"/>
      <c r="O18" s="28"/>
      <c r="P18" s="164"/>
      <c r="Q18" s="27"/>
      <c r="U18" s="3"/>
    </row>
    <row r="19" spans="2:21" ht="21.75" customHeight="1" x14ac:dyDescent="0.15">
      <c r="B19" s="89">
        <v>1</v>
      </c>
      <c r="C19" s="19" t="s">
        <v>45</v>
      </c>
      <c r="D19" s="26">
        <v>503406502</v>
      </c>
      <c r="E19" s="26">
        <v>14428556</v>
      </c>
      <c r="F19" s="26">
        <v>517835058</v>
      </c>
      <c r="G19" s="26">
        <v>0</v>
      </c>
      <c r="H19" s="26">
        <v>470806861</v>
      </c>
      <c r="I19" s="26">
        <v>162530000</v>
      </c>
      <c r="J19" s="26">
        <v>0</v>
      </c>
      <c r="K19" s="26">
        <v>633336861</v>
      </c>
      <c r="L19" s="26">
        <v>89183000</v>
      </c>
      <c r="M19" s="26">
        <v>0</v>
      </c>
      <c r="N19" s="26">
        <v>76672350</v>
      </c>
      <c r="O19" s="26">
        <v>40945770</v>
      </c>
      <c r="P19" s="26">
        <v>1357973039</v>
      </c>
      <c r="Q19" s="25">
        <v>1</v>
      </c>
      <c r="U19" s="3"/>
    </row>
    <row r="20" spans="2:21" ht="21.75" customHeight="1" x14ac:dyDescent="0.15">
      <c r="B20" s="89">
        <v>2</v>
      </c>
      <c r="C20" s="19" t="s">
        <v>44</v>
      </c>
      <c r="D20" s="18">
        <v>281439535</v>
      </c>
      <c r="E20" s="18">
        <v>11206412</v>
      </c>
      <c r="F20" s="18">
        <v>292645947</v>
      </c>
      <c r="G20" s="18">
        <v>0</v>
      </c>
      <c r="H20" s="18">
        <v>263887454</v>
      </c>
      <c r="I20" s="18">
        <v>109298000</v>
      </c>
      <c r="J20" s="18">
        <v>0</v>
      </c>
      <c r="K20" s="18">
        <v>373185454</v>
      </c>
      <c r="L20" s="18">
        <v>49789000</v>
      </c>
      <c r="M20" s="18">
        <v>0</v>
      </c>
      <c r="N20" s="18">
        <v>46578840</v>
      </c>
      <c r="O20" s="18">
        <v>24966415</v>
      </c>
      <c r="P20" s="18">
        <v>787165656</v>
      </c>
      <c r="Q20" s="17">
        <v>2</v>
      </c>
      <c r="U20" s="3"/>
    </row>
    <row r="21" spans="2:21" ht="21.75" customHeight="1" x14ac:dyDescent="0.15">
      <c r="B21" s="89">
        <v>3</v>
      </c>
      <c r="C21" s="19" t="s">
        <v>43</v>
      </c>
      <c r="D21" s="18">
        <v>281601032</v>
      </c>
      <c r="E21" s="18">
        <v>11622696</v>
      </c>
      <c r="F21" s="18">
        <v>293223728</v>
      </c>
      <c r="G21" s="18">
        <v>0</v>
      </c>
      <c r="H21" s="18">
        <v>261939968</v>
      </c>
      <c r="I21" s="18">
        <v>80011000</v>
      </c>
      <c r="J21" s="18">
        <v>0</v>
      </c>
      <c r="K21" s="18">
        <v>341950968</v>
      </c>
      <c r="L21" s="18">
        <v>49254000</v>
      </c>
      <c r="M21" s="18">
        <v>0</v>
      </c>
      <c r="N21" s="18">
        <v>41346540</v>
      </c>
      <c r="O21" s="18">
        <v>22590875</v>
      </c>
      <c r="P21" s="18">
        <v>748366111</v>
      </c>
      <c r="Q21" s="17">
        <v>3</v>
      </c>
      <c r="U21" s="3"/>
    </row>
    <row r="22" spans="2:21" ht="21.75" customHeight="1" x14ac:dyDescent="0.15">
      <c r="B22" s="89">
        <v>4</v>
      </c>
      <c r="C22" s="19" t="s">
        <v>42</v>
      </c>
      <c r="D22" s="18">
        <v>264315089</v>
      </c>
      <c r="E22" s="18">
        <v>7629225</v>
      </c>
      <c r="F22" s="18">
        <v>271944314</v>
      </c>
      <c r="G22" s="18">
        <v>0</v>
      </c>
      <c r="H22" s="18">
        <v>291754078</v>
      </c>
      <c r="I22" s="18">
        <v>87374000</v>
      </c>
      <c r="J22" s="18">
        <v>0</v>
      </c>
      <c r="K22" s="18">
        <v>379128078</v>
      </c>
      <c r="L22" s="18">
        <v>55177000</v>
      </c>
      <c r="M22" s="18">
        <v>0</v>
      </c>
      <c r="N22" s="18">
        <v>28793700</v>
      </c>
      <c r="O22" s="18">
        <v>16935459</v>
      </c>
      <c r="P22" s="18">
        <v>751978551</v>
      </c>
      <c r="Q22" s="17">
        <v>4</v>
      </c>
      <c r="U22" s="3"/>
    </row>
    <row r="23" spans="2:21" ht="21.75" customHeight="1" x14ac:dyDescent="0.15">
      <c r="B23" s="91">
        <v>5</v>
      </c>
      <c r="C23" s="23" t="s">
        <v>41</v>
      </c>
      <c r="D23" s="18">
        <v>139217920</v>
      </c>
      <c r="E23" s="18">
        <v>5848703</v>
      </c>
      <c r="F23" s="92">
        <v>145066623</v>
      </c>
      <c r="G23" s="92">
        <v>0</v>
      </c>
      <c r="H23" s="92">
        <v>149871217</v>
      </c>
      <c r="I23" s="92">
        <v>48613000</v>
      </c>
      <c r="J23" s="18">
        <v>0</v>
      </c>
      <c r="K23" s="92">
        <v>198484217</v>
      </c>
      <c r="L23" s="92">
        <v>28344000</v>
      </c>
      <c r="M23" s="92">
        <v>0</v>
      </c>
      <c r="N23" s="92">
        <v>23748000</v>
      </c>
      <c r="O23" s="92">
        <v>11367380</v>
      </c>
      <c r="P23" s="92">
        <v>407010220</v>
      </c>
      <c r="Q23" s="163">
        <v>5</v>
      </c>
      <c r="U23" s="3"/>
    </row>
    <row r="24" spans="2:21" ht="21.75" customHeight="1" x14ac:dyDescent="0.15">
      <c r="B24" s="89">
        <v>7</v>
      </c>
      <c r="C24" s="19" t="s">
        <v>40</v>
      </c>
      <c r="D24" s="86">
        <v>135608222</v>
      </c>
      <c r="E24" s="86">
        <v>4039619</v>
      </c>
      <c r="F24" s="86">
        <v>139647841</v>
      </c>
      <c r="G24" s="86">
        <v>0</v>
      </c>
      <c r="H24" s="86">
        <v>113586427</v>
      </c>
      <c r="I24" s="86">
        <v>26235000</v>
      </c>
      <c r="J24" s="86">
        <v>0</v>
      </c>
      <c r="K24" s="86">
        <v>139821427</v>
      </c>
      <c r="L24" s="86">
        <v>21513000</v>
      </c>
      <c r="M24" s="86">
        <v>0</v>
      </c>
      <c r="N24" s="86">
        <v>15171600</v>
      </c>
      <c r="O24" s="86">
        <v>9042813</v>
      </c>
      <c r="P24" s="86">
        <v>325196681</v>
      </c>
      <c r="Q24" s="17">
        <v>7</v>
      </c>
      <c r="U24" s="3"/>
    </row>
    <row r="25" spans="2:21" ht="21.75" customHeight="1" x14ac:dyDescent="0.15">
      <c r="B25" s="89">
        <v>8</v>
      </c>
      <c r="C25" s="19" t="s">
        <v>39</v>
      </c>
      <c r="D25" s="18">
        <v>116336373</v>
      </c>
      <c r="E25" s="18">
        <v>4739467</v>
      </c>
      <c r="F25" s="18">
        <v>121075840</v>
      </c>
      <c r="G25" s="18">
        <v>0</v>
      </c>
      <c r="H25" s="18">
        <v>133002726</v>
      </c>
      <c r="I25" s="18">
        <v>48033000</v>
      </c>
      <c r="J25" s="18">
        <v>0</v>
      </c>
      <c r="K25" s="18">
        <v>181035726</v>
      </c>
      <c r="L25" s="18">
        <v>24967000</v>
      </c>
      <c r="M25" s="18">
        <v>0</v>
      </c>
      <c r="N25" s="18">
        <v>15220140</v>
      </c>
      <c r="O25" s="18">
        <v>8081838</v>
      </c>
      <c r="P25" s="18">
        <v>350380544</v>
      </c>
      <c r="Q25" s="17">
        <v>8</v>
      </c>
      <c r="U25" s="3"/>
    </row>
    <row r="26" spans="2:21" ht="21.75" customHeight="1" x14ac:dyDescent="0.15">
      <c r="B26" s="89">
        <v>10</v>
      </c>
      <c r="C26" s="19" t="s">
        <v>38</v>
      </c>
      <c r="D26" s="18">
        <v>96473178</v>
      </c>
      <c r="E26" s="18">
        <v>3915134</v>
      </c>
      <c r="F26" s="18">
        <v>100388312</v>
      </c>
      <c r="G26" s="18">
        <v>0</v>
      </c>
      <c r="H26" s="18">
        <v>98831055</v>
      </c>
      <c r="I26" s="18">
        <v>27712000</v>
      </c>
      <c r="J26" s="18">
        <v>0</v>
      </c>
      <c r="K26" s="18">
        <v>126543055</v>
      </c>
      <c r="L26" s="18">
        <v>18802000</v>
      </c>
      <c r="M26" s="18">
        <v>0</v>
      </c>
      <c r="N26" s="18">
        <v>9645420</v>
      </c>
      <c r="O26" s="18">
        <v>6237151</v>
      </c>
      <c r="P26" s="18">
        <v>261615938</v>
      </c>
      <c r="Q26" s="17">
        <v>10</v>
      </c>
      <c r="U26" s="3"/>
    </row>
    <row r="27" spans="2:21" ht="21.75" customHeight="1" x14ac:dyDescent="0.15">
      <c r="B27" s="89">
        <v>11</v>
      </c>
      <c r="C27" s="19" t="s">
        <v>37</v>
      </c>
      <c r="D27" s="18">
        <v>153741364</v>
      </c>
      <c r="E27" s="18">
        <v>2931484</v>
      </c>
      <c r="F27" s="18">
        <v>156672848</v>
      </c>
      <c r="G27" s="18">
        <v>0</v>
      </c>
      <c r="H27" s="18">
        <v>131769831</v>
      </c>
      <c r="I27" s="18">
        <v>22713000</v>
      </c>
      <c r="J27" s="18">
        <v>0</v>
      </c>
      <c r="K27" s="18">
        <v>154482831</v>
      </c>
      <c r="L27" s="18">
        <v>24736000</v>
      </c>
      <c r="M27" s="18">
        <v>0</v>
      </c>
      <c r="N27" s="18">
        <v>17970200</v>
      </c>
      <c r="O27" s="18">
        <v>11048857</v>
      </c>
      <c r="P27" s="18">
        <v>364910736</v>
      </c>
      <c r="Q27" s="17">
        <v>11</v>
      </c>
      <c r="U27" s="3"/>
    </row>
    <row r="28" spans="2:21" ht="21.75" customHeight="1" x14ac:dyDescent="0.15">
      <c r="B28" s="91">
        <v>12</v>
      </c>
      <c r="C28" s="23" t="s">
        <v>36</v>
      </c>
      <c r="D28" s="18">
        <v>68657888</v>
      </c>
      <c r="E28" s="18">
        <v>4026345</v>
      </c>
      <c r="F28" s="92">
        <v>72684233</v>
      </c>
      <c r="G28" s="92">
        <v>0</v>
      </c>
      <c r="H28" s="92">
        <v>98094486</v>
      </c>
      <c r="I28" s="92">
        <v>40224000</v>
      </c>
      <c r="J28" s="18">
        <v>0</v>
      </c>
      <c r="K28" s="92">
        <v>138318486</v>
      </c>
      <c r="L28" s="92">
        <v>18602000</v>
      </c>
      <c r="M28" s="92">
        <v>0</v>
      </c>
      <c r="N28" s="92">
        <v>13254150</v>
      </c>
      <c r="O28" s="92">
        <v>6001476</v>
      </c>
      <c r="P28" s="92">
        <v>248860345</v>
      </c>
      <c r="Q28" s="163">
        <v>12</v>
      </c>
      <c r="U28" s="3"/>
    </row>
    <row r="29" spans="2:21" ht="21.75" customHeight="1" x14ac:dyDescent="0.15">
      <c r="B29" s="89">
        <v>14</v>
      </c>
      <c r="C29" s="19" t="s">
        <v>35</v>
      </c>
      <c r="D29" s="86">
        <v>51552675</v>
      </c>
      <c r="E29" s="86">
        <v>2525774</v>
      </c>
      <c r="F29" s="86">
        <v>54078449</v>
      </c>
      <c r="G29" s="86">
        <v>0</v>
      </c>
      <c r="H29" s="86">
        <v>51069617</v>
      </c>
      <c r="I29" s="86">
        <v>26146000</v>
      </c>
      <c r="J29" s="86">
        <v>0</v>
      </c>
      <c r="K29" s="86">
        <v>77215617</v>
      </c>
      <c r="L29" s="86">
        <v>9834000</v>
      </c>
      <c r="M29" s="86">
        <v>0</v>
      </c>
      <c r="N29" s="86">
        <v>8480580</v>
      </c>
      <c r="O29" s="86">
        <v>4821899</v>
      </c>
      <c r="P29" s="86">
        <v>154430545</v>
      </c>
      <c r="Q29" s="162">
        <v>14</v>
      </c>
      <c r="U29" s="3"/>
    </row>
    <row r="30" spans="2:21" ht="21.75" customHeight="1" x14ac:dyDescent="0.15">
      <c r="B30" s="89">
        <v>15</v>
      </c>
      <c r="C30" s="19" t="s">
        <v>34</v>
      </c>
      <c r="D30" s="18">
        <v>84041180</v>
      </c>
      <c r="E30" s="18">
        <v>4195138</v>
      </c>
      <c r="F30" s="18">
        <v>88236318</v>
      </c>
      <c r="G30" s="18">
        <v>0</v>
      </c>
      <c r="H30" s="18">
        <v>80335139</v>
      </c>
      <c r="I30" s="18">
        <v>35902000</v>
      </c>
      <c r="J30" s="18">
        <v>0</v>
      </c>
      <c r="K30" s="18">
        <v>116237139</v>
      </c>
      <c r="L30" s="18">
        <v>15386000</v>
      </c>
      <c r="M30" s="18">
        <v>0</v>
      </c>
      <c r="N30" s="18">
        <v>15966400</v>
      </c>
      <c r="O30" s="18">
        <v>7772975</v>
      </c>
      <c r="P30" s="18">
        <v>243598832</v>
      </c>
      <c r="Q30" s="17">
        <v>15</v>
      </c>
      <c r="U30" s="3"/>
    </row>
    <row r="31" spans="2:21" ht="21.75" customHeight="1" x14ac:dyDescent="0.15">
      <c r="B31" s="89">
        <v>17</v>
      </c>
      <c r="C31" s="19" t="s">
        <v>33</v>
      </c>
      <c r="D31" s="18">
        <v>173389369</v>
      </c>
      <c r="E31" s="18">
        <v>7180042</v>
      </c>
      <c r="F31" s="18">
        <v>180569411</v>
      </c>
      <c r="G31" s="18">
        <v>0</v>
      </c>
      <c r="H31" s="18">
        <v>181434157</v>
      </c>
      <c r="I31" s="18">
        <v>72623000</v>
      </c>
      <c r="J31" s="18">
        <v>0</v>
      </c>
      <c r="K31" s="18">
        <v>254057157</v>
      </c>
      <c r="L31" s="18">
        <v>34354000</v>
      </c>
      <c r="M31" s="18">
        <v>0</v>
      </c>
      <c r="N31" s="18">
        <v>26459000</v>
      </c>
      <c r="O31" s="18">
        <v>12587564</v>
      </c>
      <c r="P31" s="18">
        <v>508027132</v>
      </c>
      <c r="Q31" s="17">
        <v>17</v>
      </c>
      <c r="U31" s="3"/>
    </row>
    <row r="32" spans="2:21" ht="21.75" customHeight="1" x14ac:dyDescent="0.15">
      <c r="B32" s="89">
        <v>20</v>
      </c>
      <c r="C32" s="19" t="s">
        <v>32</v>
      </c>
      <c r="D32" s="18">
        <v>88585495</v>
      </c>
      <c r="E32" s="18">
        <v>2552414</v>
      </c>
      <c r="F32" s="18">
        <v>91137909</v>
      </c>
      <c r="G32" s="18">
        <v>0</v>
      </c>
      <c r="H32" s="18">
        <v>72949017</v>
      </c>
      <c r="I32" s="18">
        <v>17314000</v>
      </c>
      <c r="J32" s="18">
        <v>0</v>
      </c>
      <c r="K32" s="18">
        <v>90263017</v>
      </c>
      <c r="L32" s="18">
        <v>13960000</v>
      </c>
      <c r="M32" s="18">
        <v>0</v>
      </c>
      <c r="N32" s="18">
        <v>12072000</v>
      </c>
      <c r="O32" s="18">
        <v>6651377</v>
      </c>
      <c r="P32" s="18">
        <v>214084303</v>
      </c>
      <c r="Q32" s="17">
        <v>20</v>
      </c>
      <c r="U32" s="3"/>
    </row>
    <row r="33" spans="2:21" ht="21.75" customHeight="1" x14ac:dyDescent="0.15">
      <c r="B33" s="91">
        <v>27</v>
      </c>
      <c r="C33" s="23" t="s">
        <v>31</v>
      </c>
      <c r="D33" s="18">
        <v>28681080</v>
      </c>
      <c r="E33" s="18">
        <v>687641</v>
      </c>
      <c r="F33" s="92">
        <v>29368721</v>
      </c>
      <c r="G33" s="92">
        <v>0</v>
      </c>
      <c r="H33" s="92">
        <v>42236735</v>
      </c>
      <c r="I33" s="92">
        <v>16716000</v>
      </c>
      <c r="J33" s="18">
        <v>0</v>
      </c>
      <c r="K33" s="92">
        <v>58952735</v>
      </c>
      <c r="L33" s="92">
        <v>8084000</v>
      </c>
      <c r="M33" s="92">
        <v>0</v>
      </c>
      <c r="N33" s="92">
        <v>3931250</v>
      </c>
      <c r="O33" s="92">
        <v>2194791</v>
      </c>
      <c r="P33" s="92">
        <v>102531497</v>
      </c>
      <c r="Q33" s="163">
        <v>27</v>
      </c>
      <c r="U33" s="3"/>
    </row>
    <row r="34" spans="2:21" ht="21.75" customHeight="1" x14ac:dyDescent="0.15">
      <c r="B34" s="89">
        <v>32</v>
      </c>
      <c r="C34" s="19" t="s">
        <v>30</v>
      </c>
      <c r="D34" s="86">
        <v>46097957</v>
      </c>
      <c r="E34" s="86">
        <v>1794784</v>
      </c>
      <c r="F34" s="86">
        <v>47892741</v>
      </c>
      <c r="G34" s="86">
        <v>0</v>
      </c>
      <c r="H34" s="86">
        <v>50878348</v>
      </c>
      <c r="I34" s="86">
        <v>19674000</v>
      </c>
      <c r="J34" s="86">
        <v>0</v>
      </c>
      <c r="K34" s="86">
        <v>70552348</v>
      </c>
      <c r="L34" s="86">
        <v>9532000</v>
      </c>
      <c r="M34" s="86">
        <v>0</v>
      </c>
      <c r="N34" s="86">
        <v>6096960</v>
      </c>
      <c r="O34" s="86">
        <v>3474161</v>
      </c>
      <c r="P34" s="86">
        <v>137548210</v>
      </c>
      <c r="Q34" s="162">
        <v>32</v>
      </c>
      <c r="U34" s="3"/>
    </row>
    <row r="35" spans="2:21" ht="21.75" customHeight="1" x14ac:dyDescent="0.15">
      <c r="B35" s="89">
        <v>33</v>
      </c>
      <c r="C35" s="19" t="s">
        <v>29</v>
      </c>
      <c r="D35" s="18">
        <v>87313551</v>
      </c>
      <c r="E35" s="18">
        <v>4109721</v>
      </c>
      <c r="F35" s="18">
        <v>91423272</v>
      </c>
      <c r="G35" s="18">
        <v>0</v>
      </c>
      <c r="H35" s="18">
        <v>96569946</v>
      </c>
      <c r="I35" s="18">
        <v>33704000</v>
      </c>
      <c r="J35" s="18">
        <v>0</v>
      </c>
      <c r="K35" s="18">
        <v>130273946</v>
      </c>
      <c r="L35" s="18">
        <v>18348000</v>
      </c>
      <c r="M35" s="18">
        <v>0</v>
      </c>
      <c r="N35" s="18">
        <v>13141200</v>
      </c>
      <c r="O35" s="18">
        <v>6845468</v>
      </c>
      <c r="P35" s="18">
        <v>260031886</v>
      </c>
      <c r="Q35" s="17">
        <v>33</v>
      </c>
      <c r="U35" s="3"/>
    </row>
    <row r="36" spans="2:21" ht="21.75" customHeight="1" x14ac:dyDescent="0.15">
      <c r="B36" s="89">
        <v>35</v>
      </c>
      <c r="C36" s="19" t="s">
        <v>28</v>
      </c>
      <c r="D36" s="18">
        <v>63167518</v>
      </c>
      <c r="E36" s="18">
        <v>3524592</v>
      </c>
      <c r="F36" s="18">
        <v>66692110</v>
      </c>
      <c r="G36" s="18">
        <v>0</v>
      </c>
      <c r="H36" s="18">
        <v>89170437</v>
      </c>
      <c r="I36" s="18">
        <v>38155000</v>
      </c>
      <c r="J36" s="18">
        <v>0</v>
      </c>
      <c r="K36" s="18">
        <v>127325437</v>
      </c>
      <c r="L36" s="18">
        <v>16945000</v>
      </c>
      <c r="M36" s="18">
        <v>0</v>
      </c>
      <c r="N36" s="18">
        <v>9247720</v>
      </c>
      <c r="O36" s="18">
        <v>5056885</v>
      </c>
      <c r="P36" s="18">
        <v>225267152</v>
      </c>
      <c r="Q36" s="17">
        <v>35</v>
      </c>
      <c r="U36" s="3"/>
    </row>
    <row r="37" spans="2:21" ht="21.75" customHeight="1" x14ac:dyDescent="0.15">
      <c r="B37" s="89">
        <v>42</v>
      </c>
      <c r="C37" s="19" t="s">
        <v>27</v>
      </c>
      <c r="D37" s="18">
        <v>51513532</v>
      </c>
      <c r="E37" s="18">
        <v>2998583</v>
      </c>
      <c r="F37" s="18">
        <v>54512115</v>
      </c>
      <c r="G37" s="18">
        <v>0</v>
      </c>
      <c r="H37" s="18">
        <v>44630683</v>
      </c>
      <c r="I37" s="18">
        <v>15013000</v>
      </c>
      <c r="J37" s="18">
        <v>0</v>
      </c>
      <c r="K37" s="18">
        <v>59643683</v>
      </c>
      <c r="L37" s="18">
        <v>8511000</v>
      </c>
      <c r="M37" s="18">
        <v>0</v>
      </c>
      <c r="N37" s="18">
        <v>8513600</v>
      </c>
      <c r="O37" s="18">
        <v>4504057</v>
      </c>
      <c r="P37" s="18">
        <v>135684455</v>
      </c>
      <c r="Q37" s="17">
        <v>42</v>
      </c>
      <c r="U37" s="3"/>
    </row>
    <row r="38" spans="2:21" ht="21.75" customHeight="1" x14ac:dyDescent="0.15">
      <c r="B38" s="91">
        <v>48</v>
      </c>
      <c r="C38" s="23" t="s">
        <v>26</v>
      </c>
      <c r="D38" s="18">
        <v>145645891</v>
      </c>
      <c r="E38" s="18">
        <v>5035240</v>
      </c>
      <c r="F38" s="92">
        <v>150681131</v>
      </c>
      <c r="G38" s="92">
        <v>0</v>
      </c>
      <c r="H38" s="92">
        <v>138573479</v>
      </c>
      <c r="I38" s="92">
        <v>55701000</v>
      </c>
      <c r="J38" s="18">
        <v>0</v>
      </c>
      <c r="K38" s="92">
        <v>194274479</v>
      </c>
      <c r="L38" s="92">
        <v>26367000</v>
      </c>
      <c r="M38" s="92">
        <v>0</v>
      </c>
      <c r="N38" s="92">
        <v>21069200</v>
      </c>
      <c r="O38" s="92">
        <v>10474615</v>
      </c>
      <c r="P38" s="92">
        <v>402866425</v>
      </c>
      <c r="Q38" s="163">
        <v>48</v>
      </c>
      <c r="U38" s="3"/>
    </row>
    <row r="39" spans="2:21" ht="21.75" customHeight="1" x14ac:dyDescent="0.15">
      <c r="B39" s="89">
        <v>49</v>
      </c>
      <c r="C39" s="19" t="s">
        <v>25</v>
      </c>
      <c r="D39" s="86">
        <v>211874430</v>
      </c>
      <c r="E39" s="86">
        <v>5606161</v>
      </c>
      <c r="F39" s="86">
        <v>217480591</v>
      </c>
      <c r="G39" s="86">
        <v>0</v>
      </c>
      <c r="H39" s="86">
        <v>216239983</v>
      </c>
      <c r="I39" s="86">
        <v>74822000</v>
      </c>
      <c r="J39" s="86">
        <v>0</v>
      </c>
      <c r="K39" s="86">
        <v>291061983</v>
      </c>
      <c r="L39" s="86">
        <v>40988000</v>
      </c>
      <c r="M39" s="86">
        <v>0</v>
      </c>
      <c r="N39" s="86">
        <v>27469800</v>
      </c>
      <c r="O39" s="86">
        <v>14868589</v>
      </c>
      <c r="P39" s="86">
        <v>591868963</v>
      </c>
      <c r="Q39" s="162">
        <v>49</v>
      </c>
      <c r="U39" s="3"/>
    </row>
    <row r="40" spans="2:21" ht="21.75" customHeight="1" x14ac:dyDescent="0.15">
      <c r="B40" s="89">
        <v>53</v>
      </c>
      <c r="C40" s="19" t="s">
        <v>24</v>
      </c>
      <c r="D40" s="18">
        <v>42796021</v>
      </c>
      <c r="E40" s="18">
        <v>1673451</v>
      </c>
      <c r="F40" s="18">
        <v>44469472</v>
      </c>
      <c r="G40" s="18">
        <v>0</v>
      </c>
      <c r="H40" s="18">
        <v>66842216</v>
      </c>
      <c r="I40" s="18">
        <v>33020000</v>
      </c>
      <c r="J40" s="18">
        <v>0</v>
      </c>
      <c r="K40" s="18">
        <v>99862216</v>
      </c>
      <c r="L40" s="18">
        <v>12696000</v>
      </c>
      <c r="M40" s="18">
        <v>0</v>
      </c>
      <c r="N40" s="18">
        <v>7936250</v>
      </c>
      <c r="O40" s="18">
        <v>3641853</v>
      </c>
      <c r="P40" s="18">
        <v>168605791</v>
      </c>
      <c r="Q40" s="17">
        <v>53</v>
      </c>
      <c r="U40" s="3"/>
    </row>
    <row r="41" spans="2:21" ht="21.75" customHeight="1" x14ac:dyDescent="0.15">
      <c r="B41" s="89">
        <v>57</v>
      </c>
      <c r="C41" s="19" t="s">
        <v>23</v>
      </c>
      <c r="D41" s="18">
        <v>19122527</v>
      </c>
      <c r="E41" s="18">
        <v>700256</v>
      </c>
      <c r="F41" s="18">
        <v>19822783</v>
      </c>
      <c r="G41" s="18">
        <v>0</v>
      </c>
      <c r="H41" s="18">
        <v>32592995</v>
      </c>
      <c r="I41" s="18">
        <v>13712000</v>
      </c>
      <c r="J41" s="18">
        <v>0</v>
      </c>
      <c r="K41" s="18">
        <v>46304995</v>
      </c>
      <c r="L41" s="18">
        <v>6156000</v>
      </c>
      <c r="M41" s="18">
        <v>0</v>
      </c>
      <c r="N41" s="18">
        <v>3437000</v>
      </c>
      <c r="O41" s="18">
        <v>1567131</v>
      </c>
      <c r="P41" s="18">
        <v>77287909</v>
      </c>
      <c r="Q41" s="17">
        <v>57</v>
      </c>
      <c r="U41" s="3"/>
    </row>
    <row r="42" spans="2:21" ht="21.75" customHeight="1" x14ac:dyDescent="0.15">
      <c r="B42" s="89">
        <v>58</v>
      </c>
      <c r="C42" s="19" t="s">
        <v>22</v>
      </c>
      <c r="D42" s="18">
        <v>63690969</v>
      </c>
      <c r="E42" s="18">
        <v>1846417</v>
      </c>
      <c r="F42" s="18">
        <v>65537386</v>
      </c>
      <c r="G42" s="18">
        <v>0</v>
      </c>
      <c r="H42" s="18">
        <v>84117861</v>
      </c>
      <c r="I42" s="18">
        <v>33942000</v>
      </c>
      <c r="J42" s="18">
        <v>0</v>
      </c>
      <c r="K42" s="18">
        <v>118059861</v>
      </c>
      <c r="L42" s="18">
        <v>15919000</v>
      </c>
      <c r="M42" s="18">
        <v>0</v>
      </c>
      <c r="N42" s="18">
        <v>8776000</v>
      </c>
      <c r="O42" s="18">
        <v>4676084</v>
      </c>
      <c r="P42" s="18">
        <v>212968331</v>
      </c>
      <c r="Q42" s="17">
        <v>58</v>
      </c>
      <c r="U42" s="3"/>
    </row>
    <row r="43" spans="2:21" ht="21.75" customHeight="1" x14ac:dyDescent="0.15">
      <c r="B43" s="91">
        <v>59</v>
      </c>
      <c r="C43" s="23" t="s">
        <v>21</v>
      </c>
      <c r="D43" s="18">
        <v>96972735</v>
      </c>
      <c r="E43" s="18">
        <v>3769237</v>
      </c>
      <c r="F43" s="92">
        <v>100741972</v>
      </c>
      <c r="G43" s="92">
        <v>0</v>
      </c>
      <c r="H43" s="92">
        <v>123927429</v>
      </c>
      <c r="I43" s="92">
        <v>38462000</v>
      </c>
      <c r="J43" s="18">
        <v>0</v>
      </c>
      <c r="K43" s="92">
        <v>162389429</v>
      </c>
      <c r="L43" s="92">
        <v>23436000</v>
      </c>
      <c r="M43" s="92">
        <v>0</v>
      </c>
      <c r="N43" s="92">
        <v>16078800</v>
      </c>
      <c r="O43" s="92">
        <v>7143730</v>
      </c>
      <c r="P43" s="92">
        <v>309789931</v>
      </c>
      <c r="Q43" s="163">
        <v>59</v>
      </c>
      <c r="U43" s="3"/>
    </row>
    <row r="44" spans="2:21" ht="21.75" customHeight="1" x14ac:dyDescent="0.15">
      <c r="B44" s="89">
        <v>62</v>
      </c>
      <c r="C44" s="19" t="s">
        <v>20</v>
      </c>
      <c r="D44" s="86">
        <v>27369808</v>
      </c>
      <c r="E44" s="86">
        <v>754590</v>
      </c>
      <c r="F44" s="86">
        <v>28124398</v>
      </c>
      <c r="G44" s="86">
        <v>0</v>
      </c>
      <c r="H44" s="86">
        <v>21217122</v>
      </c>
      <c r="I44" s="86">
        <v>1493000</v>
      </c>
      <c r="J44" s="86">
        <v>0</v>
      </c>
      <c r="K44" s="86">
        <v>22710122</v>
      </c>
      <c r="L44" s="86">
        <v>4014000</v>
      </c>
      <c r="M44" s="86">
        <v>0</v>
      </c>
      <c r="N44" s="86">
        <v>4057000</v>
      </c>
      <c r="O44" s="86">
        <v>1971285</v>
      </c>
      <c r="P44" s="86">
        <v>60876805</v>
      </c>
      <c r="Q44" s="162">
        <v>62</v>
      </c>
      <c r="U44" s="3"/>
    </row>
    <row r="45" spans="2:21" ht="21.75" customHeight="1" x14ac:dyDescent="0.15">
      <c r="B45" s="89">
        <v>82</v>
      </c>
      <c r="C45" s="19" t="s">
        <v>19</v>
      </c>
      <c r="D45" s="18">
        <v>76166280</v>
      </c>
      <c r="E45" s="18">
        <v>1759661</v>
      </c>
      <c r="F45" s="18">
        <v>77925941</v>
      </c>
      <c r="G45" s="18">
        <v>0</v>
      </c>
      <c r="H45" s="18">
        <v>59330770</v>
      </c>
      <c r="I45" s="18">
        <v>0</v>
      </c>
      <c r="J45" s="18">
        <v>0</v>
      </c>
      <c r="K45" s="18">
        <v>59330770</v>
      </c>
      <c r="L45" s="18">
        <v>11186000</v>
      </c>
      <c r="M45" s="18">
        <v>0</v>
      </c>
      <c r="N45" s="18">
        <v>4941120</v>
      </c>
      <c r="O45" s="18">
        <v>4067616</v>
      </c>
      <c r="P45" s="18">
        <v>157451447</v>
      </c>
      <c r="Q45" s="17">
        <v>82</v>
      </c>
      <c r="U45" s="3"/>
    </row>
    <row r="46" spans="2:21" ht="21.75" customHeight="1" x14ac:dyDescent="0.15">
      <c r="B46" s="89">
        <v>86</v>
      </c>
      <c r="C46" s="19" t="s">
        <v>18</v>
      </c>
      <c r="D46" s="18">
        <v>19081823</v>
      </c>
      <c r="E46" s="18">
        <v>991769</v>
      </c>
      <c r="F46" s="18">
        <v>20073592</v>
      </c>
      <c r="G46" s="18">
        <v>0</v>
      </c>
      <c r="H46" s="18">
        <v>21446027</v>
      </c>
      <c r="I46" s="18">
        <v>10173000</v>
      </c>
      <c r="J46" s="18">
        <v>0</v>
      </c>
      <c r="K46" s="18">
        <v>31619027</v>
      </c>
      <c r="L46" s="18">
        <v>4084000</v>
      </c>
      <c r="M46" s="18">
        <v>0</v>
      </c>
      <c r="N46" s="18">
        <v>2434700</v>
      </c>
      <c r="O46" s="18">
        <v>1392312</v>
      </c>
      <c r="P46" s="18">
        <v>59603631</v>
      </c>
      <c r="Q46" s="17">
        <v>86</v>
      </c>
      <c r="U46" s="3"/>
    </row>
    <row r="47" spans="2:21" ht="21.75" customHeight="1" x14ac:dyDescent="0.15">
      <c r="B47" s="89">
        <v>89</v>
      </c>
      <c r="C47" s="19" t="s">
        <v>17</v>
      </c>
      <c r="D47" s="18">
        <v>78770349</v>
      </c>
      <c r="E47" s="18">
        <v>2237353</v>
      </c>
      <c r="F47" s="18">
        <v>81007702</v>
      </c>
      <c r="G47" s="18">
        <v>0</v>
      </c>
      <c r="H47" s="18">
        <v>63637511</v>
      </c>
      <c r="I47" s="18">
        <v>9891000</v>
      </c>
      <c r="J47" s="18">
        <v>0</v>
      </c>
      <c r="K47" s="18">
        <v>73528511</v>
      </c>
      <c r="L47" s="18">
        <v>12002000</v>
      </c>
      <c r="M47" s="18">
        <v>0</v>
      </c>
      <c r="N47" s="18">
        <v>5902000</v>
      </c>
      <c r="O47" s="18">
        <v>4709958</v>
      </c>
      <c r="P47" s="18">
        <v>177150171</v>
      </c>
      <c r="Q47" s="17">
        <v>89</v>
      </c>
      <c r="U47" s="3"/>
    </row>
    <row r="48" spans="2:21" ht="21.75" customHeight="1" x14ac:dyDescent="0.15">
      <c r="B48" s="91">
        <v>90</v>
      </c>
      <c r="C48" s="23" t="s">
        <v>16</v>
      </c>
      <c r="D48" s="18">
        <v>126365273</v>
      </c>
      <c r="E48" s="18">
        <v>5044304</v>
      </c>
      <c r="F48" s="92">
        <v>131409577</v>
      </c>
      <c r="G48" s="92">
        <v>0</v>
      </c>
      <c r="H48" s="92">
        <v>85471100</v>
      </c>
      <c r="I48" s="92">
        <v>14931000</v>
      </c>
      <c r="J48" s="18">
        <v>0</v>
      </c>
      <c r="K48" s="92">
        <v>100402100</v>
      </c>
      <c r="L48" s="92">
        <v>16498000</v>
      </c>
      <c r="M48" s="92">
        <v>0</v>
      </c>
      <c r="N48" s="92">
        <v>14301000</v>
      </c>
      <c r="O48" s="92">
        <v>7875165</v>
      </c>
      <c r="P48" s="92">
        <v>270485842</v>
      </c>
      <c r="Q48" s="163">
        <v>90</v>
      </c>
      <c r="U48" s="3"/>
    </row>
    <row r="49" spans="2:21" ht="21.75" customHeight="1" x14ac:dyDescent="0.15">
      <c r="B49" s="89">
        <v>92</v>
      </c>
      <c r="C49" s="19" t="s">
        <v>15</v>
      </c>
      <c r="D49" s="86">
        <v>29938692</v>
      </c>
      <c r="E49" s="86">
        <v>1178026</v>
      </c>
      <c r="F49" s="86">
        <v>31116718</v>
      </c>
      <c r="G49" s="86">
        <v>0</v>
      </c>
      <c r="H49" s="86">
        <v>33005607</v>
      </c>
      <c r="I49" s="86">
        <v>13329000</v>
      </c>
      <c r="J49" s="86">
        <v>0</v>
      </c>
      <c r="K49" s="86">
        <v>46334607</v>
      </c>
      <c r="L49" s="86">
        <v>6275000</v>
      </c>
      <c r="M49" s="86">
        <v>0</v>
      </c>
      <c r="N49" s="86">
        <v>5519200</v>
      </c>
      <c r="O49" s="86">
        <v>2333225</v>
      </c>
      <c r="P49" s="86">
        <v>91578750</v>
      </c>
      <c r="Q49" s="162">
        <v>92</v>
      </c>
      <c r="U49" s="3"/>
    </row>
    <row r="50" spans="2:21" ht="21.75" customHeight="1" x14ac:dyDescent="0.15">
      <c r="B50" s="89">
        <v>93</v>
      </c>
      <c r="C50" s="19" t="s">
        <v>14</v>
      </c>
      <c r="D50" s="18">
        <v>355642191</v>
      </c>
      <c r="E50" s="18">
        <v>11973541</v>
      </c>
      <c r="F50" s="18">
        <v>367615732</v>
      </c>
      <c r="G50" s="18">
        <v>0</v>
      </c>
      <c r="H50" s="18">
        <v>317380768</v>
      </c>
      <c r="I50" s="18">
        <v>54996000</v>
      </c>
      <c r="J50" s="18">
        <v>0</v>
      </c>
      <c r="K50" s="18">
        <v>372376768</v>
      </c>
      <c r="L50" s="18">
        <v>59971000</v>
      </c>
      <c r="M50" s="18">
        <v>0</v>
      </c>
      <c r="N50" s="18">
        <v>45517920</v>
      </c>
      <c r="O50" s="18">
        <v>25169644</v>
      </c>
      <c r="P50" s="18">
        <v>870651064</v>
      </c>
      <c r="Q50" s="17">
        <v>93</v>
      </c>
      <c r="U50" s="3"/>
    </row>
    <row r="51" spans="2:21" ht="21.75" customHeight="1" x14ac:dyDescent="0.15">
      <c r="B51" s="89">
        <v>94</v>
      </c>
      <c r="C51" s="19" t="s">
        <v>13</v>
      </c>
      <c r="D51" s="18">
        <v>171282026</v>
      </c>
      <c r="E51" s="18">
        <v>6072584</v>
      </c>
      <c r="F51" s="18">
        <v>177354610</v>
      </c>
      <c r="G51" s="18">
        <v>0</v>
      </c>
      <c r="H51" s="18">
        <v>245523100</v>
      </c>
      <c r="I51" s="18">
        <v>116990000</v>
      </c>
      <c r="J51" s="18">
        <v>0</v>
      </c>
      <c r="K51" s="18">
        <v>362513100</v>
      </c>
      <c r="L51" s="18">
        <v>46727000</v>
      </c>
      <c r="M51" s="18">
        <v>0</v>
      </c>
      <c r="N51" s="18">
        <v>25787000</v>
      </c>
      <c r="O51" s="18">
        <v>12844730</v>
      </c>
      <c r="P51" s="18">
        <v>625226440</v>
      </c>
      <c r="Q51" s="17">
        <v>94</v>
      </c>
      <c r="U51" s="3"/>
    </row>
    <row r="52" spans="2:21" ht="21.75" customHeight="1" x14ac:dyDescent="0.15">
      <c r="B52" s="89">
        <v>95</v>
      </c>
      <c r="C52" s="19" t="s">
        <v>12</v>
      </c>
      <c r="D52" s="18">
        <v>33769918</v>
      </c>
      <c r="E52" s="18">
        <v>964315</v>
      </c>
      <c r="F52" s="18">
        <v>34734233</v>
      </c>
      <c r="G52" s="18">
        <v>0</v>
      </c>
      <c r="H52" s="18">
        <v>47110501</v>
      </c>
      <c r="I52" s="18">
        <v>22189000</v>
      </c>
      <c r="J52" s="18">
        <v>0</v>
      </c>
      <c r="K52" s="18">
        <v>69299501</v>
      </c>
      <c r="L52" s="18">
        <v>8895000</v>
      </c>
      <c r="M52" s="18">
        <v>0</v>
      </c>
      <c r="N52" s="18">
        <v>5771850</v>
      </c>
      <c r="O52" s="18">
        <v>2742511</v>
      </c>
      <c r="P52" s="18">
        <v>121443095</v>
      </c>
      <c r="Q52" s="17">
        <v>95</v>
      </c>
      <c r="U52" s="3"/>
    </row>
    <row r="53" spans="2:21" ht="21.75" customHeight="1" x14ac:dyDescent="0.15">
      <c r="B53" s="91">
        <v>96</v>
      </c>
      <c r="C53" s="23" t="s">
        <v>11</v>
      </c>
      <c r="D53" s="18">
        <v>77717507</v>
      </c>
      <c r="E53" s="18">
        <v>3328990</v>
      </c>
      <c r="F53" s="92">
        <v>81046497</v>
      </c>
      <c r="G53" s="92">
        <v>0</v>
      </c>
      <c r="H53" s="92">
        <v>94892707</v>
      </c>
      <c r="I53" s="92">
        <v>27105000</v>
      </c>
      <c r="J53" s="18">
        <v>0</v>
      </c>
      <c r="K53" s="92">
        <v>121997707</v>
      </c>
      <c r="L53" s="92">
        <v>17909000</v>
      </c>
      <c r="M53" s="92">
        <v>0</v>
      </c>
      <c r="N53" s="92">
        <v>12603500</v>
      </c>
      <c r="O53" s="92">
        <v>5673937</v>
      </c>
      <c r="P53" s="92">
        <v>239230641</v>
      </c>
      <c r="Q53" s="163">
        <v>96</v>
      </c>
      <c r="U53" s="3"/>
    </row>
    <row r="54" spans="2:21" ht="21.75" customHeight="1" x14ac:dyDescent="0.15">
      <c r="B54" s="89">
        <v>97</v>
      </c>
      <c r="C54" s="19" t="s">
        <v>10</v>
      </c>
      <c r="D54" s="86">
        <v>151834551</v>
      </c>
      <c r="E54" s="86">
        <v>4068040</v>
      </c>
      <c r="F54" s="86">
        <v>155902591</v>
      </c>
      <c r="G54" s="86">
        <v>0</v>
      </c>
      <c r="H54" s="86">
        <v>139335161</v>
      </c>
      <c r="I54" s="86">
        <v>19345000</v>
      </c>
      <c r="J54" s="86">
        <v>0</v>
      </c>
      <c r="K54" s="86">
        <v>158680161</v>
      </c>
      <c r="L54" s="86">
        <v>26449000</v>
      </c>
      <c r="M54" s="86">
        <v>0</v>
      </c>
      <c r="N54" s="86">
        <v>12806100</v>
      </c>
      <c r="O54" s="86">
        <v>8403710</v>
      </c>
      <c r="P54" s="86">
        <v>362241562</v>
      </c>
      <c r="Q54" s="162">
        <v>97</v>
      </c>
      <c r="U54" s="3"/>
    </row>
    <row r="55" spans="2:21" ht="21.75" customHeight="1" x14ac:dyDescent="0.15">
      <c r="B55" s="89">
        <v>98</v>
      </c>
      <c r="C55" s="19" t="s">
        <v>9</v>
      </c>
      <c r="D55" s="18">
        <v>199766614</v>
      </c>
      <c r="E55" s="18">
        <v>6664356</v>
      </c>
      <c r="F55" s="18">
        <v>206430970</v>
      </c>
      <c r="G55" s="18">
        <v>0</v>
      </c>
      <c r="H55" s="18">
        <v>222673803</v>
      </c>
      <c r="I55" s="18">
        <v>70529000</v>
      </c>
      <c r="J55" s="18">
        <v>0</v>
      </c>
      <c r="K55" s="18">
        <v>293202803</v>
      </c>
      <c r="L55" s="18">
        <v>42272000</v>
      </c>
      <c r="M55" s="18">
        <v>0</v>
      </c>
      <c r="N55" s="18">
        <v>25807150</v>
      </c>
      <c r="O55" s="18">
        <v>14667949</v>
      </c>
      <c r="P55" s="18">
        <v>582380872</v>
      </c>
      <c r="Q55" s="17">
        <v>98</v>
      </c>
      <c r="U55" s="3"/>
    </row>
    <row r="56" spans="2:21" ht="21.75" customHeight="1" x14ac:dyDescent="0.15">
      <c r="B56" s="89">
        <v>99</v>
      </c>
      <c r="C56" s="19" t="s">
        <v>8</v>
      </c>
      <c r="D56" s="18">
        <v>78579870</v>
      </c>
      <c r="E56" s="18">
        <v>2532457</v>
      </c>
      <c r="F56" s="18">
        <v>81112327</v>
      </c>
      <c r="G56" s="18">
        <v>0</v>
      </c>
      <c r="H56" s="18">
        <v>78342216</v>
      </c>
      <c r="I56" s="18">
        <v>19636000</v>
      </c>
      <c r="J56" s="18">
        <v>0</v>
      </c>
      <c r="K56" s="18">
        <v>97978216</v>
      </c>
      <c r="L56" s="18">
        <v>14627000</v>
      </c>
      <c r="M56" s="18">
        <v>0</v>
      </c>
      <c r="N56" s="18">
        <v>11620500</v>
      </c>
      <c r="O56" s="18">
        <v>5775365</v>
      </c>
      <c r="P56" s="18">
        <v>211113408</v>
      </c>
      <c r="Q56" s="17">
        <v>99</v>
      </c>
      <c r="U56" s="3"/>
    </row>
    <row r="57" spans="2:21" ht="21.75" customHeight="1" x14ac:dyDescent="0.15">
      <c r="B57" s="89">
        <v>100</v>
      </c>
      <c r="C57" s="19" t="s">
        <v>7</v>
      </c>
      <c r="D57" s="18">
        <v>134349271</v>
      </c>
      <c r="E57" s="18">
        <v>3368211</v>
      </c>
      <c r="F57" s="18">
        <v>137717482</v>
      </c>
      <c r="G57" s="18">
        <v>0</v>
      </c>
      <c r="H57" s="18">
        <v>101285788</v>
      </c>
      <c r="I57" s="18">
        <v>18169000</v>
      </c>
      <c r="J57" s="18">
        <v>0</v>
      </c>
      <c r="K57" s="18">
        <v>119454788</v>
      </c>
      <c r="L57" s="18">
        <v>19227000</v>
      </c>
      <c r="M57" s="18">
        <v>0</v>
      </c>
      <c r="N57" s="18">
        <v>15452800</v>
      </c>
      <c r="O57" s="18">
        <v>8692670</v>
      </c>
      <c r="P57" s="18">
        <v>300544740</v>
      </c>
      <c r="Q57" s="17">
        <v>100</v>
      </c>
      <c r="U57" s="3"/>
    </row>
    <row r="58" spans="2:21" ht="21.75" customHeight="1" x14ac:dyDescent="0.15">
      <c r="B58" s="91">
        <v>101</v>
      </c>
      <c r="C58" s="23" t="s">
        <v>6</v>
      </c>
      <c r="D58" s="18">
        <v>124266286</v>
      </c>
      <c r="E58" s="18">
        <v>5120074</v>
      </c>
      <c r="F58" s="22">
        <v>129386360</v>
      </c>
      <c r="G58" s="22">
        <v>0</v>
      </c>
      <c r="H58" s="22">
        <v>106656992</v>
      </c>
      <c r="I58" s="22">
        <v>31917000</v>
      </c>
      <c r="J58" s="18">
        <v>0</v>
      </c>
      <c r="K58" s="22">
        <v>138573992</v>
      </c>
      <c r="L58" s="22">
        <v>20230000</v>
      </c>
      <c r="M58" s="22">
        <v>0</v>
      </c>
      <c r="N58" s="22">
        <v>12280570</v>
      </c>
      <c r="O58" s="22">
        <v>8537234</v>
      </c>
      <c r="P58" s="22">
        <v>309008156</v>
      </c>
      <c r="Q58" s="21">
        <v>101</v>
      </c>
      <c r="U58" s="3"/>
    </row>
    <row r="59" spans="2:21" ht="21.75" customHeight="1" x14ac:dyDescent="0.15">
      <c r="B59" s="87">
        <v>102</v>
      </c>
      <c r="C59" s="15" t="s">
        <v>5</v>
      </c>
      <c r="D59" s="86">
        <v>199589981</v>
      </c>
      <c r="E59" s="86">
        <v>3197776</v>
      </c>
      <c r="F59" s="14">
        <v>202787757</v>
      </c>
      <c r="G59" s="14">
        <v>0</v>
      </c>
      <c r="H59" s="14">
        <v>153650159</v>
      </c>
      <c r="I59" s="14">
        <v>18056000</v>
      </c>
      <c r="J59" s="86">
        <v>0</v>
      </c>
      <c r="K59" s="14">
        <v>171706159</v>
      </c>
      <c r="L59" s="14">
        <v>29170000</v>
      </c>
      <c r="M59" s="14">
        <v>0</v>
      </c>
      <c r="N59" s="14">
        <v>15624400</v>
      </c>
      <c r="O59" s="14">
        <v>12336183</v>
      </c>
      <c r="P59" s="14">
        <v>431624499</v>
      </c>
      <c r="Q59" s="13">
        <v>102</v>
      </c>
      <c r="U59" s="3"/>
    </row>
    <row r="60" spans="2:21" ht="21.75" customHeight="1" x14ac:dyDescent="0.15">
      <c r="B60" s="89">
        <v>103</v>
      </c>
      <c r="C60" s="19" t="s">
        <v>4</v>
      </c>
      <c r="D60" s="18">
        <v>71646518</v>
      </c>
      <c r="E60" s="18">
        <v>3244983</v>
      </c>
      <c r="F60" s="18">
        <v>74891501</v>
      </c>
      <c r="G60" s="18">
        <v>0</v>
      </c>
      <c r="H60" s="18">
        <v>77791095</v>
      </c>
      <c r="I60" s="18">
        <v>21309000</v>
      </c>
      <c r="J60" s="18">
        <v>0</v>
      </c>
      <c r="K60" s="18">
        <v>99100095</v>
      </c>
      <c r="L60" s="18">
        <v>14757000</v>
      </c>
      <c r="M60" s="18">
        <v>0</v>
      </c>
      <c r="N60" s="18">
        <v>10337200</v>
      </c>
      <c r="O60" s="18">
        <v>4907271</v>
      </c>
      <c r="P60" s="18">
        <v>203993067</v>
      </c>
      <c r="Q60" s="17">
        <v>103</v>
      </c>
      <c r="U60" s="3"/>
    </row>
    <row r="61" spans="2:21" ht="21.75" customHeight="1" x14ac:dyDescent="0.15">
      <c r="B61" s="89">
        <v>104</v>
      </c>
      <c r="C61" s="19" t="s">
        <v>3</v>
      </c>
      <c r="D61" s="18">
        <v>166667367</v>
      </c>
      <c r="E61" s="18">
        <v>6168225</v>
      </c>
      <c r="F61" s="18">
        <v>172835592</v>
      </c>
      <c r="G61" s="18">
        <v>0</v>
      </c>
      <c r="H61" s="18">
        <v>155524879</v>
      </c>
      <c r="I61" s="18">
        <v>62281000</v>
      </c>
      <c r="J61" s="18">
        <v>0</v>
      </c>
      <c r="K61" s="18">
        <v>217805879</v>
      </c>
      <c r="L61" s="18">
        <v>29515000</v>
      </c>
      <c r="M61" s="18">
        <v>0</v>
      </c>
      <c r="N61" s="18">
        <v>20821200</v>
      </c>
      <c r="O61" s="18">
        <v>12718759</v>
      </c>
      <c r="P61" s="18">
        <v>453696430</v>
      </c>
      <c r="Q61" s="17">
        <v>104</v>
      </c>
      <c r="U61" s="3"/>
    </row>
    <row r="62" spans="2:21" ht="21.75" customHeight="1" x14ac:dyDescent="0.15">
      <c r="B62" s="89">
        <v>105</v>
      </c>
      <c r="C62" s="19" t="s">
        <v>2</v>
      </c>
      <c r="D62" s="18">
        <v>139913566</v>
      </c>
      <c r="E62" s="18">
        <v>4562621</v>
      </c>
      <c r="F62" s="18">
        <v>144476187</v>
      </c>
      <c r="G62" s="18">
        <v>0</v>
      </c>
      <c r="H62" s="18">
        <v>105123260</v>
      </c>
      <c r="I62" s="18">
        <v>30581000</v>
      </c>
      <c r="J62" s="18">
        <v>0</v>
      </c>
      <c r="K62" s="18">
        <v>135704260</v>
      </c>
      <c r="L62" s="18">
        <v>20112000</v>
      </c>
      <c r="M62" s="18">
        <v>0</v>
      </c>
      <c r="N62" s="18">
        <v>13949600</v>
      </c>
      <c r="O62" s="18">
        <v>9072453</v>
      </c>
      <c r="P62" s="18">
        <v>323314500</v>
      </c>
      <c r="Q62" s="17">
        <v>105</v>
      </c>
      <c r="U62" s="3"/>
    </row>
    <row r="63" spans="2:21" ht="21.75" customHeight="1" x14ac:dyDescent="0.15">
      <c r="B63" s="87">
        <v>301</v>
      </c>
      <c r="C63" s="15" t="s">
        <v>1</v>
      </c>
      <c r="D63" s="86">
        <v>112742000</v>
      </c>
      <c r="E63" s="86">
        <v>0</v>
      </c>
      <c r="F63" s="14">
        <v>112742000</v>
      </c>
      <c r="G63" s="14">
        <v>0</v>
      </c>
      <c r="H63" s="14">
        <v>29062000</v>
      </c>
      <c r="I63" s="14">
        <v>0</v>
      </c>
      <c r="J63" s="86">
        <v>0</v>
      </c>
      <c r="K63" s="14">
        <v>29062000</v>
      </c>
      <c r="L63" s="14">
        <v>0</v>
      </c>
      <c r="M63" s="14">
        <v>0</v>
      </c>
      <c r="N63" s="14">
        <v>0</v>
      </c>
      <c r="O63" s="14">
        <v>0</v>
      </c>
      <c r="P63" s="14">
        <v>141804000</v>
      </c>
      <c r="Q63" s="13">
        <v>301</v>
      </c>
      <c r="U63" s="3"/>
    </row>
    <row r="64" spans="2:21" ht="21.75" customHeight="1" thickBot="1" x14ac:dyDescent="0.2">
      <c r="B64" s="84">
        <v>302</v>
      </c>
      <c r="C64" s="11" t="s">
        <v>0</v>
      </c>
      <c r="D64" s="161">
        <v>116303600</v>
      </c>
      <c r="E64" s="161">
        <v>0</v>
      </c>
      <c r="F64" s="10">
        <v>116303600</v>
      </c>
      <c r="G64" s="10">
        <v>0</v>
      </c>
      <c r="H64" s="10">
        <v>37999990</v>
      </c>
      <c r="I64" s="10">
        <v>0</v>
      </c>
      <c r="J64" s="161">
        <v>0</v>
      </c>
      <c r="K64" s="10">
        <v>37999990</v>
      </c>
      <c r="L64" s="10">
        <v>0</v>
      </c>
      <c r="M64" s="10">
        <v>0</v>
      </c>
      <c r="N64" s="10">
        <v>0</v>
      </c>
      <c r="O64" s="10">
        <v>0</v>
      </c>
      <c r="P64" s="10">
        <v>154303590</v>
      </c>
      <c r="Q64" s="9">
        <v>302</v>
      </c>
      <c r="U64" s="3"/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6">
    <mergeCell ref="B3:B5"/>
    <mergeCell ref="Q3:Q5"/>
    <mergeCell ref="D3:P3"/>
    <mergeCell ref="N4:O4"/>
    <mergeCell ref="G4:K4"/>
    <mergeCell ref="L4:M4"/>
  </mergeCells>
  <phoneticPr fontId="7"/>
  <pageMargins left="0.39370078740157483" right="0.35433070866141736" top="0.59055118110236227" bottom="0.39370078740157483" header="0.27559055118110237" footer="0.27559055118110237"/>
  <pageSetup paperSize="9" scale="50" orientation="portrait" r:id="rId1"/>
  <headerFooter alignWithMargins="0"/>
  <colBreaks count="1" manualBreakCount="1">
    <brk id="10" max="63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3"/>
    <pageSetUpPr autoPageBreaks="0"/>
  </sheetPr>
  <dimension ref="B1:AE117"/>
  <sheetViews>
    <sheetView showOutlineSymbols="0" view="pageBreakPreview" zoomScale="80" zoomScaleNormal="75" zoomScaleSheetLayoutView="80" workbookViewId="0"/>
  </sheetViews>
  <sheetFormatPr defaultColWidth="10.75" defaultRowHeight="14.25" x14ac:dyDescent="0.15"/>
  <cols>
    <col min="1" max="1" width="1.75" style="1" customWidth="1"/>
    <col min="2" max="2" width="4.875" style="1" customWidth="1"/>
    <col min="3" max="3" width="13.625" style="1" customWidth="1"/>
    <col min="4" max="4" width="16.625" style="1" customWidth="1"/>
    <col min="5" max="5" width="15.5" style="1" customWidth="1"/>
    <col min="6" max="6" width="18.625" style="1" customWidth="1"/>
    <col min="7" max="7" width="17.5" style="1" customWidth="1"/>
    <col min="8" max="11" width="18.625" style="1" customWidth="1"/>
    <col min="12" max="15" width="19.5" style="1" customWidth="1"/>
    <col min="16" max="16" width="5" style="1" customWidth="1"/>
    <col min="17" max="18" width="18.5" style="1" customWidth="1"/>
    <col min="19" max="19" width="19.375" style="1" customWidth="1"/>
    <col min="20" max="16384" width="10.75" style="1"/>
  </cols>
  <sheetData>
    <row r="1" spans="2:31" ht="24" customHeight="1" x14ac:dyDescent="0.15">
      <c r="B1" s="180" t="s">
        <v>148</v>
      </c>
      <c r="C1" s="2"/>
      <c r="D1" s="2"/>
      <c r="E1" s="2"/>
    </row>
    <row r="2" spans="2:31" ht="11.25" customHeight="1" thickBot="1" x14ac:dyDescent="0.2">
      <c r="B2" s="80"/>
      <c r="L2" s="79"/>
      <c r="M2" s="79"/>
      <c r="N2" s="79"/>
      <c r="O2" s="79"/>
    </row>
    <row r="3" spans="2:31" ht="21.75" customHeight="1" x14ac:dyDescent="0.15">
      <c r="B3" s="801" t="s">
        <v>79</v>
      </c>
      <c r="C3" s="78" t="s">
        <v>82</v>
      </c>
      <c r="D3" s="825" t="s">
        <v>147</v>
      </c>
      <c r="E3" s="826"/>
      <c r="F3" s="826"/>
      <c r="G3" s="826"/>
      <c r="H3" s="826"/>
      <c r="I3" s="826"/>
      <c r="J3" s="826"/>
      <c r="K3" s="826"/>
      <c r="L3" s="826"/>
      <c r="M3" s="827"/>
      <c r="N3" s="826"/>
      <c r="O3" s="828"/>
      <c r="P3" s="804" t="s">
        <v>79</v>
      </c>
      <c r="T3" s="3"/>
    </row>
    <row r="4" spans="2:31" ht="21.75" customHeight="1" x14ac:dyDescent="0.15">
      <c r="B4" s="802"/>
      <c r="C4" s="64"/>
      <c r="D4" s="179"/>
      <c r="E4" s="179" t="s">
        <v>137</v>
      </c>
      <c r="F4" s="178"/>
      <c r="G4" s="821" t="s">
        <v>146</v>
      </c>
      <c r="H4" s="822"/>
      <c r="I4" s="822"/>
      <c r="J4" s="822"/>
      <c r="K4" s="822"/>
      <c r="L4" s="823"/>
      <c r="M4" s="186" t="s">
        <v>145</v>
      </c>
      <c r="N4" s="177" t="s">
        <v>144</v>
      </c>
      <c r="O4" s="177" t="s">
        <v>133</v>
      </c>
      <c r="P4" s="805"/>
      <c r="T4" s="3"/>
    </row>
    <row r="5" spans="2:31" s="2" customFormat="1" ht="21.75" customHeight="1" thickBot="1" x14ac:dyDescent="0.2">
      <c r="B5" s="803"/>
      <c r="C5" s="63" t="s">
        <v>105</v>
      </c>
      <c r="D5" s="61" t="s">
        <v>78</v>
      </c>
      <c r="E5" s="61" t="s">
        <v>77</v>
      </c>
      <c r="F5" s="62" t="s">
        <v>61</v>
      </c>
      <c r="G5" s="176" t="s">
        <v>143</v>
      </c>
      <c r="H5" s="176" t="s">
        <v>142</v>
      </c>
      <c r="I5" s="176" t="s">
        <v>65</v>
      </c>
      <c r="J5" s="176" t="s">
        <v>141</v>
      </c>
      <c r="K5" s="175" t="s">
        <v>62</v>
      </c>
      <c r="L5" s="174" t="s">
        <v>61</v>
      </c>
      <c r="M5" s="134" t="s">
        <v>104</v>
      </c>
      <c r="N5" s="170" t="s">
        <v>130</v>
      </c>
      <c r="O5" s="170" t="s">
        <v>127</v>
      </c>
      <c r="P5" s="806"/>
      <c r="T5" s="4"/>
    </row>
    <row r="6" spans="2:31" s="2" customFormat="1" x14ac:dyDescent="0.15">
      <c r="B6" s="60"/>
      <c r="C6" s="7"/>
      <c r="D6" s="59" t="s">
        <v>60</v>
      </c>
      <c r="E6" s="59" t="s">
        <v>60</v>
      </c>
      <c r="F6" s="58" t="s">
        <v>60</v>
      </c>
      <c r="G6" s="58" t="s">
        <v>60</v>
      </c>
      <c r="H6" s="58" t="s">
        <v>60</v>
      </c>
      <c r="I6" s="58" t="s">
        <v>60</v>
      </c>
      <c r="J6" s="58" t="s">
        <v>60</v>
      </c>
      <c r="K6" s="58" t="s">
        <v>60</v>
      </c>
      <c r="L6" s="58" t="s">
        <v>60</v>
      </c>
      <c r="M6" s="58" t="s">
        <v>60</v>
      </c>
      <c r="N6" s="58" t="s">
        <v>60</v>
      </c>
      <c r="O6" s="58" t="s">
        <v>60</v>
      </c>
      <c r="P6" s="36"/>
      <c r="T6" s="4"/>
    </row>
    <row r="7" spans="2:31" s="2" customFormat="1" ht="21.75" customHeight="1" x14ac:dyDescent="0.15">
      <c r="B7" s="56"/>
      <c r="C7" s="55" t="s">
        <v>59</v>
      </c>
      <c r="D7" s="122">
        <v>16022764032</v>
      </c>
      <c r="E7" s="122">
        <v>1063450386</v>
      </c>
      <c r="F7" s="122">
        <v>17086214418</v>
      </c>
      <c r="G7" s="122">
        <v>0</v>
      </c>
      <c r="H7" s="122">
        <v>14209058128</v>
      </c>
      <c r="I7" s="122">
        <v>4094372000</v>
      </c>
      <c r="J7" s="122">
        <v>0</v>
      </c>
      <c r="K7" s="122">
        <v>0</v>
      </c>
      <c r="L7" s="122">
        <v>18303430128</v>
      </c>
      <c r="M7" s="122">
        <v>2789235037</v>
      </c>
      <c r="N7" s="122">
        <v>0</v>
      </c>
      <c r="O7" s="122">
        <v>38178879583</v>
      </c>
      <c r="P7" s="36"/>
      <c r="T7" s="53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2:31" s="2" customFormat="1" ht="21.75" customHeight="1" x14ac:dyDescent="0.15">
      <c r="B8" s="56"/>
      <c r="C8" s="55" t="s">
        <v>58</v>
      </c>
      <c r="D8" s="122">
        <v>16172385039</v>
      </c>
      <c r="E8" s="122">
        <v>925385868</v>
      </c>
      <c r="F8" s="122">
        <v>17097770907</v>
      </c>
      <c r="G8" s="122">
        <v>0</v>
      </c>
      <c r="H8" s="122">
        <v>14326605515</v>
      </c>
      <c r="I8" s="122">
        <v>4136867000</v>
      </c>
      <c r="J8" s="122">
        <v>0</v>
      </c>
      <c r="K8" s="122">
        <v>0</v>
      </c>
      <c r="L8" s="122">
        <v>18463472515</v>
      </c>
      <c r="M8" s="122">
        <v>2447749647</v>
      </c>
      <c r="N8" s="122">
        <v>0</v>
      </c>
      <c r="O8" s="122">
        <v>38008993069</v>
      </c>
      <c r="P8" s="185"/>
      <c r="T8" s="53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s="2" customFormat="1" ht="21.75" customHeight="1" x14ac:dyDescent="0.15">
      <c r="B9" s="56"/>
      <c r="C9" s="55" t="s">
        <v>57</v>
      </c>
      <c r="D9" s="122">
        <v>16039415361</v>
      </c>
      <c r="E9" s="122">
        <v>680283084</v>
      </c>
      <c r="F9" s="122">
        <v>16719698445</v>
      </c>
      <c r="G9" s="122">
        <v>0</v>
      </c>
      <c r="H9" s="122">
        <v>14482734919</v>
      </c>
      <c r="I9" s="122">
        <v>4335265000</v>
      </c>
      <c r="J9" s="122">
        <v>0</v>
      </c>
      <c r="K9" s="122">
        <v>0</v>
      </c>
      <c r="L9" s="122">
        <v>18817999919</v>
      </c>
      <c r="M9" s="122">
        <v>1735910680</v>
      </c>
      <c r="N9" s="122">
        <v>0</v>
      </c>
      <c r="O9" s="122">
        <v>37273609044</v>
      </c>
      <c r="P9" s="185"/>
      <c r="T9" s="5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2:31" s="2" customFormat="1" ht="21.75" customHeight="1" x14ac:dyDescent="0.15">
      <c r="B10" s="56"/>
      <c r="C10" s="55" t="s">
        <v>56</v>
      </c>
      <c r="D10" s="123">
        <v>15937603980</v>
      </c>
      <c r="E10" s="123">
        <v>420067846</v>
      </c>
      <c r="F10" s="123">
        <v>16357671826</v>
      </c>
      <c r="G10" s="123">
        <v>0</v>
      </c>
      <c r="H10" s="123">
        <v>14018523160</v>
      </c>
      <c r="I10" s="123">
        <v>4216346000</v>
      </c>
      <c r="J10" s="123">
        <v>0</v>
      </c>
      <c r="K10" s="123">
        <v>0</v>
      </c>
      <c r="L10" s="122">
        <v>18234869160</v>
      </c>
      <c r="M10" s="123">
        <v>1001401020</v>
      </c>
      <c r="N10" s="122">
        <v>0</v>
      </c>
      <c r="O10" s="123">
        <v>35593942006</v>
      </c>
      <c r="P10" s="36"/>
      <c r="T10" s="53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2:31" s="2" customFormat="1" ht="15" thickBot="1" x14ac:dyDescent="0.2">
      <c r="B11" s="51"/>
      <c r="C11" s="50"/>
      <c r="D11" s="46"/>
      <c r="E11" s="48"/>
      <c r="F11" s="46"/>
      <c r="G11" s="46"/>
      <c r="H11" s="46"/>
      <c r="I11" s="46"/>
      <c r="J11" s="45"/>
      <c r="K11" s="45"/>
      <c r="L11" s="184"/>
      <c r="M11" s="45"/>
      <c r="N11" s="168"/>
      <c r="O11" s="168"/>
      <c r="P11" s="36"/>
      <c r="T11" s="4"/>
    </row>
    <row r="12" spans="2:31" s="2" customFormat="1" x14ac:dyDescent="0.15">
      <c r="B12" s="44"/>
      <c r="C12" s="43"/>
      <c r="D12" s="42"/>
      <c r="E12" s="42"/>
      <c r="F12" s="40"/>
      <c r="G12" s="40"/>
      <c r="H12" s="40"/>
      <c r="I12" s="40"/>
      <c r="J12" s="40"/>
      <c r="K12" s="40"/>
      <c r="L12" s="40"/>
      <c r="M12" s="40"/>
      <c r="N12" s="167"/>
      <c r="O12" s="167"/>
      <c r="P12" s="39"/>
      <c r="T12" s="4"/>
    </row>
    <row r="13" spans="2:31" s="2" customFormat="1" ht="21.75" customHeight="1" x14ac:dyDescent="0.15">
      <c r="B13" s="37" t="s">
        <v>55</v>
      </c>
      <c r="C13" s="19" t="s">
        <v>54</v>
      </c>
      <c r="D13" s="38">
        <f t="shared" ref="D13:O13" si="0">SUM(D19:D64)</f>
        <v>15189902452</v>
      </c>
      <c r="E13" s="38">
        <f t="shared" si="0"/>
        <v>206208227</v>
      </c>
      <c r="F13" s="38">
        <f t="shared" si="0"/>
        <v>15396110679</v>
      </c>
      <c r="G13" s="38">
        <f t="shared" si="0"/>
        <v>0</v>
      </c>
      <c r="H13" s="38">
        <f t="shared" si="0"/>
        <v>13700771652</v>
      </c>
      <c r="I13" s="38">
        <f t="shared" si="0"/>
        <v>4231733000</v>
      </c>
      <c r="J13" s="38">
        <f t="shared" si="0"/>
        <v>0</v>
      </c>
      <c r="K13" s="38">
        <f t="shared" si="0"/>
        <v>0</v>
      </c>
      <c r="L13" s="38">
        <f t="shared" si="0"/>
        <v>17932504652</v>
      </c>
      <c r="M13" s="38">
        <f t="shared" si="0"/>
        <v>589198259</v>
      </c>
      <c r="N13" s="38">
        <f t="shared" si="0"/>
        <v>0</v>
      </c>
      <c r="O13" s="38">
        <f t="shared" si="0"/>
        <v>33917813590</v>
      </c>
      <c r="P13" s="36"/>
      <c r="R13" s="2">
        <f>D13+E13+H13+I13+M13</f>
        <v>33917813590</v>
      </c>
      <c r="T13" s="4"/>
    </row>
    <row r="14" spans="2:31" s="2" customFormat="1" ht="21.75" customHeight="1" x14ac:dyDescent="0.15">
      <c r="B14" s="37" t="s">
        <v>53</v>
      </c>
      <c r="C14" s="19" t="s">
        <v>52</v>
      </c>
      <c r="D14" s="33">
        <f t="shared" ref="D14:O14" si="1">SUM(D19:D62)</f>
        <v>14708595552</v>
      </c>
      <c r="E14" s="33">
        <f t="shared" si="1"/>
        <v>206208227</v>
      </c>
      <c r="F14" s="33">
        <f t="shared" si="1"/>
        <v>14914803779</v>
      </c>
      <c r="G14" s="33">
        <f t="shared" si="1"/>
        <v>0</v>
      </c>
      <c r="H14" s="33">
        <f t="shared" si="1"/>
        <v>13581444970</v>
      </c>
      <c r="I14" s="33">
        <f t="shared" si="1"/>
        <v>4231733000</v>
      </c>
      <c r="J14" s="33">
        <f t="shared" si="1"/>
        <v>0</v>
      </c>
      <c r="K14" s="33">
        <f t="shared" si="1"/>
        <v>0</v>
      </c>
      <c r="L14" s="33">
        <f t="shared" si="1"/>
        <v>17813177970</v>
      </c>
      <c r="M14" s="33">
        <f t="shared" si="1"/>
        <v>589198259</v>
      </c>
      <c r="N14" s="33">
        <f t="shared" si="1"/>
        <v>0</v>
      </c>
      <c r="O14" s="33">
        <f t="shared" si="1"/>
        <v>33317180008</v>
      </c>
      <c r="P14" s="36"/>
      <c r="R14" s="2">
        <f>D14+E14+H14+I14+M14</f>
        <v>33317180008</v>
      </c>
      <c r="T14" s="4"/>
    </row>
    <row r="15" spans="2:31" ht="21.75" customHeight="1" x14ac:dyDescent="0.15">
      <c r="B15" s="35" t="s">
        <v>140</v>
      </c>
      <c r="C15" s="105" t="s">
        <v>50</v>
      </c>
      <c r="D15" s="33">
        <f t="shared" ref="D15:O15" si="2">SUM(D19:D31,D35:D36,D38:D40,D43,D48,D50:D51,D53:D62)</f>
        <v>13080370613</v>
      </c>
      <c r="E15" s="33">
        <f t="shared" si="2"/>
        <v>184433546</v>
      </c>
      <c r="F15" s="33">
        <f t="shared" si="2"/>
        <v>13264804159</v>
      </c>
      <c r="G15" s="33">
        <f t="shared" si="2"/>
        <v>0</v>
      </c>
      <c r="H15" s="33">
        <f t="shared" si="2"/>
        <v>12209985948</v>
      </c>
      <c r="I15" s="33">
        <f t="shared" si="2"/>
        <v>3819835000</v>
      </c>
      <c r="J15" s="33">
        <f t="shared" si="2"/>
        <v>0</v>
      </c>
      <c r="K15" s="33">
        <f t="shared" si="2"/>
        <v>0</v>
      </c>
      <c r="L15" s="33">
        <f t="shared" si="2"/>
        <v>16029820948</v>
      </c>
      <c r="M15" s="33">
        <f t="shared" si="2"/>
        <v>530901098</v>
      </c>
      <c r="N15" s="33">
        <f t="shared" si="2"/>
        <v>0</v>
      </c>
      <c r="O15" s="33">
        <f t="shared" si="2"/>
        <v>29825526205</v>
      </c>
      <c r="P15" s="27"/>
      <c r="T15" s="3"/>
    </row>
    <row r="16" spans="2:31" ht="21.75" customHeight="1" x14ac:dyDescent="0.15">
      <c r="B16" s="34" t="s">
        <v>49</v>
      </c>
      <c r="C16" s="105" t="s">
        <v>48</v>
      </c>
      <c r="D16" s="33">
        <f t="shared" ref="D16:O16" si="3">D14-D15</f>
        <v>1628224939</v>
      </c>
      <c r="E16" s="33">
        <f t="shared" si="3"/>
        <v>21774681</v>
      </c>
      <c r="F16" s="33">
        <f t="shared" si="3"/>
        <v>1649999620</v>
      </c>
      <c r="G16" s="33">
        <f t="shared" si="3"/>
        <v>0</v>
      </c>
      <c r="H16" s="33">
        <f t="shared" si="3"/>
        <v>1371459022</v>
      </c>
      <c r="I16" s="33">
        <f t="shared" si="3"/>
        <v>411898000</v>
      </c>
      <c r="J16" s="33">
        <f t="shared" si="3"/>
        <v>0</v>
      </c>
      <c r="K16" s="33">
        <f t="shared" si="3"/>
        <v>0</v>
      </c>
      <c r="L16" s="33">
        <f t="shared" si="3"/>
        <v>1783357022</v>
      </c>
      <c r="M16" s="33">
        <f t="shared" si="3"/>
        <v>58297161</v>
      </c>
      <c r="N16" s="33">
        <f t="shared" si="3"/>
        <v>0</v>
      </c>
      <c r="O16" s="33">
        <f t="shared" si="3"/>
        <v>3491653803</v>
      </c>
      <c r="P16" s="27"/>
      <c r="T16" s="3"/>
    </row>
    <row r="17" spans="2:20" ht="21.75" customHeight="1" x14ac:dyDescent="0.15">
      <c r="B17" s="34" t="s">
        <v>47</v>
      </c>
      <c r="C17" s="105" t="s">
        <v>46</v>
      </c>
      <c r="D17" s="33">
        <f t="shared" ref="D17:O17" si="4">SUM(D63:D64)</f>
        <v>481306900</v>
      </c>
      <c r="E17" s="33">
        <f t="shared" si="4"/>
        <v>0</v>
      </c>
      <c r="F17" s="33">
        <f t="shared" si="4"/>
        <v>481306900</v>
      </c>
      <c r="G17" s="33">
        <f t="shared" si="4"/>
        <v>0</v>
      </c>
      <c r="H17" s="33">
        <f t="shared" si="4"/>
        <v>119326682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119326682</v>
      </c>
      <c r="M17" s="33">
        <f t="shared" si="4"/>
        <v>0</v>
      </c>
      <c r="N17" s="33">
        <f t="shared" si="4"/>
        <v>0</v>
      </c>
      <c r="O17" s="33">
        <f t="shared" si="4"/>
        <v>600633582</v>
      </c>
      <c r="P17" s="27"/>
      <c r="T17" s="3"/>
    </row>
    <row r="18" spans="2:20" ht="15" thickBot="1" x14ac:dyDescent="0.2">
      <c r="B18" s="32"/>
      <c r="C18" s="166"/>
      <c r="D18" s="165"/>
      <c r="E18" s="165"/>
      <c r="F18" s="29"/>
      <c r="G18" s="29"/>
      <c r="H18" s="29"/>
      <c r="I18" s="29"/>
      <c r="J18" s="28"/>
      <c r="K18" s="28"/>
      <c r="L18" s="28"/>
      <c r="M18" s="183"/>
      <c r="N18" s="29"/>
      <c r="O18" s="164"/>
      <c r="P18" s="27"/>
      <c r="T18" s="3"/>
    </row>
    <row r="19" spans="2:20" ht="21.75" customHeight="1" x14ac:dyDescent="0.15">
      <c r="B19" s="89">
        <v>1</v>
      </c>
      <c r="C19" s="19" t="s">
        <v>45</v>
      </c>
      <c r="D19" s="26">
        <v>1347130731</v>
      </c>
      <c r="E19" s="26">
        <v>15376040</v>
      </c>
      <c r="F19" s="26">
        <v>1362506771</v>
      </c>
      <c r="G19" s="26">
        <v>0</v>
      </c>
      <c r="H19" s="26">
        <v>1135196505</v>
      </c>
      <c r="I19" s="26">
        <v>313773000</v>
      </c>
      <c r="J19" s="26">
        <v>0</v>
      </c>
      <c r="K19" s="26">
        <v>0</v>
      </c>
      <c r="L19" s="26">
        <v>1448969505</v>
      </c>
      <c r="M19" s="26">
        <v>59537213</v>
      </c>
      <c r="N19" s="26">
        <v>0</v>
      </c>
      <c r="O19" s="26">
        <v>2871013489</v>
      </c>
      <c r="P19" s="25">
        <v>1</v>
      </c>
      <c r="T19" s="3"/>
    </row>
    <row r="20" spans="2:20" ht="21.75" customHeight="1" x14ac:dyDescent="0.15">
      <c r="B20" s="89">
        <v>2</v>
      </c>
      <c r="C20" s="19" t="s">
        <v>44</v>
      </c>
      <c r="D20" s="18">
        <v>668229636</v>
      </c>
      <c r="E20" s="18">
        <v>10489058</v>
      </c>
      <c r="F20" s="18">
        <v>678718694</v>
      </c>
      <c r="G20" s="18">
        <v>0</v>
      </c>
      <c r="H20" s="18">
        <v>665155660</v>
      </c>
      <c r="I20" s="18">
        <v>293505000</v>
      </c>
      <c r="J20" s="18">
        <v>0</v>
      </c>
      <c r="K20" s="18">
        <v>0</v>
      </c>
      <c r="L20" s="18">
        <v>958660660</v>
      </c>
      <c r="M20" s="18">
        <v>3300804</v>
      </c>
      <c r="N20" s="18">
        <v>0</v>
      </c>
      <c r="O20" s="182">
        <v>1640680158</v>
      </c>
      <c r="P20" s="17">
        <v>2</v>
      </c>
      <c r="T20" s="3"/>
    </row>
    <row r="21" spans="2:20" ht="21.75" customHeight="1" x14ac:dyDescent="0.15">
      <c r="B21" s="89">
        <v>3</v>
      </c>
      <c r="C21" s="19" t="s">
        <v>43</v>
      </c>
      <c r="D21" s="18">
        <v>861878544</v>
      </c>
      <c r="E21" s="18">
        <v>13789442</v>
      </c>
      <c r="F21" s="18">
        <v>875667986</v>
      </c>
      <c r="G21" s="18">
        <v>0</v>
      </c>
      <c r="H21" s="18">
        <v>649179281</v>
      </c>
      <c r="I21" s="18">
        <v>145075000</v>
      </c>
      <c r="J21" s="18">
        <v>0</v>
      </c>
      <c r="K21" s="18">
        <v>0</v>
      </c>
      <c r="L21" s="18">
        <v>794254281</v>
      </c>
      <c r="M21" s="18">
        <v>49258364</v>
      </c>
      <c r="N21" s="18">
        <v>0</v>
      </c>
      <c r="O21" s="182">
        <v>1719180631</v>
      </c>
      <c r="P21" s="17">
        <v>3</v>
      </c>
      <c r="T21" s="3"/>
    </row>
    <row r="22" spans="2:20" ht="21.75" customHeight="1" x14ac:dyDescent="0.15">
      <c r="B22" s="89">
        <v>4</v>
      </c>
      <c r="C22" s="19" t="s">
        <v>42</v>
      </c>
      <c r="D22" s="18">
        <v>670064490</v>
      </c>
      <c r="E22" s="18">
        <v>8108131</v>
      </c>
      <c r="F22" s="18">
        <v>678172621</v>
      </c>
      <c r="G22" s="18">
        <v>0</v>
      </c>
      <c r="H22" s="18">
        <v>702230241</v>
      </c>
      <c r="I22" s="18">
        <v>226414000</v>
      </c>
      <c r="J22" s="18">
        <v>0</v>
      </c>
      <c r="K22" s="18">
        <v>0</v>
      </c>
      <c r="L22" s="18">
        <v>928644241</v>
      </c>
      <c r="M22" s="18">
        <v>40078039</v>
      </c>
      <c r="N22" s="18">
        <v>0</v>
      </c>
      <c r="O22" s="182">
        <v>1646894901</v>
      </c>
      <c r="P22" s="17">
        <v>4</v>
      </c>
      <c r="T22" s="3"/>
    </row>
    <row r="23" spans="2:20" ht="21.75" customHeight="1" x14ac:dyDescent="0.15">
      <c r="B23" s="91">
        <v>5</v>
      </c>
      <c r="C23" s="23" t="s">
        <v>41</v>
      </c>
      <c r="D23" s="18">
        <v>393837928</v>
      </c>
      <c r="E23" s="18">
        <v>6642259</v>
      </c>
      <c r="F23" s="18">
        <v>400480187</v>
      </c>
      <c r="G23" s="18">
        <v>0</v>
      </c>
      <c r="H23" s="18">
        <v>360342781</v>
      </c>
      <c r="I23" s="18">
        <v>130960000</v>
      </c>
      <c r="J23" s="18">
        <v>0</v>
      </c>
      <c r="K23" s="18">
        <v>0</v>
      </c>
      <c r="L23" s="18">
        <v>491302781</v>
      </c>
      <c r="M23" s="18">
        <v>11193240</v>
      </c>
      <c r="N23" s="18">
        <v>0</v>
      </c>
      <c r="O23" s="182">
        <v>902976208</v>
      </c>
      <c r="P23" s="163">
        <v>5</v>
      </c>
      <c r="T23" s="3"/>
    </row>
    <row r="24" spans="2:20" ht="21.75" customHeight="1" x14ac:dyDescent="0.15">
      <c r="B24" s="89">
        <v>7</v>
      </c>
      <c r="C24" s="19" t="s">
        <v>40</v>
      </c>
      <c r="D24" s="86">
        <v>287006827</v>
      </c>
      <c r="E24" s="86">
        <v>3665388</v>
      </c>
      <c r="F24" s="86">
        <v>290672215</v>
      </c>
      <c r="G24" s="86">
        <v>0</v>
      </c>
      <c r="H24" s="86">
        <v>272292273</v>
      </c>
      <c r="I24" s="86">
        <v>84592000</v>
      </c>
      <c r="J24" s="86">
        <v>0</v>
      </c>
      <c r="K24" s="86">
        <v>0</v>
      </c>
      <c r="L24" s="86">
        <v>356884273</v>
      </c>
      <c r="M24" s="86">
        <v>17190922</v>
      </c>
      <c r="N24" s="86">
        <v>0</v>
      </c>
      <c r="O24" s="181">
        <v>664747410</v>
      </c>
      <c r="P24" s="17">
        <v>7</v>
      </c>
      <c r="T24" s="3"/>
    </row>
    <row r="25" spans="2:20" ht="21.75" customHeight="1" x14ac:dyDescent="0.15">
      <c r="B25" s="89">
        <v>8</v>
      </c>
      <c r="C25" s="19" t="s">
        <v>39</v>
      </c>
      <c r="D25" s="18">
        <v>413339918</v>
      </c>
      <c r="E25" s="18">
        <v>6451738</v>
      </c>
      <c r="F25" s="18">
        <v>419791656</v>
      </c>
      <c r="G25" s="18">
        <v>0</v>
      </c>
      <c r="H25" s="18">
        <v>349496163</v>
      </c>
      <c r="I25" s="18">
        <v>105840000</v>
      </c>
      <c r="J25" s="18">
        <v>0</v>
      </c>
      <c r="K25" s="18">
        <v>0</v>
      </c>
      <c r="L25" s="18">
        <v>455336163</v>
      </c>
      <c r="M25" s="18">
        <v>24742493</v>
      </c>
      <c r="N25" s="18">
        <v>0</v>
      </c>
      <c r="O25" s="182">
        <v>899870312</v>
      </c>
      <c r="P25" s="17">
        <v>8</v>
      </c>
      <c r="T25" s="3"/>
    </row>
    <row r="26" spans="2:20" ht="21.75" customHeight="1" x14ac:dyDescent="0.15">
      <c r="B26" s="89">
        <v>10</v>
      </c>
      <c r="C26" s="19" t="s">
        <v>38</v>
      </c>
      <c r="D26" s="18">
        <v>216429056</v>
      </c>
      <c r="E26" s="18">
        <v>3860924</v>
      </c>
      <c r="F26" s="18">
        <v>220289980</v>
      </c>
      <c r="G26" s="18">
        <v>0</v>
      </c>
      <c r="H26" s="18">
        <v>223591313</v>
      </c>
      <c r="I26" s="18">
        <v>67697000</v>
      </c>
      <c r="J26" s="18">
        <v>0</v>
      </c>
      <c r="K26" s="18">
        <v>0</v>
      </c>
      <c r="L26" s="18">
        <v>291288313</v>
      </c>
      <c r="M26" s="18">
        <v>16085208</v>
      </c>
      <c r="N26" s="18">
        <v>0</v>
      </c>
      <c r="O26" s="182">
        <v>527663501</v>
      </c>
      <c r="P26" s="17">
        <v>10</v>
      </c>
      <c r="T26" s="3"/>
    </row>
    <row r="27" spans="2:20" ht="21.75" customHeight="1" x14ac:dyDescent="0.15">
      <c r="B27" s="89">
        <v>11</v>
      </c>
      <c r="C27" s="19" t="s">
        <v>37</v>
      </c>
      <c r="D27" s="18">
        <v>382258719</v>
      </c>
      <c r="E27" s="18">
        <v>3220996</v>
      </c>
      <c r="F27" s="18">
        <v>385479715</v>
      </c>
      <c r="G27" s="18">
        <v>0</v>
      </c>
      <c r="H27" s="18">
        <v>332189053</v>
      </c>
      <c r="I27" s="18">
        <v>90540000</v>
      </c>
      <c r="J27" s="18">
        <v>0</v>
      </c>
      <c r="K27" s="18">
        <v>0</v>
      </c>
      <c r="L27" s="18">
        <v>422729053</v>
      </c>
      <c r="M27" s="18">
        <v>0</v>
      </c>
      <c r="N27" s="18">
        <v>0</v>
      </c>
      <c r="O27" s="182">
        <v>808208768</v>
      </c>
      <c r="P27" s="17">
        <v>11</v>
      </c>
      <c r="T27" s="3"/>
    </row>
    <row r="28" spans="2:20" ht="21.75" customHeight="1" x14ac:dyDescent="0.15">
      <c r="B28" s="91">
        <v>12</v>
      </c>
      <c r="C28" s="23" t="s">
        <v>36</v>
      </c>
      <c r="D28" s="18">
        <v>193898468</v>
      </c>
      <c r="E28" s="18">
        <v>4334981</v>
      </c>
      <c r="F28" s="18">
        <v>198233449</v>
      </c>
      <c r="G28" s="18">
        <v>0</v>
      </c>
      <c r="H28" s="18">
        <v>225083025</v>
      </c>
      <c r="I28" s="18">
        <v>88548000</v>
      </c>
      <c r="J28" s="18">
        <v>0</v>
      </c>
      <c r="K28" s="18">
        <v>0</v>
      </c>
      <c r="L28" s="18">
        <v>313631025</v>
      </c>
      <c r="M28" s="18">
        <v>32972247</v>
      </c>
      <c r="N28" s="18">
        <v>0</v>
      </c>
      <c r="O28" s="182">
        <v>544836721</v>
      </c>
      <c r="P28" s="163">
        <v>12</v>
      </c>
      <c r="T28" s="3"/>
    </row>
    <row r="29" spans="2:20" ht="21.75" customHeight="1" x14ac:dyDescent="0.15">
      <c r="B29" s="89">
        <v>14</v>
      </c>
      <c r="C29" s="19" t="s">
        <v>35</v>
      </c>
      <c r="D29" s="86">
        <v>88551003</v>
      </c>
      <c r="E29" s="86">
        <v>1594667</v>
      </c>
      <c r="F29" s="86">
        <v>90145670</v>
      </c>
      <c r="G29" s="86">
        <v>0</v>
      </c>
      <c r="H29" s="86">
        <v>126392121</v>
      </c>
      <c r="I29" s="86">
        <v>66899000</v>
      </c>
      <c r="J29" s="86">
        <v>0</v>
      </c>
      <c r="K29" s="86">
        <v>0</v>
      </c>
      <c r="L29" s="86">
        <v>193291121</v>
      </c>
      <c r="M29" s="86">
        <v>6467017</v>
      </c>
      <c r="N29" s="86">
        <v>0</v>
      </c>
      <c r="O29" s="181">
        <v>289903808</v>
      </c>
      <c r="P29" s="162">
        <v>14</v>
      </c>
      <c r="T29" s="3"/>
    </row>
    <row r="30" spans="2:20" ht="21.75" customHeight="1" x14ac:dyDescent="0.15">
      <c r="B30" s="89">
        <v>15</v>
      </c>
      <c r="C30" s="19" t="s">
        <v>34</v>
      </c>
      <c r="D30" s="18">
        <v>217944679</v>
      </c>
      <c r="E30" s="18">
        <v>4218857</v>
      </c>
      <c r="F30" s="18">
        <v>222163536</v>
      </c>
      <c r="G30" s="18">
        <v>0</v>
      </c>
      <c r="H30" s="18">
        <v>186748884</v>
      </c>
      <c r="I30" s="18">
        <v>74862000</v>
      </c>
      <c r="J30" s="18">
        <v>0</v>
      </c>
      <c r="K30" s="18">
        <v>0</v>
      </c>
      <c r="L30" s="18">
        <v>261610884</v>
      </c>
      <c r="M30" s="18">
        <v>18314583</v>
      </c>
      <c r="N30" s="18">
        <v>0</v>
      </c>
      <c r="O30" s="182">
        <v>502089003</v>
      </c>
      <c r="P30" s="17">
        <v>15</v>
      </c>
      <c r="T30" s="3"/>
    </row>
    <row r="31" spans="2:20" ht="21.75" customHeight="1" x14ac:dyDescent="0.15">
      <c r="B31" s="89">
        <v>17</v>
      </c>
      <c r="C31" s="19" t="s">
        <v>33</v>
      </c>
      <c r="D31" s="18">
        <v>414835368</v>
      </c>
      <c r="E31" s="18">
        <v>7474241</v>
      </c>
      <c r="F31" s="18">
        <v>422309609</v>
      </c>
      <c r="G31" s="18">
        <v>0</v>
      </c>
      <c r="H31" s="18">
        <v>522941437</v>
      </c>
      <c r="I31" s="18">
        <v>166863000</v>
      </c>
      <c r="J31" s="18">
        <v>0</v>
      </c>
      <c r="K31" s="18">
        <v>0</v>
      </c>
      <c r="L31" s="18">
        <v>689804437</v>
      </c>
      <c r="M31" s="18">
        <v>17559324</v>
      </c>
      <c r="N31" s="18">
        <v>0</v>
      </c>
      <c r="O31" s="182">
        <v>1129673370</v>
      </c>
      <c r="P31" s="17">
        <v>17</v>
      </c>
      <c r="T31" s="3"/>
    </row>
    <row r="32" spans="2:20" ht="21.75" customHeight="1" x14ac:dyDescent="0.15">
      <c r="B32" s="89">
        <v>20</v>
      </c>
      <c r="C32" s="19" t="s">
        <v>32</v>
      </c>
      <c r="D32" s="18">
        <v>231869759</v>
      </c>
      <c r="E32" s="18">
        <v>2779241</v>
      </c>
      <c r="F32" s="18">
        <v>234649000</v>
      </c>
      <c r="G32" s="18">
        <v>0</v>
      </c>
      <c r="H32" s="18">
        <v>178096150</v>
      </c>
      <c r="I32" s="18">
        <v>50913000</v>
      </c>
      <c r="J32" s="18">
        <v>0</v>
      </c>
      <c r="K32" s="18">
        <v>0</v>
      </c>
      <c r="L32" s="18">
        <v>229009150</v>
      </c>
      <c r="M32" s="18">
        <v>6020194</v>
      </c>
      <c r="N32" s="18">
        <v>0</v>
      </c>
      <c r="O32" s="182">
        <v>469678344</v>
      </c>
      <c r="P32" s="17">
        <v>20</v>
      </c>
      <c r="T32" s="3"/>
    </row>
    <row r="33" spans="2:20" ht="21.75" customHeight="1" x14ac:dyDescent="0.15">
      <c r="B33" s="91">
        <v>27</v>
      </c>
      <c r="C33" s="23" t="s">
        <v>31</v>
      </c>
      <c r="D33" s="18">
        <v>124937996</v>
      </c>
      <c r="E33" s="18">
        <v>1381033</v>
      </c>
      <c r="F33" s="18">
        <v>126319029</v>
      </c>
      <c r="G33" s="18">
        <v>0</v>
      </c>
      <c r="H33" s="18">
        <v>95069170</v>
      </c>
      <c r="I33" s="18">
        <v>26457000</v>
      </c>
      <c r="J33" s="18">
        <v>0</v>
      </c>
      <c r="K33" s="18">
        <v>0</v>
      </c>
      <c r="L33" s="18">
        <v>121526170</v>
      </c>
      <c r="M33" s="18">
        <v>3540421</v>
      </c>
      <c r="N33" s="18">
        <v>0</v>
      </c>
      <c r="O33" s="182">
        <v>251385620</v>
      </c>
      <c r="P33" s="163">
        <v>27</v>
      </c>
      <c r="T33" s="3"/>
    </row>
    <row r="34" spans="2:20" ht="21.75" customHeight="1" x14ac:dyDescent="0.15">
      <c r="B34" s="89">
        <v>32</v>
      </c>
      <c r="C34" s="19" t="s">
        <v>30</v>
      </c>
      <c r="D34" s="86">
        <v>127472382</v>
      </c>
      <c r="E34" s="86">
        <v>1725405</v>
      </c>
      <c r="F34" s="86">
        <v>129197787</v>
      </c>
      <c r="G34" s="86">
        <v>0</v>
      </c>
      <c r="H34" s="86">
        <v>132831593</v>
      </c>
      <c r="I34" s="86">
        <v>46058000</v>
      </c>
      <c r="J34" s="86">
        <v>0</v>
      </c>
      <c r="K34" s="86">
        <v>0</v>
      </c>
      <c r="L34" s="86">
        <v>178889593</v>
      </c>
      <c r="M34" s="86">
        <v>7229282</v>
      </c>
      <c r="N34" s="86">
        <v>0</v>
      </c>
      <c r="O34" s="181">
        <v>315316662</v>
      </c>
      <c r="P34" s="162">
        <v>32</v>
      </c>
      <c r="T34" s="3"/>
    </row>
    <row r="35" spans="2:20" ht="21.75" customHeight="1" x14ac:dyDescent="0.15">
      <c r="B35" s="89">
        <v>33</v>
      </c>
      <c r="C35" s="19" t="s">
        <v>29</v>
      </c>
      <c r="D35" s="18">
        <v>253941425</v>
      </c>
      <c r="E35" s="18">
        <v>4704217</v>
      </c>
      <c r="F35" s="18">
        <v>258645642</v>
      </c>
      <c r="G35" s="18">
        <v>0</v>
      </c>
      <c r="H35" s="18">
        <v>241068249</v>
      </c>
      <c r="I35" s="18">
        <v>81962000</v>
      </c>
      <c r="J35" s="18">
        <v>0</v>
      </c>
      <c r="K35" s="18">
        <v>0</v>
      </c>
      <c r="L35" s="18">
        <v>323030249</v>
      </c>
      <c r="M35" s="18">
        <v>13940995</v>
      </c>
      <c r="N35" s="18">
        <v>0</v>
      </c>
      <c r="O35" s="182">
        <v>595616886</v>
      </c>
      <c r="P35" s="17">
        <v>33</v>
      </c>
      <c r="T35" s="3"/>
    </row>
    <row r="36" spans="2:20" ht="21.75" customHeight="1" x14ac:dyDescent="0.15">
      <c r="B36" s="89">
        <v>35</v>
      </c>
      <c r="C36" s="19" t="s">
        <v>28</v>
      </c>
      <c r="D36" s="18">
        <v>174237071</v>
      </c>
      <c r="E36" s="18">
        <v>4094412</v>
      </c>
      <c r="F36" s="18">
        <v>178331483</v>
      </c>
      <c r="G36" s="18">
        <v>0</v>
      </c>
      <c r="H36" s="18">
        <v>209676704</v>
      </c>
      <c r="I36" s="18">
        <v>96561000</v>
      </c>
      <c r="J36" s="18">
        <v>0</v>
      </c>
      <c r="K36" s="18">
        <v>0</v>
      </c>
      <c r="L36" s="18">
        <v>306237704</v>
      </c>
      <c r="M36" s="18">
        <v>11577417</v>
      </c>
      <c r="N36" s="18">
        <v>0</v>
      </c>
      <c r="O36" s="182">
        <v>496146604</v>
      </c>
      <c r="P36" s="17">
        <v>35</v>
      </c>
      <c r="T36" s="3"/>
    </row>
    <row r="37" spans="2:20" ht="21.75" customHeight="1" x14ac:dyDescent="0.15">
      <c r="B37" s="89">
        <v>42</v>
      </c>
      <c r="C37" s="19" t="s">
        <v>27</v>
      </c>
      <c r="D37" s="18">
        <v>95770205</v>
      </c>
      <c r="E37" s="18">
        <v>2389109</v>
      </c>
      <c r="F37" s="18">
        <v>98159314</v>
      </c>
      <c r="G37" s="18">
        <v>0</v>
      </c>
      <c r="H37" s="18">
        <v>91785707</v>
      </c>
      <c r="I37" s="18">
        <v>33132000</v>
      </c>
      <c r="J37" s="18">
        <v>0</v>
      </c>
      <c r="K37" s="18">
        <v>0</v>
      </c>
      <c r="L37" s="18">
        <v>124917707</v>
      </c>
      <c r="M37" s="18">
        <v>4911855</v>
      </c>
      <c r="N37" s="18">
        <v>0</v>
      </c>
      <c r="O37" s="182">
        <v>227988876</v>
      </c>
      <c r="P37" s="17">
        <v>42</v>
      </c>
      <c r="T37" s="3"/>
    </row>
    <row r="38" spans="2:20" ht="21.75" customHeight="1" x14ac:dyDescent="0.15">
      <c r="B38" s="91">
        <v>48</v>
      </c>
      <c r="C38" s="23" t="s">
        <v>26</v>
      </c>
      <c r="D38" s="18">
        <v>417129674</v>
      </c>
      <c r="E38" s="18">
        <v>5632568</v>
      </c>
      <c r="F38" s="18">
        <v>422762242</v>
      </c>
      <c r="G38" s="18">
        <v>0</v>
      </c>
      <c r="H38" s="18">
        <v>358548160</v>
      </c>
      <c r="I38" s="18">
        <v>145942000</v>
      </c>
      <c r="J38" s="18">
        <v>0</v>
      </c>
      <c r="K38" s="18">
        <v>0</v>
      </c>
      <c r="L38" s="18">
        <v>504490160</v>
      </c>
      <c r="M38" s="18">
        <v>16872349</v>
      </c>
      <c r="N38" s="18">
        <v>0</v>
      </c>
      <c r="O38" s="182">
        <v>944124751</v>
      </c>
      <c r="P38" s="163">
        <v>48</v>
      </c>
      <c r="T38" s="3"/>
    </row>
    <row r="39" spans="2:20" ht="21.75" customHeight="1" x14ac:dyDescent="0.15">
      <c r="B39" s="89">
        <v>49</v>
      </c>
      <c r="C39" s="19" t="s">
        <v>25</v>
      </c>
      <c r="D39" s="86">
        <v>580386997</v>
      </c>
      <c r="E39" s="86">
        <v>6879356</v>
      </c>
      <c r="F39" s="86">
        <v>587266353</v>
      </c>
      <c r="G39" s="86">
        <v>0</v>
      </c>
      <c r="H39" s="86">
        <v>476204359</v>
      </c>
      <c r="I39" s="86">
        <v>143657000</v>
      </c>
      <c r="J39" s="86">
        <v>0</v>
      </c>
      <c r="K39" s="86">
        <v>0</v>
      </c>
      <c r="L39" s="86">
        <v>619861359</v>
      </c>
      <c r="M39" s="86">
        <v>13717690</v>
      </c>
      <c r="N39" s="86">
        <v>0</v>
      </c>
      <c r="O39" s="181">
        <v>1220845402</v>
      </c>
      <c r="P39" s="162">
        <v>49</v>
      </c>
      <c r="T39" s="3"/>
    </row>
    <row r="40" spans="2:20" ht="21.75" customHeight="1" x14ac:dyDescent="0.15">
      <c r="B40" s="89">
        <v>53</v>
      </c>
      <c r="C40" s="19" t="s">
        <v>24</v>
      </c>
      <c r="D40" s="18">
        <v>165102620</v>
      </c>
      <c r="E40" s="18">
        <v>2492727</v>
      </c>
      <c r="F40" s="18">
        <v>167595347</v>
      </c>
      <c r="G40" s="18">
        <v>0</v>
      </c>
      <c r="H40" s="18">
        <v>156778392</v>
      </c>
      <c r="I40" s="18">
        <v>70559000</v>
      </c>
      <c r="J40" s="18">
        <v>0</v>
      </c>
      <c r="K40" s="18">
        <v>0</v>
      </c>
      <c r="L40" s="18">
        <v>227337392</v>
      </c>
      <c r="M40" s="18">
        <v>6134588</v>
      </c>
      <c r="N40" s="18">
        <v>0</v>
      </c>
      <c r="O40" s="182">
        <v>401067327</v>
      </c>
      <c r="P40" s="17">
        <v>53</v>
      </c>
      <c r="T40" s="3"/>
    </row>
    <row r="41" spans="2:20" ht="21.75" customHeight="1" x14ac:dyDescent="0.15">
      <c r="B41" s="89">
        <v>57</v>
      </c>
      <c r="C41" s="19" t="s">
        <v>23</v>
      </c>
      <c r="D41" s="18">
        <v>104426810</v>
      </c>
      <c r="E41" s="18">
        <v>1602365</v>
      </c>
      <c r="F41" s="18">
        <v>106029175</v>
      </c>
      <c r="G41" s="18">
        <v>0</v>
      </c>
      <c r="H41" s="18">
        <v>77775615</v>
      </c>
      <c r="I41" s="18">
        <v>19214000</v>
      </c>
      <c r="J41" s="18">
        <v>0</v>
      </c>
      <c r="K41" s="18">
        <v>0</v>
      </c>
      <c r="L41" s="18">
        <v>96989615</v>
      </c>
      <c r="M41" s="18">
        <v>4844355</v>
      </c>
      <c r="N41" s="18">
        <v>0</v>
      </c>
      <c r="O41" s="182">
        <v>207863145</v>
      </c>
      <c r="P41" s="17">
        <v>57</v>
      </c>
      <c r="T41" s="3"/>
    </row>
    <row r="42" spans="2:20" ht="21.75" customHeight="1" x14ac:dyDescent="0.15">
      <c r="B42" s="89">
        <v>58</v>
      </c>
      <c r="C42" s="19" t="s">
        <v>22</v>
      </c>
      <c r="D42" s="18">
        <v>267886736</v>
      </c>
      <c r="E42" s="18">
        <v>3014845</v>
      </c>
      <c r="F42" s="18">
        <v>270901581</v>
      </c>
      <c r="G42" s="18">
        <v>0</v>
      </c>
      <c r="H42" s="18">
        <v>219801542</v>
      </c>
      <c r="I42" s="18">
        <v>83182000</v>
      </c>
      <c r="J42" s="18">
        <v>0</v>
      </c>
      <c r="K42" s="18">
        <v>0</v>
      </c>
      <c r="L42" s="18">
        <v>302983542</v>
      </c>
      <c r="M42" s="18">
        <v>6742080</v>
      </c>
      <c r="N42" s="18">
        <v>0</v>
      </c>
      <c r="O42" s="182">
        <v>580627203</v>
      </c>
      <c r="P42" s="17">
        <v>58</v>
      </c>
      <c r="T42" s="3"/>
    </row>
    <row r="43" spans="2:20" ht="21.75" customHeight="1" x14ac:dyDescent="0.15">
      <c r="B43" s="91">
        <v>59</v>
      </c>
      <c r="C43" s="23" t="s">
        <v>21</v>
      </c>
      <c r="D43" s="18">
        <v>394099916</v>
      </c>
      <c r="E43" s="18">
        <v>4672404</v>
      </c>
      <c r="F43" s="18">
        <v>398772320</v>
      </c>
      <c r="G43" s="18">
        <v>0</v>
      </c>
      <c r="H43" s="18">
        <v>375653953</v>
      </c>
      <c r="I43" s="18">
        <v>104294000</v>
      </c>
      <c r="J43" s="18">
        <v>0</v>
      </c>
      <c r="K43" s="18">
        <v>0</v>
      </c>
      <c r="L43" s="18">
        <v>479947953</v>
      </c>
      <c r="M43" s="18">
        <v>16463943</v>
      </c>
      <c r="N43" s="18">
        <v>0</v>
      </c>
      <c r="O43" s="182">
        <v>895184216</v>
      </c>
      <c r="P43" s="163">
        <v>59</v>
      </c>
      <c r="T43" s="3"/>
    </row>
    <row r="44" spans="2:20" ht="21.75" customHeight="1" x14ac:dyDescent="0.15">
      <c r="B44" s="89">
        <v>62</v>
      </c>
      <c r="C44" s="19" t="s">
        <v>20</v>
      </c>
      <c r="D44" s="86">
        <v>63726760</v>
      </c>
      <c r="E44" s="86">
        <v>720601</v>
      </c>
      <c r="F44" s="86">
        <v>64447361</v>
      </c>
      <c r="G44" s="86">
        <v>0</v>
      </c>
      <c r="H44" s="86">
        <v>47278717</v>
      </c>
      <c r="I44" s="86">
        <v>9573000</v>
      </c>
      <c r="J44" s="86">
        <v>0</v>
      </c>
      <c r="K44" s="86">
        <v>0</v>
      </c>
      <c r="L44" s="86">
        <v>56851717</v>
      </c>
      <c r="M44" s="86">
        <v>2968484</v>
      </c>
      <c r="N44" s="86">
        <v>0</v>
      </c>
      <c r="O44" s="181">
        <v>124267562</v>
      </c>
      <c r="P44" s="162">
        <v>62</v>
      </c>
      <c r="T44" s="3"/>
    </row>
    <row r="45" spans="2:20" ht="21.75" customHeight="1" x14ac:dyDescent="0.15">
      <c r="B45" s="89">
        <v>82</v>
      </c>
      <c r="C45" s="19" t="s">
        <v>19</v>
      </c>
      <c r="D45" s="18">
        <v>170141984</v>
      </c>
      <c r="E45" s="18">
        <v>1899764</v>
      </c>
      <c r="F45" s="18">
        <v>172041748</v>
      </c>
      <c r="G45" s="18">
        <v>0</v>
      </c>
      <c r="H45" s="18">
        <v>140455033</v>
      </c>
      <c r="I45" s="18">
        <v>25200000</v>
      </c>
      <c r="J45" s="18">
        <v>0</v>
      </c>
      <c r="K45" s="18">
        <v>0</v>
      </c>
      <c r="L45" s="18">
        <v>165655033</v>
      </c>
      <c r="M45" s="18">
        <v>6753450</v>
      </c>
      <c r="N45" s="18">
        <v>0</v>
      </c>
      <c r="O45" s="182">
        <v>344450231</v>
      </c>
      <c r="P45" s="17">
        <v>82</v>
      </c>
      <c r="T45" s="3"/>
    </row>
    <row r="46" spans="2:20" ht="21.75" customHeight="1" x14ac:dyDescent="0.15">
      <c r="B46" s="89">
        <v>86</v>
      </c>
      <c r="C46" s="19" t="s">
        <v>18</v>
      </c>
      <c r="D46" s="18">
        <v>52498466</v>
      </c>
      <c r="E46" s="18">
        <v>1088007</v>
      </c>
      <c r="F46" s="18">
        <v>53586473</v>
      </c>
      <c r="G46" s="18">
        <v>0</v>
      </c>
      <c r="H46" s="18">
        <v>46978200</v>
      </c>
      <c r="I46" s="18">
        <v>18281000</v>
      </c>
      <c r="J46" s="18">
        <v>0</v>
      </c>
      <c r="K46" s="18">
        <v>0</v>
      </c>
      <c r="L46" s="18">
        <v>65259200</v>
      </c>
      <c r="M46" s="18">
        <v>3103335</v>
      </c>
      <c r="N46" s="18">
        <v>0</v>
      </c>
      <c r="O46" s="182">
        <v>121949008</v>
      </c>
      <c r="P46" s="17">
        <v>86</v>
      </c>
      <c r="T46" s="3"/>
    </row>
    <row r="47" spans="2:20" ht="21.75" customHeight="1" x14ac:dyDescent="0.15">
      <c r="B47" s="89">
        <v>89</v>
      </c>
      <c r="C47" s="19" t="s">
        <v>17</v>
      </c>
      <c r="D47" s="18">
        <v>180836747</v>
      </c>
      <c r="E47" s="18">
        <v>2467093</v>
      </c>
      <c r="F47" s="18">
        <v>183303840</v>
      </c>
      <c r="G47" s="18">
        <v>0</v>
      </c>
      <c r="H47" s="18">
        <v>137765655</v>
      </c>
      <c r="I47" s="18">
        <v>20883000</v>
      </c>
      <c r="J47" s="18">
        <v>0</v>
      </c>
      <c r="K47" s="18">
        <v>0</v>
      </c>
      <c r="L47" s="18">
        <v>158648655</v>
      </c>
      <c r="M47" s="18">
        <v>4307303</v>
      </c>
      <c r="N47" s="18">
        <v>0</v>
      </c>
      <c r="O47" s="182">
        <v>346259798</v>
      </c>
      <c r="P47" s="17">
        <v>89</v>
      </c>
      <c r="T47" s="3"/>
    </row>
    <row r="48" spans="2:20" ht="21.75" customHeight="1" x14ac:dyDescent="0.15">
      <c r="B48" s="91">
        <v>90</v>
      </c>
      <c r="C48" s="23" t="s">
        <v>16</v>
      </c>
      <c r="D48" s="18">
        <v>364126868</v>
      </c>
      <c r="E48" s="18">
        <v>4887801</v>
      </c>
      <c r="F48" s="18">
        <v>369014669</v>
      </c>
      <c r="G48" s="18">
        <v>0</v>
      </c>
      <c r="H48" s="18">
        <v>249758631</v>
      </c>
      <c r="I48" s="18">
        <v>35788000</v>
      </c>
      <c r="J48" s="18">
        <v>0</v>
      </c>
      <c r="K48" s="18">
        <v>0</v>
      </c>
      <c r="L48" s="18">
        <v>285546631</v>
      </c>
      <c r="M48" s="18">
        <v>8437985</v>
      </c>
      <c r="N48" s="18">
        <v>0</v>
      </c>
      <c r="O48" s="182">
        <v>662999285</v>
      </c>
      <c r="P48" s="163">
        <v>90</v>
      </c>
      <c r="T48" s="3"/>
    </row>
    <row r="49" spans="2:20" ht="21.75" customHeight="1" x14ac:dyDescent="0.15">
      <c r="B49" s="89">
        <v>92</v>
      </c>
      <c r="C49" s="19" t="s">
        <v>15</v>
      </c>
      <c r="D49" s="86">
        <v>82031501</v>
      </c>
      <c r="E49" s="86">
        <v>1003159</v>
      </c>
      <c r="F49" s="86">
        <v>83034660</v>
      </c>
      <c r="G49" s="86">
        <v>0</v>
      </c>
      <c r="H49" s="86">
        <v>102408953</v>
      </c>
      <c r="I49" s="86">
        <v>40440000</v>
      </c>
      <c r="J49" s="86">
        <v>0</v>
      </c>
      <c r="K49" s="86">
        <v>0</v>
      </c>
      <c r="L49" s="86">
        <v>142848953</v>
      </c>
      <c r="M49" s="86">
        <v>4290663</v>
      </c>
      <c r="N49" s="86">
        <v>0</v>
      </c>
      <c r="O49" s="181">
        <v>230174276</v>
      </c>
      <c r="P49" s="162">
        <v>92</v>
      </c>
      <c r="T49" s="3"/>
    </row>
    <row r="50" spans="2:20" ht="21.75" customHeight="1" x14ac:dyDescent="0.15">
      <c r="B50" s="89">
        <v>93</v>
      </c>
      <c r="C50" s="19" t="s">
        <v>14</v>
      </c>
      <c r="D50" s="18">
        <v>891248481</v>
      </c>
      <c r="E50" s="18">
        <v>11412237</v>
      </c>
      <c r="F50" s="18">
        <v>902660718</v>
      </c>
      <c r="G50" s="18">
        <v>0</v>
      </c>
      <c r="H50" s="18">
        <v>876591554</v>
      </c>
      <c r="I50" s="18">
        <v>184020000</v>
      </c>
      <c r="J50" s="18">
        <v>0</v>
      </c>
      <c r="K50" s="18">
        <v>0</v>
      </c>
      <c r="L50" s="18">
        <v>1060611554</v>
      </c>
      <c r="M50" s="18">
        <v>3785062</v>
      </c>
      <c r="N50" s="18">
        <v>0</v>
      </c>
      <c r="O50" s="182">
        <v>1967057334</v>
      </c>
      <c r="P50" s="17">
        <v>93</v>
      </c>
      <c r="T50" s="3"/>
    </row>
    <row r="51" spans="2:20" ht="21.75" customHeight="1" x14ac:dyDescent="0.15">
      <c r="B51" s="89">
        <v>94</v>
      </c>
      <c r="C51" s="19" t="s">
        <v>13</v>
      </c>
      <c r="D51" s="18">
        <v>438563570</v>
      </c>
      <c r="E51" s="18">
        <v>6024401</v>
      </c>
      <c r="F51" s="18">
        <v>444587971</v>
      </c>
      <c r="G51" s="18">
        <v>0</v>
      </c>
      <c r="H51" s="18">
        <v>609687150</v>
      </c>
      <c r="I51" s="18">
        <v>272142000</v>
      </c>
      <c r="J51" s="18">
        <v>0</v>
      </c>
      <c r="K51" s="18">
        <v>0</v>
      </c>
      <c r="L51" s="18">
        <v>881829150</v>
      </c>
      <c r="M51" s="18">
        <v>11195007</v>
      </c>
      <c r="N51" s="18">
        <v>0</v>
      </c>
      <c r="O51" s="182">
        <v>1337612128</v>
      </c>
      <c r="P51" s="17">
        <v>94</v>
      </c>
      <c r="T51" s="3"/>
    </row>
    <row r="52" spans="2:20" ht="21.75" customHeight="1" x14ac:dyDescent="0.15">
      <c r="B52" s="89">
        <v>95</v>
      </c>
      <c r="C52" s="19" t="s">
        <v>12</v>
      </c>
      <c r="D52" s="18">
        <v>126625593</v>
      </c>
      <c r="E52" s="18">
        <v>1704059</v>
      </c>
      <c r="F52" s="18">
        <v>128329652</v>
      </c>
      <c r="G52" s="18">
        <v>0</v>
      </c>
      <c r="H52" s="18">
        <v>101212687</v>
      </c>
      <c r="I52" s="18">
        <v>38565000</v>
      </c>
      <c r="J52" s="18">
        <v>0</v>
      </c>
      <c r="K52" s="18">
        <v>0</v>
      </c>
      <c r="L52" s="18">
        <v>139777687</v>
      </c>
      <c r="M52" s="18">
        <v>3585739</v>
      </c>
      <c r="N52" s="18">
        <v>0</v>
      </c>
      <c r="O52" s="182">
        <v>271693078</v>
      </c>
      <c r="P52" s="17">
        <v>95</v>
      </c>
      <c r="T52" s="3"/>
    </row>
    <row r="53" spans="2:20" ht="21.75" customHeight="1" x14ac:dyDescent="0.15">
      <c r="B53" s="91">
        <v>96</v>
      </c>
      <c r="C53" s="23" t="s">
        <v>11</v>
      </c>
      <c r="D53" s="18">
        <v>222914004</v>
      </c>
      <c r="E53" s="18">
        <v>3772071</v>
      </c>
      <c r="F53" s="18">
        <v>226686075</v>
      </c>
      <c r="G53" s="18">
        <v>0</v>
      </c>
      <c r="H53" s="18">
        <v>219408226</v>
      </c>
      <c r="I53" s="18">
        <v>66377000</v>
      </c>
      <c r="J53" s="18">
        <v>0</v>
      </c>
      <c r="K53" s="18">
        <v>0</v>
      </c>
      <c r="L53" s="18">
        <v>285785226</v>
      </c>
      <c r="M53" s="18">
        <v>18985001</v>
      </c>
      <c r="N53" s="18">
        <v>0</v>
      </c>
      <c r="O53" s="182">
        <v>531456302</v>
      </c>
      <c r="P53" s="163">
        <v>96</v>
      </c>
      <c r="T53" s="3"/>
    </row>
    <row r="54" spans="2:20" ht="21.75" customHeight="1" x14ac:dyDescent="0.15">
      <c r="B54" s="89">
        <v>97</v>
      </c>
      <c r="C54" s="19" t="s">
        <v>10</v>
      </c>
      <c r="D54" s="86">
        <v>446234456</v>
      </c>
      <c r="E54" s="86">
        <v>5479448</v>
      </c>
      <c r="F54" s="86">
        <v>451713904</v>
      </c>
      <c r="G54" s="86">
        <v>0</v>
      </c>
      <c r="H54" s="86">
        <v>317994136</v>
      </c>
      <c r="I54" s="86">
        <v>42129000</v>
      </c>
      <c r="J54" s="86">
        <v>0</v>
      </c>
      <c r="K54" s="86">
        <v>0</v>
      </c>
      <c r="L54" s="86">
        <v>360123136</v>
      </c>
      <c r="M54" s="86">
        <v>2971482</v>
      </c>
      <c r="N54" s="86">
        <v>0</v>
      </c>
      <c r="O54" s="181">
        <v>814808522</v>
      </c>
      <c r="P54" s="162">
        <v>97</v>
      </c>
      <c r="T54" s="3"/>
    </row>
    <row r="55" spans="2:20" ht="21.75" customHeight="1" x14ac:dyDescent="0.15">
      <c r="B55" s="89">
        <v>98</v>
      </c>
      <c r="C55" s="19" t="s">
        <v>9</v>
      </c>
      <c r="D55" s="18">
        <v>503826186</v>
      </c>
      <c r="E55" s="18">
        <v>6957418</v>
      </c>
      <c r="F55" s="18">
        <v>510783604</v>
      </c>
      <c r="G55" s="18">
        <v>0</v>
      </c>
      <c r="H55" s="18">
        <v>519315185</v>
      </c>
      <c r="I55" s="18">
        <v>166510000</v>
      </c>
      <c r="J55" s="18">
        <v>0</v>
      </c>
      <c r="K55" s="18">
        <v>0</v>
      </c>
      <c r="L55" s="18">
        <v>685825185</v>
      </c>
      <c r="M55" s="18">
        <v>34370831</v>
      </c>
      <c r="N55" s="18">
        <v>0</v>
      </c>
      <c r="O55" s="182">
        <v>1230979620</v>
      </c>
      <c r="P55" s="17">
        <v>98</v>
      </c>
      <c r="T55" s="3"/>
    </row>
    <row r="56" spans="2:20" ht="21.75" customHeight="1" x14ac:dyDescent="0.15">
      <c r="B56" s="89">
        <v>99</v>
      </c>
      <c r="C56" s="19" t="s">
        <v>8</v>
      </c>
      <c r="D56" s="18">
        <v>242301090</v>
      </c>
      <c r="E56" s="18">
        <v>2886587</v>
      </c>
      <c r="F56" s="18">
        <v>245187677</v>
      </c>
      <c r="G56" s="18">
        <v>0</v>
      </c>
      <c r="H56" s="18">
        <v>199966815</v>
      </c>
      <c r="I56" s="18">
        <v>52339000</v>
      </c>
      <c r="J56" s="18">
        <v>0</v>
      </c>
      <c r="K56" s="18">
        <v>0</v>
      </c>
      <c r="L56" s="18">
        <v>252305815</v>
      </c>
      <c r="M56" s="18">
        <v>11067290</v>
      </c>
      <c r="N56" s="18">
        <v>0</v>
      </c>
      <c r="O56" s="182">
        <v>508560782</v>
      </c>
      <c r="P56" s="17">
        <v>99</v>
      </c>
      <c r="T56" s="3"/>
    </row>
    <row r="57" spans="2:20" ht="21.75" customHeight="1" x14ac:dyDescent="0.15">
      <c r="B57" s="89">
        <v>100</v>
      </c>
      <c r="C57" s="19" t="s">
        <v>7</v>
      </c>
      <c r="D57" s="18">
        <v>260666473</v>
      </c>
      <c r="E57" s="18">
        <v>2950145</v>
      </c>
      <c r="F57" s="18">
        <v>263616618</v>
      </c>
      <c r="G57" s="18">
        <v>0</v>
      </c>
      <c r="H57" s="18">
        <v>219501345</v>
      </c>
      <c r="I57" s="18">
        <v>52882000</v>
      </c>
      <c r="J57" s="18">
        <v>0</v>
      </c>
      <c r="K57" s="18">
        <v>0</v>
      </c>
      <c r="L57" s="18">
        <v>272383345</v>
      </c>
      <c r="M57" s="18">
        <v>8475822</v>
      </c>
      <c r="N57" s="18">
        <v>0</v>
      </c>
      <c r="O57" s="182">
        <v>544475785</v>
      </c>
      <c r="P57" s="17">
        <v>100</v>
      </c>
      <c r="T57" s="3"/>
    </row>
    <row r="58" spans="2:20" ht="21.75" customHeight="1" x14ac:dyDescent="0.15">
      <c r="B58" s="91">
        <v>101</v>
      </c>
      <c r="C58" s="23" t="s">
        <v>6</v>
      </c>
      <c r="D58" s="18">
        <v>231195172</v>
      </c>
      <c r="E58" s="18">
        <v>4683415</v>
      </c>
      <c r="F58" s="18">
        <v>235878587</v>
      </c>
      <c r="G58" s="18">
        <v>0</v>
      </c>
      <c r="H58" s="18">
        <v>225595142</v>
      </c>
      <c r="I58" s="18">
        <v>74228000</v>
      </c>
      <c r="J58" s="18">
        <v>0</v>
      </c>
      <c r="K58" s="18">
        <v>0</v>
      </c>
      <c r="L58" s="18">
        <v>299823142</v>
      </c>
      <c r="M58" s="18">
        <v>16791477</v>
      </c>
      <c r="N58" s="18">
        <v>0</v>
      </c>
      <c r="O58" s="182">
        <v>552493206</v>
      </c>
      <c r="P58" s="21">
        <v>101</v>
      </c>
      <c r="T58" s="3"/>
    </row>
    <row r="59" spans="2:20" ht="21.75" customHeight="1" x14ac:dyDescent="0.15">
      <c r="B59" s="87">
        <v>102</v>
      </c>
      <c r="C59" s="15" t="s">
        <v>5</v>
      </c>
      <c r="D59" s="86">
        <v>416272344</v>
      </c>
      <c r="E59" s="86">
        <v>3423907</v>
      </c>
      <c r="F59" s="86">
        <v>419696251</v>
      </c>
      <c r="G59" s="86">
        <v>0</v>
      </c>
      <c r="H59" s="86">
        <v>358444639</v>
      </c>
      <c r="I59" s="86">
        <v>87059000</v>
      </c>
      <c r="J59" s="86">
        <v>0</v>
      </c>
      <c r="K59" s="86">
        <v>0</v>
      </c>
      <c r="L59" s="86">
        <v>445503639</v>
      </c>
      <c r="M59" s="86">
        <v>10648358</v>
      </c>
      <c r="N59" s="86">
        <v>0</v>
      </c>
      <c r="O59" s="181">
        <v>875848248</v>
      </c>
      <c r="P59" s="13">
        <v>102</v>
      </c>
      <c r="T59" s="3"/>
    </row>
    <row r="60" spans="2:20" ht="21.75" customHeight="1" x14ac:dyDescent="0.15">
      <c r="B60" s="89">
        <v>103</v>
      </c>
      <c r="C60" s="19" t="s">
        <v>4</v>
      </c>
      <c r="D60" s="18">
        <v>222249684</v>
      </c>
      <c r="E60" s="18">
        <v>3996156</v>
      </c>
      <c r="F60" s="18">
        <v>226245840</v>
      </c>
      <c r="G60" s="18">
        <v>0</v>
      </c>
      <c r="H60" s="18">
        <v>219517376</v>
      </c>
      <c r="I60" s="18">
        <v>76163000</v>
      </c>
      <c r="J60" s="18">
        <v>0</v>
      </c>
      <c r="K60" s="18">
        <v>0</v>
      </c>
      <c r="L60" s="18">
        <v>295680376</v>
      </c>
      <c r="M60" s="18">
        <v>2792356</v>
      </c>
      <c r="N60" s="18">
        <v>0</v>
      </c>
      <c r="O60" s="182">
        <v>524718572</v>
      </c>
      <c r="P60" s="17">
        <v>103</v>
      </c>
      <c r="T60" s="3"/>
    </row>
    <row r="61" spans="2:20" ht="21.75" customHeight="1" x14ac:dyDescent="0.15">
      <c r="B61" s="89">
        <v>104</v>
      </c>
      <c r="C61" s="19" t="s">
        <v>3</v>
      </c>
      <c r="D61" s="18">
        <v>445963302</v>
      </c>
      <c r="E61" s="18">
        <v>6705664</v>
      </c>
      <c r="F61" s="18">
        <v>452668966</v>
      </c>
      <c r="G61" s="18">
        <v>0</v>
      </c>
      <c r="H61" s="18">
        <v>372400874</v>
      </c>
      <c r="I61" s="18">
        <v>128510000</v>
      </c>
      <c r="J61" s="18">
        <v>0</v>
      </c>
      <c r="K61" s="18">
        <v>0</v>
      </c>
      <c r="L61" s="18">
        <v>500910874</v>
      </c>
      <c r="M61" s="18">
        <v>15257791</v>
      </c>
      <c r="N61" s="18">
        <v>0</v>
      </c>
      <c r="O61" s="182">
        <v>968837631</v>
      </c>
      <c r="P61" s="17">
        <v>104</v>
      </c>
      <c r="T61" s="3"/>
    </row>
    <row r="62" spans="2:20" ht="21.75" customHeight="1" x14ac:dyDescent="0.15">
      <c r="B62" s="89">
        <v>105</v>
      </c>
      <c r="C62" s="19" t="s">
        <v>2</v>
      </c>
      <c r="D62" s="18">
        <v>254505913</v>
      </c>
      <c r="E62" s="18">
        <v>3551890</v>
      </c>
      <c r="F62" s="18">
        <v>258057803</v>
      </c>
      <c r="G62" s="18">
        <v>0</v>
      </c>
      <c r="H62" s="18">
        <v>253036321</v>
      </c>
      <c r="I62" s="18">
        <v>83145000</v>
      </c>
      <c r="J62" s="18">
        <v>0</v>
      </c>
      <c r="K62" s="18">
        <v>0</v>
      </c>
      <c r="L62" s="18">
        <v>336181321</v>
      </c>
      <c r="M62" s="18">
        <v>10716200</v>
      </c>
      <c r="N62" s="18">
        <v>0</v>
      </c>
      <c r="O62" s="182">
        <v>604955324</v>
      </c>
      <c r="P62" s="17">
        <v>105</v>
      </c>
      <c r="T62" s="3"/>
    </row>
    <row r="63" spans="2:20" ht="21.75" customHeight="1" x14ac:dyDescent="0.15">
      <c r="B63" s="87">
        <v>301</v>
      </c>
      <c r="C63" s="15" t="s">
        <v>1</v>
      </c>
      <c r="D63" s="86">
        <v>233994000</v>
      </c>
      <c r="E63" s="86">
        <v>0</v>
      </c>
      <c r="F63" s="86">
        <v>233994000</v>
      </c>
      <c r="G63" s="86">
        <v>0</v>
      </c>
      <c r="H63" s="86">
        <v>47231000</v>
      </c>
      <c r="I63" s="86">
        <v>0</v>
      </c>
      <c r="J63" s="86">
        <v>0</v>
      </c>
      <c r="K63" s="86">
        <v>0</v>
      </c>
      <c r="L63" s="86">
        <v>47231000</v>
      </c>
      <c r="M63" s="86">
        <v>0</v>
      </c>
      <c r="N63" s="86">
        <v>0</v>
      </c>
      <c r="O63" s="181">
        <v>281225000</v>
      </c>
      <c r="P63" s="13">
        <v>301</v>
      </c>
      <c r="T63" s="3"/>
    </row>
    <row r="64" spans="2:20" ht="21.75" customHeight="1" thickBot="1" x14ac:dyDescent="0.2">
      <c r="B64" s="84">
        <v>302</v>
      </c>
      <c r="C64" s="11" t="s">
        <v>0</v>
      </c>
      <c r="D64" s="10">
        <v>247312900</v>
      </c>
      <c r="E64" s="10">
        <v>0</v>
      </c>
      <c r="F64" s="10">
        <v>247312900</v>
      </c>
      <c r="G64" s="10">
        <v>0</v>
      </c>
      <c r="H64" s="10">
        <v>72095682</v>
      </c>
      <c r="I64" s="10">
        <v>0</v>
      </c>
      <c r="J64" s="161">
        <v>0</v>
      </c>
      <c r="K64" s="161">
        <v>0</v>
      </c>
      <c r="L64" s="10">
        <v>72095682</v>
      </c>
      <c r="M64" s="161">
        <v>0</v>
      </c>
      <c r="N64" s="10">
        <v>0</v>
      </c>
      <c r="O64" s="10">
        <v>319408582</v>
      </c>
      <c r="P64" s="9">
        <v>302</v>
      </c>
      <c r="T64" s="3"/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4">
    <mergeCell ref="B3:B5"/>
    <mergeCell ref="P3:P5"/>
    <mergeCell ref="D3:O3"/>
    <mergeCell ref="G4:L4"/>
  </mergeCells>
  <phoneticPr fontId="7"/>
  <pageMargins left="0.39370078740157483" right="0.35433070866141736" top="0.59055118110236227" bottom="0.39370078740157483" header="0.27559055118110237" footer="0.27559055118110237"/>
  <pageSetup paperSize="9" scale="50" orientation="portrait" r:id="rId1"/>
  <headerFooter alignWithMargins="0"/>
  <colBreaks count="1" manualBreakCount="1">
    <brk id="10" max="6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3"/>
    <pageSetUpPr autoPageBreaks="0"/>
  </sheetPr>
  <dimension ref="B1:W118"/>
  <sheetViews>
    <sheetView showOutlineSymbols="0" view="pageBreakPreview" zoomScale="80" zoomScaleNormal="75" zoomScaleSheetLayoutView="80" workbookViewId="0"/>
  </sheetViews>
  <sheetFormatPr defaultColWidth="10.75" defaultRowHeight="14.25" x14ac:dyDescent="0.15"/>
  <cols>
    <col min="1" max="1" width="1.75" style="187" customWidth="1"/>
    <col min="2" max="2" width="5" style="187" customWidth="1"/>
    <col min="3" max="3" width="13.625" style="187" customWidth="1"/>
    <col min="4" max="4" width="16.75" style="187" customWidth="1"/>
    <col min="5" max="5" width="18.75" style="187" customWidth="1"/>
    <col min="6" max="6" width="15.25" style="187" customWidth="1"/>
    <col min="7" max="7" width="18.5" style="187" customWidth="1"/>
    <col min="8" max="9" width="17.5" style="187" customWidth="1"/>
    <col min="10" max="10" width="11.125" style="187" customWidth="1"/>
    <col min="11" max="11" width="17" style="187" customWidth="1"/>
    <col min="12" max="12" width="16" style="187" customWidth="1"/>
    <col min="13" max="13" width="13.375" style="187" customWidth="1"/>
    <col min="14" max="14" width="15.625" style="187" customWidth="1"/>
    <col min="15" max="15" width="17.5" style="187" customWidth="1"/>
    <col min="16" max="16" width="17.875" style="187" customWidth="1"/>
    <col min="17" max="17" width="16.375" style="187" customWidth="1"/>
    <col min="18" max="18" width="17.5" style="187" customWidth="1"/>
    <col min="19" max="19" width="10.75" style="187" customWidth="1"/>
    <col min="20" max="20" width="18.375" style="187" customWidth="1"/>
    <col min="21" max="21" width="15" style="187" customWidth="1"/>
    <col min="22" max="22" width="18.5" style="187" customWidth="1"/>
    <col min="23" max="23" width="5" style="187" customWidth="1"/>
    <col min="24" max="16384" width="10.75" style="187"/>
  </cols>
  <sheetData>
    <row r="1" spans="2:23" ht="24" customHeight="1" x14ac:dyDescent="0.15">
      <c r="B1" s="250" t="s">
        <v>174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2:23" ht="11.25" customHeight="1" thickBot="1" x14ac:dyDescent="0.2">
      <c r="B2" s="250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2:23" ht="22.5" customHeight="1" x14ac:dyDescent="0.15">
      <c r="B3" s="829" t="s">
        <v>171</v>
      </c>
      <c r="C3" s="78" t="s">
        <v>82</v>
      </c>
      <c r="D3" s="248"/>
      <c r="E3" s="248"/>
      <c r="F3" s="247" t="s">
        <v>173</v>
      </c>
      <c r="G3" s="246"/>
      <c r="H3" s="246"/>
      <c r="I3" s="246"/>
      <c r="J3" s="246"/>
      <c r="K3" s="246"/>
      <c r="L3" s="246"/>
      <c r="M3" s="246"/>
      <c r="N3" s="246"/>
      <c r="O3" s="246"/>
      <c r="P3" s="245"/>
      <c r="Q3" s="243"/>
      <c r="R3" s="243"/>
      <c r="S3" s="244"/>
      <c r="T3" s="243"/>
      <c r="U3" s="243"/>
      <c r="V3" s="242" t="s">
        <v>172</v>
      </c>
      <c r="W3" s="831" t="s">
        <v>171</v>
      </c>
    </row>
    <row r="4" spans="2:23" ht="21.75" customHeight="1" x14ac:dyDescent="0.15">
      <c r="B4" s="802"/>
      <c r="C4" s="241"/>
      <c r="D4" s="241" t="s">
        <v>170</v>
      </c>
      <c r="E4" s="836" t="s">
        <v>169</v>
      </c>
      <c r="F4" s="837"/>
      <c r="G4" s="837"/>
      <c r="H4" s="837"/>
      <c r="I4" s="837"/>
      <c r="J4" s="837"/>
      <c r="K4" s="837"/>
      <c r="L4" s="837"/>
      <c r="M4" s="837"/>
      <c r="N4" s="837"/>
      <c r="O4" s="838"/>
      <c r="P4" s="833" t="s">
        <v>168</v>
      </c>
      <c r="Q4" s="834"/>
      <c r="R4" s="834"/>
      <c r="S4" s="834"/>
      <c r="T4" s="835"/>
      <c r="U4" s="240" t="s">
        <v>167</v>
      </c>
      <c r="V4" s="239" t="s">
        <v>166</v>
      </c>
      <c r="W4" s="805"/>
    </row>
    <row r="5" spans="2:23" ht="21.75" customHeight="1" thickBot="1" x14ac:dyDescent="0.2">
      <c r="B5" s="830"/>
      <c r="C5" s="238" t="s">
        <v>105</v>
      </c>
      <c r="D5" s="237"/>
      <c r="E5" s="234" t="s">
        <v>165</v>
      </c>
      <c r="F5" s="234" t="s">
        <v>164</v>
      </c>
      <c r="G5" s="234" t="s">
        <v>163</v>
      </c>
      <c r="H5" s="234" t="s">
        <v>162</v>
      </c>
      <c r="I5" s="234" t="s">
        <v>154</v>
      </c>
      <c r="J5" s="236" t="s">
        <v>153</v>
      </c>
      <c r="K5" s="234" t="s">
        <v>161</v>
      </c>
      <c r="L5" s="234" t="s">
        <v>160</v>
      </c>
      <c r="M5" s="234" t="s">
        <v>159</v>
      </c>
      <c r="N5" s="234" t="s">
        <v>158</v>
      </c>
      <c r="O5" s="235" t="s">
        <v>157</v>
      </c>
      <c r="P5" s="232" t="s">
        <v>156</v>
      </c>
      <c r="Q5" s="233" t="s">
        <v>155</v>
      </c>
      <c r="R5" s="234" t="s">
        <v>154</v>
      </c>
      <c r="S5" s="233" t="s">
        <v>153</v>
      </c>
      <c r="T5" s="233" t="s">
        <v>152</v>
      </c>
      <c r="U5" s="233" t="s">
        <v>151</v>
      </c>
      <c r="V5" s="232"/>
      <c r="W5" s="832"/>
    </row>
    <row r="6" spans="2:23" s="226" customFormat="1" x14ac:dyDescent="0.15">
      <c r="B6" s="60"/>
      <c r="C6" s="7"/>
      <c r="D6" s="231" t="s">
        <v>150</v>
      </c>
      <c r="E6" s="229" t="s">
        <v>150</v>
      </c>
      <c r="F6" s="229" t="s">
        <v>150</v>
      </c>
      <c r="G6" s="229" t="s">
        <v>150</v>
      </c>
      <c r="H6" s="229" t="s">
        <v>150</v>
      </c>
      <c r="I6" s="229" t="s">
        <v>150</v>
      </c>
      <c r="J6" s="229" t="s">
        <v>150</v>
      </c>
      <c r="K6" s="229" t="s">
        <v>150</v>
      </c>
      <c r="L6" s="229" t="s">
        <v>150</v>
      </c>
      <c r="M6" s="229" t="s">
        <v>150</v>
      </c>
      <c r="N6" s="229" t="s">
        <v>150</v>
      </c>
      <c r="O6" s="229" t="s">
        <v>150</v>
      </c>
      <c r="P6" s="230" t="s">
        <v>150</v>
      </c>
      <c r="Q6" s="228" t="s">
        <v>150</v>
      </c>
      <c r="R6" s="229" t="s">
        <v>150</v>
      </c>
      <c r="S6" s="228" t="s">
        <v>150</v>
      </c>
      <c r="T6" s="228" t="s">
        <v>150</v>
      </c>
      <c r="U6" s="228" t="s">
        <v>150</v>
      </c>
      <c r="V6" s="228" t="s">
        <v>150</v>
      </c>
      <c r="W6" s="227"/>
    </row>
    <row r="7" spans="2:23" s="212" customFormat="1" ht="21.75" customHeight="1" x14ac:dyDescent="0.2">
      <c r="B7" s="56"/>
      <c r="C7" s="55" t="s">
        <v>59</v>
      </c>
      <c r="D7" s="54">
        <v>4827547362</v>
      </c>
      <c r="E7" s="54">
        <v>170367286221</v>
      </c>
      <c r="F7" s="54">
        <v>2064247075</v>
      </c>
      <c r="G7" s="54">
        <v>172431533296</v>
      </c>
      <c r="H7" s="54">
        <v>19719837370</v>
      </c>
      <c r="I7" s="122">
        <v>6988558</v>
      </c>
      <c r="J7" s="54">
        <v>322325</v>
      </c>
      <c r="K7" s="54">
        <v>1758605528</v>
      </c>
      <c r="L7" s="54">
        <v>241470000</v>
      </c>
      <c r="M7" s="54">
        <v>0</v>
      </c>
      <c r="N7" s="54">
        <v>14976140</v>
      </c>
      <c r="O7" s="54">
        <v>194173733217</v>
      </c>
      <c r="P7" s="54">
        <v>12178584079</v>
      </c>
      <c r="Q7" s="54">
        <v>1683897400</v>
      </c>
      <c r="R7" s="122">
        <v>1226032</v>
      </c>
      <c r="S7" s="54">
        <v>0</v>
      </c>
      <c r="T7" s="54">
        <v>13863707511</v>
      </c>
      <c r="U7" s="54">
        <v>645296470</v>
      </c>
      <c r="V7" s="54">
        <v>208682737198</v>
      </c>
      <c r="W7" s="214"/>
    </row>
    <row r="8" spans="2:23" s="212" customFormat="1" ht="21.75" customHeight="1" x14ac:dyDescent="0.2">
      <c r="B8" s="56"/>
      <c r="C8" s="55" t="s">
        <v>58</v>
      </c>
      <c r="D8" s="54">
        <v>4708406771</v>
      </c>
      <c r="E8" s="54">
        <v>173338394569</v>
      </c>
      <c r="F8" s="54">
        <v>1777179953</v>
      </c>
      <c r="G8" s="54">
        <v>175115574522</v>
      </c>
      <c r="H8" s="54">
        <v>20329054079</v>
      </c>
      <c r="I8" s="122">
        <v>10009476</v>
      </c>
      <c r="J8" s="54">
        <v>371293</v>
      </c>
      <c r="K8" s="54">
        <v>1616711809</v>
      </c>
      <c r="L8" s="54">
        <v>233640000</v>
      </c>
      <c r="M8" s="54">
        <v>0</v>
      </c>
      <c r="N8" s="54">
        <v>14507836</v>
      </c>
      <c r="O8" s="54">
        <v>197319869015</v>
      </c>
      <c r="P8" s="54">
        <v>10781831430</v>
      </c>
      <c r="Q8" s="54">
        <v>1503711142</v>
      </c>
      <c r="R8" s="122">
        <v>753243</v>
      </c>
      <c r="S8" s="54">
        <v>0</v>
      </c>
      <c r="T8" s="54">
        <v>12286295815</v>
      </c>
      <c r="U8" s="54">
        <v>600661793</v>
      </c>
      <c r="V8" s="54">
        <v>210206826623</v>
      </c>
      <c r="W8" s="214"/>
    </row>
    <row r="9" spans="2:23" s="212" customFormat="1" ht="21.75" customHeight="1" x14ac:dyDescent="0.2">
      <c r="B9" s="56"/>
      <c r="C9" s="55" t="s">
        <v>57</v>
      </c>
      <c r="D9" s="54">
        <v>4494621554</v>
      </c>
      <c r="E9" s="54">
        <v>178473200533</v>
      </c>
      <c r="F9" s="54">
        <v>1718311871</v>
      </c>
      <c r="G9" s="54">
        <v>180191512404</v>
      </c>
      <c r="H9" s="54">
        <v>22246473304</v>
      </c>
      <c r="I9" s="122">
        <v>8340601</v>
      </c>
      <c r="J9" s="54">
        <v>657170</v>
      </c>
      <c r="K9" s="54">
        <v>1519890328</v>
      </c>
      <c r="L9" s="54">
        <v>236920660</v>
      </c>
      <c r="M9" s="54">
        <v>0</v>
      </c>
      <c r="N9" s="54">
        <v>15582369</v>
      </c>
      <c r="O9" s="54">
        <v>204219376836</v>
      </c>
      <c r="P9" s="54">
        <v>8926279618</v>
      </c>
      <c r="Q9" s="54">
        <v>1372574897</v>
      </c>
      <c r="R9" s="122">
        <v>551730</v>
      </c>
      <c r="S9" s="54">
        <v>0</v>
      </c>
      <c r="T9" s="54">
        <v>10299406245</v>
      </c>
      <c r="U9" s="54">
        <v>574743080</v>
      </c>
      <c r="V9" s="54">
        <v>215093526161</v>
      </c>
      <c r="W9" s="214"/>
    </row>
    <row r="10" spans="2:23" s="212" customFormat="1" ht="21.75" customHeight="1" x14ac:dyDescent="0.2">
      <c r="B10" s="56"/>
      <c r="C10" s="55" t="s">
        <v>56</v>
      </c>
      <c r="D10" s="54">
        <v>4421171332</v>
      </c>
      <c r="E10" s="54">
        <v>176327430672</v>
      </c>
      <c r="F10" s="54">
        <v>1615576044</v>
      </c>
      <c r="G10" s="54">
        <v>177943006716</v>
      </c>
      <c r="H10" s="54">
        <v>23560301907</v>
      </c>
      <c r="I10" s="122">
        <v>13013486</v>
      </c>
      <c r="J10" s="54">
        <v>310160</v>
      </c>
      <c r="K10" s="54">
        <v>1334090008</v>
      </c>
      <c r="L10" s="54">
        <v>222729340</v>
      </c>
      <c r="M10" s="54">
        <v>0</v>
      </c>
      <c r="N10" s="54">
        <v>11272474</v>
      </c>
      <c r="O10" s="54">
        <v>203084724091</v>
      </c>
      <c r="P10" s="54">
        <v>5726996350</v>
      </c>
      <c r="Q10" s="54">
        <v>970741643</v>
      </c>
      <c r="R10" s="122">
        <v>851083</v>
      </c>
      <c r="S10" s="54">
        <v>0</v>
      </c>
      <c r="T10" s="54">
        <v>6698589076</v>
      </c>
      <c r="U10" s="54">
        <v>625119040</v>
      </c>
      <c r="V10" s="54">
        <v>210408432207</v>
      </c>
      <c r="W10" s="214"/>
    </row>
    <row r="11" spans="2:23" s="212" customFormat="1" ht="18" thickBot="1" x14ac:dyDescent="0.25">
      <c r="B11" s="51"/>
      <c r="C11" s="50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4"/>
      <c r="P11" s="223"/>
      <c r="Q11" s="222"/>
      <c r="R11" s="222"/>
      <c r="S11" s="222"/>
      <c r="T11" s="222"/>
      <c r="U11" s="222"/>
      <c r="V11" s="221"/>
      <c r="W11" s="220"/>
    </row>
    <row r="12" spans="2:23" s="212" customFormat="1" ht="17.25" x14ac:dyDescent="0.2">
      <c r="B12" s="44"/>
      <c r="C12" s="43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8"/>
      <c r="Q12" s="217"/>
      <c r="R12" s="217"/>
      <c r="S12" s="217"/>
      <c r="T12" s="217"/>
      <c r="U12" s="217"/>
      <c r="V12" s="216"/>
      <c r="W12" s="215"/>
    </row>
    <row r="13" spans="2:23" s="212" customFormat="1" ht="21.75" customHeight="1" x14ac:dyDescent="0.2">
      <c r="B13" s="37" t="s">
        <v>55</v>
      </c>
      <c r="C13" s="19" t="s">
        <v>54</v>
      </c>
      <c r="D13" s="38">
        <f t="shared" ref="D13:V13" si="0">SUM(D19:D64)</f>
        <v>4439470921</v>
      </c>
      <c r="E13" s="38">
        <f t="shared" si="0"/>
        <v>172383294655</v>
      </c>
      <c r="F13" s="38">
        <f t="shared" si="0"/>
        <v>1473948918</v>
      </c>
      <c r="G13" s="38">
        <f t="shared" si="0"/>
        <v>173857243573</v>
      </c>
      <c r="H13" s="38">
        <f t="shared" si="0"/>
        <v>22597624147</v>
      </c>
      <c r="I13" s="38">
        <f t="shared" si="0"/>
        <v>10584940</v>
      </c>
      <c r="J13" s="38">
        <f t="shared" si="0"/>
        <v>55490</v>
      </c>
      <c r="K13" s="38">
        <f t="shared" si="0"/>
        <v>1147342383</v>
      </c>
      <c r="L13" s="38">
        <f t="shared" si="0"/>
        <v>225370000</v>
      </c>
      <c r="M13" s="38">
        <f t="shared" si="0"/>
        <v>0</v>
      </c>
      <c r="N13" s="38">
        <f t="shared" si="0"/>
        <v>12193106</v>
      </c>
      <c r="O13" s="38">
        <f t="shared" si="0"/>
        <v>197850413639</v>
      </c>
      <c r="P13" s="38">
        <f t="shared" si="0"/>
        <v>3079551241</v>
      </c>
      <c r="Q13" s="38">
        <f t="shared" si="0"/>
        <v>549630502</v>
      </c>
      <c r="R13" s="38">
        <f t="shared" si="0"/>
        <v>522381</v>
      </c>
      <c r="S13" s="38">
        <f t="shared" si="0"/>
        <v>0</v>
      </c>
      <c r="T13" s="38">
        <f t="shared" si="0"/>
        <v>3629704124</v>
      </c>
      <c r="U13" s="38">
        <f t="shared" si="0"/>
        <v>564541146</v>
      </c>
      <c r="V13" s="38">
        <f t="shared" si="0"/>
        <v>202044658909</v>
      </c>
      <c r="W13" s="214"/>
    </row>
    <row r="14" spans="2:23" s="212" customFormat="1" ht="21.75" customHeight="1" x14ac:dyDescent="0.2">
      <c r="B14" s="37" t="s">
        <v>53</v>
      </c>
      <c r="C14" s="19" t="s">
        <v>52</v>
      </c>
      <c r="D14" s="33">
        <f t="shared" ref="D14:V14" si="1">SUM(D19:D62)</f>
        <v>4316676711</v>
      </c>
      <c r="E14" s="33">
        <f t="shared" si="1"/>
        <v>171146926273</v>
      </c>
      <c r="F14" s="33">
        <f t="shared" si="1"/>
        <v>1465405280</v>
      </c>
      <c r="G14" s="33">
        <f t="shared" si="1"/>
        <v>172612331553</v>
      </c>
      <c r="H14" s="33">
        <f t="shared" si="1"/>
        <v>22507320574</v>
      </c>
      <c r="I14" s="33">
        <f t="shared" si="1"/>
        <v>10584940</v>
      </c>
      <c r="J14" s="33">
        <f t="shared" si="1"/>
        <v>55490</v>
      </c>
      <c r="K14" s="33">
        <f t="shared" si="1"/>
        <v>1095302333</v>
      </c>
      <c r="L14" s="33">
        <f t="shared" si="1"/>
        <v>221770000</v>
      </c>
      <c r="M14" s="33">
        <f t="shared" si="1"/>
        <v>0</v>
      </c>
      <c r="N14" s="33">
        <f t="shared" si="1"/>
        <v>1032106</v>
      </c>
      <c r="O14" s="33">
        <f t="shared" si="1"/>
        <v>196448396996</v>
      </c>
      <c r="P14" s="33">
        <f t="shared" si="1"/>
        <v>3079551241</v>
      </c>
      <c r="Q14" s="33">
        <f t="shared" si="1"/>
        <v>549630502</v>
      </c>
      <c r="R14" s="33">
        <f t="shared" si="1"/>
        <v>522381</v>
      </c>
      <c r="S14" s="33">
        <f t="shared" si="1"/>
        <v>0</v>
      </c>
      <c r="T14" s="33">
        <f t="shared" si="1"/>
        <v>3629704124</v>
      </c>
      <c r="U14" s="33">
        <f t="shared" si="1"/>
        <v>558965572</v>
      </c>
      <c r="V14" s="33">
        <f t="shared" si="1"/>
        <v>200637066692</v>
      </c>
      <c r="W14" s="214"/>
    </row>
    <row r="15" spans="2:23" s="212" customFormat="1" ht="21.75" customHeight="1" x14ac:dyDescent="0.2">
      <c r="B15" s="35" t="s">
        <v>149</v>
      </c>
      <c r="C15" s="105" t="s">
        <v>50</v>
      </c>
      <c r="D15" s="33">
        <f t="shared" ref="D15:V15" si="2">SUM(D19:D31,D35:D36,D38:D40,D43,D48,D50:D51,D53:D62)</f>
        <v>3690780984</v>
      </c>
      <c r="E15" s="33">
        <f t="shared" si="2"/>
        <v>153615665987</v>
      </c>
      <c r="F15" s="33">
        <f t="shared" si="2"/>
        <v>1322904395</v>
      </c>
      <c r="G15" s="33">
        <f t="shared" si="2"/>
        <v>154938570382</v>
      </c>
      <c r="H15" s="33">
        <f t="shared" si="2"/>
        <v>20161340246</v>
      </c>
      <c r="I15" s="33">
        <f t="shared" si="2"/>
        <v>8991398</v>
      </c>
      <c r="J15" s="33">
        <f t="shared" si="2"/>
        <v>55490</v>
      </c>
      <c r="K15" s="33">
        <f t="shared" si="2"/>
        <v>994275709</v>
      </c>
      <c r="L15" s="33">
        <f t="shared" si="2"/>
        <v>198320000</v>
      </c>
      <c r="M15" s="33">
        <f t="shared" si="2"/>
        <v>0</v>
      </c>
      <c r="N15" s="33">
        <f t="shared" si="2"/>
        <v>1032106</v>
      </c>
      <c r="O15" s="33">
        <f t="shared" si="2"/>
        <v>176302585331</v>
      </c>
      <c r="P15" s="33">
        <f t="shared" si="2"/>
        <v>2798321638</v>
      </c>
      <c r="Q15" s="33">
        <f t="shared" si="2"/>
        <v>506747763</v>
      </c>
      <c r="R15" s="33">
        <f t="shared" si="2"/>
        <v>461611</v>
      </c>
      <c r="S15" s="33">
        <f t="shared" si="2"/>
        <v>0</v>
      </c>
      <c r="T15" s="33">
        <f t="shared" si="2"/>
        <v>3305531012</v>
      </c>
      <c r="U15" s="33">
        <f t="shared" si="2"/>
        <v>503497588</v>
      </c>
      <c r="V15" s="33">
        <f t="shared" si="2"/>
        <v>180111613931</v>
      </c>
      <c r="W15" s="213"/>
    </row>
    <row r="16" spans="2:23" s="210" customFormat="1" ht="21.75" customHeight="1" x14ac:dyDescent="0.2">
      <c r="B16" s="34" t="s">
        <v>49</v>
      </c>
      <c r="C16" s="105" t="s">
        <v>48</v>
      </c>
      <c r="D16" s="33">
        <f t="shared" ref="D16:V16" si="3">D14-D15</f>
        <v>625895727</v>
      </c>
      <c r="E16" s="33">
        <f t="shared" si="3"/>
        <v>17531260286</v>
      </c>
      <c r="F16" s="33">
        <f t="shared" si="3"/>
        <v>142500885</v>
      </c>
      <c r="G16" s="33">
        <f t="shared" si="3"/>
        <v>17673761171</v>
      </c>
      <c r="H16" s="33">
        <f t="shared" si="3"/>
        <v>2345980328</v>
      </c>
      <c r="I16" s="33">
        <f t="shared" si="3"/>
        <v>1593542</v>
      </c>
      <c r="J16" s="33">
        <f t="shared" si="3"/>
        <v>0</v>
      </c>
      <c r="K16" s="33">
        <f t="shared" si="3"/>
        <v>101026624</v>
      </c>
      <c r="L16" s="33">
        <f t="shared" si="3"/>
        <v>23450000</v>
      </c>
      <c r="M16" s="33">
        <f t="shared" si="3"/>
        <v>0</v>
      </c>
      <c r="N16" s="33">
        <f t="shared" si="3"/>
        <v>0</v>
      </c>
      <c r="O16" s="33">
        <f t="shared" si="3"/>
        <v>20145811665</v>
      </c>
      <c r="P16" s="33">
        <f t="shared" si="3"/>
        <v>281229603</v>
      </c>
      <c r="Q16" s="33">
        <f t="shared" si="3"/>
        <v>42882739</v>
      </c>
      <c r="R16" s="33">
        <f t="shared" si="3"/>
        <v>60770</v>
      </c>
      <c r="S16" s="33">
        <f t="shared" si="3"/>
        <v>0</v>
      </c>
      <c r="T16" s="33">
        <f t="shared" si="3"/>
        <v>324173112</v>
      </c>
      <c r="U16" s="33">
        <f t="shared" si="3"/>
        <v>55467984</v>
      </c>
      <c r="V16" s="33">
        <f t="shared" si="3"/>
        <v>20525452761</v>
      </c>
      <c r="W16" s="211"/>
    </row>
    <row r="17" spans="2:23" s="210" customFormat="1" ht="21.75" customHeight="1" x14ac:dyDescent="0.2">
      <c r="B17" s="34" t="s">
        <v>47</v>
      </c>
      <c r="C17" s="105" t="s">
        <v>46</v>
      </c>
      <c r="D17" s="33">
        <f t="shared" ref="D17:V17" si="4">SUM(D63:D64)</f>
        <v>122794210</v>
      </c>
      <c r="E17" s="33">
        <f t="shared" si="4"/>
        <v>1236368382</v>
      </c>
      <c r="F17" s="33">
        <f t="shared" si="4"/>
        <v>8543638</v>
      </c>
      <c r="G17" s="33">
        <f t="shared" si="4"/>
        <v>1244912020</v>
      </c>
      <c r="H17" s="33">
        <f t="shared" si="4"/>
        <v>90303573</v>
      </c>
      <c r="I17" s="33">
        <f t="shared" si="4"/>
        <v>0</v>
      </c>
      <c r="J17" s="33">
        <f t="shared" si="4"/>
        <v>0</v>
      </c>
      <c r="K17" s="33">
        <f t="shared" si="4"/>
        <v>52040050</v>
      </c>
      <c r="L17" s="33">
        <f t="shared" si="4"/>
        <v>3600000</v>
      </c>
      <c r="M17" s="33">
        <f t="shared" si="4"/>
        <v>0</v>
      </c>
      <c r="N17" s="33">
        <f t="shared" si="4"/>
        <v>11161000</v>
      </c>
      <c r="O17" s="33">
        <f t="shared" si="4"/>
        <v>1402016643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>
        <f t="shared" si="4"/>
        <v>5575574</v>
      </c>
      <c r="V17" s="33">
        <f t="shared" si="4"/>
        <v>1407592217</v>
      </c>
      <c r="W17" s="211"/>
    </row>
    <row r="18" spans="2:23" ht="15" thickBot="1" x14ac:dyDescent="0.2">
      <c r="B18" s="104"/>
      <c r="C18" s="103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8"/>
      <c r="P18" s="207"/>
      <c r="Q18" s="206"/>
      <c r="R18" s="206"/>
      <c r="S18" s="206"/>
      <c r="T18" s="206"/>
      <c r="U18" s="206"/>
      <c r="V18" s="205"/>
      <c r="W18" s="204"/>
    </row>
    <row r="19" spans="2:23" ht="21.75" customHeight="1" x14ac:dyDescent="0.15">
      <c r="B19" s="89">
        <v>1</v>
      </c>
      <c r="C19" s="19" t="s">
        <v>45</v>
      </c>
      <c r="D19" s="194">
        <v>226842887</v>
      </c>
      <c r="E19" s="194">
        <v>13518917360</v>
      </c>
      <c r="F19" s="194">
        <v>117965234</v>
      </c>
      <c r="G19" s="194">
        <v>13636882594</v>
      </c>
      <c r="H19" s="194">
        <v>1747187189</v>
      </c>
      <c r="I19" s="194">
        <v>1183295</v>
      </c>
      <c r="J19" s="194">
        <v>0</v>
      </c>
      <c r="K19" s="194">
        <v>109999746</v>
      </c>
      <c r="L19" s="194">
        <v>18100000</v>
      </c>
      <c r="M19" s="194">
        <v>0</v>
      </c>
      <c r="N19" s="194">
        <v>0</v>
      </c>
      <c r="O19" s="194">
        <v>15513352824</v>
      </c>
      <c r="P19" s="194">
        <v>194532481</v>
      </c>
      <c r="Q19" s="194">
        <v>35763417</v>
      </c>
      <c r="R19" s="194">
        <v>184527</v>
      </c>
      <c r="S19" s="194">
        <v>0</v>
      </c>
      <c r="T19" s="194">
        <v>230480425</v>
      </c>
      <c r="U19" s="194">
        <v>52435362</v>
      </c>
      <c r="V19" s="194">
        <v>15796268611</v>
      </c>
      <c r="W19" s="203">
        <v>1</v>
      </c>
    </row>
    <row r="20" spans="2:23" ht="21.75" customHeight="1" x14ac:dyDescent="0.15">
      <c r="B20" s="89">
        <v>2</v>
      </c>
      <c r="C20" s="19" t="s">
        <v>44</v>
      </c>
      <c r="D20" s="194">
        <v>234153999</v>
      </c>
      <c r="E20" s="194">
        <v>8824876559</v>
      </c>
      <c r="F20" s="194">
        <v>61083267</v>
      </c>
      <c r="G20" s="194">
        <v>8885959826</v>
      </c>
      <c r="H20" s="194">
        <v>1224660859</v>
      </c>
      <c r="I20" s="194">
        <v>1493839</v>
      </c>
      <c r="J20" s="194">
        <v>0</v>
      </c>
      <c r="K20" s="194">
        <v>39358670</v>
      </c>
      <c r="L20" s="194">
        <v>13100000</v>
      </c>
      <c r="M20" s="194">
        <v>0</v>
      </c>
      <c r="N20" s="194">
        <v>0</v>
      </c>
      <c r="O20" s="194">
        <v>10164573194</v>
      </c>
      <c r="P20" s="194">
        <v>193325521</v>
      </c>
      <c r="Q20" s="194">
        <v>40473412</v>
      </c>
      <c r="R20" s="194">
        <v>80730</v>
      </c>
      <c r="S20" s="194">
        <v>0</v>
      </c>
      <c r="T20" s="194">
        <v>233879663</v>
      </c>
      <c r="U20" s="194">
        <v>29039514</v>
      </c>
      <c r="V20" s="194">
        <v>10427492371</v>
      </c>
      <c r="W20" s="193">
        <v>2</v>
      </c>
    </row>
    <row r="21" spans="2:23" ht="21.75" customHeight="1" x14ac:dyDescent="0.15">
      <c r="B21" s="89">
        <v>3</v>
      </c>
      <c r="C21" s="19" t="s">
        <v>43</v>
      </c>
      <c r="D21" s="194">
        <v>185502693</v>
      </c>
      <c r="E21" s="194">
        <v>8646080378</v>
      </c>
      <c r="F21" s="194">
        <v>85178993</v>
      </c>
      <c r="G21" s="194">
        <v>8731259371</v>
      </c>
      <c r="H21" s="194">
        <v>1181158868</v>
      </c>
      <c r="I21" s="194">
        <v>274341</v>
      </c>
      <c r="J21" s="194">
        <v>0</v>
      </c>
      <c r="K21" s="194">
        <v>71864137</v>
      </c>
      <c r="L21" s="194">
        <v>9300000</v>
      </c>
      <c r="M21" s="194">
        <v>0</v>
      </c>
      <c r="N21" s="194">
        <v>0</v>
      </c>
      <c r="O21" s="194">
        <v>9993856717</v>
      </c>
      <c r="P21" s="194">
        <v>174813155</v>
      </c>
      <c r="Q21" s="194">
        <v>37855372</v>
      </c>
      <c r="R21" s="194">
        <v>0</v>
      </c>
      <c r="S21" s="194">
        <v>0</v>
      </c>
      <c r="T21" s="194">
        <v>212668527</v>
      </c>
      <c r="U21" s="194">
        <v>28623778</v>
      </c>
      <c r="V21" s="194">
        <v>10235149022</v>
      </c>
      <c r="W21" s="193">
        <v>3</v>
      </c>
    </row>
    <row r="22" spans="2:23" ht="21.75" customHeight="1" x14ac:dyDescent="0.15">
      <c r="B22" s="89">
        <v>4</v>
      </c>
      <c r="C22" s="19" t="s">
        <v>42</v>
      </c>
      <c r="D22" s="194">
        <v>172264054</v>
      </c>
      <c r="E22" s="194">
        <v>8867732271</v>
      </c>
      <c r="F22" s="194">
        <v>98322538</v>
      </c>
      <c r="G22" s="194">
        <v>8966054809</v>
      </c>
      <c r="H22" s="194">
        <v>1119101460</v>
      </c>
      <c r="I22" s="194">
        <v>778368</v>
      </c>
      <c r="J22" s="194">
        <v>0</v>
      </c>
      <c r="K22" s="194">
        <v>63915094</v>
      </c>
      <c r="L22" s="194">
        <v>13100000</v>
      </c>
      <c r="M22" s="194">
        <v>0</v>
      </c>
      <c r="N22" s="194">
        <v>0</v>
      </c>
      <c r="O22" s="194">
        <v>10162949731</v>
      </c>
      <c r="P22" s="194">
        <v>158133047</v>
      </c>
      <c r="Q22" s="194">
        <v>29418958</v>
      </c>
      <c r="R22" s="194">
        <v>14895</v>
      </c>
      <c r="S22" s="194">
        <v>0</v>
      </c>
      <c r="T22" s="194">
        <v>187566900</v>
      </c>
      <c r="U22" s="194">
        <v>27773077</v>
      </c>
      <c r="V22" s="194">
        <v>10378289708</v>
      </c>
      <c r="W22" s="193">
        <v>4</v>
      </c>
    </row>
    <row r="23" spans="2:23" ht="21.75" customHeight="1" x14ac:dyDescent="0.15">
      <c r="B23" s="91">
        <v>5</v>
      </c>
      <c r="C23" s="23" t="s">
        <v>41</v>
      </c>
      <c r="D23" s="194">
        <v>154248271</v>
      </c>
      <c r="E23" s="194">
        <v>4524169200</v>
      </c>
      <c r="F23" s="194">
        <v>24253965</v>
      </c>
      <c r="G23" s="194">
        <v>4548423165</v>
      </c>
      <c r="H23" s="194">
        <v>600343120</v>
      </c>
      <c r="I23" s="194">
        <v>230160</v>
      </c>
      <c r="J23" s="194">
        <v>0</v>
      </c>
      <c r="K23" s="194">
        <v>24264000</v>
      </c>
      <c r="L23" s="194">
        <v>5900000</v>
      </c>
      <c r="M23" s="194">
        <v>0</v>
      </c>
      <c r="N23" s="194">
        <v>0</v>
      </c>
      <c r="O23" s="194">
        <v>5179160445</v>
      </c>
      <c r="P23" s="194">
        <v>104238661</v>
      </c>
      <c r="Q23" s="194">
        <v>23437865</v>
      </c>
      <c r="R23" s="194">
        <v>0</v>
      </c>
      <c r="S23" s="194">
        <v>0</v>
      </c>
      <c r="T23" s="194">
        <v>127676526</v>
      </c>
      <c r="U23" s="194">
        <v>13945760</v>
      </c>
      <c r="V23" s="194">
        <v>5320782731</v>
      </c>
      <c r="W23" s="195">
        <v>5</v>
      </c>
    </row>
    <row r="24" spans="2:23" ht="21.75" customHeight="1" x14ac:dyDescent="0.15">
      <c r="B24" s="89">
        <v>7</v>
      </c>
      <c r="C24" s="19" t="s">
        <v>40</v>
      </c>
      <c r="D24" s="200">
        <v>103313166</v>
      </c>
      <c r="E24" s="200">
        <v>3190128216</v>
      </c>
      <c r="F24" s="200">
        <v>33091157</v>
      </c>
      <c r="G24" s="200">
        <v>3223219373</v>
      </c>
      <c r="H24" s="200">
        <v>398858125</v>
      </c>
      <c r="I24" s="200">
        <v>37105</v>
      </c>
      <c r="J24" s="200">
        <v>0</v>
      </c>
      <c r="K24" s="200">
        <v>18942520</v>
      </c>
      <c r="L24" s="200">
        <v>4050000</v>
      </c>
      <c r="M24" s="200">
        <v>0</v>
      </c>
      <c r="N24" s="200">
        <v>0</v>
      </c>
      <c r="O24" s="200">
        <v>3645107123</v>
      </c>
      <c r="P24" s="200">
        <v>47673392</v>
      </c>
      <c r="Q24" s="200">
        <v>6553693</v>
      </c>
      <c r="R24" s="200">
        <v>0</v>
      </c>
      <c r="S24" s="200">
        <v>0</v>
      </c>
      <c r="T24" s="200">
        <v>54227085</v>
      </c>
      <c r="U24" s="200">
        <v>11553835</v>
      </c>
      <c r="V24" s="199">
        <v>3710888043</v>
      </c>
      <c r="W24" s="193">
        <v>7</v>
      </c>
    </row>
    <row r="25" spans="2:23" ht="21.75" customHeight="1" x14ac:dyDescent="0.15">
      <c r="B25" s="89">
        <v>8</v>
      </c>
      <c r="C25" s="19" t="s">
        <v>39</v>
      </c>
      <c r="D25" s="198">
        <v>151107025</v>
      </c>
      <c r="E25" s="198">
        <v>4294532055</v>
      </c>
      <c r="F25" s="198">
        <v>38883622</v>
      </c>
      <c r="G25" s="198">
        <v>4333415677</v>
      </c>
      <c r="H25" s="198">
        <v>558352367</v>
      </c>
      <c r="I25" s="198">
        <v>0</v>
      </c>
      <c r="J25" s="198">
        <v>0</v>
      </c>
      <c r="K25" s="198">
        <v>26378904</v>
      </c>
      <c r="L25" s="198">
        <v>4900000</v>
      </c>
      <c r="M25" s="198">
        <v>0</v>
      </c>
      <c r="N25" s="198">
        <v>0</v>
      </c>
      <c r="O25" s="198">
        <v>4923046948</v>
      </c>
      <c r="P25" s="198">
        <v>95536187</v>
      </c>
      <c r="Q25" s="198">
        <v>16244561</v>
      </c>
      <c r="R25" s="198">
        <v>0</v>
      </c>
      <c r="S25" s="198">
        <v>0</v>
      </c>
      <c r="T25" s="198">
        <v>111780748</v>
      </c>
      <c r="U25" s="198">
        <v>14179102</v>
      </c>
      <c r="V25" s="194">
        <v>5049006798</v>
      </c>
      <c r="W25" s="193">
        <v>8</v>
      </c>
    </row>
    <row r="26" spans="2:23" ht="21.75" customHeight="1" x14ac:dyDescent="0.15">
      <c r="B26" s="89">
        <v>10</v>
      </c>
      <c r="C26" s="19" t="s">
        <v>38</v>
      </c>
      <c r="D26" s="198">
        <v>108362070</v>
      </c>
      <c r="E26" s="198">
        <v>2739046162</v>
      </c>
      <c r="F26" s="198">
        <v>30173451</v>
      </c>
      <c r="G26" s="198">
        <v>2769219613</v>
      </c>
      <c r="H26" s="198">
        <v>373411923</v>
      </c>
      <c r="I26" s="198">
        <v>35862</v>
      </c>
      <c r="J26" s="198">
        <v>0</v>
      </c>
      <c r="K26" s="198">
        <v>25460000</v>
      </c>
      <c r="L26" s="198">
        <v>3800000</v>
      </c>
      <c r="M26" s="198">
        <v>0</v>
      </c>
      <c r="N26" s="198">
        <v>0</v>
      </c>
      <c r="O26" s="198">
        <v>3171927398</v>
      </c>
      <c r="P26" s="198">
        <v>43388400</v>
      </c>
      <c r="Q26" s="198">
        <v>3855603</v>
      </c>
      <c r="R26" s="198">
        <v>0</v>
      </c>
      <c r="S26" s="198">
        <v>0</v>
      </c>
      <c r="T26" s="198">
        <v>47244003</v>
      </c>
      <c r="U26" s="198">
        <v>8608080</v>
      </c>
      <c r="V26" s="194">
        <v>3227779481</v>
      </c>
      <c r="W26" s="193">
        <v>10</v>
      </c>
    </row>
    <row r="27" spans="2:23" ht="21.75" customHeight="1" x14ac:dyDescent="0.15">
      <c r="B27" s="89">
        <v>11</v>
      </c>
      <c r="C27" s="19" t="s">
        <v>37</v>
      </c>
      <c r="D27" s="198">
        <v>93937443</v>
      </c>
      <c r="E27" s="198">
        <v>4156970110</v>
      </c>
      <c r="F27" s="198">
        <v>39027588</v>
      </c>
      <c r="G27" s="198">
        <v>4195997698</v>
      </c>
      <c r="H27" s="198">
        <v>565999757</v>
      </c>
      <c r="I27" s="198">
        <v>28946</v>
      </c>
      <c r="J27" s="198">
        <v>0</v>
      </c>
      <c r="K27" s="198">
        <v>34328000</v>
      </c>
      <c r="L27" s="198">
        <v>4400000</v>
      </c>
      <c r="M27" s="198">
        <v>0</v>
      </c>
      <c r="N27" s="198">
        <v>0</v>
      </c>
      <c r="O27" s="198">
        <v>4800754401</v>
      </c>
      <c r="P27" s="198">
        <v>52646697</v>
      </c>
      <c r="Q27" s="198">
        <v>9386359</v>
      </c>
      <c r="R27" s="198">
        <v>0</v>
      </c>
      <c r="S27" s="198">
        <v>0</v>
      </c>
      <c r="T27" s="198">
        <v>62033056</v>
      </c>
      <c r="U27" s="198">
        <v>12458982</v>
      </c>
      <c r="V27" s="194">
        <v>4875246439</v>
      </c>
      <c r="W27" s="193">
        <v>11</v>
      </c>
    </row>
    <row r="28" spans="2:23" ht="21.75" customHeight="1" x14ac:dyDescent="0.15">
      <c r="B28" s="91">
        <v>12</v>
      </c>
      <c r="C28" s="23" t="s">
        <v>36</v>
      </c>
      <c r="D28" s="202">
        <v>95178892</v>
      </c>
      <c r="E28" s="202">
        <v>3282816302</v>
      </c>
      <c r="F28" s="202">
        <v>28872058</v>
      </c>
      <c r="G28" s="202">
        <v>3311688360</v>
      </c>
      <c r="H28" s="202">
        <v>436787590</v>
      </c>
      <c r="I28" s="202">
        <v>276496</v>
      </c>
      <c r="J28" s="202">
        <v>0</v>
      </c>
      <c r="K28" s="202">
        <v>11760000</v>
      </c>
      <c r="L28" s="202">
        <v>4400000</v>
      </c>
      <c r="M28" s="202">
        <v>0</v>
      </c>
      <c r="N28" s="202">
        <v>0</v>
      </c>
      <c r="O28" s="202">
        <v>3764912446</v>
      </c>
      <c r="P28" s="202">
        <v>82707492</v>
      </c>
      <c r="Q28" s="202">
        <v>14670311</v>
      </c>
      <c r="R28" s="202">
        <v>0</v>
      </c>
      <c r="S28" s="202">
        <v>0</v>
      </c>
      <c r="T28" s="202">
        <v>97377803</v>
      </c>
      <c r="U28" s="202">
        <v>12024179</v>
      </c>
      <c r="V28" s="201">
        <v>3874314428</v>
      </c>
      <c r="W28" s="195">
        <v>12</v>
      </c>
    </row>
    <row r="29" spans="2:23" ht="21.75" customHeight="1" x14ac:dyDescent="0.15">
      <c r="B29" s="89">
        <v>14</v>
      </c>
      <c r="C29" s="19" t="s">
        <v>35</v>
      </c>
      <c r="D29" s="194">
        <v>66366770</v>
      </c>
      <c r="E29" s="194">
        <v>1743675236</v>
      </c>
      <c r="F29" s="194">
        <v>12138098</v>
      </c>
      <c r="G29" s="194">
        <v>1755813334</v>
      </c>
      <c r="H29" s="194">
        <v>213276757</v>
      </c>
      <c r="I29" s="194">
        <v>27694</v>
      </c>
      <c r="J29" s="194">
        <v>0</v>
      </c>
      <c r="K29" s="194">
        <v>6293024</v>
      </c>
      <c r="L29" s="194">
        <v>1850000</v>
      </c>
      <c r="M29" s="194">
        <v>0</v>
      </c>
      <c r="N29" s="194">
        <v>0</v>
      </c>
      <c r="O29" s="194">
        <v>1977260809</v>
      </c>
      <c r="P29" s="194">
        <v>29459159</v>
      </c>
      <c r="Q29" s="194">
        <v>4781068</v>
      </c>
      <c r="R29" s="194">
        <v>0</v>
      </c>
      <c r="S29" s="194">
        <v>0</v>
      </c>
      <c r="T29" s="194">
        <v>34240227</v>
      </c>
      <c r="U29" s="194">
        <v>5490142</v>
      </c>
      <c r="V29" s="194">
        <v>2016991178</v>
      </c>
      <c r="W29" s="193">
        <v>14</v>
      </c>
    </row>
    <row r="30" spans="2:23" ht="21.75" customHeight="1" x14ac:dyDescent="0.15">
      <c r="B30" s="89">
        <v>15</v>
      </c>
      <c r="C30" s="19" t="s">
        <v>34</v>
      </c>
      <c r="D30" s="194">
        <v>80490241</v>
      </c>
      <c r="E30" s="194">
        <v>2845685494</v>
      </c>
      <c r="F30" s="194">
        <v>26789584</v>
      </c>
      <c r="G30" s="194">
        <v>2872475078</v>
      </c>
      <c r="H30" s="194">
        <v>421704272</v>
      </c>
      <c r="I30" s="194">
        <v>161863</v>
      </c>
      <c r="J30" s="194">
        <v>0</v>
      </c>
      <c r="K30" s="194">
        <v>13779079</v>
      </c>
      <c r="L30" s="194">
        <v>4050000</v>
      </c>
      <c r="M30" s="194">
        <v>0</v>
      </c>
      <c r="N30" s="194">
        <v>0</v>
      </c>
      <c r="O30" s="194">
        <v>3312170292</v>
      </c>
      <c r="P30" s="194">
        <v>58594896</v>
      </c>
      <c r="Q30" s="194">
        <v>11274716</v>
      </c>
      <c r="R30" s="194">
        <v>0</v>
      </c>
      <c r="S30" s="194">
        <v>0</v>
      </c>
      <c r="T30" s="194">
        <v>69869612</v>
      </c>
      <c r="U30" s="194">
        <v>8407015</v>
      </c>
      <c r="V30" s="194">
        <v>3390446919</v>
      </c>
      <c r="W30" s="193">
        <v>15</v>
      </c>
    </row>
    <row r="31" spans="2:23" ht="21.75" customHeight="1" x14ac:dyDescent="0.15">
      <c r="B31" s="89">
        <v>17</v>
      </c>
      <c r="C31" s="19" t="s">
        <v>33</v>
      </c>
      <c r="D31" s="194">
        <v>238318667</v>
      </c>
      <c r="E31" s="194">
        <v>6722550145</v>
      </c>
      <c r="F31" s="194">
        <v>61985613</v>
      </c>
      <c r="G31" s="194">
        <v>6784535758</v>
      </c>
      <c r="H31" s="194">
        <v>879142271</v>
      </c>
      <c r="I31" s="194">
        <v>486440</v>
      </c>
      <c r="J31" s="194">
        <v>0</v>
      </c>
      <c r="K31" s="194">
        <v>30580000</v>
      </c>
      <c r="L31" s="194">
        <v>9900000</v>
      </c>
      <c r="M31" s="194">
        <v>0</v>
      </c>
      <c r="N31" s="194">
        <v>0</v>
      </c>
      <c r="O31" s="194">
        <v>7704644469</v>
      </c>
      <c r="P31" s="194">
        <v>91891090</v>
      </c>
      <c r="Q31" s="194">
        <v>14447979</v>
      </c>
      <c r="R31" s="194">
        <v>0</v>
      </c>
      <c r="S31" s="194">
        <v>0</v>
      </c>
      <c r="T31" s="194">
        <v>106339069</v>
      </c>
      <c r="U31" s="194">
        <v>20449613</v>
      </c>
      <c r="V31" s="194">
        <v>7831433151</v>
      </c>
      <c r="W31" s="193">
        <v>17</v>
      </c>
    </row>
    <row r="32" spans="2:23" ht="21.75" customHeight="1" x14ac:dyDescent="0.15">
      <c r="B32" s="89">
        <v>20</v>
      </c>
      <c r="C32" s="19" t="s">
        <v>32</v>
      </c>
      <c r="D32" s="194">
        <v>63715271</v>
      </c>
      <c r="E32" s="194">
        <v>2298680206</v>
      </c>
      <c r="F32" s="194">
        <v>12445220</v>
      </c>
      <c r="G32" s="194">
        <v>2311125426</v>
      </c>
      <c r="H32" s="194">
        <v>323892353</v>
      </c>
      <c r="I32" s="194">
        <v>163827</v>
      </c>
      <c r="J32" s="194">
        <v>0</v>
      </c>
      <c r="K32" s="194">
        <v>16284000</v>
      </c>
      <c r="L32" s="194">
        <v>2550000</v>
      </c>
      <c r="M32" s="194">
        <v>0</v>
      </c>
      <c r="N32" s="194">
        <v>0</v>
      </c>
      <c r="O32" s="194">
        <v>2654015606</v>
      </c>
      <c r="P32" s="194">
        <v>43763028</v>
      </c>
      <c r="Q32" s="194">
        <v>9276737</v>
      </c>
      <c r="R32" s="194">
        <v>0</v>
      </c>
      <c r="S32" s="194">
        <v>0</v>
      </c>
      <c r="T32" s="194">
        <v>53039765</v>
      </c>
      <c r="U32" s="194">
        <v>6986848</v>
      </c>
      <c r="V32" s="194">
        <v>2714042219</v>
      </c>
      <c r="W32" s="193">
        <v>20</v>
      </c>
    </row>
    <row r="33" spans="2:23" ht="21.75" customHeight="1" x14ac:dyDescent="0.15">
      <c r="B33" s="91">
        <v>27</v>
      </c>
      <c r="C33" s="23" t="s">
        <v>31</v>
      </c>
      <c r="D33" s="194">
        <v>40961707</v>
      </c>
      <c r="E33" s="194">
        <v>1130054842</v>
      </c>
      <c r="F33" s="194">
        <v>10518412</v>
      </c>
      <c r="G33" s="194">
        <v>1140573254</v>
      </c>
      <c r="H33" s="194">
        <v>143965817</v>
      </c>
      <c r="I33" s="194">
        <v>43984</v>
      </c>
      <c r="J33" s="194">
        <v>0</v>
      </c>
      <c r="K33" s="194">
        <v>7108000</v>
      </c>
      <c r="L33" s="194">
        <v>1550000</v>
      </c>
      <c r="M33" s="194">
        <v>0</v>
      </c>
      <c r="N33" s="194">
        <v>0</v>
      </c>
      <c r="O33" s="194">
        <v>1293241055</v>
      </c>
      <c r="P33" s="194">
        <v>14683975</v>
      </c>
      <c r="Q33" s="194">
        <v>1917852</v>
      </c>
      <c r="R33" s="194">
        <v>0</v>
      </c>
      <c r="S33" s="194">
        <v>0</v>
      </c>
      <c r="T33" s="194">
        <v>16601827</v>
      </c>
      <c r="U33" s="194">
        <v>4152619</v>
      </c>
      <c r="V33" s="194">
        <v>1313995501</v>
      </c>
      <c r="W33" s="195">
        <v>27</v>
      </c>
    </row>
    <row r="34" spans="2:23" ht="21.75" customHeight="1" x14ac:dyDescent="0.15">
      <c r="B34" s="89">
        <v>32</v>
      </c>
      <c r="C34" s="19" t="s">
        <v>30</v>
      </c>
      <c r="D34" s="200">
        <v>50101930</v>
      </c>
      <c r="E34" s="200">
        <v>1839977447</v>
      </c>
      <c r="F34" s="200">
        <v>12189642</v>
      </c>
      <c r="G34" s="200">
        <v>1852167089</v>
      </c>
      <c r="H34" s="200">
        <v>234854752</v>
      </c>
      <c r="I34" s="200">
        <v>81114</v>
      </c>
      <c r="J34" s="200">
        <v>0</v>
      </c>
      <c r="K34" s="200">
        <v>10494730</v>
      </c>
      <c r="L34" s="200">
        <v>2850000</v>
      </c>
      <c r="M34" s="200">
        <v>0</v>
      </c>
      <c r="N34" s="200">
        <v>0</v>
      </c>
      <c r="O34" s="200">
        <v>2100447685</v>
      </c>
      <c r="P34" s="200">
        <v>33829884</v>
      </c>
      <c r="Q34" s="200">
        <v>4857270</v>
      </c>
      <c r="R34" s="200">
        <v>0</v>
      </c>
      <c r="S34" s="200">
        <v>0</v>
      </c>
      <c r="T34" s="200">
        <v>38687154</v>
      </c>
      <c r="U34" s="200">
        <v>6177878</v>
      </c>
      <c r="V34" s="199">
        <v>2145312717</v>
      </c>
      <c r="W34" s="193">
        <v>32</v>
      </c>
    </row>
    <row r="35" spans="2:23" ht="21.75" customHeight="1" x14ac:dyDescent="0.15">
      <c r="B35" s="89">
        <v>33</v>
      </c>
      <c r="C35" s="19" t="s">
        <v>29</v>
      </c>
      <c r="D35" s="198">
        <v>53439053</v>
      </c>
      <c r="E35" s="198">
        <v>3329852566</v>
      </c>
      <c r="F35" s="198">
        <v>23074443</v>
      </c>
      <c r="G35" s="198">
        <v>3352927009</v>
      </c>
      <c r="H35" s="198">
        <v>412821580</v>
      </c>
      <c r="I35" s="198">
        <v>148228</v>
      </c>
      <c r="J35" s="198">
        <v>0</v>
      </c>
      <c r="K35" s="198">
        <v>12899750</v>
      </c>
      <c r="L35" s="198">
        <v>3240000</v>
      </c>
      <c r="M35" s="198">
        <v>0</v>
      </c>
      <c r="N35" s="198">
        <v>0</v>
      </c>
      <c r="O35" s="198">
        <v>3782036567</v>
      </c>
      <c r="P35" s="198">
        <v>97657644</v>
      </c>
      <c r="Q35" s="198">
        <v>19703158</v>
      </c>
      <c r="R35" s="198">
        <v>8733</v>
      </c>
      <c r="S35" s="198">
        <v>0</v>
      </c>
      <c r="T35" s="198">
        <v>117369535</v>
      </c>
      <c r="U35" s="198">
        <v>10988780</v>
      </c>
      <c r="V35" s="194">
        <v>3910394882</v>
      </c>
      <c r="W35" s="193">
        <v>33</v>
      </c>
    </row>
    <row r="36" spans="2:23" ht="21.75" customHeight="1" x14ac:dyDescent="0.15">
      <c r="B36" s="89">
        <v>35</v>
      </c>
      <c r="C36" s="19" t="s">
        <v>28</v>
      </c>
      <c r="D36" s="198">
        <v>69393840</v>
      </c>
      <c r="E36" s="198">
        <v>2774601352</v>
      </c>
      <c r="F36" s="198">
        <v>12293251</v>
      </c>
      <c r="G36" s="198">
        <v>2786894603</v>
      </c>
      <c r="H36" s="198">
        <v>332898738</v>
      </c>
      <c r="I36" s="198">
        <v>523375</v>
      </c>
      <c r="J36" s="198">
        <v>0</v>
      </c>
      <c r="K36" s="198">
        <v>12584000</v>
      </c>
      <c r="L36" s="198">
        <v>3700000</v>
      </c>
      <c r="M36" s="198">
        <v>0</v>
      </c>
      <c r="N36" s="198">
        <v>0</v>
      </c>
      <c r="O36" s="198">
        <v>3136600716</v>
      </c>
      <c r="P36" s="198">
        <v>65702214</v>
      </c>
      <c r="Q36" s="198">
        <v>6783648</v>
      </c>
      <c r="R36" s="198">
        <v>0</v>
      </c>
      <c r="S36" s="198">
        <v>0</v>
      </c>
      <c r="T36" s="198">
        <v>72485862</v>
      </c>
      <c r="U36" s="198">
        <v>8754966</v>
      </c>
      <c r="V36" s="194">
        <v>3217841544</v>
      </c>
      <c r="W36" s="193">
        <v>35</v>
      </c>
    </row>
    <row r="37" spans="2:23" ht="21.75" customHeight="1" x14ac:dyDescent="0.15">
      <c r="B37" s="89">
        <v>42</v>
      </c>
      <c r="C37" s="19" t="s">
        <v>27</v>
      </c>
      <c r="D37" s="198">
        <v>59516487</v>
      </c>
      <c r="E37" s="198">
        <v>1340314824</v>
      </c>
      <c r="F37" s="198">
        <v>4762758</v>
      </c>
      <c r="G37" s="198">
        <v>1345077582</v>
      </c>
      <c r="H37" s="198">
        <v>187270212</v>
      </c>
      <c r="I37" s="198">
        <v>35162</v>
      </c>
      <c r="J37" s="198">
        <v>0</v>
      </c>
      <c r="K37" s="198">
        <v>5040000</v>
      </c>
      <c r="L37" s="198">
        <v>2050000</v>
      </c>
      <c r="M37" s="198">
        <v>0</v>
      </c>
      <c r="N37" s="198">
        <v>0</v>
      </c>
      <c r="O37" s="198">
        <v>1539472956</v>
      </c>
      <c r="P37" s="198">
        <v>27691687</v>
      </c>
      <c r="Q37" s="198">
        <v>3724500</v>
      </c>
      <c r="R37" s="198">
        <v>60770</v>
      </c>
      <c r="S37" s="198">
        <v>0</v>
      </c>
      <c r="T37" s="198">
        <v>31476957</v>
      </c>
      <c r="U37" s="198">
        <v>3817478</v>
      </c>
      <c r="V37" s="194">
        <v>1574767391</v>
      </c>
      <c r="W37" s="193">
        <v>42</v>
      </c>
    </row>
    <row r="38" spans="2:23" ht="21.75" customHeight="1" x14ac:dyDescent="0.15">
      <c r="B38" s="91">
        <v>48</v>
      </c>
      <c r="C38" s="23" t="s">
        <v>26</v>
      </c>
      <c r="D38" s="202">
        <v>42625274</v>
      </c>
      <c r="E38" s="202">
        <v>4744338649</v>
      </c>
      <c r="F38" s="202">
        <v>39133568</v>
      </c>
      <c r="G38" s="202">
        <v>4783472217</v>
      </c>
      <c r="H38" s="202">
        <v>691643117</v>
      </c>
      <c r="I38" s="202">
        <v>185634</v>
      </c>
      <c r="J38" s="202">
        <v>0</v>
      </c>
      <c r="K38" s="202">
        <v>31566166</v>
      </c>
      <c r="L38" s="202">
        <v>6250000</v>
      </c>
      <c r="M38" s="202">
        <v>0</v>
      </c>
      <c r="N38" s="202">
        <v>0</v>
      </c>
      <c r="O38" s="202">
        <v>5513117134</v>
      </c>
      <c r="P38" s="202">
        <v>75350144</v>
      </c>
      <c r="Q38" s="202">
        <v>16699527</v>
      </c>
      <c r="R38" s="202">
        <v>2824</v>
      </c>
      <c r="S38" s="202">
        <v>0</v>
      </c>
      <c r="T38" s="202">
        <v>92052495</v>
      </c>
      <c r="U38" s="202">
        <v>12530845</v>
      </c>
      <c r="V38" s="201">
        <v>5617700474</v>
      </c>
      <c r="W38" s="195">
        <v>48</v>
      </c>
    </row>
    <row r="39" spans="2:23" ht="21.75" customHeight="1" x14ac:dyDescent="0.15">
      <c r="B39" s="89">
        <v>49</v>
      </c>
      <c r="C39" s="19" t="s">
        <v>25</v>
      </c>
      <c r="D39" s="194">
        <v>54877035</v>
      </c>
      <c r="E39" s="194">
        <v>5271031773</v>
      </c>
      <c r="F39" s="194">
        <v>51962363</v>
      </c>
      <c r="G39" s="194">
        <v>5322994136</v>
      </c>
      <c r="H39" s="194">
        <v>742961961</v>
      </c>
      <c r="I39" s="194">
        <v>583183</v>
      </c>
      <c r="J39" s="194">
        <v>0</v>
      </c>
      <c r="K39" s="194">
        <v>42797055</v>
      </c>
      <c r="L39" s="194">
        <v>8050000</v>
      </c>
      <c r="M39" s="194">
        <v>0</v>
      </c>
      <c r="N39" s="194">
        <v>0</v>
      </c>
      <c r="O39" s="194">
        <v>6117386335</v>
      </c>
      <c r="P39" s="194">
        <v>85000440</v>
      </c>
      <c r="Q39" s="194">
        <v>15390902</v>
      </c>
      <c r="R39" s="194">
        <v>0</v>
      </c>
      <c r="S39" s="194">
        <v>0</v>
      </c>
      <c r="T39" s="194">
        <v>100391342</v>
      </c>
      <c r="U39" s="194">
        <v>16395053</v>
      </c>
      <c r="V39" s="194">
        <v>6234172730</v>
      </c>
      <c r="W39" s="193">
        <v>49</v>
      </c>
    </row>
    <row r="40" spans="2:23" ht="21.75" customHeight="1" x14ac:dyDescent="0.15">
      <c r="B40" s="89">
        <v>53</v>
      </c>
      <c r="C40" s="19" t="s">
        <v>24</v>
      </c>
      <c r="D40" s="194">
        <v>57715547</v>
      </c>
      <c r="E40" s="194">
        <v>1922428196</v>
      </c>
      <c r="F40" s="194">
        <v>17170965</v>
      </c>
      <c r="G40" s="194">
        <v>1939599161</v>
      </c>
      <c r="H40" s="194">
        <v>268611415</v>
      </c>
      <c r="I40" s="194">
        <v>175576</v>
      </c>
      <c r="J40" s="194">
        <v>0</v>
      </c>
      <c r="K40" s="194">
        <v>11728210</v>
      </c>
      <c r="L40" s="194">
        <v>1680000</v>
      </c>
      <c r="M40" s="194">
        <v>0</v>
      </c>
      <c r="N40" s="194">
        <v>1032106</v>
      </c>
      <c r="O40" s="194">
        <v>2222826468</v>
      </c>
      <c r="P40" s="194">
        <v>40690800</v>
      </c>
      <c r="Q40" s="194">
        <v>8191151</v>
      </c>
      <c r="R40" s="194">
        <v>0</v>
      </c>
      <c r="S40" s="194">
        <v>0</v>
      </c>
      <c r="T40" s="194">
        <v>48881951</v>
      </c>
      <c r="U40" s="194">
        <v>5598555</v>
      </c>
      <c r="V40" s="194">
        <v>2277306974</v>
      </c>
      <c r="W40" s="193">
        <v>53</v>
      </c>
    </row>
    <row r="41" spans="2:23" ht="21.75" customHeight="1" x14ac:dyDescent="0.15">
      <c r="B41" s="89">
        <v>57</v>
      </c>
      <c r="C41" s="19" t="s">
        <v>23</v>
      </c>
      <c r="D41" s="194">
        <v>43469338</v>
      </c>
      <c r="E41" s="194">
        <v>1071157520</v>
      </c>
      <c r="F41" s="194">
        <v>9512205</v>
      </c>
      <c r="G41" s="194">
        <v>1080669725</v>
      </c>
      <c r="H41" s="194">
        <v>157090621</v>
      </c>
      <c r="I41" s="194">
        <v>106537</v>
      </c>
      <c r="J41" s="194">
        <v>0</v>
      </c>
      <c r="K41" s="194">
        <v>6059776</v>
      </c>
      <c r="L41" s="194">
        <v>1550000</v>
      </c>
      <c r="M41" s="194">
        <v>0</v>
      </c>
      <c r="N41" s="194">
        <v>0</v>
      </c>
      <c r="O41" s="194">
        <v>1245476659</v>
      </c>
      <c r="P41" s="194">
        <v>12279044</v>
      </c>
      <c r="Q41" s="194">
        <v>1578734</v>
      </c>
      <c r="R41" s="194">
        <v>0</v>
      </c>
      <c r="S41" s="194">
        <v>0</v>
      </c>
      <c r="T41" s="194">
        <v>13857778</v>
      </c>
      <c r="U41" s="194">
        <v>3115656</v>
      </c>
      <c r="V41" s="194">
        <v>1262450093</v>
      </c>
      <c r="W41" s="193">
        <v>57</v>
      </c>
    </row>
    <row r="42" spans="2:23" ht="21.75" customHeight="1" x14ac:dyDescent="0.15">
      <c r="B42" s="89">
        <v>58</v>
      </c>
      <c r="C42" s="19" t="s">
        <v>22</v>
      </c>
      <c r="D42" s="194">
        <v>97090697</v>
      </c>
      <c r="E42" s="194">
        <v>2811870157</v>
      </c>
      <c r="F42" s="194">
        <v>23375875</v>
      </c>
      <c r="G42" s="194">
        <v>2835246032</v>
      </c>
      <c r="H42" s="194">
        <v>377635375</v>
      </c>
      <c r="I42" s="194">
        <v>261435</v>
      </c>
      <c r="J42" s="194">
        <v>0</v>
      </c>
      <c r="K42" s="194">
        <v>15940100</v>
      </c>
      <c r="L42" s="194">
        <v>3300000</v>
      </c>
      <c r="M42" s="194">
        <v>0</v>
      </c>
      <c r="N42" s="194">
        <v>0</v>
      </c>
      <c r="O42" s="194">
        <v>3232382942</v>
      </c>
      <c r="P42" s="194">
        <v>29275213</v>
      </c>
      <c r="Q42" s="194">
        <v>4351335</v>
      </c>
      <c r="R42" s="194">
        <v>0</v>
      </c>
      <c r="S42" s="194">
        <v>0</v>
      </c>
      <c r="T42" s="194">
        <v>33626548</v>
      </c>
      <c r="U42" s="194">
        <v>9146062</v>
      </c>
      <c r="V42" s="194">
        <v>3275155552</v>
      </c>
      <c r="W42" s="193">
        <v>58</v>
      </c>
    </row>
    <row r="43" spans="2:23" ht="21.75" customHeight="1" x14ac:dyDescent="0.15">
      <c r="B43" s="91">
        <v>59</v>
      </c>
      <c r="C43" s="23" t="s">
        <v>21</v>
      </c>
      <c r="D43" s="194">
        <v>109395674</v>
      </c>
      <c r="E43" s="194">
        <v>4894668473</v>
      </c>
      <c r="F43" s="194">
        <v>47518221</v>
      </c>
      <c r="G43" s="194">
        <v>4942186694</v>
      </c>
      <c r="H43" s="194">
        <v>608475830</v>
      </c>
      <c r="I43" s="194">
        <v>317617</v>
      </c>
      <c r="J43" s="194">
        <v>0</v>
      </c>
      <c r="K43" s="194">
        <v>31106530</v>
      </c>
      <c r="L43" s="194">
        <v>5500000</v>
      </c>
      <c r="M43" s="194">
        <v>0</v>
      </c>
      <c r="N43" s="194">
        <v>0</v>
      </c>
      <c r="O43" s="194">
        <v>5587586671</v>
      </c>
      <c r="P43" s="194">
        <v>57319148</v>
      </c>
      <c r="Q43" s="194">
        <v>10191413</v>
      </c>
      <c r="R43" s="194">
        <v>94488</v>
      </c>
      <c r="S43" s="194">
        <v>0</v>
      </c>
      <c r="T43" s="194">
        <v>67605049</v>
      </c>
      <c r="U43" s="194">
        <v>15450820</v>
      </c>
      <c r="V43" s="194">
        <v>5670642540</v>
      </c>
      <c r="W43" s="195">
        <v>59</v>
      </c>
    </row>
    <row r="44" spans="2:23" ht="21.75" customHeight="1" x14ac:dyDescent="0.15">
      <c r="B44" s="89">
        <v>62</v>
      </c>
      <c r="C44" s="19" t="s">
        <v>20</v>
      </c>
      <c r="D44" s="200">
        <v>28608077</v>
      </c>
      <c r="E44" s="200">
        <v>646571207</v>
      </c>
      <c r="F44" s="200">
        <v>4483008</v>
      </c>
      <c r="G44" s="200">
        <v>651054215</v>
      </c>
      <c r="H44" s="200">
        <v>95763200</v>
      </c>
      <c r="I44" s="200">
        <v>90000</v>
      </c>
      <c r="J44" s="200">
        <v>0</v>
      </c>
      <c r="K44" s="200">
        <v>2100000</v>
      </c>
      <c r="L44" s="200">
        <v>950000</v>
      </c>
      <c r="M44" s="200">
        <v>0</v>
      </c>
      <c r="N44" s="200">
        <v>0</v>
      </c>
      <c r="O44" s="200">
        <v>749957415</v>
      </c>
      <c r="P44" s="200">
        <v>14160919</v>
      </c>
      <c r="Q44" s="200">
        <v>2701389</v>
      </c>
      <c r="R44" s="200">
        <v>0</v>
      </c>
      <c r="S44" s="200">
        <v>0</v>
      </c>
      <c r="T44" s="200">
        <v>16862308</v>
      </c>
      <c r="U44" s="200">
        <v>1936643</v>
      </c>
      <c r="V44" s="199">
        <v>768756366</v>
      </c>
      <c r="W44" s="193">
        <v>62</v>
      </c>
    </row>
    <row r="45" spans="2:23" ht="21.75" customHeight="1" x14ac:dyDescent="0.15">
      <c r="B45" s="89">
        <v>82</v>
      </c>
      <c r="C45" s="19" t="s">
        <v>19</v>
      </c>
      <c r="D45" s="198">
        <v>47317692</v>
      </c>
      <c r="E45" s="198">
        <v>1531708130</v>
      </c>
      <c r="F45" s="198">
        <v>23057112</v>
      </c>
      <c r="G45" s="198">
        <v>1554765242</v>
      </c>
      <c r="H45" s="198">
        <v>200523223</v>
      </c>
      <c r="I45" s="198">
        <v>17215</v>
      </c>
      <c r="J45" s="198">
        <v>0</v>
      </c>
      <c r="K45" s="198">
        <v>11728000</v>
      </c>
      <c r="L45" s="198">
        <v>1750000</v>
      </c>
      <c r="M45" s="198">
        <v>0</v>
      </c>
      <c r="N45" s="198">
        <v>0</v>
      </c>
      <c r="O45" s="198">
        <v>1768783680</v>
      </c>
      <c r="P45" s="198">
        <v>21453436</v>
      </c>
      <c r="Q45" s="198">
        <v>2882920</v>
      </c>
      <c r="R45" s="198">
        <v>0</v>
      </c>
      <c r="S45" s="198">
        <v>0</v>
      </c>
      <c r="T45" s="198">
        <v>24336356</v>
      </c>
      <c r="U45" s="198">
        <v>5109967</v>
      </c>
      <c r="V45" s="194">
        <v>1798230003</v>
      </c>
      <c r="W45" s="193">
        <v>82</v>
      </c>
    </row>
    <row r="46" spans="2:23" ht="21.75" customHeight="1" x14ac:dyDescent="0.15">
      <c r="B46" s="89">
        <v>86</v>
      </c>
      <c r="C46" s="19" t="s">
        <v>18</v>
      </c>
      <c r="D46" s="198">
        <v>30509059</v>
      </c>
      <c r="E46" s="198">
        <v>595799024</v>
      </c>
      <c r="F46" s="198">
        <v>5168599</v>
      </c>
      <c r="G46" s="198">
        <v>600967623</v>
      </c>
      <c r="H46" s="198">
        <v>72628486</v>
      </c>
      <c r="I46" s="198">
        <v>25527</v>
      </c>
      <c r="J46" s="198">
        <v>0</v>
      </c>
      <c r="K46" s="198">
        <v>3344000</v>
      </c>
      <c r="L46" s="198">
        <v>1150000</v>
      </c>
      <c r="M46" s="198">
        <v>0</v>
      </c>
      <c r="N46" s="198">
        <v>0</v>
      </c>
      <c r="O46" s="198">
        <v>678115636</v>
      </c>
      <c r="P46" s="198">
        <v>21238514</v>
      </c>
      <c r="Q46" s="198">
        <v>3704548</v>
      </c>
      <c r="R46" s="198">
        <v>0</v>
      </c>
      <c r="S46" s="198">
        <v>0</v>
      </c>
      <c r="T46" s="198">
        <v>24943062</v>
      </c>
      <c r="U46" s="198">
        <v>1800077</v>
      </c>
      <c r="V46" s="194">
        <v>704858775</v>
      </c>
      <c r="W46" s="193">
        <v>86</v>
      </c>
    </row>
    <row r="47" spans="2:23" ht="21.75" customHeight="1" x14ac:dyDescent="0.15">
      <c r="B47" s="89">
        <v>89</v>
      </c>
      <c r="C47" s="19" t="s">
        <v>17</v>
      </c>
      <c r="D47" s="198">
        <v>49299994</v>
      </c>
      <c r="E47" s="198">
        <v>1587635175</v>
      </c>
      <c r="F47" s="198">
        <v>19316628</v>
      </c>
      <c r="G47" s="198">
        <v>1606951803</v>
      </c>
      <c r="H47" s="198">
        <v>201079027</v>
      </c>
      <c r="I47" s="198">
        <v>519745</v>
      </c>
      <c r="J47" s="198">
        <v>0</v>
      </c>
      <c r="K47" s="198">
        <v>12180000</v>
      </c>
      <c r="L47" s="198">
        <v>2300000</v>
      </c>
      <c r="M47" s="198">
        <v>0</v>
      </c>
      <c r="N47" s="198">
        <v>0</v>
      </c>
      <c r="O47" s="198">
        <v>1823030575</v>
      </c>
      <c r="P47" s="198">
        <v>35602141</v>
      </c>
      <c r="Q47" s="198">
        <v>5972722</v>
      </c>
      <c r="R47" s="198">
        <v>0</v>
      </c>
      <c r="S47" s="198">
        <v>0</v>
      </c>
      <c r="T47" s="198">
        <v>41574863</v>
      </c>
      <c r="U47" s="198">
        <v>5144500</v>
      </c>
      <c r="V47" s="194">
        <v>1869749938</v>
      </c>
      <c r="W47" s="193">
        <v>89</v>
      </c>
    </row>
    <row r="48" spans="2:23" ht="21.75" customHeight="1" x14ac:dyDescent="0.15">
      <c r="B48" s="91">
        <v>90</v>
      </c>
      <c r="C48" s="23" t="s">
        <v>16</v>
      </c>
      <c r="D48" s="202">
        <v>107689686</v>
      </c>
      <c r="E48" s="202">
        <v>2957535487</v>
      </c>
      <c r="F48" s="202">
        <v>26150622</v>
      </c>
      <c r="G48" s="202">
        <v>2983686109</v>
      </c>
      <c r="H48" s="202">
        <v>355299429</v>
      </c>
      <c r="I48" s="202">
        <v>51135</v>
      </c>
      <c r="J48" s="202">
        <v>30000</v>
      </c>
      <c r="K48" s="202">
        <v>19256000</v>
      </c>
      <c r="L48" s="202">
        <v>3250000</v>
      </c>
      <c r="M48" s="202">
        <v>0</v>
      </c>
      <c r="N48" s="202">
        <v>0</v>
      </c>
      <c r="O48" s="202">
        <v>3361572673</v>
      </c>
      <c r="P48" s="202">
        <v>48131511</v>
      </c>
      <c r="Q48" s="202">
        <v>7111880</v>
      </c>
      <c r="R48" s="202">
        <v>0</v>
      </c>
      <c r="S48" s="202">
        <v>0</v>
      </c>
      <c r="T48" s="202">
        <v>55243391</v>
      </c>
      <c r="U48" s="202">
        <v>10838037</v>
      </c>
      <c r="V48" s="201">
        <v>3427654101</v>
      </c>
      <c r="W48" s="195">
        <v>90</v>
      </c>
    </row>
    <row r="49" spans="2:23" ht="21.75" customHeight="1" x14ac:dyDescent="0.15">
      <c r="B49" s="89">
        <v>92</v>
      </c>
      <c r="C49" s="19" t="s">
        <v>15</v>
      </c>
      <c r="D49" s="194">
        <v>55681580</v>
      </c>
      <c r="E49" s="194">
        <v>1381090988</v>
      </c>
      <c r="F49" s="194">
        <v>5984210</v>
      </c>
      <c r="G49" s="194">
        <v>1387075198</v>
      </c>
      <c r="H49" s="194">
        <v>181515427</v>
      </c>
      <c r="I49" s="194">
        <v>75141</v>
      </c>
      <c r="J49" s="194">
        <v>0</v>
      </c>
      <c r="K49" s="194">
        <v>5724018</v>
      </c>
      <c r="L49" s="194">
        <v>1650000</v>
      </c>
      <c r="M49" s="194">
        <v>0</v>
      </c>
      <c r="N49" s="194">
        <v>0</v>
      </c>
      <c r="O49" s="194">
        <v>1576039784</v>
      </c>
      <c r="P49" s="194">
        <v>12037955</v>
      </c>
      <c r="Q49" s="194">
        <v>340059</v>
      </c>
      <c r="R49" s="194">
        <v>0</v>
      </c>
      <c r="S49" s="194">
        <v>0</v>
      </c>
      <c r="T49" s="194">
        <v>12378014</v>
      </c>
      <c r="U49" s="194">
        <v>4100959</v>
      </c>
      <c r="V49" s="194">
        <v>1592518757</v>
      </c>
      <c r="W49" s="193">
        <v>92</v>
      </c>
    </row>
    <row r="50" spans="2:23" ht="21.75" customHeight="1" x14ac:dyDescent="0.15">
      <c r="B50" s="89">
        <v>93</v>
      </c>
      <c r="C50" s="19" t="s">
        <v>14</v>
      </c>
      <c r="D50" s="194">
        <v>206655979</v>
      </c>
      <c r="E50" s="194">
        <v>10532588444</v>
      </c>
      <c r="F50" s="194">
        <v>100077390</v>
      </c>
      <c r="G50" s="194">
        <v>10632665834</v>
      </c>
      <c r="H50" s="194">
        <v>1327657165</v>
      </c>
      <c r="I50" s="194">
        <v>282573</v>
      </c>
      <c r="J50" s="194">
        <v>0</v>
      </c>
      <c r="K50" s="194">
        <v>107240028</v>
      </c>
      <c r="L50" s="194">
        <v>11150000</v>
      </c>
      <c r="M50" s="194">
        <v>0</v>
      </c>
      <c r="N50" s="194">
        <v>0</v>
      </c>
      <c r="O50" s="194">
        <v>12078995600</v>
      </c>
      <c r="P50" s="194">
        <v>194764495</v>
      </c>
      <c r="Q50" s="194">
        <v>34130837</v>
      </c>
      <c r="R50" s="194">
        <v>0</v>
      </c>
      <c r="S50" s="194">
        <v>0</v>
      </c>
      <c r="T50" s="194">
        <v>228895332</v>
      </c>
      <c r="U50" s="194">
        <v>35882531</v>
      </c>
      <c r="V50" s="194">
        <v>12343773463</v>
      </c>
      <c r="W50" s="193">
        <v>93</v>
      </c>
    </row>
    <row r="51" spans="2:23" ht="21.75" customHeight="1" x14ac:dyDescent="0.15">
      <c r="B51" s="89">
        <v>94</v>
      </c>
      <c r="C51" s="19" t="s">
        <v>13</v>
      </c>
      <c r="D51" s="194">
        <v>157201607</v>
      </c>
      <c r="E51" s="194">
        <v>7655463724</v>
      </c>
      <c r="F51" s="194">
        <v>61613542</v>
      </c>
      <c r="G51" s="194">
        <v>7717077266</v>
      </c>
      <c r="H51" s="194">
        <v>924745856</v>
      </c>
      <c r="I51" s="194">
        <v>159357</v>
      </c>
      <c r="J51" s="194">
        <v>15190</v>
      </c>
      <c r="K51" s="194">
        <v>46107698</v>
      </c>
      <c r="L51" s="194">
        <v>9950000</v>
      </c>
      <c r="M51" s="194">
        <v>0</v>
      </c>
      <c r="N51" s="194">
        <v>0</v>
      </c>
      <c r="O51" s="194">
        <v>8698055367</v>
      </c>
      <c r="P51" s="194">
        <v>137124976</v>
      </c>
      <c r="Q51" s="194">
        <v>23277923</v>
      </c>
      <c r="R51" s="194">
        <v>3663</v>
      </c>
      <c r="S51" s="194">
        <v>0</v>
      </c>
      <c r="T51" s="194">
        <v>160406562</v>
      </c>
      <c r="U51" s="194">
        <v>25328199</v>
      </c>
      <c r="V51" s="194">
        <v>8883790128</v>
      </c>
      <c r="W51" s="193">
        <v>94</v>
      </c>
    </row>
    <row r="52" spans="2:23" ht="21.75" customHeight="1" x14ac:dyDescent="0.15">
      <c r="B52" s="89">
        <v>95</v>
      </c>
      <c r="C52" s="19" t="s">
        <v>12</v>
      </c>
      <c r="D52" s="194">
        <v>59623895</v>
      </c>
      <c r="E52" s="194">
        <v>1296400766</v>
      </c>
      <c r="F52" s="194">
        <v>11687216</v>
      </c>
      <c r="G52" s="194">
        <v>1308087982</v>
      </c>
      <c r="H52" s="194">
        <v>169761835</v>
      </c>
      <c r="I52" s="194">
        <v>173855</v>
      </c>
      <c r="J52" s="194">
        <v>0</v>
      </c>
      <c r="K52" s="194">
        <v>5024000</v>
      </c>
      <c r="L52" s="194">
        <v>1800000</v>
      </c>
      <c r="M52" s="194">
        <v>0</v>
      </c>
      <c r="N52" s="194">
        <v>0</v>
      </c>
      <c r="O52" s="194">
        <v>1484847672</v>
      </c>
      <c r="P52" s="194">
        <v>15213807</v>
      </c>
      <c r="Q52" s="194">
        <v>1574673</v>
      </c>
      <c r="R52" s="194">
        <v>0</v>
      </c>
      <c r="S52" s="194">
        <v>0</v>
      </c>
      <c r="T52" s="194">
        <v>16788480</v>
      </c>
      <c r="U52" s="194">
        <v>3979297</v>
      </c>
      <c r="V52" s="194">
        <v>1505615449</v>
      </c>
      <c r="W52" s="193">
        <v>95</v>
      </c>
    </row>
    <row r="53" spans="2:23" ht="21.75" customHeight="1" x14ac:dyDescent="0.15">
      <c r="B53" s="91">
        <v>96</v>
      </c>
      <c r="C53" s="23" t="s">
        <v>11</v>
      </c>
      <c r="D53" s="194">
        <v>91603340</v>
      </c>
      <c r="E53" s="194">
        <v>2940967115</v>
      </c>
      <c r="F53" s="194">
        <v>21777762</v>
      </c>
      <c r="G53" s="194">
        <v>2962744877</v>
      </c>
      <c r="H53" s="194">
        <v>410158391</v>
      </c>
      <c r="I53" s="194">
        <v>123807</v>
      </c>
      <c r="J53" s="194">
        <v>0</v>
      </c>
      <c r="K53" s="194">
        <v>12552000</v>
      </c>
      <c r="L53" s="194">
        <v>4250000</v>
      </c>
      <c r="M53" s="194">
        <v>0</v>
      </c>
      <c r="N53" s="194">
        <v>0</v>
      </c>
      <c r="O53" s="194">
        <v>3389829075</v>
      </c>
      <c r="P53" s="194">
        <v>49823635</v>
      </c>
      <c r="Q53" s="194">
        <v>7056185</v>
      </c>
      <c r="R53" s="194">
        <v>7930</v>
      </c>
      <c r="S53" s="194">
        <v>0</v>
      </c>
      <c r="T53" s="194">
        <v>56887750</v>
      </c>
      <c r="U53" s="194">
        <v>8579108</v>
      </c>
      <c r="V53" s="194">
        <v>3455295933</v>
      </c>
      <c r="W53" s="195">
        <v>96</v>
      </c>
    </row>
    <row r="54" spans="2:23" ht="21.75" customHeight="1" x14ac:dyDescent="0.15">
      <c r="B54" s="89">
        <v>97</v>
      </c>
      <c r="C54" s="19" t="s">
        <v>10</v>
      </c>
      <c r="D54" s="200">
        <v>80207174</v>
      </c>
      <c r="E54" s="200">
        <v>3680749990</v>
      </c>
      <c r="F54" s="200">
        <v>44415761</v>
      </c>
      <c r="G54" s="200">
        <v>3725165751</v>
      </c>
      <c r="H54" s="200">
        <v>479023181</v>
      </c>
      <c r="I54" s="200">
        <v>343870</v>
      </c>
      <c r="J54" s="200">
        <v>0</v>
      </c>
      <c r="K54" s="200">
        <v>28900000</v>
      </c>
      <c r="L54" s="200">
        <v>5100000</v>
      </c>
      <c r="M54" s="200">
        <v>0</v>
      </c>
      <c r="N54" s="200">
        <v>0</v>
      </c>
      <c r="O54" s="200">
        <v>4238532802</v>
      </c>
      <c r="P54" s="200">
        <v>78124134</v>
      </c>
      <c r="Q54" s="200">
        <v>16580753</v>
      </c>
      <c r="R54" s="200">
        <v>0</v>
      </c>
      <c r="S54" s="200">
        <v>0</v>
      </c>
      <c r="T54" s="200">
        <v>94704887</v>
      </c>
      <c r="U54" s="200">
        <v>12510832</v>
      </c>
      <c r="V54" s="199">
        <v>4345748521</v>
      </c>
      <c r="W54" s="193">
        <v>97</v>
      </c>
    </row>
    <row r="55" spans="2:23" ht="21.75" customHeight="1" x14ac:dyDescent="0.15">
      <c r="B55" s="89">
        <v>98</v>
      </c>
      <c r="C55" s="19" t="s">
        <v>9</v>
      </c>
      <c r="D55" s="198">
        <v>113295263</v>
      </c>
      <c r="E55" s="198">
        <v>6995757203</v>
      </c>
      <c r="F55" s="198">
        <v>61824474</v>
      </c>
      <c r="G55" s="198">
        <v>7057581677</v>
      </c>
      <c r="H55" s="198">
        <v>830306519</v>
      </c>
      <c r="I55" s="198">
        <v>18799</v>
      </c>
      <c r="J55" s="198">
        <v>10300</v>
      </c>
      <c r="K55" s="198">
        <v>42544270</v>
      </c>
      <c r="L55" s="198">
        <v>9150000</v>
      </c>
      <c r="M55" s="198">
        <v>0</v>
      </c>
      <c r="N55" s="198">
        <v>0</v>
      </c>
      <c r="O55" s="198">
        <v>7939611565</v>
      </c>
      <c r="P55" s="198">
        <v>94450205</v>
      </c>
      <c r="Q55" s="198">
        <v>12117357</v>
      </c>
      <c r="R55" s="198">
        <v>0</v>
      </c>
      <c r="S55" s="198">
        <v>0</v>
      </c>
      <c r="T55" s="198">
        <v>106567562</v>
      </c>
      <c r="U55" s="198">
        <v>23803644</v>
      </c>
      <c r="V55" s="194">
        <v>8069982771</v>
      </c>
      <c r="W55" s="193">
        <v>98</v>
      </c>
    </row>
    <row r="56" spans="2:23" ht="21.75" customHeight="1" x14ac:dyDescent="0.15">
      <c r="B56" s="89">
        <v>99</v>
      </c>
      <c r="C56" s="19" t="s">
        <v>8</v>
      </c>
      <c r="D56" s="198">
        <v>39231630</v>
      </c>
      <c r="E56" s="198">
        <v>2664656061</v>
      </c>
      <c r="F56" s="198">
        <v>21295295</v>
      </c>
      <c r="G56" s="198">
        <v>2685951356</v>
      </c>
      <c r="H56" s="198">
        <v>380128573</v>
      </c>
      <c r="I56" s="198">
        <v>243237</v>
      </c>
      <c r="J56" s="198">
        <v>0</v>
      </c>
      <c r="K56" s="198">
        <v>9013924</v>
      </c>
      <c r="L56" s="198">
        <v>3700000</v>
      </c>
      <c r="M56" s="198">
        <v>0</v>
      </c>
      <c r="N56" s="198">
        <v>0</v>
      </c>
      <c r="O56" s="198">
        <v>3079037090</v>
      </c>
      <c r="P56" s="198">
        <v>54937936</v>
      </c>
      <c r="Q56" s="198">
        <v>6353603</v>
      </c>
      <c r="R56" s="198">
        <v>0</v>
      </c>
      <c r="S56" s="198">
        <v>0</v>
      </c>
      <c r="T56" s="198">
        <v>61291539</v>
      </c>
      <c r="U56" s="198">
        <v>8729041</v>
      </c>
      <c r="V56" s="194">
        <v>3149057670</v>
      </c>
      <c r="W56" s="193">
        <v>99</v>
      </c>
    </row>
    <row r="57" spans="2:23" ht="21.75" customHeight="1" x14ac:dyDescent="0.15">
      <c r="B57" s="89">
        <v>100</v>
      </c>
      <c r="C57" s="19" t="s">
        <v>7</v>
      </c>
      <c r="D57" s="198">
        <v>80978474</v>
      </c>
      <c r="E57" s="198">
        <v>2674870275</v>
      </c>
      <c r="F57" s="198">
        <v>13770983</v>
      </c>
      <c r="G57" s="198">
        <v>2688641258</v>
      </c>
      <c r="H57" s="198">
        <v>379003930</v>
      </c>
      <c r="I57" s="198">
        <v>151197</v>
      </c>
      <c r="J57" s="198">
        <v>0</v>
      </c>
      <c r="K57" s="198">
        <v>13279470</v>
      </c>
      <c r="L57" s="198">
        <v>3500000</v>
      </c>
      <c r="M57" s="198">
        <v>0</v>
      </c>
      <c r="N57" s="198">
        <v>0</v>
      </c>
      <c r="O57" s="198">
        <v>3084575855</v>
      </c>
      <c r="P57" s="198">
        <v>57845181</v>
      </c>
      <c r="Q57" s="198">
        <v>11471884</v>
      </c>
      <c r="R57" s="198">
        <v>35834</v>
      </c>
      <c r="S57" s="198">
        <v>0</v>
      </c>
      <c r="T57" s="198">
        <v>69352899</v>
      </c>
      <c r="U57" s="198">
        <v>7684630</v>
      </c>
      <c r="V57" s="194">
        <v>3161613384</v>
      </c>
      <c r="W57" s="193">
        <v>100</v>
      </c>
    </row>
    <row r="58" spans="2:23" ht="21.75" customHeight="1" x14ac:dyDescent="0.15">
      <c r="B58" s="91">
        <v>101</v>
      </c>
      <c r="C58" s="23" t="s">
        <v>6</v>
      </c>
      <c r="D58" s="197">
        <v>84415224</v>
      </c>
      <c r="E58" s="197">
        <v>2865322235</v>
      </c>
      <c r="F58" s="197">
        <v>21593280</v>
      </c>
      <c r="G58" s="197">
        <v>2886915515</v>
      </c>
      <c r="H58" s="197">
        <v>364955368</v>
      </c>
      <c r="I58" s="197">
        <v>57426</v>
      </c>
      <c r="J58" s="197">
        <v>0</v>
      </c>
      <c r="K58" s="197">
        <v>9454940</v>
      </c>
      <c r="L58" s="197">
        <v>4150000</v>
      </c>
      <c r="M58" s="197">
        <v>0</v>
      </c>
      <c r="N58" s="197">
        <v>0</v>
      </c>
      <c r="O58" s="197">
        <v>3265533249</v>
      </c>
      <c r="P58" s="197">
        <v>85525638</v>
      </c>
      <c r="Q58" s="197">
        <v>14547670</v>
      </c>
      <c r="R58" s="197">
        <v>27987</v>
      </c>
      <c r="S58" s="197">
        <v>0</v>
      </c>
      <c r="T58" s="197">
        <v>100101295</v>
      </c>
      <c r="U58" s="197">
        <v>8717394</v>
      </c>
      <c r="V58" s="196">
        <v>3374351938</v>
      </c>
      <c r="W58" s="195">
        <v>101</v>
      </c>
    </row>
    <row r="59" spans="2:23" ht="21.75" customHeight="1" x14ac:dyDescent="0.15">
      <c r="B59" s="87">
        <v>102</v>
      </c>
      <c r="C59" s="15" t="s">
        <v>5</v>
      </c>
      <c r="D59" s="192">
        <v>123058470</v>
      </c>
      <c r="E59" s="192">
        <v>3945238034</v>
      </c>
      <c r="F59" s="192">
        <v>21543655</v>
      </c>
      <c r="G59" s="192">
        <v>3966781689</v>
      </c>
      <c r="H59" s="192">
        <v>535229967</v>
      </c>
      <c r="I59" s="192">
        <v>150091</v>
      </c>
      <c r="J59" s="192">
        <v>0</v>
      </c>
      <c r="K59" s="192">
        <v>29854739</v>
      </c>
      <c r="L59" s="192">
        <v>5350000</v>
      </c>
      <c r="M59" s="192">
        <v>0</v>
      </c>
      <c r="N59" s="192">
        <v>0</v>
      </c>
      <c r="O59" s="192">
        <v>4537366486</v>
      </c>
      <c r="P59" s="192">
        <v>47467841</v>
      </c>
      <c r="Q59" s="192">
        <v>7716834</v>
      </c>
      <c r="R59" s="192">
        <v>0</v>
      </c>
      <c r="S59" s="192">
        <v>0</v>
      </c>
      <c r="T59" s="192">
        <v>55184675</v>
      </c>
      <c r="U59" s="192">
        <v>11845127</v>
      </c>
      <c r="V59" s="192">
        <v>4604396288</v>
      </c>
      <c r="W59" s="191">
        <v>102</v>
      </c>
    </row>
    <row r="60" spans="2:23" ht="21.75" customHeight="1" x14ac:dyDescent="0.15">
      <c r="B60" s="89">
        <v>103</v>
      </c>
      <c r="C60" s="19" t="s">
        <v>4</v>
      </c>
      <c r="D60" s="194">
        <v>68198055</v>
      </c>
      <c r="E60" s="194">
        <v>2782132550</v>
      </c>
      <c r="F60" s="194">
        <v>24098643</v>
      </c>
      <c r="G60" s="194">
        <v>2806231193</v>
      </c>
      <c r="H60" s="194">
        <v>375385962</v>
      </c>
      <c r="I60" s="194">
        <v>97880</v>
      </c>
      <c r="J60" s="194">
        <v>0</v>
      </c>
      <c r="K60" s="194">
        <v>12972000</v>
      </c>
      <c r="L60" s="194">
        <v>3250000</v>
      </c>
      <c r="M60" s="194">
        <v>0</v>
      </c>
      <c r="N60" s="194">
        <v>0</v>
      </c>
      <c r="O60" s="194">
        <v>3197937035</v>
      </c>
      <c r="P60" s="194">
        <v>62565480</v>
      </c>
      <c r="Q60" s="194">
        <v>11930844</v>
      </c>
      <c r="R60" s="194">
        <v>0</v>
      </c>
      <c r="S60" s="194">
        <v>0</v>
      </c>
      <c r="T60" s="194">
        <v>74496324</v>
      </c>
      <c r="U60" s="194">
        <v>10665178</v>
      </c>
      <c r="V60" s="194">
        <v>3283098537</v>
      </c>
      <c r="W60" s="193">
        <v>103</v>
      </c>
    </row>
    <row r="61" spans="2:23" ht="21.75" customHeight="1" x14ac:dyDescent="0.15">
      <c r="B61" s="89">
        <v>104</v>
      </c>
      <c r="C61" s="19" t="s">
        <v>3</v>
      </c>
      <c r="D61" s="194">
        <v>145197786</v>
      </c>
      <c r="E61" s="194">
        <v>4530251767</v>
      </c>
      <c r="F61" s="194">
        <v>37543966</v>
      </c>
      <c r="G61" s="194">
        <v>4567795733</v>
      </c>
      <c r="H61" s="194">
        <v>615190125</v>
      </c>
      <c r="I61" s="194">
        <v>269315</v>
      </c>
      <c r="J61" s="194">
        <v>0</v>
      </c>
      <c r="K61" s="194">
        <v>23491410</v>
      </c>
      <c r="L61" s="194">
        <v>6100000</v>
      </c>
      <c r="M61" s="194">
        <v>0</v>
      </c>
      <c r="N61" s="194">
        <v>0</v>
      </c>
      <c r="O61" s="194">
        <v>5212846583</v>
      </c>
      <c r="P61" s="194">
        <v>84503482</v>
      </c>
      <c r="Q61" s="194">
        <v>18763111</v>
      </c>
      <c r="R61" s="194">
        <v>0</v>
      </c>
      <c r="S61" s="194">
        <v>0</v>
      </c>
      <c r="T61" s="194">
        <v>103266593</v>
      </c>
      <c r="U61" s="194">
        <v>14931458</v>
      </c>
      <c r="V61" s="194">
        <v>5331044634</v>
      </c>
      <c r="W61" s="193">
        <v>104</v>
      </c>
    </row>
    <row r="62" spans="2:23" ht="21.75" customHeight="1" x14ac:dyDescent="0.15">
      <c r="B62" s="89">
        <v>105</v>
      </c>
      <c r="C62" s="19" t="s">
        <v>2</v>
      </c>
      <c r="D62" s="194">
        <v>95515695</v>
      </c>
      <c r="E62" s="194">
        <v>3096032605</v>
      </c>
      <c r="F62" s="194">
        <v>18281043</v>
      </c>
      <c r="G62" s="194">
        <v>3114313648</v>
      </c>
      <c r="H62" s="194">
        <v>406858581</v>
      </c>
      <c r="I62" s="194">
        <v>94689</v>
      </c>
      <c r="J62" s="194">
        <v>0</v>
      </c>
      <c r="K62" s="194">
        <v>20004345</v>
      </c>
      <c r="L62" s="194">
        <v>4150000</v>
      </c>
      <c r="M62" s="194">
        <v>0</v>
      </c>
      <c r="N62" s="194">
        <v>0</v>
      </c>
      <c r="O62" s="194">
        <v>3545421263</v>
      </c>
      <c r="P62" s="194">
        <v>54396556</v>
      </c>
      <c r="Q62" s="194">
        <v>10565769</v>
      </c>
      <c r="R62" s="194">
        <v>0</v>
      </c>
      <c r="S62" s="194">
        <v>0</v>
      </c>
      <c r="T62" s="194">
        <v>64962325</v>
      </c>
      <c r="U62" s="194">
        <v>9274951</v>
      </c>
      <c r="V62" s="194">
        <v>3619658539</v>
      </c>
      <c r="W62" s="193">
        <v>105</v>
      </c>
    </row>
    <row r="63" spans="2:23" ht="21.75" customHeight="1" x14ac:dyDescent="0.15">
      <c r="B63" s="87">
        <v>301</v>
      </c>
      <c r="C63" s="15" t="s">
        <v>1</v>
      </c>
      <c r="D63" s="192">
        <v>81037193</v>
      </c>
      <c r="E63" s="192">
        <v>593052814</v>
      </c>
      <c r="F63" s="192">
        <v>3157067</v>
      </c>
      <c r="G63" s="192">
        <v>596209881</v>
      </c>
      <c r="H63" s="192">
        <v>47759777</v>
      </c>
      <c r="I63" s="192">
        <v>0</v>
      </c>
      <c r="J63" s="192">
        <v>0</v>
      </c>
      <c r="K63" s="192">
        <v>21840000</v>
      </c>
      <c r="L63" s="192">
        <v>2500000</v>
      </c>
      <c r="M63" s="192">
        <v>0</v>
      </c>
      <c r="N63" s="192">
        <v>5428000</v>
      </c>
      <c r="O63" s="192">
        <v>673737658</v>
      </c>
      <c r="P63" s="192">
        <v>0</v>
      </c>
      <c r="Q63" s="192">
        <v>0</v>
      </c>
      <c r="R63" s="192">
        <v>0</v>
      </c>
      <c r="S63" s="192">
        <v>0</v>
      </c>
      <c r="T63" s="192">
        <v>0</v>
      </c>
      <c r="U63" s="192">
        <v>2564485</v>
      </c>
      <c r="V63" s="192">
        <v>676302143</v>
      </c>
      <c r="W63" s="191">
        <v>301</v>
      </c>
    </row>
    <row r="64" spans="2:23" ht="21.75" customHeight="1" thickBot="1" x14ac:dyDescent="0.2">
      <c r="B64" s="84">
        <v>302</v>
      </c>
      <c r="C64" s="11" t="s">
        <v>0</v>
      </c>
      <c r="D64" s="190">
        <v>41757017</v>
      </c>
      <c r="E64" s="190">
        <v>643315568</v>
      </c>
      <c r="F64" s="190">
        <v>5386571</v>
      </c>
      <c r="G64" s="190">
        <v>648702139</v>
      </c>
      <c r="H64" s="190">
        <v>42543796</v>
      </c>
      <c r="I64" s="190">
        <v>0</v>
      </c>
      <c r="J64" s="190">
        <v>0</v>
      </c>
      <c r="K64" s="190">
        <v>30200050</v>
      </c>
      <c r="L64" s="190">
        <v>1100000</v>
      </c>
      <c r="M64" s="190">
        <v>0</v>
      </c>
      <c r="N64" s="190">
        <v>5733000</v>
      </c>
      <c r="O64" s="190">
        <v>728278985</v>
      </c>
      <c r="P64" s="190">
        <v>0</v>
      </c>
      <c r="Q64" s="190">
        <v>0</v>
      </c>
      <c r="R64" s="190">
        <v>0</v>
      </c>
      <c r="S64" s="190">
        <v>0</v>
      </c>
      <c r="T64" s="190">
        <v>0</v>
      </c>
      <c r="U64" s="190">
        <v>3011089</v>
      </c>
      <c r="V64" s="189">
        <v>731290074</v>
      </c>
      <c r="W64" s="18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4">
    <mergeCell ref="B3:B5"/>
    <mergeCell ref="W3:W5"/>
    <mergeCell ref="P4:T4"/>
    <mergeCell ref="E4:O4"/>
  </mergeCells>
  <phoneticPr fontId="7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colBreaks count="1" manualBreakCount="1">
    <brk id="12" max="6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13"/>
    <pageSetUpPr autoPageBreaks="0"/>
  </sheetPr>
  <dimension ref="B1:Z118"/>
  <sheetViews>
    <sheetView showOutlineSymbols="0" view="pageBreakPreview" zoomScale="80" zoomScaleNormal="75" zoomScaleSheetLayoutView="80" workbookViewId="0">
      <pane xSplit="3" ySplit="6" topLeftCell="D7" activePane="bottomRight" state="frozen"/>
      <selection activeCell="J18" sqref="J18"/>
      <selection pane="topRight" activeCell="J18" sqref="J18"/>
      <selection pane="bottomLeft" activeCell="J18" sqref="J18"/>
      <selection pane="bottomRight"/>
    </sheetView>
  </sheetViews>
  <sheetFormatPr defaultColWidth="10.75" defaultRowHeight="14.25" x14ac:dyDescent="0.15"/>
  <cols>
    <col min="1" max="1" width="1.75" style="251" customWidth="1"/>
    <col min="2" max="2" width="5" style="251" customWidth="1"/>
    <col min="3" max="3" width="13.625" style="251" customWidth="1"/>
    <col min="4" max="4" width="15" style="251" customWidth="1"/>
    <col min="5" max="5" width="13" style="251" customWidth="1"/>
    <col min="6" max="6" width="15.5" style="251" customWidth="1"/>
    <col min="7" max="7" width="13.625" style="251" customWidth="1"/>
    <col min="8" max="8" width="13" style="251" customWidth="1"/>
    <col min="9" max="9" width="13.625" style="251" customWidth="1"/>
    <col min="10" max="10" width="18.25" style="251" customWidth="1"/>
    <col min="11" max="11" width="13" style="251" customWidth="1"/>
    <col min="12" max="13" width="18.375" style="251" customWidth="1"/>
    <col min="14" max="17" width="16" style="251" customWidth="1"/>
    <col min="18" max="19" width="15.5" style="251" customWidth="1"/>
    <col min="20" max="20" width="15.25" style="251" customWidth="1"/>
    <col min="21" max="22" width="16.5" style="251" customWidth="1"/>
    <col min="23" max="23" width="5" style="251" customWidth="1"/>
    <col min="24" max="24" width="15.5" style="251" bestFit="1" customWidth="1"/>
    <col min="25" max="25" width="20.625" style="252" bestFit="1" customWidth="1"/>
    <col min="26" max="26" width="17.75" style="252" bestFit="1" customWidth="1"/>
    <col min="27" max="28" width="16.625" style="251" bestFit="1" customWidth="1"/>
    <col min="29" max="29" width="3.5" style="251" bestFit="1" customWidth="1"/>
    <col min="30" max="16384" width="10.75" style="251"/>
  </cols>
  <sheetData>
    <row r="1" spans="2:26" ht="24" customHeight="1" x14ac:dyDescent="0.15">
      <c r="B1" s="309" t="s">
        <v>208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2:26" ht="11.25" customHeight="1" thickBot="1" x14ac:dyDescent="0.2">
      <c r="B2" s="309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</row>
    <row r="3" spans="2:26" s="253" customFormat="1" ht="22.5" customHeight="1" x14ac:dyDescent="0.15">
      <c r="B3" s="829" t="s">
        <v>171</v>
      </c>
      <c r="C3" s="293" t="s">
        <v>82</v>
      </c>
      <c r="D3" s="845" t="s">
        <v>207</v>
      </c>
      <c r="E3" s="846"/>
      <c r="F3" s="847"/>
      <c r="G3" s="845" t="s">
        <v>206</v>
      </c>
      <c r="H3" s="846"/>
      <c r="I3" s="847"/>
      <c r="J3" s="307" t="s">
        <v>205</v>
      </c>
      <c r="K3" s="306"/>
      <c r="L3" s="305"/>
      <c r="M3" s="303"/>
      <c r="N3" s="842" t="s">
        <v>204</v>
      </c>
      <c r="O3" s="843"/>
      <c r="P3" s="844"/>
      <c r="Q3" s="842" t="s">
        <v>203</v>
      </c>
      <c r="R3" s="843"/>
      <c r="S3" s="844"/>
      <c r="T3" s="293" t="s">
        <v>202</v>
      </c>
      <c r="U3" s="293" t="s">
        <v>201</v>
      </c>
      <c r="V3" s="293" t="s">
        <v>200</v>
      </c>
      <c r="W3" s="839" t="s">
        <v>171</v>
      </c>
      <c r="Y3" s="252"/>
      <c r="Z3" s="252"/>
    </row>
    <row r="4" spans="2:26" s="253" customFormat="1" ht="21.75" customHeight="1" x14ac:dyDescent="0.15">
      <c r="B4" s="802"/>
      <c r="C4" s="293"/>
      <c r="D4" s="293" t="s">
        <v>199</v>
      </c>
      <c r="E4" s="293" t="s">
        <v>195</v>
      </c>
      <c r="F4" s="293" t="s">
        <v>197</v>
      </c>
      <c r="G4" s="293" t="s">
        <v>198</v>
      </c>
      <c r="H4" s="293" t="s">
        <v>195</v>
      </c>
      <c r="I4" s="293" t="s">
        <v>197</v>
      </c>
      <c r="J4" s="304" t="s">
        <v>196</v>
      </c>
      <c r="K4" s="293" t="s">
        <v>195</v>
      </c>
      <c r="L4" s="303" t="s">
        <v>166</v>
      </c>
      <c r="M4" s="303" t="s">
        <v>194</v>
      </c>
      <c r="N4" s="302" t="s">
        <v>193</v>
      </c>
      <c r="O4" s="301" t="s">
        <v>192</v>
      </c>
      <c r="P4" s="840" t="s">
        <v>191</v>
      </c>
      <c r="Q4" s="302" t="s">
        <v>190</v>
      </c>
      <c r="R4" s="302" t="s">
        <v>189</v>
      </c>
      <c r="S4" s="301" t="s">
        <v>188</v>
      </c>
      <c r="T4" s="293"/>
      <c r="U4" s="293"/>
      <c r="V4" s="293"/>
      <c r="W4" s="805"/>
      <c r="Y4" s="252"/>
      <c r="Z4" s="252"/>
    </row>
    <row r="5" spans="2:26" s="253" customFormat="1" ht="21.75" customHeight="1" thickBot="1" x14ac:dyDescent="0.2">
      <c r="B5" s="830"/>
      <c r="C5" s="300" t="s">
        <v>187</v>
      </c>
      <c r="D5" s="298" t="s">
        <v>186</v>
      </c>
      <c r="E5" s="298" t="s">
        <v>184</v>
      </c>
      <c r="F5" s="298"/>
      <c r="G5" s="298" t="s">
        <v>185</v>
      </c>
      <c r="H5" s="298" t="s">
        <v>184</v>
      </c>
      <c r="I5" s="298"/>
      <c r="J5" s="299"/>
      <c r="K5" s="298" t="s">
        <v>184</v>
      </c>
      <c r="L5" s="297"/>
      <c r="M5" s="297"/>
      <c r="N5" s="296" t="s">
        <v>183</v>
      </c>
      <c r="O5" s="295" t="s">
        <v>182</v>
      </c>
      <c r="P5" s="841"/>
      <c r="Q5" s="294" t="s">
        <v>181</v>
      </c>
      <c r="R5" s="293"/>
      <c r="S5" s="293" t="s">
        <v>181</v>
      </c>
      <c r="T5" s="293" t="s">
        <v>180</v>
      </c>
      <c r="U5" s="293" t="s">
        <v>179</v>
      </c>
      <c r="V5" s="293" t="s">
        <v>178</v>
      </c>
      <c r="W5" s="832"/>
      <c r="Y5" s="252"/>
      <c r="Z5" s="252"/>
    </row>
    <row r="6" spans="2:26" s="267" customFormat="1" ht="17.25" x14ac:dyDescent="0.15">
      <c r="B6" s="60"/>
      <c r="C6" s="7"/>
      <c r="D6" s="228" t="s">
        <v>150</v>
      </c>
      <c r="E6" s="228" t="s">
        <v>150</v>
      </c>
      <c r="F6" s="228" t="s">
        <v>150</v>
      </c>
      <c r="G6" s="228" t="s">
        <v>150</v>
      </c>
      <c r="H6" s="228" t="s">
        <v>150</v>
      </c>
      <c r="I6" s="228" t="s">
        <v>150</v>
      </c>
      <c r="J6" s="228" t="s">
        <v>150</v>
      </c>
      <c r="K6" s="228" t="s">
        <v>150</v>
      </c>
      <c r="L6" s="292" t="s">
        <v>150</v>
      </c>
      <c r="M6" s="292" t="s">
        <v>150</v>
      </c>
      <c r="N6" s="290" t="s">
        <v>150</v>
      </c>
      <c r="O6" s="290" t="s">
        <v>150</v>
      </c>
      <c r="P6" s="291" t="s">
        <v>150</v>
      </c>
      <c r="Q6" s="291" t="s">
        <v>150</v>
      </c>
      <c r="R6" s="291" t="s">
        <v>150</v>
      </c>
      <c r="S6" s="291" t="s">
        <v>150</v>
      </c>
      <c r="T6" s="290" t="s">
        <v>150</v>
      </c>
      <c r="U6" s="290" t="s">
        <v>150</v>
      </c>
      <c r="V6" s="290" t="s">
        <v>150</v>
      </c>
      <c r="W6" s="289"/>
      <c r="Y6" s="268"/>
      <c r="Z6" s="268"/>
    </row>
    <row r="7" spans="2:26" s="267" customFormat="1" ht="21.75" customHeight="1" x14ac:dyDescent="0.15">
      <c r="B7" s="56"/>
      <c r="C7" s="55" t="s">
        <v>59</v>
      </c>
      <c r="D7" s="122">
        <v>47437030498</v>
      </c>
      <c r="E7" s="122">
        <v>3867333</v>
      </c>
      <c r="F7" s="122">
        <v>47440897831</v>
      </c>
      <c r="G7" s="122">
        <v>478294242</v>
      </c>
      <c r="H7" s="122">
        <v>3867333</v>
      </c>
      <c r="I7" s="122">
        <v>482161575</v>
      </c>
      <c r="J7" s="38">
        <v>17583</v>
      </c>
      <c r="K7" s="38">
        <v>1806252</v>
      </c>
      <c r="L7" s="38">
        <v>1823835</v>
      </c>
      <c r="M7" s="38">
        <v>20777645671</v>
      </c>
      <c r="N7" s="287">
        <v>6575630532</v>
      </c>
      <c r="O7" s="286">
        <v>26280264509</v>
      </c>
      <c r="P7" s="288">
        <v>125101</v>
      </c>
      <c r="Q7" s="122">
        <v>1320277992</v>
      </c>
      <c r="R7" s="38">
        <v>999579246</v>
      </c>
      <c r="S7" s="122">
        <v>0</v>
      </c>
      <c r="T7" s="38">
        <v>34437000</v>
      </c>
      <c r="U7" s="38">
        <v>6386912917</v>
      </c>
      <c r="V7" s="38">
        <v>323810040769</v>
      </c>
      <c r="W7" s="269"/>
      <c r="Y7" s="268"/>
      <c r="Z7" s="268"/>
    </row>
    <row r="8" spans="2:26" s="267" customFormat="1" ht="21.75" customHeight="1" x14ac:dyDescent="0.15">
      <c r="B8" s="56"/>
      <c r="C8" s="55" t="s">
        <v>58</v>
      </c>
      <c r="D8" s="122">
        <v>47382925452</v>
      </c>
      <c r="E8" s="122">
        <v>3368053</v>
      </c>
      <c r="F8" s="122">
        <v>47386293505</v>
      </c>
      <c r="G8" s="122">
        <v>399299563</v>
      </c>
      <c r="H8" s="122">
        <v>3368053</v>
      </c>
      <c r="I8" s="122">
        <v>402667616</v>
      </c>
      <c r="J8" s="38">
        <v>0</v>
      </c>
      <c r="K8" s="38">
        <v>1685832</v>
      </c>
      <c r="L8" s="38">
        <v>1685832</v>
      </c>
      <c r="M8" s="38">
        <v>20880703956</v>
      </c>
      <c r="N8" s="287">
        <v>7296582547</v>
      </c>
      <c r="O8" s="286">
        <v>26981043784</v>
      </c>
      <c r="P8" s="285">
        <v>111733</v>
      </c>
      <c r="Q8" s="122">
        <v>1347038406</v>
      </c>
      <c r="R8" s="38">
        <v>1051864810</v>
      </c>
      <c r="S8" s="122">
        <v>0</v>
      </c>
      <c r="T8" s="38">
        <v>58912000</v>
      </c>
      <c r="U8" s="38">
        <v>3925812993</v>
      </c>
      <c r="V8" s="38">
        <v>324247950576</v>
      </c>
      <c r="W8" s="269"/>
      <c r="Y8" s="268"/>
      <c r="Z8" s="268"/>
    </row>
    <row r="9" spans="2:26" s="267" customFormat="1" ht="21.75" customHeight="1" x14ac:dyDescent="0.15">
      <c r="B9" s="56"/>
      <c r="C9" s="55" t="s">
        <v>57</v>
      </c>
      <c r="D9" s="122">
        <v>47124638641</v>
      </c>
      <c r="E9" s="122">
        <v>3132638</v>
      </c>
      <c r="F9" s="122">
        <v>47127771279</v>
      </c>
      <c r="G9" s="122">
        <v>411250895</v>
      </c>
      <c r="H9" s="122">
        <v>3222138</v>
      </c>
      <c r="I9" s="122">
        <v>414473033</v>
      </c>
      <c r="J9" s="38">
        <v>0</v>
      </c>
      <c r="K9" s="38">
        <v>1685832</v>
      </c>
      <c r="L9" s="38">
        <v>1685832</v>
      </c>
      <c r="M9" s="38">
        <v>19113405863</v>
      </c>
      <c r="N9" s="38">
        <v>7485849905</v>
      </c>
      <c r="O9" s="38">
        <v>75890281680</v>
      </c>
      <c r="P9" s="38">
        <v>114485</v>
      </c>
      <c r="Q9" s="122">
        <v>1342254719</v>
      </c>
      <c r="R9" s="38">
        <v>1137043922</v>
      </c>
      <c r="S9" s="122">
        <v>0</v>
      </c>
      <c r="T9" s="38">
        <v>99473000</v>
      </c>
      <c r="U9" s="38">
        <v>3420504252</v>
      </c>
      <c r="V9" s="38">
        <v>375621005685</v>
      </c>
      <c r="W9" s="269"/>
      <c r="Y9" s="268">
        <f>'２－５'!D9+'２－５'!E9+'２－５'!F9+'２－５'!H9+'２－５'!J9+'２－５'!K9+'２－５'!L9+'２－５'!N9+'２－５'!P9+'２－５'!Q9+'２－５'!S9+'２－５'!U9+'２－６'!J9+'２－６'!K9+'２－６'!M9+'２－６'!N9+'２－６'!O9+'２－６'!P9+'２－６'!R9+'２－６'!T9+'２－６'!U9</f>
        <v>326727614323</v>
      </c>
      <c r="Z9" s="268"/>
    </row>
    <row r="10" spans="2:26" s="267" customFormat="1" ht="21.75" customHeight="1" x14ac:dyDescent="0.15">
      <c r="B10" s="56"/>
      <c r="C10" s="55" t="s">
        <v>56</v>
      </c>
      <c r="D10" s="123">
        <v>44937931845</v>
      </c>
      <c r="E10" s="123">
        <v>3214869</v>
      </c>
      <c r="F10" s="123">
        <v>44941146714</v>
      </c>
      <c r="G10" s="123">
        <v>368373612</v>
      </c>
      <c r="H10" s="123">
        <v>3133421</v>
      </c>
      <c r="I10" s="123">
        <v>371507033</v>
      </c>
      <c r="J10" s="38">
        <v>0</v>
      </c>
      <c r="K10" s="38">
        <v>1324574</v>
      </c>
      <c r="L10" s="38">
        <v>1324574</v>
      </c>
      <c r="M10" s="38">
        <v>18070384984</v>
      </c>
      <c r="N10" s="38">
        <v>9623602397</v>
      </c>
      <c r="O10" s="38">
        <v>72962760092</v>
      </c>
      <c r="P10" s="38">
        <v>103285</v>
      </c>
      <c r="Q10" s="123">
        <v>1374873142</v>
      </c>
      <c r="R10" s="38">
        <v>1166736459</v>
      </c>
      <c r="S10" s="123">
        <v>0</v>
      </c>
      <c r="T10" s="38">
        <v>55051000</v>
      </c>
      <c r="U10" s="38">
        <v>2443206588</v>
      </c>
      <c r="V10" s="38">
        <v>365840299807</v>
      </c>
      <c r="W10" s="269"/>
      <c r="Y10" s="268">
        <f>'２－５'!D10+'２－５'!E10+'２－５'!F10+'２－５'!H10+'２－５'!J10+'２－５'!K10+'２－５'!L10+'２－５'!N10+'２－５'!P10+'２－５'!Q10+'２－５'!S10+'２－５'!U10+'２－６'!J10+'２－６'!K10+'２－６'!M10+'２－６'!N10+'２－６'!O10+'２－６'!P10+'２－６'!R10+'２－６'!T10+'２－６'!U10</f>
        <v>319138908349</v>
      </c>
      <c r="Z10" s="268"/>
    </row>
    <row r="11" spans="2:26" s="267" customFormat="1" ht="18" thickBot="1" x14ac:dyDescent="0.2">
      <c r="B11" s="51"/>
      <c r="C11" s="50"/>
      <c r="D11" s="284"/>
      <c r="E11" s="284"/>
      <c r="F11" s="284"/>
      <c r="G11" s="284"/>
      <c r="H11" s="284"/>
      <c r="I11" s="284"/>
      <c r="J11" s="283"/>
      <c r="K11" s="283"/>
      <c r="L11" s="282"/>
      <c r="M11" s="282"/>
      <c r="N11" s="281"/>
      <c r="O11" s="279"/>
      <c r="P11" s="280"/>
      <c r="Q11" s="280"/>
      <c r="R11" s="279"/>
      <c r="S11" s="279"/>
      <c r="T11" s="279"/>
      <c r="U11" s="279"/>
      <c r="V11" s="278"/>
      <c r="W11" s="277"/>
      <c r="Y11" s="268"/>
      <c r="Z11" s="268"/>
    </row>
    <row r="12" spans="2:26" s="267" customFormat="1" ht="17.25" x14ac:dyDescent="0.15">
      <c r="B12" s="44"/>
      <c r="C12" s="43"/>
      <c r="D12" s="276"/>
      <c r="E12" s="276"/>
      <c r="F12" s="276"/>
      <c r="G12" s="276"/>
      <c r="H12" s="276"/>
      <c r="I12" s="276"/>
      <c r="J12" s="275"/>
      <c r="K12" s="275"/>
      <c r="L12" s="274"/>
      <c r="M12" s="274"/>
      <c r="N12" s="273"/>
      <c r="O12" s="273"/>
      <c r="P12" s="273"/>
      <c r="Q12" s="273"/>
      <c r="R12" s="273"/>
      <c r="S12" s="273"/>
      <c r="T12" s="273"/>
      <c r="U12" s="272"/>
      <c r="V12" s="272"/>
      <c r="W12" s="271"/>
      <c r="Y12" s="270" t="s">
        <v>177</v>
      </c>
      <c r="Z12" s="270" t="s">
        <v>176</v>
      </c>
    </row>
    <row r="13" spans="2:26" s="267" customFormat="1" ht="21.75" customHeight="1" x14ac:dyDescent="0.15">
      <c r="B13" s="37" t="s">
        <v>55</v>
      </c>
      <c r="C13" s="19" t="s">
        <v>54</v>
      </c>
      <c r="D13" s="38">
        <f t="shared" ref="D13:V13" si="0">SUM(D19:D64)</f>
        <v>43606479356</v>
      </c>
      <c r="E13" s="38">
        <f t="shared" si="0"/>
        <v>3133944</v>
      </c>
      <c r="F13" s="38">
        <f t="shared" si="0"/>
        <v>43609613300</v>
      </c>
      <c r="G13" s="38">
        <f t="shared" si="0"/>
        <v>424146442</v>
      </c>
      <c r="H13" s="38">
        <f t="shared" si="0"/>
        <v>3024741</v>
      </c>
      <c r="I13" s="38">
        <f t="shared" si="0"/>
        <v>427171183</v>
      </c>
      <c r="J13" s="38">
        <f t="shared" si="0"/>
        <v>0</v>
      </c>
      <c r="K13" s="38">
        <f t="shared" si="0"/>
        <v>842905</v>
      </c>
      <c r="L13" s="38">
        <f t="shared" si="0"/>
        <v>842905</v>
      </c>
      <c r="M13" s="38">
        <f t="shared" si="0"/>
        <v>17542434897</v>
      </c>
      <c r="N13" s="38">
        <f t="shared" si="0"/>
        <v>6976593607</v>
      </c>
      <c r="O13" s="38">
        <f t="shared" si="0"/>
        <v>69727768690</v>
      </c>
      <c r="P13" s="38">
        <f t="shared" si="0"/>
        <v>95659</v>
      </c>
      <c r="Q13" s="38">
        <f t="shared" si="0"/>
        <v>1383180714</v>
      </c>
      <c r="R13" s="38">
        <f t="shared" si="0"/>
        <v>1211254780</v>
      </c>
      <c r="S13" s="38">
        <f t="shared" si="0"/>
        <v>0</v>
      </c>
      <c r="T13" s="38">
        <f t="shared" si="0"/>
        <v>116241000</v>
      </c>
      <c r="U13" s="38">
        <f t="shared" si="0"/>
        <v>3419241725</v>
      </c>
      <c r="V13" s="38">
        <f t="shared" si="0"/>
        <v>350898568290</v>
      </c>
      <c r="W13" s="269"/>
      <c r="Y13" s="268">
        <f>'２－５'!D13+'２－５'!E13+'２－５'!F13+'２－５'!H13+'２－５'!J13+'２－５'!K13+'２－５'!L13+'２－５'!N13+'２－５'!P13+'２－５'!Q13+'２－５'!S13+'２－５'!U13+'２－６'!D13+'２－６'!E13+'２－６'!G13+'２－６'!H13+'２－６'!J13+'２－６'!K13+'２－６'!M13+'２－６'!N13+'２－６'!O13+'２－６'!P13+'２－６'!Q13+'２－６'!R13+'２－６'!T13+'２－６'!U13</f>
        <v>350887460969</v>
      </c>
      <c r="Z13" s="268" t="e">
        <f>285638928018+#REF!+#REF!+#REF!</f>
        <v>#REF!</v>
      </c>
    </row>
    <row r="14" spans="2:26" s="267" customFormat="1" ht="21.75" customHeight="1" x14ac:dyDescent="0.15">
      <c r="B14" s="37" t="s">
        <v>53</v>
      </c>
      <c r="C14" s="19" t="s">
        <v>52</v>
      </c>
      <c r="D14" s="33">
        <f t="shared" ref="D14:V14" si="1">SUM(D19:D62)</f>
        <v>43023132474</v>
      </c>
      <c r="E14" s="33">
        <f t="shared" si="1"/>
        <v>3093457</v>
      </c>
      <c r="F14" s="33">
        <f t="shared" si="1"/>
        <v>43026225931</v>
      </c>
      <c r="G14" s="33">
        <f t="shared" si="1"/>
        <v>155073535</v>
      </c>
      <c r="H14" s="33">
        <f t="shared" si="1"/>
        <v>2985664</v>
      </c>
      <c r="I14" s="33">
        <f t="shared" si="1"/>
        <v>158059199</v>
      </c>
      <c r="J14" s="33">
        <f t="shared" si="1"/>
        <v>0</v>
      </c>
      <c r="K14" s="33">
        <f t="shared" si="1"/>
        <v>834328</v>
      </c>
      <c r="L14" s="33">
        <f t="shared" si="1"/>
        <v>834328</v>
      </c>
      <c r="M14" s="33">
        <f t="shared" si="1"/>
        <v>17232845951</v>
      </c>
      <c r="N14" s="33">
        <f t="shared" si="1"/>
        <v>6908669607</v>
      </c>
      <c r="O14" s="33">
        <f t="shared" si="1"/>
        <v>69727768690</v>
      </c>
      <c r="P14" s="33">
        <f t="shared" si="1"/>
        <v>43659</v>
      </c>
      <c r="Q14" s="33">
        <f t="shared" si="1"/>
        <v>1368502243</v>
      </c>
      <c r="R14" s="33">
        <f t="shared" si="1"/>
        <v>1116919695</v>
      </c>
      <c r="S14" s="33">
        <f t="shared" si="1"/>
        <v>0</v>
      </c>
      <c r="T14" s="33">
        <f t="shared" si="1"/>
        <v>116241000</v>
      </c>
      <c r="U14" s="33">
        <f t="shared" si="1"/>
        <v>3360874826</v>
      </c>
      <c r="V14" s="33">
        <f t="shared" si="1"/>
        <v>347970728532</v>
      </c>
      <c r="W14" s="269"/>
      <c r="Y14" s="268">
        <f>'２－５'!D14+'２－５'!E14+'２－５'!F14+'２－５'!H14+'２－５'!J14+'２－５'!K14+'２－５'!L14+'２－５'!N14+'２－５'!P14+'２－５'!Q14+'２－５'!S14+'２－５'!U14+'２－６'!D14+'２－６'!E14+'２－６'!G14+'２－６'!H14+'２－６'!J14+'２－６'!K14+'２－６'!M14+'２－６'!N14+'２－６'!O14+'２－６'!P14+'２－６'!Q14+'２－６'!R14+'２－６'!T14+'２－６'!U14</f>
        <v>347959621211</v>
      </c>
      <c r="Z14" s="268" t="e">
        <f>283574081424+#REF!+#REF!+#REF!</f>
        <v>#REF!</v>
      </c>
    </row>
    <row r="15" spans="2:26" s="267" customFormat="1" ht="21.75" customHeight="1" x14ac:dyDescent="0.15">
      <c r="B15" s="35" t="s">
        <v>175</v>
      </c>
      <c r="C15" s="105" t="s">
        <v>50</v>
      </c>
      <c r="D15" s="33">
        <f t="shared" ref="D15:V15" si="2">SUM(D19:D31,D35:D36,D38:D40,D43,D48,D50:D51,D53:D62)</f>
        <v>38679025868</v>
      </c>
      <c r="E15" s="33">
        <f t="shared" si="2"/>
        <v>2778757</v>
      </c>
      <c r="F15" s="33">
        <f t="shared" si="2"/>
        <v>38681804625</v>
      </c>
      <c r="G15" s="33">
        <f t="shared" si="2"/>
        <v>139333361</v>
      </c>
      <c r="H15" s="33">
        <f t="shared" si="2"/>
        <v>2681927</v>
      </c>
      <c r="I15" s="33">
        <f t="shared" si="2"/>
        <v>142015288</v>
      </c>
      <c r="J15" s="33">
        <f t="shared" si="2"/>
        <v>0</v>
      </c>
      <c r="K15" s="33">
        <f t="shared" si="2"/>
        <v>747121</v>
      </c>
      <c r="L15" s="33">
        <f t="shared" si="2"/>
        <v>747121</v>
      </c>
      <c r="M15" s="33">
        <f t="shared" si="2"/>
        <v>15441742277</v>
      </c>
      <c r="N15" s="33">
        <f t="shared" si="2"/>
        <v>6269827744</v>
      </c>
      <c r="O15" s="33">
        <f t="shared" si="2"/>
        <v>62556946079</v>
      </c>
      <c r="P15" s="33">
        <f t="shared" si="2"/>
        <v>39529</v>
      </c>
      <c r="Q15" s="33">
        <f t="shared" si="2"/>
        <v>1206446575</v>
      </c>
      <c r="R15" s="33">
        <f t="shared" si="2"/>
        <v>995345567</v>
      </c>
      <c r="S15" s="33">
        <f t="shared" si="2"/>
        <v>0</v>
      </c>
      <c r="T15" s="33">
        <f t="shared" si="2"/>
        <v>105150000</v>
      </c>
      <c r="U15" s="33">
        <f t="shared" si="2"/>
        <v>2904384329</v>
      </c>
      <c r="V15" s="33">
        <f t="shared" si="2"/>
        <v>312106844049</v>
      </c>
      <c r="W15" s="213"/>
      <c r="Y15" s="268"/>
      <c r="Z15" s="268"/>
    </row>
    <row r="16" spans="2:26" s="253" customFormat="1" ht="21.75" customHeight="1" x14ac:dyDescent="0.15">
      <c r="B16" s="34" t="s">
        <v>49</v>
      </c>
      <c r="C16" s="105" t="s">
        <v>48</v>
      </c>
      <c r="D16" s="33">
        <f t="shared" ref="D16:V16" si="3">D14-D15</f>
        <v>4344106606</v>
      </c>
      <c r="E16" s="33">
        <f t="shared" si="3"/>
        <v>314700</v>
      </c>
      <c r="F16" s="33">
        <f t="shared" si="3"/>
        <v>4344421306</v>
      </c>
      <c r="G16" s="33">
        <f t="shared" si="3"/>
        <v>15740174</v>
      </c>
      <c r="H16" s="33">
        <f t="shared" si="3"/>
        <v>303737</v>
      </c>
      <c r="I16" s="33">
        <f t="shared" si="3"/>
        <v>16043911</v>
      </c>
      <c r="J16" s="33">
        <f t="shared" si="3"/>
        <v>0</v>
      </c>
      <c r="K16" s="33">
        <f t="shared" si="3"/>
        <v>87207</v>
      </c>
      <c r="L16" s="33">
        <f t="shared" si="3"/>
        <v>87207</v>
      </c>
      <c r="M16" s="33">
        <f t="shared" si="3"/>
        <v>1791103674</v>
      </c>
      <c r="N16" s="33">
        <f t="shared" si="3"/>
        <v>638841863</v>
      </c>
      <c r="O16" s="33">
        <f t="shared" si="3"/>
        <v>7170822611</v>
      </c>
      <c r="P16" s="33">
        <f t="shared" si="3"/>
        <v>4130</v>
      </c>
      <c r="Q16" s="33">
        <f t="shared" si="3"/>
        <v>162055668</v>
      </c>
      <c r="R16" s="33">
        <f t="shared" si="3"/>
        <v>121574128</v>
      </c>
      <c r="S16" s="33">
        <f t="shared" si="3"/>
        <v>0</v>
      </c>
      <c r="T16" s="33">
        <f t="shared" si="3"/>
        <v>11091000</v>
      </c>
      <c r="U16" s="33">
        <f t="shared" si="3"/>
        <v>456490497</v>
      </c>
      <c r="V16" s="33">
        <f t="shared" si="3"/>
        <v>35863884483</v>
      </c>
      <c r="W16" s="266"/>
      <c r="Y16" s="252"/>
      <c r="Z16" s="252"/>
    </row>
    <row r="17" spans="2:26" s="253" customFormat="1" ht="21.75" customHeight="1" x14ac:dyDescent="0.15">
      <c r="B17" s="34" t="s">
        <v>47</v>
      </c>
      <c r="C17" s="105" t="s">
        <v>46</v>
      </c>
      <c r="D17" s="33">
        <f t="shared" ref="D17:V17" si="4">SUM(D63:D64)</f>
        <v>583346882</v>
      </c>
      <c r="E17" s="33">
        <f t="shared" si="4"/>
        <v>40487</v>
      </c>
      <c r="F17" s="33">
        <f t="shared" si="4"/>
        <v>583387369</v>
      </c>
      <c r="G17" s="33">
        <f t="shared" si="4"/>
        <v>269072907</v>
      </c>
      <c r="H17" s="33">
        <f t="shared" si="4"/>
        <v>39077</v>
      </c>
      <c r="I17" s="33">
        <f t="shared" si="4"/>
        <v>269111984</v>
      </c>
      <c r="J17" s="33">
        <f t="shared" si="4"/>
        <v>0</v>
      </c>
      <c r="K17" s="33">
        <f t="shared" si="4"/>
        <v>8577</v>
      </c>
      <c r="L17" s="33">
        <f t="shared" si="4"/>
        <v>8577</v>
      </c>
      <c r="M17" s="33">
        <f t="shared" si="4"/>
        <v>309588946</v>
      </c>
      <c r="N17" s="33">
        <f t="shared" si="4"/>
        <v>67924000</v>
      </c>
      <c r="O17" s="33">
        <f t="shared" si="4"/>
        <v>0</v>
      </c>
      <c r="P17" s="33">
        <f t="shared" si="4"/>
        <v>52000</v>
      </c>
      <c r="Q17" s="33">
        <f t="shared" si="4"/>
        <v>14678471</v>
      </c>
      <c r="R17" s="33">
        <f t="shared" si="4"/>
        <v>94335085</v>
      </c>
      <c r="S17" s="33">
        <f t="shared" si="4"/>
        <v>0</v>
      </c>
      <c r="T17" s="33">
        <f t="shared" si="4"/>
        <v>0</v>
      </c>
      <c r="U17" s="33">
        <f t="shared" si="4"/>
        <v>58366899</v>
      </c>
      <c r="V17" s="33">
        <f t="shared" si="4"/>
        <v>2927839758</v>
      </c>
      <c r="W17" s="266"/>
      <c r="Y17" s="252"/>
      <c r="Z17" s="252"/>
    </row>
    <row r="18" spans="2:26" s="253" customFormat="1" ht="18" thickBot="1" x14ac:dyDescent="0.2">
      <c r="B18" s="265"/>
      <c r="C18" s="264"/>
      <c r="D18" s="263"/>
      <c r="E18" s="263"/>
      <c r="F18" s="263"/>
      <c r="G18" s="263"/>
      <c r="H18" s="263"/>
      <c r="I18" s="263"/>
      <c r="J18" s="263"/>
      <c r="K18" s="263"/>
      <c r="L18" s="262"/>
      <c r="M18" s="262"/>
      <c r="N18" s="261"/>
      <c r="O18" s="261"/>
      <c r="P18" s="261"/>
      <c r="Q18" s="261"/>
      <c r="R18" s="261"/>
      <c r="S18" s="261"/>
      <c r="T18" s="261"/>
      <c r="U18" s="260"/>
      <c r="V18" s="260"/>
      <c r="W18" s="259"/>
      <c r="Y18" s="252"/>
      <c r="Z18" s="252"/>
    </row>
    <row r="19" spans="2:26" s="253" customFormat="1" ht="21.75" customHeight="1" x14ac:dyDescent="0.15">
      <c r="B19" s="89">
        <v>1</v>
      </c>
      <c r="C19" s="19" t="s">
        <v>45</v>
      </c>
      <c r="D19" s="258">
        <v>3607026290</v>
      </c>
      <c r="E19" s="258">
        <v>260610</v>
      </c>
      <c r="F19" s="258">
        <v>3607286900</v>
      </c>
      <c r="G19" s="258">
        <v>13045007</v>
      </c>
      <c r="H19" s="258">
        <v>251528</v>
      </c>
      <c r="I19" s="258">
        <v>13296535</v>
      </c>
      <c r="J19" s="258">
        <v>0</v>
      </c>
      <c r="K19" s="258">
        <v>71874</v>
      </c>
      <c r="L19" s="258">
        <v>71874</v>
      </c>
      <c r="M19" s="258">
        <v>1471271441</v>
      </c>
      <c r="N19" s="258">
        <v>577305585</v>
      </c>
      <c r="O19" s="258">
        <v>5931616847</v>
      </c>
      <c r="P19" s="258">
        <v>3465</v>
      </c>
      <c r="Q19" s="258">
        <v>75566403</v>
      </c>
      <c r="R19" s="258">
        <v>79742686</v>
      </c>
      <c r="S19" s="258">
        <v>0</v>
      </c>
      <c r="T19" s="258">
        <v>0</v>
      </c>
      <c r="U19" s="258">
        <v>232226900</v>
      </c>
      <c r="V19" s="258">
        <v>28011500134</v>
      </c>
      <c r="W19" s="203">
        <v>1</v>
      </c>
      <c r="Y19" s="252"/>
      <c r="Z19" s="252"/>
    </row>
    <row r="20" spans="2:26" s="253" customFormat="1" ht="21.75" customHeight="1" x14ac:dyDescent="0.15">
      <c r="B20" s="89">
        <v>2</v>
      </c>
      <c r="C20" s="19" t="s">
        <v>44</v>
      </c>
      <c r="D20" s="256">
        <v>2081912242</v>
      </c>
      <c r="E20" s="256">
        <v>148203</v>
      </c>
      <c r="F20" s="256">
        <v>2082060445</v>
      </c>
      <c r="G20" s="256">
        <v>7452062</v>
      </c>
      <c r="H20" s="256">
        <v>143038</v>
      </c>
      <c r="I20" s="256">
        <v>7595100</v>
      </c>
      <c r="J20" s="256">
        <v>0</v>
      </c>
      <c r="K20" s="256">
        <v>44391</v>
      </c>
      <c r="L20" s="256">
        <v>44391</v>
      </c>
      <c r="M20" s="256">
        <v>824648291</v>
      </c>
      <c r="N20" s="256">
        <v>314324912</v>
      </c>
      <c r="O20" s="256">
        <v>3293117199</v>
      </c>
      <c r="P20" s="256">
        <v>2716</v>
      </c>
      <c r="Q20" s="256">
        <v>50112946</v>
      </c>
      <c r="R20" s="256">
        <v>66468537</v>
      </c>
      <c r="S20" s="256">
        <v>0</v>
      </c>
      <c r="T20" s="256">
        <v>0</v>
      </c>
      <c r="U20" s="256">
        <v>96895663</v>
      </c>
      <c r="V20" s="256">
        <v>17396916570</v>
      </c>
      <c r="W20" s="193">
        <v>2</v>
      </c>
      <c r="Y20" s="252"/>
      <c r="Z20" s="252"/>
    </row>
    <row r="21" spans="2:26" s="253" customFormat="1" ht="21.75" customHeight="1" x14ac:dyDescent="0.15">
      <c r="B21" s="89">
        <v>3</v>
      </c>
      <c r="C21" s="19" t="s">
        <v>43</v>
      </c>
      <c r="D21" s="256">
        <v>2077943618</v>
      </c>
      <c r="E21" s="256">
        <v>150229</v>
      </c>
      <c r="F21" s="256">
        <v>2078093847</v>
      </c>
      <c r="G21" s="256">
        <v>7518341</v>
      </c>
      <c r="H21" s="256">
        <v>144993</v>
      </c>
      <c r="I21" s="256">
        <v>7663334</v>
      </c>
      <c r="J21" s="256">
        <v>0</v>
      </c>
      <c r="K21" s="256">
        <v>40397</v>
      </c>
      <c r="L21" s="256">
        <v>40397</v>
      </c>
      <c r="M21" s="256">
        <v>818562402</v>
      </c>
      <c r="N21" s="256">
        <v>419161126</v>
      </c>
      <c r="O21" s="256">
        <v>3414673475</v>
      </c>
      <c r="P21" s="256">
        <v>2044</v>
      </c>
      <c r="Q21" s="256">
        <v>82819006</v>
      </c>
      <c r="R21" s="256">
        <v>59298794</v>
      </c>
      <c r="S21" s="256">
        <v>0</v>
      </c>
      <c r="T21" s="256">
        <v>0</v>
      </c>
      <c r="U21" s="256">
        <v>214124992</v>
      </c>
      <c r="V21" s="256">
        <v>17515091132</v>
      </c>
      <c r="W21" s="193">
        <v>3</v>
      </c>
      <c r="Y21" s="252"/>
      <c r="Z21" s="252"/>
    </row>
    <row r="22" spans="2:26" s="253" customFormat="1" ht="21.75" customHeight="1" x14ac:dyDescent="0.15">
      <c r="B22" s="89">
        <v>4</v>
      </c>
      <c r="C22" s="19" t="s">
        <v>42</v>
      </c>
      <c r="D22" s="256">
        <v>2234547541</v>
      </c>
      <c r="E22" s="256">
        <v>162071</v>
      </c>
      <c r="F22" s="256">
        <v>2234709612</v>
      </c>
      <c r="G22" s="256">
        <v>8103119</v>
      </c>
      <c r="H22" s="256">
        <v>156423</v>
      </c>
      <c r="I22" s="256">
        <v>8259542</v>
      </c>
      <c r="J22" s="256">
        <v>0</v>
      </c>
      <c r="K22" s="256">
        <v>42959</v>
      </c>
      <c r="L22" s="256">
        <v>42959</v>
      </c>
      <c r="M22" s="256">
        <v>911731494</v>
      </c>
      <c r="N22" s="256">
        <v>313431915</v>
      </c>
      <c r="O22" s="256">
        <v>3629650508</v>
      </c>
      <c r="P22" s="256">
        <v>1946</v>
      </c>
      <c r="Q22" s="256">
        <v>63445456</v>
      </c>
      <c r="R22" s="256">
        <v>26360378</v>
      </c>
      <c r="S22" s="256">
        <v>0</v>
      </c>
      <c r="T22" s="256">
        <v>0</v>
      </c>
      <c r="U22" s="256">
        <v>92119472</v>
      </c>
      <c r="V22" s="256">
        <v>17830307044</v>
      </c>
      <c r="W22" s="193">
        <v>4</v>
      </c>
      <c r="Y22" s="252"/>
      <c r="Z22" s="252"/>
    </row>
    <row r="23" spans="2:26" s="253" customFormat="1" ht="21.75" customHeight="1" x14ac:dyDescent="0.15">
      <c r="B23" s="91">
        <v>5</v>
      </c>
      <c r="C23" s="23" t="s">
        <v>41</v>
      </c>
      <c r="D23" s="257">
        <v>1137264429</v>
      </c>
      <c r="E23" s="257">
        <v>83036</v>
      </c>
      <c r="F23" s="257">
        <v>1137347465</v>
      </c>
      <c r="G23" s="257">
        <v>4143275</v>
      </c>
      <c r="H23" s="257">
        <v>80143</v>
      </c>
      <c r="I23" s="257">
        <v>4223418</v>
      </c>
      <c r="J23" s="257">
        <v>0</v>
      </c>
      <c r="K23" s="257">
        <v>24551</v>
      </c>
      <c r="L23" s="257">
        <v>24551</v>
      </c>
      <c r="M23" s="257">
        <v>468347555</v>
      </c>
      <c r="N23" s="257">
        <v>158352141</v>
      </c>
      <c r="O23" s="257">
        <v>1857335739</v>
      </c>
      <c r="P23" s="257">
        <v>1274</v>
      </c>
      <c r="Q23" s="257">
        <v>35905385</v>
      </c>
      <c r="R23" s="257">
        <v>55815618</v>
      </c>
      <c r="S23" s="257">
        <v>0</v>
      </c>
      <c r="T23" s="257">
        <v>0</v>
      </c>
      <c r="U23" s="257">
        <v>92074264</v>
      </c>
      <c r="V23" s="257">
        <v>9284458412</v>
      </c>
      <c r="W23" s="195">
        <v>5</v>
      </c>
      <c r="Y23" s="252"/>
      <c r="Z23" s="252"/>
    </row>
    <row r="24" spans="2:26" s="253" customFormat="1" ht="21.75" customHeight="1" x14ac:dyDescent="0.15">
      <c r="B24" s="89">
        <v>7</v>
      </c>
      <c r="C24" s="19" t="s">
        <v>40</v>
      </c>
      <c r="D24" s="256">
        <v>868104275</v>
      </c>
      <c r="E24" s="256">
        <v>61555</v>
      </c>
      <c r="F24" s="256">
        <v>868165830</v>
      </c>
      <c r="G24" s="256">
        <v>3098910</v>
      </c>
      <c r="H24" s="256">
        <v>59410</v>
      </c>
      <c r="I24" s="256">
        <v>3158320</v>
      </c>
      <c r="J24" s="256">
        <v>0</v>
      </c>
      <c r="K24" s="256">
        <v>16516</v>
      </c>
      <c r="L24" s="256">
        <v>16516</v>
      </c>
      <c r="M24" s="256">
        <v>354957585</v>
      </c>
      <c r="N24" s="256">
        <v>108884014</v>
      </c>
      <c r="O24" s="256">
        <v>1388061770</v>
      </c>
      <c r="P24" s="256">
        <v>728</v>
      </c>
      <c r="Q24" s="256">
        <v>23047413</v>
      </c>
      <c r="R24" s="256">
        <v>12134906</v>
      </c>
      <c r="S24" s="256">
        <v>0</v>
      </c>
      <c r="T24" s="256">
        <v>0</v>
      </c>
      <c r="U24" s="256">
        <v>223220255</v>
      </c>
      <c r="V24" s="256">
        <v>6795848546</v>
      </c>
      <c r="W24" s="193">
        <v>7</v>
      </c>
      <c r="Y24" s="252"/>
      <c r="Z24" s="252"/>
    </row>
    <row r="25" spans="2:26" s="253" customFormat="1" ht="21.75" customHeight="1" x14ac:dyDescent="0.15">
      <c r="B25" s="89">
        <v>8</v>
      </c>
      <c r="C25" s="19" t="s">
        <v>39</v>
      </c>
      <c r="D25" s="256">
        <v>1116918002</v>
      </c>
      <c r="E25" s="256">
        <v>78691</v>
      </c>
      <c r="F25" s="256">
        <v>1116996693</v>
      </c>
      <c r="G25" s="256">
        <v>3969415</v>
      </c>
      <c r="H25" s="256">
        <v>75949</v>
      </c>
      <c r="I25" s="256">
        <v>4045364</v>
      </c>
      <c r="J25" s="256">
        <v>0</v>
      </c>
      <c r="K25" s="256">
        <v>18718</v>
      </c>
      <c r="L25" s="256">
        <v>18718</v>
      </c>
      <c r="M25" s="256">
        <v>415633519</v>
      </c>
      <c r="N25" s="256">
        <v>164300765</v>
      </c>
      <c r="O25" s="256">
        <v>1681056177</v>
      </c>
      <c r="P25" s="256">
        <v>1470</v>
      </c>
      <c r="Q25" s="256">
        <v>39647668</v>
      </c>
      <c r="R25" s="256">
        <v>21132372</v>
      </c>
      <c r="S25" s="256">
        <v>0</v>
      </c>
      <c r="T25" s="256">
        <v>0</v>
      </c>
      <c r="U25" s="256">
        <v>55017545</v>
      </c>
      <c r="V25" s="256">
        <v>8697964114</v>
      </c>
      <c r="W25" s="193">
        <v>8</v>
      </c>
      <c r="Y25" s="252"/>
      <c r="Z25" s="252"/>
    </row>
    <row r="26" spans="2:26" s="253" customFormat="1" ht="21.75" customHeight="1" x14ac:dyDescent="0.15">
      <c r="B26" s="89">
        <v>10</v>
      </c>
      <c r="C26" s="19" t="s">
        <v>38</v>
      </c>
      <c r="D26" s="256">
        <v>714808062</v>
      </c>
      <c r="E26" s="256">
        <v>52406</v>
      </c>
      <c r="F26" s="256">
        <v>714860468</v>
      </c>
      <c r="G26" s="256">
        <v>2611678</v>
      </c>
      <c r="H26" s="256">
        <v>50580</v>
      </c>
      <c r="I26" s="256">
        <v>2662258</v>
      </c>
      <c r="J26" s="256">
        <v>0</v>
      </c>
      <c r="K26" s="256">
        <v>14805</v>
      </c>
      <c r="L26" s="256">
        <v>14805</v>
      </c>
      <c r="M26" s="256">
        <v>308847044</v>
      </c>
      <c r="N26" s="256">
        <v>144692184</v>
      </c>
      <c r="O26" s="256">
        <v>1223595508</v>
      </c>
      <c r="P26" s="256">
        <v>714</v>
      </c>
      <c r="Q26" s="256">
        <v>21424694</v>
      </c>
      <c r="R26" s="256">
        <v>20826110</v>
      </c>
      <c r="S26" s="256">
        <v>0</v>
      </c>
      <c r="T26" s="256">
        <v>0</v>
      </c>
      <c r="U26" s="256">
        <v>40669199</v>
      </c>
      <c r="V26" s="256">
        <v>5813734535</v>
      </c>
      <c r="W26" s="193">
        <v>10</v>
      </c>
      <c r="Y26" s="252"/>
      <c r="Z26" s="252"/>
    </row>
    <row r="27" spans="2:26" s="253" customFormat="1" ht="21.75" customHeight="1" x14ac:dyDescent="0.15">
      <c r="B27" s="89">
        <v>11</v>
      </c>
      <c r="C27" s="19" t="s">
        <v>37</v>
      </c>
      <c r="D27" s="256">
        <v>1030009476</v>
      </c>
      <c r="E27" s="256">
        <v>74059</v>
      </c>
      <c r="F27" s="256">
        <v>1030083535</v>
      </c>
      <c r="G27" s="256">
        <v>3712528</v>
      </c>
      <c r="H27" s="256">
        <v>71478</v>
      </c>
      <c r="I27" s="256">
        <v>3784006</v>
      </c>
      <c r="J27" s="256">
        <v>0</v>
      </c>
      <c r="K27" s="256">
        <v>19726</v>
      </c>
      <c r="L27" s="256">
        <v>19726</v>
      </c>
      <c r="M27" s="256">
        <v>411780722</v>
      </c>
      <c r="N27" s="256">
        <v>182325461</v>
      </c>
      <c r="O27" s="256">
        <v>1722067793</v>
      </c>
      <c r="P27" s="256">
        <v>910</v>
      </c>
      <c r="Q27" s="256">
        <v>29546208</v>
      </c>
      <c r="R27" s="256">
        <v>31636647</v>
      </c>
      <c r="S27" s="256">
        <v>0</v>
      </c>
      <c r="T27" s="256">
        <v>0</v>
      </c>
      <c r="U27" s="256">
        <v>75797183</v>
      </c>
      <c r="V27" s="256">
        <v>8456226073</v>
      </c>
      <c r="W27" s="193">
        <v>11</v>
      </c>
      <c r="Y27" s="252"/>
      <c r="Z27" s="252"/>
    </row>
    <row r="28" spans="2:26" s="253" customFormat="1" ht="21.75" customHeight="1" x14ac:dyDescent="0.15">
      <c r="B28" s="91">
        <v>12</v>
      </c>
      <c r="C28" s="23" t="s">
        <v>36</v>
      </c>
      <c r="D28" s="257">
        <v>736356700</v>
      </c>
      <c r="E28" s="257">
        <v>52495</v>
      </c>
      <c r="F28" s="257">
        <v>736409195</v>
      </c>
      <c r="G28" s="257">
        <v>2638436</v>
      </c>
      <c r="H28" s="257">
        <v>50666</v>
      </c>
      <c r="I28" s="257">
        <v>2689102</v>
      </c>
      <c r="J28" s="257">
        <v>0</v>
      </c>
      <c r="K28" s="257">
        <v>16604</v>
      </c>
      <c r="L28" s="257">
        <v>16604</v>
      </c>
      <c r="M28" s="257">
        <v>306545268</v>
      </c>
      <c r="N28" s="257">
        <v>110166736</v>
      </c>
      <c r="O28" s="257">
        <v>1198330623</v>
      </c>
      <c r="P28" s="257">
        <v>1022</v>
      </c>
      <c r="Q28" s="257">
        <v>26948514</v>
      </c>
      <c r="R28" s="257">
        <v>38059855</v>
      </c>
      <c r="S28" s="257">
        <v>0</v>
      </c>
      <c r="T28" s="257">
        <v>0</v>
      </c>
      <c r="U28" s="257">
        <v>68926950</v>
      </c>
      <c r="V28" s="257">
        <v>6457587189</v>
      </c>
      <c r="W28" s="195">
        <v>12</v>
      </c>
      <c r="Y28" s="252"/>
      <c r="Z28" s="252"/>
    </row>
    <row r="29" spans="2:26" s="253" customFormat="1" ht="21.75" customHeight="1" x14ac:dyDescent="0.15">
      <c r="B29" s="89">
        <v>14</v>
      </c>
      <c r="C29" s="19" t="s">
        <v>35</v>
      </c>
      <c r="D29" s="256">
        <v>401442396</v>
      </c>
      <c r="E29" s="256">
        <v>29011</v>
      </c>
      <c r="F29" s="256">
        <v>401471407</v>
      </c>
      <c r="G29" s="256">
        <v>1452094</v>
      </c>
      <c r="H29" s="256">
        <v>28000</v>
      </c>
      <c r="I29" s="256">
        <v>1480094</v>
      </c>
      <c r="J29" s="256">
        <v>0</v>
      </c>
      <c r="K29" s="256">
        <v>8343</v>
      </c>
      <c r="L29" s="256">
        <v>8343</v>
      </c>
      <c r="M29" s="256">
        <v>159592552</v>
      </c>
      <c r="N29" s="256">
        <v>67049594</v>
      </c>
      <c r="O29" s="256">
        <v>670535164</v>
      </c>
      <c r="P29" s="256">
        <v>623</v>
      </c>
      <c r="Q29" s="256">
        <v>13158177</v>
      </c>
      <c r="R29" s="256">
        <v>12104952</v>
      </c>
      <c r="S29" s="256">
        <v>0</v>
      </c>
      <c r="T29" s="256">
        <v>0</v>
      </c>
      <c r="U29" s="256">
        <v>3295900</v>
      </c>
      <c r="V29" s="256">
        <v>3412054754</v>
      </c>
      <c r="W29" s="193">
        <v>14</v>
      </c>
      <c r="Y29" s="252"/>
      <c r="Z29" s="252"/>
    </row>
    <row r="30" spans="2:26" s="253" customFormat="1" ht="21.75" customHeight="1" x14ac:dyDescent="0.15">
      <c r="B30" s="89">
        <v>15</v>
      </c>
      <c r="C30" s="19" t="s">
        <v>34</v>
      </c>
      <c r="D30" s="256">
        <v>601904845</v>
      </c>
      <c r="E30" s="256">
        <v>43417</v>
      </c>
      <c r="F30" s="256">
        <v>601948262</v>
      </c>
      <c r="G30" s="256">
        <v>2174344</v>
      </c>
      <c r="H30" s="256">
        <v>41904</v>
      </c>
      <c r="I30" s="256">
        <v>2216248</v>
      </c>
      <c r="J30" s="256">
        <v>0</v>
      </c>
      <c r="K30" s="256">
        <v>13545</v>
      </c>
      <c r="L30" s="256">
        <v>13545</v>
      </c>
      <c r="M30" s="256">
        <v>251047309</v>
      </c>
      <c r="N30" s="256">
        <v>151174411</v>
      </c>
      <c r="O30" s="256">
        <v>1041955556</v>
      </c>
      <c r="P30" s="256">
        <v>819</v>
      </c>
      <c r="Q30" s="256">
        <v>22992635</v>
      </c>
      <c r="R30" s="256">
        <v>22428964</v>
      </c>
      <c r="S30" s="256">
        <v>0</v>
      </c>
      <c r="T30" s="256">
        <v>0</v>
      </c>
      <c r="U30" s="256">
        <v>81404044</v>
      </c>
      <c r="V30" s="256">
        <v>5646118953</v>
      </c>
      <c r="W30" s="193">
        <v>15</v>
      </c>
      <c r="Y30" s="252"/>
      <c r="Z30" s="252"/>
    </row>
    <row r="31" spans="2:26" s="253" customFormat="1" ht="21.75" customHeight="1" x14ac:dyDescent="0.15">
      <c r="B31" s="89">
        <v>17</v>
      </c>
      <c r="C31" s="19" t="s">
        <v>33</v>
      </c>
      <c r="D31" s="256">
        <v>1651751313</v>
      </c>
      <c r="E31" s="256">
        <v>118345</v>
      </c>
      <c r="F31" s="256">
        <v>1651869658</v>
      </c>
      <c r="G31" s="256">
        <v>5938940</v>
      </c>
      <c r="H31" s="256">
        <v>114220</v>
      </c>
      <c r="I31" s="256">
        <v>6053160</v>
      </c>
      <c r="J31" s="256">
        <v>0</v>
      </c>
      <c r="K31" s="256">
        <v>29738</v>
      </c>
      <c r="L31" s="256">
        <v>29738</v>
      </c>
      <c r="M31" s="256">
        <v>566981741</v>
      </c>
      <c r="N31" s="256">
        <v>178954395</v>
      </c>
      <c r="O31" s="256">
        <v>2416939053</v>
      </c>
      <c r="P31" s="256">
        <v>1876</v>
      </c>
      <c r="Q31" s="256">
        <v>65844817</v>
      </c>
      <c r="R31" s="256">
        <v>66719267</v>
      </c>
      <c r="S31" s="256">
        <v>0</v>
      </c>
      <c r="T31" s="256">
        <v>0</v>
      </c>
      <c r="U31" s="256">
        <v>85602814</v>
      </c>
      <c r="V31" s="256">
        <v>13108748337</v>
      </c>
      <c r="W31" s="193">
        <v>17</v>
      </c>
      <c r="Y31" s="252"/>
      <c r="Z31" s="252"/>
    </row>
    <row r="32" spans="2:26" s="253" customFormat="1" ht="21.75" customHeight="1" x14ac:dyDescent="0.15">
      <c r="B32" s="89">
        <v>20</v>
      </c>
      <c r="C32" s="19" t="s">
        <v>32</v>
      </c>
      <c r="D32" s="256">
        <v>562570665</v>
      </c>
      <c r="E32" s="256">
        <v>40750</v>
      </c>
      <c r="F32" s="256">
        <v>562611415</v>
      </c>
      <c r="G32" s="256">
        <v>2038193</v>
      </c>
      <c r="H32" s="256">
        <v>39330</v>
      </c>
      <c r="I32" s="256">
        <v>2077523</v>
      </c>
      <c r="J32" s="256">
        <v>0</v>
      </c>
      <c r="K32" s="256">
        <v>11485</v>
      </c>
      <c r="L32" s="256">
        <v>11485</v>
      </c>
      <c r="M32" s="256">
        <v>227965677</v>
      </c>
      <c r="N32" s="256">
        <v>87457370</v>
      </c>
      <c r="O32" s="256">
        <v>948745826</v>
      </c>
      <c r="P32" s="256">
        <v>476</v>
      </c>
      <c r="Q32" s="256">
        <v>16072491</v>
      </c>
      <c r="R32" s="256">
        <v>9846846</v>
      </c>
      <c r="S32" s="256">
        <v>0</v>
      </c>
      <c r="T32" s="256">
        <v>0</v>
      </c>
      <c r="U32" s="256">
        <v>13332695</v>
      </c>
      <c r="V32" s="256">
        <v>4645879294</v>
      </c>
      <c r="W32" s="193">
        <v>20</v>
      </c>
      <c r="Y32" s="252"/>
      <c r="Z32" s="252"/>
    </row>
    <row r="33" spans="2:26" s="253" customFormat="1" ht="21.75" customHeight="1" x14ac:dyDescent="0.15">
      <c r="B33" s="91">
        <v>27</v>
      </c>
      <c r="C33" s="23" t="s">
        <v>31</v>
      </c>
      <c r="D33" s="257">
        <v>300631579</v>
      </c>
      <c r="E33" s="257">
        <v>22047</v>
      </c>
      <c r="F33" s="257">
        <v>300653626</v>
      </c>
      <c r="G33" s="257">
        <v>1098658</v>
      </c>
      <c r="H33" s="257">
        <v>21279</v>
      </c>
      <c r="I33" s="257">
        <v>1119937</v>
      </c>
      <c r="J33" s="257">
        <v>0</v>
      </c>
      <c r="K33" s="257">
        <v>6582</v>
      </c>
      <c r="L33" s="257">
        <v>6582</v>
      </c>
      <c r="M33" s="257">
        <v>131989795</v>
      </c>
      <c r="N33" s="257">
        <v>58912989</v>
      </c>
      <c r="O33" s="257">
        <v>533572808</v>
      </c>
      <c r="P33" s="257">
        <v>168</v>
      </c>
      <c r="Q33" s="257">
        <v>9743635</v>
      </c>
      <c r="R33" s="257">
        <v>7470517</v>
      </c>
      <c r="S33" s="257">
        <v>0</v>
      </c>
      <c r="T33" s="257">
        <v>0</v>
      </c>
      <c r="U33" s="257">
        <v>29947214</v>
      </c>
      <c r="V33" s="257">
        <v>2428374479</v>
      </c>
      <c r="W33" s="195">
        <v>27</v>
      </c>
      <c r="Y33" s="252"/>
      <c r="Z33" s="252"/>
    </row>
    <row r="34" spans="2:26" s="253" customFormat="1" ht="21.75" customHeight="1" x14ac:dyDescent="0.15">
      <c r="B34" s="89">
        <v>32</v>
      </c>
      <c r="C34" s="19" t="s">
        <v>30</v>
      </c>
      <c r="D34" s="256">
        <v>422328011</v>
      </c>
      <c r="E34" s="256">
        <v>30339</v>
      </c>
      <c r="F34" s="256">
        <v>422358350</v>
      </c>
      <c r="G34" s="256">
        <v>1521311</v>
      </c>
      <c r="H34" s="256">
        <v>29282</v>
      </c>
      <c r="I34" s="256">
        <v>1550593</v>
      </c>
      <c r="J34" s="256">
        <v>0</v>
      </c>
      <c r="K34" s="256">
        <v>7782</v>
      </c>
      <c r="L34" s="256">
        <v>7782</v>
      </c>
      <c r="M34" s="256">
        <v>158994838</v>
      </c>
      <c r="N34" s="256">
        <v>49591876</v>
      </c>
      <c r="O34" s="256">
        <v>674894557</v>
      </c>
      <c r="P34" s="256">
        <v>420</v>
      </c>
      <c r="Q34" s="256">
        <v>21993447</v>
      </c>
      <c r="R34" s="256">
        <v>16932582</v>
      </c>
      <c r="S34" s="256">
        <v>0</v>
      </c>
      <c r="T34" s="256">
        <v>0</v>
      </c>
      <c r="U34" s="256">
        <v>36856437</v>
      </c>
      <c r="V34" s="256">
        <v>3578595529</v>
      </c>
      <c r="W34" s="193">
        <v>32</v>
      </c>
      <c r="Y34" s="252"/>
      <c r="Z34" s="252"/>
    </row>
    <row r="35" spans="2:26" s="253" customFormat="1" ht="21.75" customHeight="1" x14ac:dyDescent="0.15">
      <c r="B35" s="89">
        <v>33</v>
      </c>
      <c r="C35" s="19" t="s">
        <v>29</v>
      </c>
      <c r="D35" s="256">
        <v>767279272</v>
      </c>
      <c r="E35" s="256">
        <v>54831</v>
      </c>
      <c r="F35" s="256">
        <v>767334103</v>
      </c>
      <c r="G35" s="256">
        <v>2753784</v>
      </c>
      <c r="H35" s="256">
        <v>52920</v>
      </c>
      <c r="I35" s="256">
        <v>2806704</v>
      </c>
      <c r="J35" s="256">
        <v>0</v>
      </c>
      <c r="K35" s="256">
        <v>14757</v>
      </c>
      <c r="L35" s="256">
        <v>14757</v>
      </c>
      <c r="M35" s="256">
        <v>301781083</v>
      </c>
      <c r="N35" s="256">
        <v>103592550</v>
      </c>
      <c r="O35" s="256">
        <v>1212872278</v>
      </c>
      <c r="P35" s="256">
        <v>1148</v>
      </c>
      <c r="Q35" s="256">
        <v>27520493</v>
      </c>
      <c r="R35" s="256">
        <v>15479516</v>
      </c>
      <c r="S35" s="256">
        <v>0</v>
      </c>
      <c r="T35" s="256">
        <v>0</v>
      </c>
      <c r="U35" s="256">
        <v>24163036</v>
      </c>
      <c r="V35" s="256">
        <v>6419399603</v>
      </c>
      <c r="W35" s="193">
        <v>33</v>
      </c>
      <c r="Y35" s="252"/>
      <c r="Z35" s="252"/>
    </row>
    <row r="36" spans="2:26" s="253" customFormat="1" ht="21.75" customHeight="1" x14ac:dyDescent="0.15">
      <c r="B36" s="89">
        <v>35</v>
      </c>
      <c r="C36" s="19" t="s">
        <v>28</v>
      </c>
      <c r="D36" s="256">
        <v>666817118</v>
      </c>
      <c r="E36" s="256">
        <v>48053</v>
      </c>
      <c r="F36" s="256">
        <v>666865171</v>
      </c>
      <c r="G36" s="256">
        <v>2407234</v>
      </c>
      <c r="H36" s="256">
        <v>46378</v>
      </c>
      <c r="I36" s="256">
        <v>2453612</v>
      </c>
      <c r="J36" s="256">
        <v>0</v>
      </c>
      <c r="K36" s="256">
        <v>14768</v>
      </c>
      <c r="L36" s="256">
        <v>14768</v>
      </c>
      <c r="M36" s="256">
        <v>278657614</v>
      </c>
      <c r="N36" s="256">
        <v>94940350</v>
      </c>
      <c r="O36" s="256">
        <v>1087643847</v>
      </c>
      <c r="P36" s="256">
        <v>714</v>
      </c>
      <c r="Q36" s="256">
        <v>32876793</v>
      </c>
      <c r="R36" s="256">
        <v>19801412</v>
      </c>
      <c r="S36" s="256">
        <v>0</v>
      </c>
      <c r="T36" s="256">
        <v>24760000</v>
      </c>
      <c r="U36" s="256">
        <v>11836717</v>
      </c>
      <c r="V36" s="256">
        <v>5507086382</v>
      </c>
      <c r="W36" s="193">
        <v>35</v>
      </c>
      <c r="Y36" s="252"/>
      <c r="Z36" s="252"/>
    </row>
    <row r="37" spans="2:26" s="253" customFormat="1" ht="21.75" customHeight="1" x14ac:dyDescent="0.15">
      <c r="B37" s="89">
        <v>42</v>
      </c>
      <c r="C37" s="19" t="s">
        <v>27</v>
      </c>
      <c r="D37" s="256">
        <v>291742190</v>
      </c>
      <c r="E37" s="256">
        <v>22487</v>
      </c>
      <c r="F37" s="256">
        <v>291764677</v>
      </c>
      <c r="G37" s="256">
        <v>1104256</v>
      </c>
      <c r="H37" s="256">
        <v>21704</v>
      </c>
      <c r="I37" s="256">
        <v>1125960</v>
      </c>
      <c r="J37" s="256">
        <v>0</v>
      </c>
      <c r="K37" s="256">
        <v>7954</v>
      </c>
      <c r="L37" s="256">
        <v>7954</v>
      </c>
      <c r="M37" s="256">
        <v>139470882</v>
      </c>
      <c r="N37" s="256">
        <v>36881451</v>
      </c>
      <c r="O37" s="256">
        <v>535650867</v>
      </c>
      <c r="P37" s="256">
        <v>308</v>
      </c>
      <c r="Q37" s="256">
        <v>20940195</v>
      </c>
      <c r="R37" s="256">
        <v>9589782</v>
      </c>
      <c r="S37" s="256">
        <v>0</v>
      </c>
      <c r="T37" s="256">
        <v>0</v>
      </c>
      <c r="U37" s="256">
        <v>9049949</v>
      </c>
      <c r="V37" s="256">
        <v>2678765903</v>
      </c>
      <c r="W37" s="193">
        <v>42</v>
      </c>
      <c r="Y37" s="252"/>
      <c r="Z37" s="252"/>
    </row>
    <row r="38" spans="2:26" s="253" customFormat="1" ht="21.75" customHeight="1" x14ac:dyDescent="0.15">
      <c r="B38" s="91">
        <v>48</v>
      </c>
      <c r="C38" s="23" t="s">
        <v>26</v>
      </c>
      <c r="D38" s="257">
        <v>1137335351</v>
      </c>
      <c r="E38" s="257">
        <v>83111</v>
      </c>
      <c r="F38" s="257">
        <v>1137418462</v>
      </c>
      <c r="G38" s="257">
        <v>4145954</v>
      </c>
      <c r="H38" s="257">
        <v>80215</v>
      </c>
      <c r="I38" s="257">
        <v>4226169</v>
      </c>
      <c r="J38" s="257">
        <v>0</v>
      </c>
      <c r="K38" s="257">
        <v>20822</v>
      </c>
      <c r="L38" s="257">
        <v>20822</v>
      </c>
      <c r="M38" s="257">
        <v>433042123</v>
      </c>
      <c r="N38" s="257">
        <v>190142877</v>
      </c>
      <c r="O38" s="257">
        <v>1838576716</v>
      </c>
      <c r="P38" s="257">
        <v>1169</v>
      </c>
      <c r="Q38" s="257">
        <v>35269095</v>
      </c>
      <c r="R38" s="257">
        <v>17055946</v>
      </c>
      <c r="S38" s="257">
        <v>0</v>
      </c>
      <c r="T38" s="257">
        <v>0</v>
      </c>
      <c r="U38" s="257">
        <v>74733859</v>
      </c>
      <c r="V38" s="257">
        <v>9390812986</v>
      </c>
      <c r="W38" s="195">
        <v>48</v>
      </c>
      <c r="Y38" s="252"/>
      <c r="Z38" s="252"/>
    </row>
    <row r="39" spans="2:26" s="253" customFormat="1" ht="21.75" customHeight="1" x14ac:dyDescent="0.15">
      <c r="B39" s="89">
        <v>49</v>
      </c>
      <c r="C39" s="19" t="s">
        <v>25</v>
      </c>
      <c r="D39" s="256">
        <v>1501856313</v>
      </c>
      <c r="E39" s="256">
        <v>109594</v>
      </c>
      <c r="F39" s="256">
        <v>1501965907</v>
      </c>
      <c r="G39" s="256">
        <v>5469355</v>
      </c>
      <c r="H39" s="256">
        <v>105775</v>
      </c>
      <c r="I39" s="256">
        <v>5575130</v>
      </c>
      <c r="J39" s="256">
        <v>0</v>
      </c>
      <c r="K39" s="256">
        <v>27288</v>
      </c>
      <c r="L39" s="256">
        <v>27288</v>
      </c>
      <c r="M39" s="256">
        <v>675749945</v>
      </c>
      <c r="N39" s="256">
        <v>264018236</v>
      </c>
      <c r="O39" s="256">
        <v>2519875811</v>
      </c>
      <c r="P39" s="256">
        <v>1190</v>
      </c>
      <c r="Q39" s="256">
        <v>48286910</v>
      </c>
      <c r="R39" s="256">
        <v>24069667</v>
      </c>
      <c r="S39" s="256">
        <v>0</v>
      </c>
      <c r="T39" s="256">
        <v>0</v>
      </c>
      <c r="U39" s="256">
        <v>117495670</v>
      </c>
      <c r="V39" s="256">
        <v>11446115519</v>
      </c>
      <c r="W39" s="193">
        <v>49</v>
      </c>
      <c r="Y39" s="252"/>
      <c r="Z39" s="252"/>
    </row>
    <row r="40" spans="2:26" s="253" customFormat="1" ht="21.75" customHeight="1" x14ac:dyDescent="0.15">
      <c r="B40" s="89">
        <v>53</v>
      </c>
      <c r="C40" s="19" t="s">
        <v>24</v>
      </c>
      <c r="D40" s="256">
        <v>496067065</v>
      </c>
      <c r="E40" s="256">
        <v>36653</v>
      </c>
      <c r="F40" s="256">
        <v>496103718</v>
      </c>
      <c r="G40" s="256">
        <v>1822418</v>
      </c>
      <c r="H40" s="256">
        <v>35377</v>
      </c>
      <c r="I40" s="256">
        <v>1857795</v>
      </c>
      <c r="J40" s="256">
        <v>0</v>
      </c>
      <c r="K40" s="256">
        <v>10160</v>
      </c>
      <c r="L40" s="256">
        <v>10160</v>
      </c>
      <c r="M40" s="256">
        <v>208881923</v>
      </c>
      <c r="N40" s="256">
        <v>71587224</v>
      </c>
      <c r="O40" s="256">
        <v>850700481</v>
      </c>
      <c r="P40" s="256">
        <v>462</v>
      </c>
      <c r="Q40" s="256">
        <v>18118887</v>
      </c>
      <c r="R40" s="256">
        <v>4730221</v>
      </c>
      <c r="S40" s="256">
        <v>0</v>
      </c>
      <c r="T40" s="256">
        <v>0</v>
      </c>
      <c r="U40" s="256">
        <v>46556239</v>
      </c>
      <c r="V40" s="256">
        <v>4033569631</v>
      </c>
      <c r="W40" s="193">
        <v>53</v>
      </c>
      <c r="Y40" s="252"/>
      <c r="Z40" s="252"/>
    </row>
    <row r="41" spans="2:26" s="253" customFormat="1" ht="21.75" customHeight="1" x14ac:dyDescent="0.15">
      <c r="B41" s="89">
        <v>57</v>
      </c>
      <c r="C41" s="19" t="s">
        <v>23</v>
      </c>
      <c r="D41" s="256">
        <v>247893152</v>
      </c>
      <c r="E41" s="256">
        <v>17691</v>
      </c>
      <c r="F41" s="256">
        <v>247910843</v>
      </c>
      <c r="G41" s="256">
        <v>888877</v>
      </c>
      <c r="H41" s="256">
        <v>17074</v>
      </c>
      <c r="I41" s="256">
        <v>905951</v>
      </c>
      <c r="J41" s="256">
        <v>0</v>
      </c>
      <c r="K41" s="256">
        <v>4591</v>
      </c>
      <c r="L41" s="256">
        <v>4591</v>
      </c>
      <c r="M41" s="256">
        <v>101853107</v>
      </c>
      <c r="N41" s="256">
        <v>30160600</v>
      </c>
      <c r="O41" s="256">
        <v>402952508</v>
      </c>
      <c r="P41" s="256">
        <v>294</v>
      </c>
      <c r="Q41" s="256">
        <v>7990450</v>
      </c>
      <c r="R41" s="256">
        <v>8410839</v>
      </c>
      <c r="S41" s="256">
        <v>0</v>
      </c>
      <c r="T41" s="256">
        <v>0</v>
      </c>
      <c r="U41" s="256">
        <v>85162783</v>
      </c>
      <c r="V41" s="256">
        <v>2191271397</v>
      </c>
      <c r="W41" s="193">
        <v>57</v>
      </c>
      <c r="Y41" s="252"/>
      <c r="Z41" s="252"/>
    </row>
    <row r="42" spans="2:26" s="253" customFormat="1" ht="21.75" customHeight="1" x14ac:dyDescent="0.15">
      <c r="B42" s="89">
        <v>58</v>
      </c>
      <c r="C42" s="19" t="s">
        <v>22</v>
      </c>
      <c r="D42" s="256">
        <v>693621900</v>
      </c>
      <c r="E42" s="256">
        <v>49101</v>
      </c>
      <c r="F42" s="256">
        <v>693671001</v>
      </c>
      <c r="G42" s="256">
        <v>2473188</v>
      </c>
      <c r="H42" s="256">
        <v>47390</v>
      </c>
      <c r="I42" s="256">
        <v>2520578</v>
      </c>
      <c r="J42" s="256">
        <v>0</v>
      </c>
      <c r="K42" s="256">
        <v>12271</v>
      </c>
      <c r="L42" s="256">
        <v>12271</v>
      </c>
      <c r="M42" s="256">
        <v>262868316</v>
      </c>
      <c r="N42" s="256">
        <v>101873950</v>
      </c>
      <c r="O42" s="256">
        <v>1071689629</v>
      </c>
      <c r="P42" s="256">
        <v>889</v>
      </c>
      <c r="Q42" s="256">
        <v>15810626</v>
      </c>
      <c r="R42" s="256">
        <v>29980450</v>
      </c>
      <c r="S42" s="256">
        <v>0</v>
      </c>
      <c r="T42" s="256">
        <v>0</v>
      </c>
      <c r="U42" s="256">
        <v>56303601</v>
      </c>
      <c r="V42" s="256">
        <v>5606977560</v>
      </c>
      <c r="W42" s="193">
        <v>58</v>
      </c>
      <c r="Y42" s="252"/>
      <c r="Z42" s="252"/>
    </row>
    <row r="43" spans="2:26" s="253" customFormat="1" ht="21.75" customHeight="1" x14ac:dyDescent="0.15">
      <c r="B43" s="91">
        <v>59</v>
      </c>
      <c r="C43" s="23" t="s">
        <v>21</v>
      </c>
      <c r="D43" s="257">
        <v>1190382549</v>
      </c>
      <c r="E43" s="257">
        <v>83197</v>
      </c>
      <c r="F43" s="257">
        <v>1190465746</v>
      </c>
      <c r="G43" s="257">
        <v>4207134</v>
      </c>
      <c r="H43" s="257">
        <v>80298</v>
      </c>
      <c r="I43" s="257">
        <v>4287432</v>
      </c>
      <c r="J43" s="257">
        <v>0</v>
      </c>
      <c r="K43" s="257">
        <v>18167</v>
      </c>
      <c r="L43" s="257">
        <v>18167</v>
      </c>
      <c r="M43" s="257">
        <v>387273213</v>
      </c>
      <c r="N43" s="257">
        <v>148361221</v>
      </c>
      <c r="O43" s="257">
        <v>1711833785</v>
      </c>
      <c r="P43" s="257">
        <v>1722</v>
      </c>
      <c r="Q43" s="257">
        <v>43478665</v>
      </c>
      <c r="R43" s="257">
        <v>27069573</v>
      </c>
      <c r="S43" s="257">
        <v>0</v>
      </c>
      <c r="T43" s="257">
        <v>0</v>
      </c>
      <c r="U43" s="257">
        <v>87907724</v>
      </c>
      <c r="V43" s="257">
        <v>9380735462</v>
      </c>
      <c r="W43" s="195">
        <v>59</v>
      </c>
      <c r="Y43" s="252"/>
      <c r="Z43" s="252"/>
    </row>
    <row r="44" spans="2:26" s="253" customFormat="1" ht="21.75" customHeight="1" x14ac:dyDescent="0.15">
      <c r="B44" s="89">
        <v>62</v>
      </c>
      <c r="C44" s="19" t="s">
        <v>20</v>
      </c>
      <c r="D44" s="256">
        <v>150714474</v>
      </c>
      <c r="E44" s="256">
        <v>11334</v>
      </c>
      <c r="F44" s="256">
        <v>150725808</v>
      </c>
      <c r="G44" s="256">
        <v>560628</v>
      </c>
      <c r="H44" s="256">
        <v>10940</v>
      </c>
      <c r="I44" s="256">
        <v>571568</v>
      </c>
      <c r="J44" s="256">
        <v>0</v>
      </c>
      <c r="K44" s="256">
        <v>3720</v>
      </c>
      <c r="L44" s="256">
        <v>3720</v>
      </c>
      <c r="M44" s="256">
        <v>66303505</v>
      </c>
      <c r="N44" s="256">
        <v>31998786</v>
      </c>
      <c r="O44" s="256">
        <v>283109532</v>
      </c>
      <c r="P44" s="256">
        <v>182</v>
      </c>
      <c r="Q44" s="256">
        <v>5091254</v>
      </c>
      <c r="R44" s="256">
        <v>2864013</v>
      </c>
      <c r="S44" s="256">
        <v>0</v>
      </c>
      <c r="T44" s="256">
        <v>0</v>
      </c>
      <c r="U44" s="256">
        <v>21933715</v>
      </c>
      <c r="V44" s="256">
        <v>1359966526</v>
      </c>
      <c r="W44" s="193">
        <v>62</v>
      </c>
      <c r="Y44" s="252"/>
      <c r="Z44" s="252"/>
    </row>
    <row r="45" spans="2:26" s="253" customFormat="1" ht="21.75" customHeight="1" x14ac:dyDescent="0.15">
      <c r="B45" s="89">
        <v>82</v>
      </c>
      <c r="C45" s="19" t="s">
        <v>19</v>
      </c>
      <c r="D45" s="256">
        <v>445675426</v>
      </c>
      <c r="E45" s="256">
        <v>32249</v>
      </c>
      <c r="F45" s="256">
        <v>445707675</v>
      </c>
      <c r="G45" s="256">
        <v>1613521</v>
      </c>
      <c r="H45" s="256">
        <v>31125</v>
      </c>
      <c r="I45" s="256">
        <v>1644646</v>
      </c>
      <c r="J45" s="256">
        <v>0</v>
      </c>
      <c r="K45" s="256">
        <v>8607</v>
      </c>
      <c r="L45" s="256">
        <v>8607</v>
      </c>
      <c r="M45" s="256">
        <v>185408658</v>
      </c>
      <c r="N45" s="256">
        <v>72362051</v>
      </c>
      <c r="O45" s="256">
        <v>755629083</v>
      </c>
      <c r="P45" s="256">
        <v>280</v>
      </c>
      <c r="Q45" s="256">
        <v>11230586</v>
      </c>
      <c r="R45" s="256">
        <v>12386584</v>
      </c>
      <c r="S45" s="256">
        <v>0</v>
      </c>
      <c r="T45" s="256">
        <v>0</v>
      </c>
      <c r="U45" s="256">
        <v>115328912</v>
      </c>
      <c r="V45" s="256">
        <v>3445254777</v>
      </c>
      <c r="W45" s="193">
        <v>82</v>
      </c>
      <c r="Y45" s="252"/>
      <c r="Z45" s="252"/>
    </row>
    <row r="46" spans="2:26" s="253" customFormat="1" ht="21.75" customHeight="1" x14ac:dyDescent="0.15">
      <c r="B46" s="89">
        <v>86</v>
      </c>
      <c r="C46" s="19" t="s">
        <v>18</v>
      </c>
      <c r="D46" s="256">
        <v>149910210</v>
      </c>
      <c r="E46" s="256">
        <v>10827</v>
      </c>
      <c r="F46" s="256">
        <v>149921037</v>
      </c>
      <c r="G46" s="256">
        <v>542055</v>
      </c>
      <c r="H46" s="256">
        <v>10450</v>
      </c>
      <c r="I46" s="256">
        <v>552505</v>
      </c>
      <c r="J46" s="256">
        <v>0</v>
      </c>
      <c r="K46" s="256">
        <v>2793</v>
      </c>
      <c r="L46" s="256">
        <v>2793</v>
      </c>
      <c r="M46" s="256">
        <v>67018835</v>
      </c>
      <c r="N46" s="256">
        <v>14644442</v>
      </c>
      <c r="O46" s="256">
        <v>242383833</v>
      </c>
      <c r="P46" s="256">
        <v>182</v>
      </c>
      <c r="Q46" s="256">
        <v>3898094</v>
      </c>
      <c r="R46" s="256">
        <v>1047108</v>
      </c>
      <c r="S46" s="256">
        <v>0</v>
      </c>
      <c r="T46" s="256">
        <v>0</v>
      </c>
      <c r="U46" s="256">
        <v>16500546</v>
      </c>
      <c r="V46" s="256">
        <v>1231337209</v>
      </c>
      <c r="W46" s="193">
        <v>86</v>
      </c>
      <c r="Y46" s="252"/>
      <c r="Z46" s="252"/>
    </row>
    <row r="47" spans="2:26" s="253" customFormat="1" ht="21.75" customHeight="1" x14ac:dyDescent="0.15">
      <c r="B47" s="89">
        <v>89</v>
      </c>
      <c r="C47" s="19" t="s">
        <v>17</v>
      </c>
      <c r="D47" s="256">
        <v>434824974</v>
      </c>
      <c r="E47" s="256">
        <v>32129</v>
      </c>
      <c r="F47" s="256">
        <v>434857103</v>
      </c>
      <c r="G47" s="256">
        <v>1597456</v>
      </c>
      <c r="H47" s="256">
        <v>31010</v>
      </c>
      <c r="I47" s="256">
        <v>1628466</v>
      </c>
      <c r="J47" s="256">
        <v>0</v>
      </c>
      <c r="K47" s="256">
        <v>9057</v>
      </c>
      <c r="L47" s="256">
        <v>9057</v>
      </c>
      <c r="M47" s="256">
        <v>198867223</v>
      </c>
      <c r="N47" s="256">
        <v>65963386</v>
      </c>
      <c r="O47" s="256">
        <v>730370602</v>
      </c>
      <c r="P47" s="256">
        <v>273</v>
      </c>
      <c r="Q47" s="256">
        <v>13816053</v>
      </c>
      <c r="R47" s="256">
        <v>5972370</v>
      </c>
      <c r="S47" s="256">
        <v>0</v>
      </c>
      <c r="T47" s="256">
        <v>0</v>
      </c>
      <c r="U47" s="256">
        <v>19765966</v>
      </c>
      <c r="V47" s="256">
        <v>3390300431</v>
      </c>
      <c r="W47" s="193">
        <v>89</v>
      </c>
      <c r="Y47" s="252"/>
      <c r="Z47" s="252"/>
    </row>
    <row r="48" spans="2:26" s="253" customFormat="1" ht="21.75" customHeight="1" x14ac:dyDescent="0.15">
      <c r="B48" s="91">
        <v>90</v>
      </c>
      <c r="C48" s="23" t="s">
        <v>16</v>
      </c>
      <c r="D48" s="257">
        <v>788933705</v>
      </c>
      <c r="E48" s="257">
        <v>54408</v>
      </c>
      <c r="F48" s="257">
        <v>788988113</v>
      </c>
      <c r="G48" s="257">
        <v>2762838</v>
      </c>
      <c r="H48" s="257">
        <v>52513</v>
      </c>
      <c r="I48" s="257">
        <v>2815351</v>
      </c>
      <c r="J48" s="257">
        <v>0</v>
      </c>
      <c r="K48" s="257">
        <v>11778</v>
      </c>
      <c r="L48" s="257">
        <v>11778</v>
      </c>
      <c r="M48" s="257">
        <v>267097186</v>
      </c>
      <c r="N48" s="257">
        <v>113596021</v>
      </c>
      <c r="O48" s="257">
        <v>1109316970</v>
      </c>
      <c r="P48" s="257">
        <v>1022</v>
      </c>
      <c r="Q48" s="257">
        <v>34792852</v>
      </c>
      <c r="R48" s="257">
        <v>21724456</v>
      </c>
      <c r="S48" s="257">
        <v>0</v>
      </c>
      <c r="T48" s="257">
        <v>0</v>
      </c>
      <c r="U48" s="257">
        <v>19502053</v>
      </c>
      <c r="V48" s="257">
        <v>5893189589</v>
      </c>
      <c r="W48" s="195">
        <v>90</v>
      </c>
      <c r="Y48" s="252"/>
      <c r="Z48" s="252"/>
    </row>
    <row r="49" spans="2:26" s="253" customFormat="1" ht="21.75" customHeight="1" x14ac:dyDescent="0.15">
      <c r="B49" s="89">
        <v>92</v>
      </c>
      <c r="C49" s="19" t="s">
        <v>15</v>
      </c>
      <c r="D49" s="256">
        <v>324318639</v>
      </c>
      <c r="E49" s="256">
        <v>22681</v>
      </c>
      <c r="F49" s="256">
        <v>324341320</v>
      </c>
      <c r="G49" s="256">
        <v>1146753</v>
      </c>
      <c r="H49" s="256">
        <v>21891</v>
      </c>
      <c r="I49" s="256">
        <v>1168644</v>
      </c>
      <c r="J49" s="256">
        <v>0</v>
      </c>
      <c r="K49" s="256">
        <v>5299</v>
      </c>
      <c r="L49" s="256">
        <v>5299</v>
      </c>
      <c r="M49" s="256">
        <v>103142523</v>
      </c>
      <c r="N49" s="256">
        <v>30097331</v>
      </c>
      <c r="O49" s="256">
        <v>455367425</v>
      </c>
      <c r="P49" s="256">
        <v>294</v>
      </c>
      <c r="Q49" s="256">
        <v>22474346</v>
      </c>
      <c r="R49" s="256">
        <v>5493325</v>
      </c>
      <c r="S49" s="256">
        <v>0</v>
      </c>
      <c r="T49" s="256">
        <v>0</v>
      </c>
      <c r="U49" s="256">
        <v>39529176</v>
      </c>
      <c r="V49" s="256">
        <v>2629820020</v>
      </c>
      <c r="W49" s="193">
        <v>92</v>
      </c>
      <c r="Y49" s="252"/>
      <c r="Z49" s="252"/>
    </row>
    <row r="50" spans="2:26" s="253" customFormat="1" ht="21.75" customHeight="1" x14ac:dyDescent="0.15">
      <c r="B50" s="89">
        <v>93</v>
      </c>
      <c r="C50" s="19" t="s">
        <v>14</v>
      </c>
      <c r="D50" s="256">
        <v>2743133667</v>
      </c>
      <c r="E50" s="256">
        <v>189714</v>
      </c>
      <c r="F50" s="256">
        <v>2743323381</v>
      </c>
      <c r="G50" s="256">
        <v>9625001</v>
      </c>
      <c r="H50" s="256">
        <v>183103</v>
      </c>
      <c r="I50" s="256">
        <v>9808104</v>
      </c>
      <c r="J50" s="256">
        <v>0</v>
      </c>
      <c r="K50" s="256">
        <v>44116</v>
      </c>
      <c r="L50" s="256">
        <v>44116</v>
      </c>
      <c r="M50" s="256">
        <v>991814898</v>
      </c>
      <c r="N50" s="256">
        <v>426855402</v>
      </c>
      <c r="O50" s="256">
        <v>4236511562</v>
      </c>
      <c r="P50" s="256">
        <v>2492</v>
      </c>
      <c r="Q50" s="256">
        <v>76270190</v>
      </c>
      <c r="R50" s="256">
        <v>75477150</v>
      </c>
      <c r="S50" s="256">
        <v>0</v>
      </c>
      <c r="T50" s="256">
        <v>0</v>
      </c>
      <c r="U50" s="256">
        <v>473639875</v>
      </c>
      <c r="V50" s="256">
        <v>21584176612</v>
      </c>
      <c r="W50" s="193">
        <v>93</v>
      </c>
      <c r="Y50" s="252"/>
      <c r="Z50" s="252"/>
    </row>
    <row r="51" spans="2:26" s="253" customFormat="1" ht="21.75" customHeight="1" x14ac:dyDescent="0.15">
      <c r="B51" s="89">
        <v>94</v>
      </c>
      <c r="C51" s="19" t="s">
        <v>13</v>
      </c>
      <c r="D51" s="256">
        <v>1916467349</v>
      </c>
      <c r="E51" s="256">
        <v>135554</v>
      </c>
      <c r="F51" s="256">
        <v>1916602903</v>
      </c>
      <c r="G51" s="256">
        <v>6829489</v>
      </c>
      <c r="H51" s="256">
        <v>130831</v>
      </c>
      <c r="I51" s="256">
        <v>6960320</v>
      </c>
      <c r="J51" s="256">
        <v>0</v>
      </c>
      <c r="K51" s="256">
        <v>35240</v>
      </c>
      <c r="L51" s="256">
        <v>35240</v>
      </c>
      <c r="M51" s="256">
        <v>767259689</v>
      </c>
      <c r="N51" s="256">
        <v>342300909</v>
      </c>
      <c r="O51" s="256">
        <v>3030877594</v>
      </c>
      <c r="P51" s="256">
        <v>1701</v>
      </c>
      <c r="Q51" s="256">
        <v>56557927</v>
      </c>
      <c r="R51" s="256">
        <v>60937622</v>
      </c>
      <c r="S51" s="256">
        <v>0</v>
      </c>
      <c r="T51" s="256">
        <v>0</v>
      </c>
      <c r="U51" s="256">
        <v>69636159</v>
      </c>
      <c r="V51" s="256">
        <v>15292161799</v>
      </c>
      <c r="W51" s="193">
        <v>94</v>
      </c>
      <c r="Y51" s="252"/>
      <c r="Z51" s="252"/>
    </row>
    <row r="52" spans="2:26" s="253" customFormat="1" ht="21.75" customHeight="1" x14ac:dyDescent="0.15">
      <c r="B52" s="89">
        <v>95</v>
      </c>
      <c r="C52" s="19" t="s">
        <v>12</v>
      </c>
      <c r="D52" s="256">
        <v>319875386</v>
      </c>
      <c r="E52" s="256">
        <v>23065</v>
      </c>
      <c r="F52" s="256">
        <v>319898451</v>
      </c>
      <c r="G52" s="256">
        <v>1155278</v>
      </c>
      <c r="H52" s="256">
        <v>22262</v>
      </c>
      <c r="I52" s="256">
        <v>1177540</v>
      </c>
      <c r="J52" s="256">
        <v>0</v>
      </c>
      <c r="K52" s="256">
        <v>7066</v>
      </c>
      <c r="L52" s="256">
        <v>7066</v>
      </c>
      <c r="M52" s="256">
        <v>147220315</v>
      </c>
      <c r="N52" s="256">
        <v>58897631</v>
      </c>
      <c r="O52" s="256">
        <v>536455941</v>
      </c>
      <c r="P52" s="256">
        <v>364</v>
      </c>
      <c r="Q52" s="256">
        <v>12994491</v>
      </c>
      <c r="R52" s="256">
        <v>11579712</v>
      </c>
      <c r="S52" s="256">
        <v>0</v>
      </c>
      <c r="T52" s="256">
        <v>11091000</v>
      </c>
      <c r="U52" s="256">
        <v>12779503</v>
      </c>
      <c r="V52" s="256">
        <v>2677341358</v>
      </c>
      <c r="W52" s="193">
        <v>95</v>
      </c>
      <c r="Y52" s="252"/>
      <c r="Z52" s="252"/>
    </row>
    <row r="53" spans="2:26" s="253" customFormat="1" ht="21.75" customHeight="1" x14ac:dyDescent="0.15">
      <c r="B53" s="91">
        <v>96</v>
      </c>
      <c r="C53" s="23" t="s">
        <v>11</v>
      </c>
      <c r="D53" s="257">
        <v>704635708</v>
      </c>
      <c r="E53" s="257">
        <v>51660</v>
      </c>
      <c r="F53" s="257">
        <v>704687368</v>
      </c>
      <c r="G53" s="257">
        <v>2574504</v>
      </c>
      <c r="H53" s="257">
        <v>49860</v>
      </c>
      <c r="I53" s="257">
        <v>2624364</v>
      </c>
      <c r="J53" s="257">
        <v>0</v>
      </c>
      <c r="K53" s="257">
        <v>14912</v>
      </c>
      <c r="L53" s="257">
        <v>14912</v>
      </c>
      <c r="M53" s="257">
        <v>296539707</v>
      </c>
      <c r="N53" s="257">
        <v>111719928</v>
      </c>
      <c r="O53" s="257">
        <v>1219886903</v>
      </c>
      <c r="P53" s="257">
        <v>665</v>
      </c>
      <c r="Q53" s="257">
        <v>20427914</v>
      </c>
      <c r="R53" s="257">
        <v>35994470</v>
      </c>
      <c r="S53" s="257">
        <v>0</v>
      </c>
      <c r="T53" s="257">
        <v>0</v>
      </c>
      <c r="U53" s="257">
        <v>50413579</v>
      </c>
      <c r="V53" s="257">
        <v>5989209083</v>
      </c>
      <c r="W53" s="195">
        <v>96</v>
      </c>
      <c r="Y53" s="252"/>
      <c r="Z53" s="252"/>
    </row>
    <row r="54" spans="2:26" s="253" customFormat="1" ht="21.75" customHeight="1" x14ac:dyDescent="0.15">
      <c r="B54" s="89">
        <v>97</v>
      </c>
      <c r="C54" s="19" t="s">
        <v>10</v>
      </c>
      <c r="D54" s="256">
        <v>996703159</v>
      </c>
      <c r="E54" s="256">
        <v>73431</v>
      </c>
      <c r="F54" s="256">
        <v>996776590</v>
      </c>
      <c r="G54" s="256">
        <v>3654140</v>
      </c>
      <c r="H54" s="256">
        <v>70873</v>
      </c>
      <c r="I54" s="256">
        <v>3725013</v>
      </c>
      <c r="J54" s="256">
        <v>0</v>
      </c>
      <c r="K54" s="256">
        <v>19905</v>
      </c>
      <c r="L54" s="256">
        <v>19905</v>
      </c>
      <c r="M54" s="256">
        <v>435422379</v>
      </c>
      <c r="N54" s="256">
        <v>174536930</v>
      </c>
      <c r="O54" s="256">
        <v>1702640866</v>
      </c>
      <c r="P54" s="256">
        <v>756</v>
      </c>
      <c r="Q54" s="256">
        <v>28631031</v>
      </c>
      <c r="R54" s="256">
        <v>20746315</v>
      </c>
      <c r="S54" s="256">
        <v>0</v>
      </c>
      <c r="T54" s="256">
        <v>0</v>
      </c>
      <c r="U54" s="256">
        <v>87206504</v>
      </c>
      <c r="V54" s="256">
        <v>7875661984</v>
      </c>
      <c r="W54" s="193">
        <v>97</v>
      </c>
      <c r="Y54" s="252"/>
      <c r="Z54" s="252"/>
    </row>
    <row r="55" spans="2:26" s="253" customFormat="1" ht="21.75" customHeight="1" x14ac:dyDescent="0.15">
      <c r="B55" s="89">
        <v>98</v>
      </c>
      <c r="C55" s="19" t="s">
        <v>9</v>
      </c>
      <c r="D55" s="256">
        <v>1657230783</v>
      </c>
      <c r="E55" s="256">
        <v>120359</v>
      </c>
      <c r="F55" s="256">
        <v>1657351142</v>
      </c>
      <c r="G55" s="256">
        <v>6015193</v>
      </c>
      <c r="H55" s="256">
        <v>116164</v>
      </c>
      <c r="I55" s="256">
        <v>6131357</v>
      </c>
      <c r="J55" s="256">
        <v>0</v>
      </c>
      <c r="K55" s="256">
        <v>34799</v>
      </c>
      <c r="L55" s="256">
        <v>34799</v>
      </c>
      <c r="M55" s="256">
        <v>695855632</v>
      </c>
      <c r="N55" s="256">
        <v>280835182</v>
      </c>
      <c r="O55" s="256">
        <v>2841192856</v>
      </c>
      <c r="P55" s="256">
        <v>1596</v>
      </c>
      <c r="Q55" s="256">
        <v>40827094</v>
      </c>
      <c r="R55" s="256">
        <v>21881717</v>
      </c>
      <c r="S55" s="256">
        <v>0</v>
      </c>
      <c r="T55" s="256">
        <v>0</v>
      </c>
      <c r="U55" s="256">
        <v>101243382</v>
      </c>
      <c r="V55" s="256">
        <v>13828632791</v>
      </c>
      <c r="W55" s="193">
        <v>98</v>
      </c>
      <c r="Y55" s="252"/>
      <c r="Z55" s="252"/>
    </row>
    <row r="56" spans="2:26" s="253" customFormat="1" ht="21.75" customHeight="1" x14ac:dyDescent="0.15">
      <c r="B56" s="89">
        <v>99</v>
      </c>
      <c r="C56" s="19" t="s">
        <v>8</v>
      </c>
      <c r="D56" s="256">
        <v>635963586</v>
      </c>
      <c r="E56" s="256">
        <v>45911</v>
      </c>
      <c r="F56" s="256">
        <v>636009497</v>
      </c>
      <c r="G56" s="256">
        <v>2298726</v>
      </c>
      <c r="H56" s="256">
        <v>44312</v>
      </c>
      <c r="I56" s="256">
        <v>2343038</v>
      </c>
      <c r="J56" s="256">
        <v>0</v>
      </c>
      <c r="K56" s="256">
        <v>12848</v>
      </c>
      <c r="L56" s="256">
        <v>12848</v>
      </c>
      <c r="M56" s="256">
        <v>244819422</v>
      </c>
      <c r="N56" s="256">
        <v>105937187</v>
      </c>
      <c r="O56" s="256">
        <v>1052628206</v>
      </c>
      <c r="P56" s="256">
        <v>693</v>
      </c>
      <c r="Q56" s="256">
        <v>23501724</v>
      </c>
      <c r="R56" s="256">
        <v>17361282</v>
      </c>
      <c r="S56" s="256">
        <v>0</v>
      </c>
      <c r="T56" s="256">
        <v>0</v>
      </c>
      <c r="U56" s="256">
        <v>39884125</v>
      </c>
      <c r="V56" s="256">
        <v>5310787322</v>
      </c>
      <c r="W56" s="193">
        <v>99</v>
      </c>
      <c r="Y56" s="252"/>
      <c r="Z56" s="252"/>
    </row>
    <row r="57" spans="2:26" s="253" customFormat="1" ht="21.75" customHeight="1" x14ac:dyDescent="0.15">
      <c r="B57" s="89">
        <v>100</v>
      </c>
      <c r="C57" s="19" t="s">
        <v>7</v>
      </c>
      <c r="D57" s="256">
        <v>694417525</v>
      </c>
      <c r="E57" s="256">
        <v>50675</v>
      </c>
      <c r="F57" s="256">
        <v>694468200</v>
      </c>
      <c r="G57" s="256">
        <v>2528954</v>
      </c>
      <c r="H57" s="256">
        <v>48909</v>
      </c>
      <c r="I57" s="256">
        <v>2577863</v>
      </c>
      <c r="J57" s="256">
        <v>0</v>
      </c>
      <c r="K57" s="256">
        <v>15154</v>
      </c>
      <c r="L57" s="256">
        <v>15154</v>
      </c>
      <c r="M57" s="256">
        <v>316518087</v>
      </c>
      <c r="N57" s="256">
        <v>139783673</v>
      </c>
      <c r="O57" s="256">
        <v>1223686911</v>
      </c>
      <c r="P57" s="256">
        <v>476</v>
      </c>
      <c r="Q57" s="256">
        <v>20603904</v>
      </c>
      <c r="R57" s="256">
        <v>14558723</v>
      </c>
      <c r="S57" s="256">
        <v>0</v>
      </c>
      <c r="T57" s="256">
        <v>0</v>
      </c>
      <c r="U57" s="256">
        <v>41687473</v>
      </c>
      <c r="V57" s="256">
        <v>5696492322</v>
      </c>
      <c r="W57" s="193">
        <v>100</v>
      </c>
      <c r="Y57" s="252"/>
      <c r="Z57" s="252"/>
    </row>
    <row r="58" spans="2:26" s="253" customFormat="1" ht="21.75" customHeight="1" x14ac:dyDescent="0.15">
      <c r="B58" s="91">
        <v>101</v>
      </c>
      <c r="C58" s="23" t="s">
        <v>6</v>
      </c>
      <c r="D58" s="257">
        <v>721776295</v>
      </c>
      <c r="E58" s="257">
        <v>53327</v>
      </c>
      <c r="F58" s="257">
        <v>721829622</v>
      </c>
      <c r="G58" s="257">
        <v>2651450</v>
      </c>
      <c r="H58" s="257">
        <v>51469</v>
      </c>
      <c r="I58" s="257">
        <v>2702919</v>
      </c>
      <c r="J58" s="257">
        <v>0</v>
      </c>
      <c r="K58" s="257">
        <v>16238</v>
      </c>
      <c r="L58" s="257">
        <v>16238</v>
      </c>
      <c r="M58" s="257">
        <v>333303102</v>
      </c>
      <c r="N58" s="257">
        <v>149559403</v>
      </c>
      <c r="O58" s="257">
        <v>1266582301</v>
      </c>
      <c r="P58" s="257">
        <v>742</v>
      </c>
      <c r="Q58" s="257">
        <v>31180196</v>
      </c>
      <c r="R58" s="257">
        <v>13789814</v>
      </c>
      <c r="S58" s="257">
        <v>0</v>
      </c>
      <c r="T58" s="257">
        <v>6017000</v>
      </c>
      <c r="U58" s="257">
        <v>63991911</v>
      </c>
      <c r="V58" s="257">
        <v>6047740410</v>
      </c>
      <c r="W58" s="195">
        <v>101</v>
      </c>
      <c r="Y58" s="252"/>
      <c r="Z58" s="252"/>
    </row>
    <row r="59" spans="2:26" s="253" customFormat="1" ht="21.75" customHeight="1" x14ac:dyDescent="0.15">
      <c r="B59" s="87">
        <v>102</v>
      </c>
      <c r="C59" s="15" t="s">
        <v>5</v>
      </c>
      <c r="D59" s="255">
        <v>1130787853</v>
      </c>
      <c r="E59" s="255">
        <v>81828</v>
      </c>
      <c r="F59" s="255">
        <v>1130869681</v>
      </c>
      <c r="G59" s="255">
        <v>4094026</v>
      </c>
      <c r="H59" s="255">
        <v>78976</v>
      </c>
      <c r="I59" s="255">
        <v>4173002</v>
      </c>
      <c r="J59" s="255">
        <v>0</v>
      </c>
      <c r="K59" s="255">
        <v>22568</v>
      </c>
      <c r="L59" s="255">
        <v>22568</v>
      </c>
      <c r="M59" s="255">
        <v>480156748</v>
      </c>
      <c r="N59" s="255">
        <v>191238970</v>
      </c>
      <c r="O59" s="255">
        <v>1890036825</v>
      </c>
      <c r="P59" s="255">
        <v>567</v>
      </c>
      <c r="Q59" s="255">
        <v>37943680</v>
      </c>
      <c r="R59" s="255">
        <v>20411864</v>
      </c>
      <c r="S59" s="255">
        <v>0</v>
      </c>
      <c r="T59" s="255">
        <v>0</v>
      </c>
      <c r="U59" s="255">
        <v>69573149</v>
      </c>
      <c r="V59" s="255">
        <v>8551881812</v>
      </c>
      <c r="W59" s="191">
        <v>102</v>
      </c>
      <c r="Y59" s="252"/>
      <c r="Z59" s="252"/>
    </row>
    <row r="60" spans="2:26" s="253" customFormat="1" ht="21.75" customHeight="1" x14ac:dyDescent="0.15">
      <c r="B60" s="89">
        <v>103</v>
      </c>
      <c r="C60" s="19" t="s">
        <v>4</v>
      </c>
      <c r="D60" s="256">
        <v>688784158</v>
      </c>
      <c r="E60" s="256">
        <v>48426</v>
      </c>
      <c r="F60" s="256">
        <v>688832584</v>
      </c>
      <c r="G60" s="256">
        <v>2444339</v>
      </c>
      <c r="H60" s="256">
        <v>46738</v>
      </c>
      <c r="I60" s="256">
        <v>2491077</v>
      </c>
      <c r="J60" s="256">
        <v>0</v>
      </c>
      <c r="K60" s="256">
        <v>11857</v>
      </c>
      <c r="L60" s="256">
        <v>11857</v>
      </c>
      <c r="M60" s="256">
        <v>243097171</v>
      </c>
      <c r="N60" s="256">
        <v>119907841</v>
      </c>
      <c r="O60" s="256">
        <v>1044444245</v>
      </c>
      <c r="P60" s="256">
        <v>588</v>
      </c>
      <c r="Q60" s="256">
        <v>24840494</v>
      </c>
      <c r="R60" s="256">
        <v>13399568</v>
      </c>
      <c r="S60" s="256">
        <v>0</v>
      </c>
      <c r="T60" s="256">
        <v>0</v>
      </c>
      <c r="U60" s="256">
        <v>40990405</v>
      </c>
      <c r="V60" s="256">
        <v>5529312422</v>
      </c>
      <c r="W60" s="193">
        <v>103</v>
      </c>
      <c r="Y60" s="252"/>
      <c r="Z60" s="252"/>
    </row>
    <row r="61" spans="2:26" s="253" customFormat="1" ht="21.75" customHeight="1" x14ac:dyDescent="0.15">
      <c r="B61" s="89">
        <v>104</v>
      </c>
      <c r="C61" s="19" t="s">
        <v>3</v>
      </c>
      <c r="D61" s="256">
        <v>1179010520</v>
      </c>
      <c r="E61" s="256">
        <v>85106</v>
      </c>
      <c r="F61" s="256">
        <v>1179095626</v>
      </c>
      <c r="G61" s="256">
        <v>4261259</v>
      </c>
      <c r="H61" s="256">
        <v>82141</v>
      </c>
      <c r="I61" s="256">
        <v>4343400</v>
      </c>
      <c r="J61" s="256">
        <v>0</v>
      </c>
      <c r="K61" s="256">
        <v>23694</v>
      </c>
      <c r="L61" s="256">
        <v>23694</v>
      </c>
      <c r="M61" s="256">
        <v>486015246</v>
      </c>
      <c r="N61" s="256">
        <v>205555203</v>
      </c>
      <c r="O61" s="256">
        <v>1887228174</v>
      </c>
      <c r="P61" s="256">
        <v>1351</v>
      </c>
      <c r="Q61" s="256">
        <v>26153121</v>
      </c>
      <c r="R61" s="256">
        <v>42897090</v>
      </c>
      <c r="S61" s="256">
        <v>0</v>
      </c>
      <c r="T61" s="256">
        <v>63210000</v>
      </c>
      <c r="U61" s="256">
        <v>92375515</v>
      </c>
      <c r="V61" s="256">
        <v>9463140840</v>
      </c>
      <c r="W61" s="193">
        <v>104</v>
      </c>
      <c r="Y61" s="252"/>
      <c r="Z61" s="252"/>
    </row>
    <row r="62" spans="2:26" s="253" customFormat="1" ht="21.75" customHeight="1" x14ac:dyDescent="0.15">
      <c r="B62" s="89">
        <v>105</v>
      </c>
      <c r="C62" s="19" t="s">
        <v>2</v>
      </c>
      <c r="D62" s="256">
        <v>801454703</v>
      </c>
      <c r="E62" s="256">
        <v>58791</v>
      </c>
      <c r="F62" s="256">
        <v>801513494</v>
      </c>
      <c r="G62" s="256">
        <v>2929414</v>
      </c>
      <c r="H62" s="256">
        <v>56743</v>
      </c>
      <c r="I62" s="256">
        <v>2986157</v>
      </c>
      <c r="J62" s="256">
        <v>0</v>
      </c>
      <c r="K62" s="256">
        <v>15883</v>
      </c>
      <c r="L62" s="256">
        <v>15883</v>
      </c>
      <c r="M62" s="256">
        <v>328510186</v>
      </c>
      <c r="N62" s="256">
        <v>145235398</v>
      </c>
      <c r="O62" s="256">
        <v>1361474336</v>
      </c>
      <c r="P62" s="256">
        <v>868</v>
      </c>
      <c r="Q62" s="256">
        <v>28706283</v>
      </c>
      <c r="R62" s="256">
        <v>15230075</v>
      </c>
      <c r="S62" s="256">
        <v>0</v>
      </c>
      <c r="T62" s="256">
        <v>11163000</v>
      </c>
      <c r="U62" s="256">
        <v>30171773</v>
      </c>
      <c r="V62" s="256">
        <v>6440181687</v>
      </c>
      <c r="W62" s="193">
        <v>105</v>
      </c>
      <c r="Y62" s="252"/>
      <c r="Z62" s="252"/>
    </row>
    <row r="63" spans="2:26" s="253" customFormat="1" ht="21.75" customHeight="1" x14ac:dyDescent="0.15">
      <c r="B63" s="87">
        <v>301</v>
      </c>
      <c r="C63" s="15" t="s">
        <v>1</v>
      </c>
      <c r="D63" s="255">
        <v>262985833</v>
      </c>
      <c r="E63" s="255">
        <v>18645</v>
      </c>
      <c r="F63" s="255">
        <v>263004478</v>
      </c>
      <c r="G63" s="255">
        <v>106170690</v>
      </c>
      <c r="H63" s="255">
        <v>17996</v>
      </c>
      <c r="I63" s="255">
        <v>106188686</v>
      </c>
      <c r="J63" s="255">
        <v>0</v>
      </c>
      <c r="K63" s="255">
        <v>4076</v>
      </c>
      <c r="L63" s="255">
        <v>4076</v>
      </c>
      <c r="M63" s="255">
        <v>156405612</v>
      </c>
      <c r="N63" s="255">
        <v>42668000</v>
      </c>
      <c r="O63" s="255">
        <v>0</v>
      </c>
      <c r="P63" s="255">
        <v>24000</v>
      </c>
      <c r="Q63" s="255">
        <v>9084708</v>
      </c>
      <c r="R63" s="255">
        <v>40695532</v>
      </c>
      <c r="S63" s="255">
        <v>0</v>
      </c>
      <c r="T63" s="255">
        <v>0</v>
      </c>
      <c r="U63" s="255">
        <v>42065075</v>
      </c>
      <c r="V63" s="255">
        <v>1417479503</v>
      </c>
      <c r="W63" s="191">
        <v>301</v>
      </c>
      <c r="Y63" s="252"/>
      <c r="Z63" s="252"/>
    </row>
    <row r="64" spans="2:26" s="253" customFormat="1" ht="21.75" customHeight="1" thickBot="1" x14ac:dyDescent="0.2">
      <c r="B64" s="84">
        <v>302</v>
      </c>
      <c r="C64" s="11" t="s">
        <v>0</v>
      </c>
      <c r="D64" s="254">
        <v>320361049</v>
      </c>
      <c r="E64" s="254">
        <v>21842</v>
      </c>
      <c r="F64" s="254">
        <v>320382891</v>
      </c>
      <c r="G64" s="254">
        <v>162902217</v>
      </c>
      <c r="H64" s="254">
        <v>21081</v>
      </c>
      <c r="I64" s="254">
        <v>162923298</v>
      </c>
      <c r="J64" s="254">
        <v>0</v>
      </c>
      <c r="K64" s="254">
        <v>4501</v>
      </c>
      <c r="L64" s="254">
        <v>4501</v>
      </c>
      <c r="M64" s="254">
        <v>153183334</v>
      </c>
      <c r="N64" s="254">
        <v>25256000</v>
      </c>
      <c r="O64" s="254">
        <v>0</v>
      </c>
      <c r="P64" s="254">
        <v>28000</v>
      </c>
      <c r="Q64" s="254">
        <v>5593763</v>
      </c>
      <c r="R64" s="254">
        <v>53639553</v>
      </c>
      <c r="S64" s="254">
        <v>0</v>
      </c>
      <c r="T64" s="254">
        <v>0</v>
      </c>
      <c r="U64" s="254">
        <v>16301824</v>
      </c>
      <c r="V64" s="254">
        <v>1510360255</v>
      </c>
      <c r="W64" s="188">
        <v>302</v>
      </c>
      <c r="Y64" s="252"/>
      <c r="Z64" s="252"/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7">
    <mergeCell ref="B3:B5"/>
    <mergeCell ref="W3:W5"/>
    <mergeCell ref="P4:P5"/>
    <mergeCell ref="N3:P3"/>
    <mergeCell ref="D3:F3"/>
    <mergeCell ref="G3:I3"/>
    <mergeCell ref="Q3:S3"/>
  </mergeCells>
  <phoneticPr fontId="7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colBreaks count="1" manualBreakCount="1">
    <brk id="12" max="6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117"/>
  <sheetViews>
    <sheetView workbookViewId="0"/>
  </sheetViews>
  <sheetFormatPr defaultColWidth="10.75" defaultRowHeight="14.25" x14ac:dyDescent="0.15"/>
  <cols>
    <col min="1" max="1" width="1.75" style="251" customWidth="1"/>
    <col min="2" max="2" width="5" style="251" customWidth="1"/>
    <col min="3" max="3" width="13.625" style="251" customWidth="1"/>
    <col min="4" max="6" width="16.875" style="251" customWidth="1"/>
    <col min="7" max="7" width="13.875" style="251" customWidth="1"/>
    <col min="8" max="8" width="16.875" style="251" customWidth="1"/>
    <col min="9" max="9" width="18" style="251" customWidth="1"/>
    <col min="10" max="10" width="19.5" style="251" customWidth="1"/>
    <col min="11" max="12" width="17" style="251" customWidth="1"/>
    <col min="13" max="13" width="12.375" style="251" customWidth="1"/>
    <col min="14" max="21" width="16.875" style="251" customWidth="1"/>
    <col min="22" max="22" width="5" style="251" customWidth="1"/>
    <col min="23" max="23" width="7.375" style="251" customWidth="1"/>
    <col min="24" max="24" width="16.625" style="251" bestFit="1" customWidth="1"/>
    <col min="25" max="25" width="3.5" style="251" bestFit="1" customWidth="1"/>
    <col min="26" max="16384" width="10.75" style="251"/>
  </cols>
  <sheetData>
    <row r="1" spans="2:22" ht="24" customHeight="1" x14ac:dyDescent="0.15">
      <c r="B1" s="360" t="s">
        <v>228</v>
      </c>
      <c r="C1" s="361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2:22" ht="11.25" customHeight="1" thickBot="1" x14ac:dyDescent="0.2">
      <c r="B2" s="360"/>
      <c r="C2" s="359"/>
      <c r="D2" s="308"/>
      <c r="E2" s="308"/>
      <c r="F2" s="308"/>
      <c r="G2" s="308"/>
      <c r="H2" s="308"/>
      <c r="I2" s="308"/>
      <c r="J2" s="308"/>
      <c r="K2" s="308"/>
      <c r="L2" s="310"/>
      <c r="M2" s="310"/>
    </row>
    <row r="3" spans="2:22" s="253" customFormat="1" ht="22.5" customHeight="1" x14ac:dyDescent="0.15">
      <c r="B3" s="848" t="s">
        <v>171</v>
      </c>
      <c r="C3" s="799" t="s">
        <v>82</v>
      </c>
      <c r="D3" s="293" t="s">
        <v>217</v>
      </c>
      <c r="E3" s="293" t="s">
        <v>227</v>
      </c>
      <c r="F3" s="293" t="s">
        <v>226</v>
      </c>
      <c r="G3" s="293" t="s">
        <v>225</v>
      </c>
      <c r="H3" s="293"/>
      <c r="I3" s="849" t="s">
        <v>224</v>
      </c>
      <c r="J3" s="850"/>
      <c r="K3" s="851"/>
      <c r="L3" s="357"/>
      <c r="M3" s="800"/>
      <c r="N3" s="852" t="s">
        <v>223</v>
      </c>
      <c r="O3" s="853"/>
      <c r="P3" s="853"/>
      <c r="Q3" s="854"/>
      <c r="R3" s="852" t="s">
        <v>222</v>
      </c>
      <c r="S3" s="850"/>
      <c r="T3" s="850"/>
      <c r="U3" s="855"/>
      <c r="V3" s="856" t="s">
        <v>171</v>
      </c>
    </row>
    <row r="4" spans="2:22" s="253" customFormat="1" ht="21.75" customHeight="1" x14ac:dyDescent="0.15">
      <c r="B4" s="802"/>
      <c r="C4" s="293"/>
      <c r="D4" s="293"/>
      <c r="E4" s="293"/>
      <c r="F4" s="356"/>
      <c r="G4" s="293"/>
      <c r="H4" s="293" t="s">
        <v>221</v>
      </c>
      <c r="I4" s="355" t="s">
        <v>197</v>
      </c>
      <c r="J4" s="354"/>
      <c r="K4" s="353"/>
      <c r="L4" s="352" t="s">
        <v>220</v>
      </c>
      <c r="M4" s="298" t="s">
        <v>219</v>
      </c>
      <c r="N4" s="351"/>
      <c r="O4" s="293" t="s">
        <v>201</v>
      </c>
      <c r="P4" s="293" t="s">
        <v>200</v>
      </c>
      <c r="Q4" s="293" t="s">
        <v>217</v>
      </c>
      <c r="R4" s="350" t="s">
        <v>218</v>
      </c>
      <c r="S4" s="293" t="s">
        <v>201</v>
      </c>
      <c r="T4" s="350" t="s">
        <v>200</v>
      </c>
      <c r="U4" s="350" t="s">
        <v>217</v>
      </c>
      <c r="V4" s="857"/>
    </row>
    <row r="5" spans="2:22" s="253" customFormat="1" ht="21.75" customHeight="1" thickBot="1" x14ac:dyDescent="0.2">
      <c r="B5" s="830"/>
      <c r="C5" s="300" t="s">
        <v>187</v>
      </c>
      <c r="D5" s="293" t="s">
        <v>216</v>
      </c>
      <c r="E5" s="293" t="s">
        <v>215</v>
      </c>
      <c r="F5" s="293" t="s">
        <v>214</v>
      </c>
      <c r="G5" s="293" t="s">
        <v>213</v>
      </c>
      <c r="H5" s="293"/>
      <c r="I5" s="349"/>
      <c r="J5" s="348" t="s">
        <v>212</v>
      </c>
      <c r="K5" s="347" t="s">
        <v>211</v>
      </c>
      <c r="L5" s="344"/>
      <c r="M5" s="346" t="s">
        <v>210</v>
      </c>
      <c r="N5" s="345" t="s">
        <v>194</v>
      </c>
      <c r="O5" s="344" t="s">
        <v>179</v>
      </c>
      <c r="P5" s="344" t="s">
        <v>178</v>
      </c>
      <c r="Q5" s="344" t="s">
        <v>209</v>
      </c>
      <c r="R5" s="343" t="s">
        <v>197</v>
      </c>
      <c r="S5" s="344" t="s">
        <v>179</v>
      </c>
      <c r="T5" s="343" t="s">
        <v>178</v>
      </c>
      <c r="U5" s="343" t="s">
        <v>209</v>
      </c>
      <c r="V5" s="858"/>
    </row>
    <row r="6" spans="2:22" s="267" customFormat="1" ht="17.25" x14ac:dyDescent="0.15">
      <c r="B6" s="342"/>
      <c r="C6" s="7"/>
      <c r="D6" s="341" t="s">
        <v>150</v>
      </c>
      <c r="E6" s="341" t="s">
        <v>150</v>
      </c>
      <c r="F6" s="341" t="s">
        <v>150</v>
      </c>
      <c r="G6" s="341" t="s">
        <v>150</v>
      </c>
      <c r="H6" s="341" t="s">
        <v>150</v>
      </c>
      <c r="I6" s="341" t="s">
        <v>150</v>
      </c>
      <c r="J6" s="340" t="s">
        <v>150</v>
      </c>
      <c r="K6" s="340" t="s">
        <v>150</v>
      </c>
      <c r="L6" s="340" t="s">
        <v>150</v>
      </c>
      <c r="M6" s="340" t="s">
        <v>150</v>
      </c>
      <c r="N6" s="339" t="s">
        <v>150</v>
      </c>
      <c r="O6" s="338" t="s">
        <v>150</v>
      </c>
      <c r="P6" s="338" t="s">
        <v>150</v>
      </c>
      <c r="Q6" s="337" t="s">
        <v>150</v>
      </c>
      <c r="R6" s="337" t="s">
        <v>150</v>
      </c>
      <c r="S6" s="337" t="s">
        <v>150</v>
      </c>
      <c r="T6" s="337" t="s">
        <v>150</v>
      </c>
      <c r="U6" s="337" t="s">
        <v>150</v>
      </c>
      <c r="V6" s="336"/>
    </row>
    <row r="7" spans="2:22" s="267" customFormat="1" ht="21.75" customHeight="1" x14ac:dyDescent="0.15">
      <c r="B7" s="56"/>
      <c r="C7" s="55" t="s">
        <v>59</v>
      </c>
      <c r="D7" s="331">
        <v>1372043784</v>
      </c>
      <c r="E7" s="54">
        <v>1404595415</v>
      </c>
      <c r="F7" s="54">
        <v>2191870428</v>
      </c>
      <c r="G7" s="54">
        <v>145890</v>
      </c>
      <c r="H7" s="54">
        <v>327406652502</v>
      </c>
      <c r="I7" s="322">
        <v>11145740176</v>
      </c>
      <c r="J7" s="335">
        <v>11395019814</v>
      </c>
      <c r="K7" s="335">
        <v>394624921</v>
      </c>
      <c r="L7" s="335">
        <v>5715207568</v>
      </c>
      <c r="M7" s="335">
        <v>0</v>
      </c>
      <c r="N7" s="335">
        <v>20777645671</v>
      </c>
      <c r="O7" s="335">
        <v>194282671</v>
      </c>
      <c r="P7" s="334">
        <v>20971928342</v>
      </c>
      <c r="Q7" s="331">
        <v>-3047737697</v>
      </c>
      <c r="R7" s="331">
        <v>47440897831</v>
      </c>
      <c r="S7" s="331">
        <v>12082000</v>
      </c>
      <c r="T7" s="331">
        <v>47452979831</v>
      </c>
      <c r="U7" s="331">
        <v>-9274100248</v>
      </c>
      <c r="V7" s="269"/>
    </row>
    <row r="8" spans="2:22" s="267" customFormat="1" ht="21.75" customHeight="1" x14ac:dyDescent="0.15">
      <c r="B8" s="56"/>
      <c r="C8" s="55" t="s">
        <v>58</v>
      </c>
      <c r="D8" s="331">
        <v>342364652</v>
      </c>
      <c r="E8" s="54">
        <v>1713900201</v>
      </c>
      <c r="F8" s="54">
        <v>643904559</v>
      </c>
      <c r="G8" s="54">
        <v>80547</v>
      </c>
      <c r="H8" s="54">
        <v>326605835883</v>
      </c>
      <c r="I8" s="322">
        <v>10325381159</v>
      </c>
      <c r="J8" s="335">
        <v>10076080537</v>
      </c>
      <c r="K8" s="335">
        <v>249300622</v>
      </c>
      <c r="L8" s="335">
        <v>6730812391</v>
      </c>
      <c r="M8" s="335">
        <v>0</v>
      </c>
      <c r="N8" s="335">
        <v>20880703956</v>
      </c>
      <c r="O8" s="335">
        <v>44933445</v>
      </c>
      <c r="P8" s="334">
        <v>20925637401</v>
      </c>
      <c r="Q8" s="331">
        <v>-2915021883</v>
      </c>
      <c r="R8" s="331">
        <v>47386293505</v>
      </c>
      <c r="S8" s="331">
        <v>12260803</v>
      </c>
      <c r="T8" s="331">
        <v>47398554308</v>
      </c>
      <c r="U8" s="331">
        <v>-9389561239</v>
      </c>
      <c r="V8" s="269"/>
    </row>
    <row r="9" spans="2:22" s="267" customFormat="1" ht="21.75" customHeight="1" x14ac:dyDescent="0.15">
      <c r="B9" s="56"/>
      <c r="C9" s="55" t="s">
        <v>57</v>
      </c>
      <c r="D9" s="331">
        <v>-1258163707</v>
      </c>
      <c r="E9" s="54">
        <v>1436326678</v>
      </c>
      <c r="F9" s="54">
        <v>0</v>
      </c>
      <c r="G9" s="54">
        <v>114246</v>
      </c>
      <c r="H9" s="54">
        <v>377057446609</v>
      </c>
      <c r="I9" s="333">
        <v>8953588906</v>
      </c>
      <c r="J9" s="54">
        <v>8638417511</v>
      </c>
      <c r="K9" s="54">
        <v>315171395</v>
      </c>
      <c r="L9" s="332">
        <v>6910843028</v>
      </c>
      <c r="M9" s="332">
        <v>0</v>
      </c>
      <c r="N9" s="54">
        <v>19113405863</v>
      </c>
      <c r="O9" s="54">
        <v>45261523</v>
      </c>
      <c r="P9" s="332">
        <v>19158667386</v>
      </c>
      <c r="Q9" s="331">
        <v>-2184144709</v>
      </c>
      <c r="R9" s="331">
        <v>47127771279</v>
      </c>
      <c r="S9" s="331">
        <v>9356952</v>
      </c>
      <c r="T9" s="331">
        <v>47137128231</v>
      </c>
      <c r="U9" s="331">
        <v>-9863519187</v>
      </c>
      <c r="V9" s="269"/>
    </row>
    <row r="10" spans="2:22" s="267" customFormat="1" ht="21.75" customHeight="1" x14ac:dyDescent="0.15">
      <c r="B10" s="56"/>
      <c r="C10" s="55" t="s">
        <v>56</v>
      </c>
      <c r="D10" s="331">
        <v>3813021711</v>
      </c>
      <c r="E10" s="54">
        <v>1155515695</v>
      </c>
      <c r="F10" s="54">
        <v>0</v>
      </c>
      <c r="G10" s="54">
        <v>0</v>
      </c>
      <c r="H10" s="54">
        <v>366995815502</v>
      </c>
      <c r="I10" s="333">
        <v>12079984327</v>
      </c>
      <c r="J10" s="54">
        <v>11800076623</v>
      </c>
      <c r="K10" s="54">
        <v>279907704</v>
      </c>
      <c r="L10" s="332">
        <v>7561869627</v>
      </c>
      <c r="M10" s="332">
        <v>0</v>
      </c>
      <c r="N10" s="54">
        <v>18070384984</v>
      </c>
      <c r="O10" s="54">
        <v>18405239</v>
      </c>
      <c r="P10" s="332">
        <v>18088790223</v>
      </c>
      <c r="Q10" s="331">
        <v>-1809612986</v>
      </c>
      <c r="R10" s="331">
        <v>44941146714</v>
      </c>
      <c r="S10" s="331">
        <v>10238698</v>
      </c>
      <c r="T10" s="331">
        <v>44951385412</v>
      </c>
      <c r="U10" s="331">
        <v>-9357443406</v>
      </c>
      <c r="V10" s="269"/>
    </row>
    <row r="11" spans="2:22" s="267" customFormat="1" ht="18" thickBot="1" x14ac:dyDescent="0.2">
      <c r="B11" s="51"/>
      <c r="C11" s="50"/>
      <c r="D11" s="326"/>
      <c r="E11" s="330"/>
      <c r="F11" s="330"/>
      <c r="G11" s="330"/>
      <c r="H11" s="321"/>
      <c r="I11" s="328"/>
      <c r="J11" s="330"/>
      <c r="K11" s="330"/>
      <c r="L11" s="330"/>
      <c r="M11" s="330"/>
      <c r="N11" s="329"/>
      <c r="O11" s="328"/>
      <c r="P11" s="327"/>
      <c r="Q11" s="326"/>
      <c r="R11" s="325"/>
      <c r="S11" s="325"/>
      <c r="T11" s="325"/>
      <c r="U11" s="324"/>
      <c r="V11" s="323"/>
    </row>
    <row r="12" spans="2:22" s="267" customFormat="1" ht="17.25" x14ac:dyDescent="0.15">
      <c r="B12" s="44"/>
      <c r="C12" s="43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4"/>
      <c r="O12" s="272"/>
      <c r="P12" s="272"/>
      <c r="Q12" s="272"/>
      <c r="R12" s="322"/>
      <c r="S12" s="322"/>
      <c r="T12" s="322"/>
      <c r="U12" s="321"/>
      <c r="V12" s="269"/>
    </row>
    <row r="13" spans="2:22" s="267" customFormat="1" ht="21.75" customHeight="1" x14ac:dyDescent="0.15">
      <c r="B13" s="37" t="s">
        <v>55</v>
      </c>
      <c r="C13" s="19" t="s">
        <v>54</v>
      </c>
      <c r="D13" s="38">
        <f t="shared" ref="D13:U13" si="0">SUM(D19:D64)</f>
        <v>1728129082</v>
      </c>
      <c r="E13" s="38">
        <f t="shared" si="0"/>
        <v>2000589288</v>
      </c>
      <c r="F13" s="38">
        <f t="shared" si="0"/>
        <v>0</v>
      </c>
      <c r="G13" s="38">
        <f t="shared" si="0"/>
        <v>0</v>
      </c>
      <c r="H13" s="38">
        <f t="shared" si="0"/>
        <v>352899157578</v>
      </c>
      <c r="I13" s="38">
        <f t="shared" si="0"/>
        <v>12451044366</v>
      </c>
      <c r="J13" s="38">
        <f t="shared" si="0"/>
        <v>11766613743</v>
      </c>
      <c r="K13" s="38">
        <f t="shared" si="0"/>
        <v>684430623</v>
      </c>
      <c r="L13" s="38">
        <f t="shared" si="0"/>
        <v>9324559079</v>
      </c>
      <c r="M13" s="38">
        <f t="shared" si="0"/>
        <v>0</v>
      </c>
      <c r="N13" s="38">
        <f t="shared" si="0"/>
        <v>17542434897</v>
      </c>
      <c r="O13" s="38">
        <f t="shared" si="0"/>
        <v>25567812</v>
      </c>
      <c r="P13" s="38">
        <f t="shared" si="0"/>
        <v>17568002709</v>
      </c>
      <c r="Q13" s="38">
        <f t="shared" si="0"/>
        <v>-2072230816</v>
      </c>
      <c r="R13" s="38">
        <f t="shared" si="0"/>
        <v>43609613300</v>
      </c>
      <c r="S13" s="38">
        <f t="shared" si="0"/>
        <v>6296053</v>
      </c>
      <c r="T13" s="38">
        <f t="shared" si="0"/>
        <v>43615909353</v>
      </c>
      <c r="U13" s="38">
        <f t="shared" si="0"/>
        <v>-9698095763</v>
      </c>
      <c r="V13" s="269"/>
    </row>
    <row r="14" spans="2:22" s="267" customFormat="1" ht="21.75" customHeight="1" x14ac:dyDescent="0.15">
      <c r="B14" s="37" t="s">
        <v>53</v>
      </c>
      <c r="C14" s="19" t="s">
        <v>52</v>
      </c>
      <c r="D14" s="33">
        <f t="shared" ref="D14:U14" si="1">SUM(D19:D62)</f>
        <v>1693906659</v>
      </c>
      <c r="E14" s="33">
        <f t="shared" si="1"/>
        <v>2000455751</v>
      </c>
      <c r="F14" s="33">
        <f t="shared" si="1"/>
        <v>0</v>
      </c>
      <c r="G14" s="33">
        <f t="shared" si="1"/>
        <v>0</v>
      </c>
      <c r="H14" s="33">
        <f t="shared" si="1"/>
        <v>349971184283</v>
      </c>
      <c r="I14" s="33">
        <f t="shared" si="1"/>
        <v>12202407480</v>
      </c>
      <c r="J14" s="33">
        <f t="shared" si="1"/>
        <v>11653878203</v>
      </c>
      <c r="K14" s="33">
        <f t="shared" si="1"/>
        <v>548529277</v>
      </c>
      <c r="L14" s="33">
        <f t="shared" si="1"/>
        <v>7895700783</v>
      </c>
      <c r="M14" s="33">
        <f t="shared" si="1"/>
        <v>0</v>
      </c>
      <c r="N14" s="33">
        <f t="shared" si="1"/>
        <v>17232845951</v>
      </c>
      <c r="O14" s="33">
        <f t="shared" si="1"/>
        <v>25567812</v>
      </c>
      <c r="P14" s="33">
        <f t="shared" si="1"/>
        <v>17258413763</v>
      </c>
      <c r="Q14" s="33">
        <f t="shared" si="1"/>
        <v>-2058749460</v>
      </c>
      <c r="R14" s="33">
        <f t="shared" si="1"/>
        <v>43026225931</v>
      </c>
      <c r="S14" s="33">
        <f t="shared" si="1"/>
        <v>6296053</v>
      </c>
      <c r="T14" s="33">
        <f t="shared" si="1"/>
        <v>43032521984</v>
      </c>
      <c r="U14" s="33">
        <f t="shared" si="1"/>
        <v>-9715341976</v>
      </c>
      <c r="V14" s="213"/>
    </row>
    <row r="15" spans="2:22" s="253" customFormat="1" ht="21.75" customHeight="1" x14ac:dyDescent="0.15">
      <c r="B15" s="35" t="s">
        <v>84</v>
      </c>
      <c r="C15" s="105" t="s">
        <v>50</v>
      </c>
      <c r="D15" s="33">
        <f t="shared" ref="D15:U15" si="2">SUM(D19:D31,D35:D36,D38:D40,D43,D48,D50:D51,D53:D62)</f>
        <v>1751818485</v>
      </c>
      <c r="E15" s="33">
        <f t="shared" si="2"/>
        <v>1766942569</v>
      </c>
      <c r="F15" s="33">
        <f t="shared" si="2"/>
        <v>0</v>
      </c>
      <c r="G15" s="33">
        <f t="shared" si="2"/>
        <v>0</v>
      </c>
      <c r="H15" s="33">
        <f t="shared" si="2"/>
        <v>313873786618</v>
      </c>
      <c r="I15" s="33">
        <f t="shared" si="2"/>
        <v>10698026786</v>
      </c>
      <c r="J15" s="33">
        <f t="shared" si="2"/>
        <v>10236092786</v>
      </c>
      <c r="K15" s="33">
        <f t="shared" si="2"/>
        <v>461934000</v>
      </c>
      <c r="L15" s="33">
        <f t="shared" si="2"/>
        <v>6782254545</v>
      </c>
      <c r="M15" s="33">
        <f t="shared" si="2"/>
        <v>0</v>
      </c>
      <c r="N15" s="33">
        <f t="shared" si="2"/>
        <v>15441742277</v>
      </c>
      <c r="O15" s="33">
        <f t="shared" si="2"/>
        <v>25182447</v>
      </c>
      <c r="P15" s="33">
        <f t="shared" si="2"/>
        <v>15466924724</v>
      </c>
      <c r="Q15" s="33">
        <f t="shared" si="2"/>
        <v>-1815469025</v>
      </c>
      <c r="R15" s="33">
        <f t="shared" si="2"/>
        <v>38681804625</v>
      </c>
      <c r="S15" s="33">
        <f t="shared" si="2"/>
        <v>5077692</v>
      </c>
      <c r="T15" s="33">
        <f t="shared" si="2"/>
        <v>38686882317</v>
      </c>
      <c r="U15" s="33">
        <f t="shared" si="2"/>
        <v>-8861356112</v>
      </c>
      <c r="V15" s="266"/>
    </row>
    <row r="16" spans="2:22" s="253" customFormat="1" ht="21.75" customHeight="1" x14ac:dyDescent="0.15">
      <c r="B16" s="34" t="s">
        <v>49</v>
      </c>
      <c r="C16" s="105" t="s">
        <v>48</v>
      </c>
      <c r="D16" s="33">
        <f t="shared" ref="D16:U16" si="3">D14-D15</f>
        <v>-57911826</v>
      </c>
      <c r="E16" s="33">
        <f t="shared" si="3"/>
        <v>233513182</v>
      </c>
      <c r="F16" s="33">
        <f t="shared" si="3"/>
        <v>0</v>
      </c>
      <c r="G16" s="33">
        <f t="shared" si="3"/>
        <v>0</v>
      </c>
      <c r="H16" s="33">
        <f t="shared" si="3"/>
        <v>36097397665</v>
      </c>
      <c r="I16" s="33">
        <f t="shared" si="3"/>
        <v>1504380694</v>
      </c>
      <c r="J16" s="33">
        <f t="shared" si="3"/>
        <v>1417785417</v>
      </c>
      <c r="K16" s="33">
        <f t="shared" si="3"/>
        <v>86595277</v>
      </c>
      <c r="L16" s="33">
        <f t="shared" si="3"/>
        <v>1113446238</v>
      </c>
      <c r="M16" s="33">
        <f t="shared" si="3"/>
        <v>0</v>
      </c>
      <c r="N16" s="33">
        <f t="shared" si="3"/>
        <v>1791103674</v>
      </c>
      <c r="O16" s="33">
        <f t="shared" si="3"/>
        <v>385365</v>
      </c>
      <c r="P16" s="33">
        <f t="shared" si="3"/>
        <v>1791489039</v>
      </c>
      <c r="Q16" s="33">
        <f t="shared" si="3"/>
        <v>-243280435</v>
      </c>
      <c r="R16" s="33">
        <f t="shared" si="3"/>
        <v>4344421306</v>
      </c>
      <c r="S16" s="33">
        <f t="shared" si="3"/>
        <v>1218361</v>
      </c>
      <c r="T16" s="33">
        <f t="shared" si="3"/>
        <v>4345639667</v>
      </c>
      <c r="U16" s="33">
        <f t="shared" si="3"/>
        <v>-853985864</v>
      </c>
      <c r="V16" s="266"/>
    </row>
    <row r="17" spans="2:22" s="253" customFormat="1" ht="21.75" customHeight="1" x14ac:dyDescent="0.15">
      <c r="B17" s="34" t="s">
        <v>47</v>
      </c>
      <c r="C17" s="105" t="s">
        <v>46</v>
      </c>
      <c r="D17" s="33">
        <f t="shared" ref="D17:U17" si="4">SUM(D63:D64)</f>
        <v>34222423</v>
      </c>
      <c r="E17" s="33">
        <f t="shared" si="4"/>
        <v>133537</v>
      </c>
      <c r="F17" s="33">
        <f t="shared" si="4"/>
        <v>0</v>
      </c>
      <c r="G17" s="33">
        <f t="shared" si="4"/>
        <v>0</v>
      </c>
      <c r="H17" s="33">
        <f t="shared" si="4"/>
        <v>2927973295</v>
      </c>
      <c r="I17" s="33">
        <f t="shared" si="4"/>
        <v>248636886</v>
      </c>
      <c r="J17" s="33">
        <f t="shared" si="4"/>
        <v>112735540</v>
      </c>
      <c r="K17" s="33">
        <f t="shared" si="4"/>
        <v>135901346</v>
      </c>
      <c r="L17" s="33">
        <f t="shared" si="4"/>
        <v>1428858296</v>
      </c>
      <c r="M17" s="33">
        <f t="shared" si="4"/>
        <v>0</v>
      </c>
      <c r="N17" s="33">
        <f t="shared" si="4"/>
        <v>309588946</v>
      </c>
      <c r="O17" s="33">
        <f t="shared" si="4"/>
        <v>0</v>
      </c>
      <c r="P17" s="33">
        <f t="shared" si="4"/>
        <v>309588946</v>
      </c>
      <c r="Q17" s="33">
        <f t="shared" si="4"/>
        <v>-13481356</v>
      </c>
      <c r="R17" s="33">
        <f t="shared" si="4"/>
        <v>583387369</v>
      </c>
      <c r="S17" s="33">
        <f t="shared" si="4"/>
        <v>0</v>
      </c>
      <c r="T17" s="33">
        <f t="shared" si="4"/>
        <v>583387369</v>
      </c>
      <c r="U17" s="33">
        <f t="shared" si="4"/>
        <v>17246213</v>
      </c>
      <c r="V17" s="266"/>
    </row>
    <row r="18" spans="2:22" s="253" customFormat="1" ht="18" thickBot="1" x14ac:dyDescent="0.2">
      <c r="B18" s="265"/>
      <c r="C18" s="264"/>
      <c r="D18" s="260"/>
      <c r="E18" s="260"/>
      <c r="F18" s="260"/>
      <c r="G18" s="260"/>
      <c r="H18" s="260"/>
      <c r="I18" s="260"/>
      <c r="J18" s="260"/>
      <c r="K18" s="260"/>
      <c r="L18" s="320"/>
      <c r="M18" s="320"/>
      <c r="N18" s="262"/>
      <c r="O18" s="260"/>
      <c r="P18" s="260"/>
      <c r="Q18" s="260"/>
      <c r="R18" s="260"/>
      <c r="S18" s="260"/>
      <c r="T18" s="260"/>
      <c r="U18" s="260"/>
      <c r="V18" s="259"/>
    </row>
    <row r="19" spans="2:22" s="253" customFormat="1" ht="21.75" customHeight="1" x14ac:dyDescent="0.15">
      <c r="B19" s="89">
        <v>1</v>
      </c>
      <c r="C19" s="19" t="s">
        <v>45</v>
      </c>
      <c r="D19" s="258">
        <v>96369786</v>
      </c>
      <c r="E19" s="256">
        <v>0</v>
      </c>
      <c r="F19" s="258">
        <v>0</v>
      </c>
      <c r="G19" s="258">
        <v>0</v>
      </c>
      <c r="H19" s="258">
        <v>28011500134</v>
      </c>
      <c r="I19" s="258">
        <v>778601337</v>
      </c>
      <c r="J19" s="258">
        <v>778601337</v>
      </c>
      <c r="K19" s="258">
        <v>0</v>
      </c>
      <c r="L19" s="258">
        <v>0</v>
      </c>
      <c r="M19" s="258">
        <v>0</v>
      </c>
      <c r="N19" s="319">
        <v>1471271441</v>
      </c>
      <c r="O19" s="319">
        <v>0</v>
      </c>
      <c r="P19" s="319">
        <v>1471271441</v>
      </c>
      <c r="Q19" s="319">
        <v>-113298402</v>
      </c>
      <c r="R19" s="319">
        <v>3607286900</v>
      </c>
      <c r="S19" s="319">
        <v>0</v>
      </c>
      <c r="T19" s="319">
        <v>3607286900</v>
      </c>
      <c r="U19" s="319">
        <v>-736273411</v>
      </c>
      <c r="V19" s="203">
        <v>1</v>
      </c>
    </row>
    <row r="20" spans="2:22" s="253" customFormat="1" ht="21.75" customHeight="1" x14ac:dyDescent="0.15">
      <c r="B20" s="89">
        <v>2</v>
      </c>
      <c r="C20" s="19" t="s">
        <v>44</v>
      </c>
      <c r="D20" s="256">
        <v>133811894</v>
      </c>
      <c r="E20" s="256">
        <v>35203</v>
      </c>
      <c r="F20" s="256">
        <v>0</v>
      </c>
      <c r="G20" s="256">
        <v>0</v>
      </c>
      <c r="H20" s="256">
        <v>17396951773</v>
      </c>
      <c r="I20" s="256">
        <v>476357002</v>
      </c>
      <c r="J20" s="256">
        <v>142423002</v>
      </c>
      <c r="K20" s="318">
        <v>333934000</v>
      </c>
      <c r="L20" s="318">
        <v>333969444</v>
      </c>
      <c r="M20" s="318">
        <v>0</v>
      </c>
      <c r="N20" s="318">
        <v>824648291</v>
      </c>
      <c r="O20" s="318">
        <v>0</v>
      </c>
      <c r="P20" s="318">
        <v>824648291</v>
      </c>
      <c r="Q20" s="318">
        <v>-37482635</v>
      </c>
      <c r="R20" s="318">
        <v>2082060445</v>
      </c>
      <c r="S20" s="318">
        <v>0</v>
      </c>
      <c r="T20" s="318">
        <v>2082060445</v>
      </c>
      <c r="U20" s="318">
        <v>-441380287</v>
      </c>
      <c r="V20" s="193">
        <v>2</v>
      </c>
    </row>
    <row r="21" spans="2:22" s="253" customFormat="1" ht="21.75" customHeight="1" x14ac:dyDescent="0.15">
      <c r="B21" s="89">
        <v>3</v>
      </c>
      <c r="C21" s="19" t="s">
        <v>43</v>
      </c>
      <c r="D21" s="256">
        <v>376716086</v>
      </c>
      <c r="E21" s="256">
        <v>240045584</v>
      </c>
      <c r="F21" s="256">
        <v>0</v>
      </c>
      <c r="G21" s="256">
        <v>0</v>
      </c>
      <c r="H21" s="256">
        <v>17755136716</v>
      </c>
      <c r="I21" s="256">
        <v>597069482</v>
      </c>
      <c r="J21" s="256">
        <v>597069482</v>
      </c>
      <c r="K21" s="318">
        <v>0</v>
      </c>
      <c r="L21" s="318">
        <v>590348176</v>
      </c>
      <c r="M21" s="318">
        <v>0</v>
      </c>
      <c r="N21" s="318">
        <v>818562402</v>
      </c>
      <c r="O21" s="318">
        <v>0</v>
      </c>
      <c r="P21" s="318">
        <v>818562402</v>
      </c>
      <c r="Q21" s="318">
        <v>-70196291</v>
      </c>
      <c r="R21" s="318">
        <v>2078093847</v>
      </c>
      <c r="S21" s="318">
        <v>0</v>
      </c>
      <c r="T21" s="318">
        <v>2078093847</v>
      </c>
      <c r="U21" s="318">
        <v>-358913216</v>
      </c>
      <c r="V21" s="193">
        <v>3</v>
      </c>
    </row>
    <row r="22" spans="2:22" s="253" customFormat="1" ht="21.75" customHeight="1" x14ac:dyDescent="0.15">
      <c r="B22" s="89">
        <v>4</v>
      </c>
      <c r="C22" s="19" t="s">
        <v>42</v>
      </c>
      <c r="D22" s="256">
        <v>-99999973</v>
      </c>
      <c r="E22" s="256">
        <v>40</v>
      </c>
      <c r="F22" s="256">
        <v>0</v>
      </c>
      <c r="G22" s="256">
        <v>0</v>
      </c>
      <c r="H22" s="256">
        <v>17830307084</v>
      </c>
      <c r="I22" s="256">
        <v>114</v>
      </c>
      <c r="J22" s="256">
        <v>114</v>
      </c>
      <c r="K22" s="318">
        <v>0</v>
      </c>
      <c r="L22" s="318">
        <v>114447</v>
      </c>
      <c r="M22" s="318">
        <v>0</v>
      </c>
      <c r="N22" s="318">
        <v>911731494</v>
      </c>
      <c r="O22" s="318">
        <v>0</v>
      </c>
      <c r="P22" s="318">
        <v>911731494</v>
      </c>
      <c r="Q22" s="318">
        <v>-159752943</v>
      </c>
      <c r="R22" s="318">
        <v>2234709612</v>
      </c>
      <c r="S22" s="318">
        <v>0</v>
      </c>
      <c r="T22" s="318">
        <v>2234709612</v>
      </c>
      <c r="U22" s="318">
        <v>-587814711</v>
      </c>
      <c r="V22" s="193">
        <v>4</v>
      </c>
    </row>
    <row r="23" spans="2:22" s="253" customFormat="1" ht="21.75" customHeight="1" x14ac:dyDescent="0.15">
      <c r="B23" s="91">
        <v>5</v>
      </c>
      <c r="C23" s="23" t="s">
        <v>41</v>
      </c>
      <c r="D23" s="256">
        <v>28779667</v>
      </c>
      <c r="E23" s="256">
        <v>78</v>
      </c>
      <c r="F23" s="256">
        <v>0</v>
      </c>
      <c r="G23" s="256">
        <v>0</v>
      </c>
      <c r="H23" s="256">
        <v>9284458490</v>
      </c>
      <c r="I23" s="256">
        <v>409213389</v>
      </c>
      <c r="J23" s="256">
        <v>409213389</v>
      </c>
      <c r="K23" s="318">
        <v>0</v>
      </c>
      <c r="L23" s="256">
        <v>788356</v>
      </c>
      <c r="M23" s="256">
        <v>0</v>
      </c>
      <c r="N23" s="317">
        <v>468347555</v>
      </c>
      <c r="O23" s="317">
        <v>0</v>
      </c>
      <c r="P23" s="317">
        <v>468347555</v>
      </c>
      <c r="Q23" s="317">
        <v>-61337335</v>
      </c>
      <c r="R23" s="317">
        <v>1137347465</v>
      </c>
      <c r="S23" s="317">
        <v>0</v>
      </c>
      <c r="T23" s="317">
        <v>1137347465</v>
      </c>
      <c r="U23" s="317">
        <v>-234371257</v>
      </c>
      <c r="V23" s="195">
        <v>5</v>
      </c>
    </row>
    <row r="24" spans="2:22" s="253" customFormat="1" ht="21.75" customHeight="1" x14ac:dyDescent="0.15">
      <c r="B24" s="89">
        <v>7</v>
      </c>
      <c r="C24" s="19" t="s">
        <v>40</v>
      </c>
      <c r="D24" s="316">
        <v>-182487094</v>
      </c>
      <c r="E24" s="316">
        <v>278371</v>
      </c>
      <c r="F24" s="316">
        <v>0</v>
      </c>
      <c r="G24" s="316">
        <v>0</v>
      </c>
      <c r="H24" s="316">
        <v>6796126917</v>
      </c>
      <c r="I24" s="316">
        <v>182172558</v>
      </c>
      <c r="J24" s="316">
        <v>182172558</v>
      </c>
      <c r="K24" s="315">
        <v>0</v>
      </c>
      <c r="L24" s="316">
        <v>313281914</v>
      </c>
      <c r="M24" s="315">
        <v>0</v>
      </c>
      <c r="N24" s="318">
        <v>354957585</v>
      </c>
      <c r="O24" s="318">
        <v>0</v>
      </c>
      <c r="P24" s="318">
        <v>354957585</v>
      </c>
      <c r="Q24" s="318">
        <v>-29760904</v>
      </c>
      <c r="R24" s="318">
        <v>868165830</v>
      </c>
      <c r="S24" s="318">
        <v>0</v>
      </c>
      <c r="T24" s="318">
        <v>868165830</v>
      </c>
      <c r="U24" s="318">
        <v>-203418420</v>
      </c>
      <c r="V24" s="193">
        <v>7</v>
      </c>
    </row>
    <row r="25" spans="2:22" s="253" customFormat="1" ht="21.75" customHeight="1" x14ac:dyDescent="0.15">
      <c r="B25" s="89">
        <v>8</v>
      </c>
      <c r="C25" s="19" t="s">
        <v>39</v>
      </c>
      <c r="D25" s="256">
        <v>60428225</v>
      </c>
      <c r="E25" s="256">
        <v>140061408</v>
      </c>
      <c r="F25" s="256">
        <v>0</v>
      </c>
      <c r="G25" s="256">
        <v>0</v>
      </c>
      <c r="H25" s="256">
        <v>8838025522</v>
      </c>
      <c r="I25" s="256">
        <v>112181883</v>
      </c>
      <c r="J25" s="256">
        <v>112181883</v>
      </c>
      <c r="K25" s="318">
        <v>0</v>
      </c>
      <c r="L25" s="318">
        <v>301530681</v>
      </c>
      <c r="M25" s="318">
        <v>0</v>
      </c>
      <c r="N25" s="318">
        <v>415633519</v>
      </c>
      <c r="O25" s="318">
        <v>0</v>
      </c>
      <c r="P25" s="318">
        <v>415633519</v>
      </c>
      <c r="Q25" s="318">
        <v>-65252975</v>
      </c>
      <c r="R25" s="318">
        <v>1116996693</v>
      </c>
      <c r="S25" s="318">
        <v>0</v>
      </c>
      <c r="T25" s="318">
        <v>1116996693</v>
      </c>
      <c r="U25" s="318">
        <v>-217126381</v>
      </c>
      <c r="V25" s="193">
        <v>8</v>
      </c>
    </row>
    <row r="26" spans="2:22" s="253" customFormat="1" ht="21.75" customHeight="1" x14ac:dyDescent="0.15">
      <c r="B26" s="89">
        <v>10</v>
      </c>
      <c r="C26" s="19" t="s">
        <v>38</v>
      </c>
      <c r="D26" s="256">
        <v>91003668</v>
      </c>
      <c r="E26" s="256">
        <v>73113</v>
      </c>
      <c r="F26" s="256">
        <v>0</v>
      </c>
      <c r="G26" s="256">
        <v>0</v>
      </c>
      <c r="H26" s="256">
        <v>5813807648</v>
      </c>
      <c r="I26" s="256">
        <v>619107366</v>
      </c>
      <c r="J26" s="256">
        <v>619107366</v>
      </c>
      <c r="K26" s="318">
        <v>0</v>
      </c>
      <c r="L26" s="318">
        <v>104520535</v>
      </c>
      <c r="M26" s="318">
        <v>0</v>
      </c>
      <c r="N26" s="318">
        <v>308847044</v>
      </c>
      <c r="O26" s="318">
        <v>88764</v>
      </c>
      <c r="P26" s="318">
        <v>308935808</v>
      </c>
      <c r="Q26" s="318">
        <v>-47319870</v>
      </c>
      <c r="R26" s="318">
        <v>714860468</v>
      </c>
      <c r="S26" s="318">
        <v>133573</v>
      </c>
      <c r="T26" s="318">
        <v>714994041</v>
      </c>
      <c r="U26" s="318">
        <v>-187330540</v>
      </c>
      <c r="V26" s="193">
        <v>10</v>
      </c>
    </row>
    <row r="27" spans="2:22" s="253" customFormat="1" ht="21.75" customHeight="1" x14ac:dyDescent="0.15">
      <c r="B27" s="89">
        <v>11</v>
      </c>
      <c r="C27" s="19" t="s">
        <v>37</v>
      </c>
      <c r="D27" s="256">
        <v>-141046036</v>
      </c>
      <c r="E27" s="256">
        <v>34225</v>
      </c>
      <c r="F27" s="256">
        <v>0</v>
      </c>
      <c r="G27" s="256">
        <v>0</v>
      </c>
      <c r="H27" s="256">
        <v>8456260298</v>
      </c>
      <c r="I27" s="256">
        <v>19013330</v>
      </c>
      <c r="J27" s="256">
        <v>19013330</v>
      </c>
      <c r="K27" s="318">
        <v>0</v>
      </c>
      <c r="L27" s="318">
        <v>137650686</v>
      </c>
      <c r="M27" s="318">
        <v>0</v>
      </c>
      <c r="N27" s="318">
        <v>411780722</v>
      </c>
      <c r="O27" s="318">
        <v>0</v>
      </c>
      <c r="P27" s="318">
        <v>411780722</v>
      </c>
      <c r="Q27" s="318">
        <v>-46869986</v>
      </c>
      <c r="R27" s="318">
        <v>1030083535</v>
      </c>
      <c r="S27" s="318">
        <v>0</v>
      </c>
      <c r="T27" s="318">
        <v>1030083535</v>
      </c>
      <c r="U27" s="318">
        <v>-221874767</v>
      </c>
      <c r="V27" s="193">
        <v>11</v>
      </c>
    </row>
    <row r="28" spans="2:22" s="253" customFormat="1" ht="21.75" customHeight="1" x14ac:dyDescent="0.15">
      <c r="B28" s="91">
        <v>12</v>
      </c>
      <c r="C28" s="23" t="s">
        <v>36</v>
      </c>
      <c r="D28" s="256">
        <v>142067395</v>
      </c>
      <c r="E28" s="256">
        <v>258940077</v>
      </c>
      <c r="F28" s="256">
        <v>0</v>
      </c>
      <c r="G28" s="256">
        <v>0</v>
      </c>
      <c r="H28" s="256">
        <v>6716527266</v>
      </c>
      <c r="I28" s="256">
        <v>493109089</v>
      </c>
      <c r="J28" s="256">
        <v>493109089</v>
      </c>
      <c r="K28" s="318">
        <v>0</v>
      </c>
      <c r="L28" s="256">
        <v>492478702</v>
      </c>
      <c r="M28" s="256">
        <v>0</v>
      </c>
      <c r="N28" s="317">
        <v>306545268</v>
      </c>
      <c r="O28" s="317">
        <v>368486</v>
      </c>
      <c r="P28" s="317">
        <v>306913754</v>
      </c>
      <c r="Q28" s="317">
        <v>-58053409</v>
      </c>
      <c r="R28" s="317">
        <v>736409195</v>
      </c>
      <c r="S28" s="317">
        <v>825705</v>
      </c>
      <c r="T28" s="317">
        <v>737234900</v>
      </c>
      <c r="U28" s="317">
        <v>-192398179</v>
      </c>
      <c r="V28" s="195">
        <v>12</v>
      </c>
    </row>
    <row r="29" spans="2:22" s="253" customFormat="1" ht="21.75" customHeight="1" x14ac:dyDescent="0.15">
      <c r="B29" s="89">
        <v>14</v>
      </c>
      <c r="C29" s="19" t="s">
        <v>35</v>
      </c>
      <c r="D29" s="316">
        <v>-95698</v>
      </c>
      <c r="E29" s="316">
        <v>6</v>
      </c>
      <c r="F29" s="316">
        <v>0</v>
      </c>
      <c r="G29" s="316">
        <v>0</v>
      </c>
      <c r="H29" s="316">
        <v>3412054760</v>
      </c>
      <c r="I29" s="316">
        <v>1428168</v>
      </c>
      <c r="J29" s="316">
        <v>1428168</v>
      </c>
      <c r="K29" s="315">
        <v>0</v>
      </c>
      <c r="L29" s="316">
        <v>622208</v>
      </c>
      <c r="M29" s="315">
        <v>0</v>
      </c>
      <c r="N29" s="318">
        <v>159592552</v>
      </c>
      <c r="O29" s="318">
        <v>0</v>
      </c>
      <c r="P29" s="318">
        <v>159592552</v>
      </c>
      <c r="Q29" s="318">
        <v>-5162007</v>
      </c>
      <c r="R29" s="318">
        <v>401471407</v>
      </c>
      <c r="S29" s="318">
        <v>0</v>
      </c>
      <c r="T29" s="318">
        <v>401471407</v>
      </c>
      <c r="U29" s="318">
        <v>-111567599</v>
      </c>
      <c r="V29" s="193">
        <v>14</v>
      </c>
    </row>
    <row r="30" spans="2:22" s="253" customFormat="1" ht="21.75" customHeight="1" x14ac:dyDescent="0.15">
      <c r="B30" s="89">
        <v>15</v>
      </c>
      <c r="C30" s="19" t="s">
        <v>34</v>
      </c>
      <c r="D30" s="256">
        <v>76022126</v>
      </c>
      <c r="E30" s="256">
        <v>1874</v>
      </c>
      <c r="F30" s="256">
        <v>0</v>
      </c>
      <c r="G30" s="256">
        <v>0</v>
      </c>
      <c r="H30" s="256">
        <v>5646120827</v>
      </c>
      <c r="I30" s="256">
        <v>340547512</v>
      </c>
      <c r="J30" s="256">
        <v>340547512</v>
      </c>
      <c r="K30" s="318">
        <v>0</v>
      </c>
      <c r="L30" s="318">
        <v>80206561</v>
      </c>
      <c r="M30" s="318">
        <v>0</v>
      </c>
      <c r="N30" s="318">
        <v>251047309</v>
      </c>
      <c r="O30" s="318">
        <v>0</v>
      </c>
      <c r="P30" s="318">
        <v>251047309</v>
      </c>
      <c r="Q30" s="318">
        <v>-7448477</v>
      </c>
      <c r="R30" s="318">
        <v>601948262</v>
      </c>
      <c r="S30" s="318">
        <v>0</v>
      </c>
      <c r="T30" s="318">
        <v>601948262</v>
      </c>
      <c r="U30" s="318">
        <v>-99859259</v>
      </c>
      <c r="V30" s="193">
        <v>15</v>
      </c>
    </row>
    <row r="31" spans="2:22" s="253" customFormat="1" ht="21.75" customHeight="1" x14ac:dyDescent="0.15">
      <c r="B31" s="89">
        <v>17</v>
      </c>
      <c r="C31" s="19" t="s">
        <v>33</v>
      </c>
      <c r="D31" s="256">
        <v>403852665</v>
      </c>
      <c r="E31" s="256">
        <v>500000000</v>
      </c>
      <c r="F31" s="256">
        <v>0</v>
      </c>
      <c r="G31" s="256">
        <v>0</v>
      </c>
      <c r="H31" s="256">
        <v>13608748337</v>
      </c>
      <c r="I31" s="256">
        <v>1084661772</v>
      </c>
      <c r="J31" s="256">
        <v>1084661772</v>
      </c>
      <c r="K31" s="318">
        <v>0</v>
      </c>
      <c r="L31" s="318">
        <v>1395242335</v>
      </c>
      <c r="M31" s="318">
        <v>0</v>
      </c>
      <c r="N31" s="318">
        <v>566981741</v>
      </c>
      <c r="O31" s="318">
        <v>0</v>
      </c>
      <c r="P31" s="318">
        <v>566981741</v>
      </c>
      <c r="Q31" s="318">
        <v>-58954609</v>
      </c>
      <c r="R31" s="318">
        <v>1651869658</v>
      </c>
      <c r="S31" s="318">
        <v>0</v>
      </c>
      <c r="T31" s="318">
        <v>1651869658</v>
      </c>
      <c r="U31" s="318">
        <v>-522196288</v>
      </c>
      <c r="V31" s="193">
        <v>17</v>
      </c>
    </row>
    <row r="32" spans="2:22" s="253" customFormat="1" ht="21.75" customHeight="1" x14ac:dyDescent="0.15">
      <c r="B32" s="89">
        <v>20</v>
      </c>
      <c r="C32" s="19" t="s">
        <v>32</v>
      </c>
      <c r="D32" s="256">
        <v>-32703118</v>
      </c>
      <c r="E32" s="256">
        <v>3629</v>
      </c>
      <c r="F32" s="256">
        <v>0</v>
      </c>
      <c r="G32" s="256">
        <v>0</v>
      </c>
      <c r="H32" s="256">
        <v>4645882923</v>
      </c>
      <c r="I32" s="256">
        <v>106595277</v>
      </c>
      <c r="J32" s="256">
        <v>20000000</v>
      </c>
      <c r="K32" s="318">
        <v>86595277</v>
      </c>
      <c r="L32" s="318">
        <v>92718434</v>
      </c>
      <c r="M32" s="318">
        <v>0</v>
      </c>
      <c r="N32" s="318">
        <v>227965677</v>
      </c>
      <c r="O32" s="318">
        <v>0</v>
      </c>
      <c r="P32" s="318">
        <v>227965677</v>
      </c>
      <c r="Q32" s="318">
        <v>-13881374</v>
      </c>
      <c r="R32" s="318">
        <v>562611415</v>
      </c>
      <c r="S32" s="318">
        <v>0</v>
      </c>
      <c r="T32" s="318">
        <v>562611415</v>
      </c>
      <c r="U32" s="318">
        <v>-92933071</v>
      </c>
      <c r="V32" s="193">
        <v>20</v>
      </c>
    </row>
    <row r="33" spans="2:22" s="253" customFormat="1" ht="21.75" customHeight="1" x14ac:dyDescent="0.15">
      <c r="B33" s="91">
        <v>27</v>
      </c>
      <c r="C33" s="23" t="s">
        <v>31</v>
      </c>
      <c r="D33" s="256">
        <v>672672</v>
      </c>
      <c r="E33" s="256">
        <v>77</v>
      </c>
      <c r="F33" s="256">
        <v>0</v>
      </c>
      <c r="G33" s="256">
        <v>0</v>
      </c>
      <c r="H33" s="256">
        <v>2428374556</v>
      </c>
      <c r="I33" s="256">
        <v>35494807</v>
      </c>
      <c r="J33" s="256">
        <v>35494807</v>
      </c>
      <c r="K33" s="318">
        <v>0</v>
      </c>
      <c r="L33" s="256">
        <v>789048</v>
      </c>
      <c r="M33" s="256">
        <v>0</v>
      </c>
      <c r="N33" s="317">
        <v>131989795</v>
      </c>
      <c r="O33" s="317">
        <v>0</v>
      </c>
      <c r="P33" s="317">
        <v>131989795</v>
      </c>
      <c r="Q33" s="317">
        <v>-29458298</v>
      </c>
      <c r="R33" s="317">
        <v>300653626</v>
      </c>
      <c r="S33" s="317">
        <v>0</v>
      </c>
      <c r="T33" s="317">
        <v>300653626</v>
      </c>
      <c r="U33" s="317">
        <v>-49268006</v>
      </c>
      <c r="V33" s="195">
        <v>27</v>
      </c>
    </row>
    <row r="34" spans="2:22" s="253" customFormat="1" ht="21.75" customHeight="1" x14ac:dyDescent="0.15">
      <c r="B34" s="89">
        <v>32</v>
      </c>
      <c r="C34" s="19" t="s">
        <v>30</v>
      </c>
      <c r="D34" s="316">
        <v>-54758056</v>
      </c>
      <c r="E34" s="316">
        <v>0</v>
      </c>
      <c r="F34" s="316">
        <v>0</v>
      </c>
      <c r="G34" s="316">
        <v>0</v>
      </c>
      <c r="H34" s="316">
        <v>3578595529</v>
      </c>
      <c r="I34" s="316">
        <v>148510914</v>
      </c>
      <c r="J34" s="316">
        <v>148510914</v>
      </c>
      <c r="K34" s="315">
        <v>0</v>
      </c>
      <c r="L34" s="316">
        <v>30000404</v>
      </c>
      <c r="M34" s="315">
        <v>0</v>
      </c>
      <c r="N34" s="318">
        <v>158994838</v>
      </c>
      <c r="O34" s="318">
        <v>0</v>
      </c>
      <c r="P34" s="318">
        <v>158994838</v>
      </c>
      <c r="Q34" s="318">
        <v>-21446628</v>
      </c>
      <c r="R34" s="318">
        <v>422358350</v>
      </c>
      <c r="S34" s="318">
        <v>0</v>
      </c>
      <c r="T34" s="318">
        <v>422358350</v>
      </c>
      <c r="U34" s="318">
        <v>-107041688</v>
      </c>
      <c r="V34" s="193">
        <v>32</v>
      </c>
    </row>
    <row r="35" spans="2:22" s="253" customFormat="1" ht="21.75" customHeight="1" x14ac:dyDescent="0.15">
      <c r="B35" s="89">
        <v>33</v>
      </c>
      <c r="C35" s="19" t="s">
        <v>29</v>
      </c>
      <c r="D35" s="256">
        <v>104469744</v>
      </c>
      <c r="E35" s="256">
        <v>39527000</v>
      </c>
      <c r="F35" s="256">
        <v>0</v>
      </c>
      <c r="G35" s="256">
        <v>0</v>
      </c>
      <c r="H35" s="256">
        <v>6458926603</v>
      </c>
      <c r="I35" s="256">
        <v>362854350</v>
      </c>
      <c r="J35" s="256">
        <v>362854350</v>
      </c>
      <c r="K35" s="318">
        <v>0</v>
      </c>
      <c r="L35" s="318">
        <v>381213355</v>
      </c>
      <c r="M35" s="318">
        <v>0</v>
      </c>
      <c r="N35" s="318">
        <v>301781083</v>
      </c>
      <c r="O35" s="318">
        <v>0</v>
      </c>
      <c r="P35" s="318">
        <v>301781083</v>
      </c>
      <c r="Q35" s="318">
        <v>-41749197</v>
      </c>
      <c r="R35" s="318">
        <v>767334103</v>
      </c>
      <c r="S35" s="318">
        <v>0</v>
      </c>
      <c r="T35" s="318">
        <v>767334103</v>
      </c>
      <c r="U35" s="318">
        <v>-171717217</v>
      </c>
      <c r="V35" s="193">
        <v>33</v>
      </c>
    </row>
    <row r="36" spans="2:22" s="253" customFormat="1" ht="21.75" customHeight="1" x14ac:dyDescent="0.15">
      <c r="B36" s="89">
        <v>35</v>
      </c>
      <c r="C36" s="19" t="s">
        <v>28</v>
      </c>
      <c r="D36" s="256">
        <v>54376931</v>
      </c>
      <c r="E36" s="256">
        <v>23661</v>
      </c>
      <c r="F36" s="256">
        <v>0</v>
      </c>
      <c r="G36" s="256">
        <v>0</v>
      </c>
      <c r="H36" s="256">
        <v>5507110043</v>
      </c>
      <c r="I36" s="256">
        <v>307445816</v>
      </c>
      <c r="J36" s="256">
        <v>307445816</v>
      </c>
      <c r="K36" s="318">
        <v>0</v>
      </c>
      <c r="L36" s="318">
        <v>83316908</v>
      </c>
      <c r="M36" s="318">
        <v>0</v>
      </c>
      <c r="N36" s="318">
        <v>278657614</v>
      </c>
      <c r="O36" s="318">
        <v>231962</v>
      </c>
      <c r="P36" s="318">
        <v>278889576</v>
      </c>
      <c r="Q36" s="318">
        <v>-53622424</v>
      </c>
      <c r="R36" s="318">
        <v>666865171</v>
      </c>
      <c r="S36" s="318">
        <v>0</v>
      </c>
      <c r="T36" s="318">
        <v>666865171</v>
      </c>
      <c r="U36" s="318">
        <v>-170718567</v>
      </c>
      <c r="V36" s="193">
        <v>35</v>
      </c>
    </row>
    <row r="37" spans="2:22" s="253" customFormat="1" ht="21.75" customHeight="1" x14ac:dyDescent="0.15">
      <c r="B37" s="89">
        <v>42</v>
      </c>
      <c r="C37" s="19" t="s">
        <v>27</v>
      </c>
      <c r="D37" s="256">
        <v>82143259</v>
      </c>
      <c r="E37" s="256">
        <v>49998027</v>
      </c>
      <c r="F37" s="256">
        <v>0</v>
      </c>
      <c r="G37" s="256">
        <v>0</v>
      </c>
      <c r="H37" s="256">
        <v>2728763930</v>
      </c>
      <c r="I37" s="256">
        <v>86708854</v>
      </c>
      <c r="J37" s="256">
        <v>86708854</v>
      </c>
      <c r="K37" s="318">
        <v>0</v>
      </c>
      <c r="L37" s="318">
        <v>50605669</v>
      </c>
      <c r="M37" s="318">
        <v>0</v>
      </c>
      <c r="N37" s="318">
        <v>139470882</v>
      </c>
      <c r="O37" s="318">
        <v>0</v>
      </c>
      <c r="P37" s="318">
        <v>139470882</v>
      </c>
      <c r="Q37" s="318">
        <v>-3786427</v>
      </c>
      <c r="R37" s="318">
        <v>291764677</v>
      </c>
      <c r="S37" s="318">
        <v>0</v>
      </c>
      <c r="T37" s="318">
        <v>291764677</v>
      </c>
      <c r="U37" s="318">
        <v>-63775801</v>
      </c>
      <c r="V37" s="193">
        <v>42</v>
      </c>
    </row>
    <row r="38" spans="2:22" s="253" customFormat="1" ht="21.75" customHeight="1" x14ac:dyDescent="0.15">
      <c r="B38" s="91">
        <v>48</v>
      </c>
      <c r="C38" s="23" t="s">
        <v>26</v>
      </c>
      <c r="D38" s="256">
        <v>30366170</v>
      </c>
      <c r="E38" s="256">
        <v>305295</v>
      </c>
      <c r="F38" s="256">
        <v>0</v>
      </c>
      <c r="G38" s="256">
        <v>0</v>
      </c>
      <c r="H38" s="256">
        <v>9391118281</v>
      </c>
      <c r="I38" s="256">
        <v>255014626</v>
      </c>
      <c r="J38" s="256">
        <v>127014626</v>
      </c>
      <c r="K38" s="318">
        <v>128000000</v>
      </c>
      <c r="L38" s="256">
        <v>831269008</v>
      </c>
      <c r="M38" s="256">
        <v>0</v>
      </c>
      <c r="N38" s="317">
        <v>433042123</v>
      </c>
      <c r="O38" s="317">
        <v>0</v>
      </c>
      <c r="P38" s="317">
        <v>433042123</v>
      </c>
      <c r="Q38" s="317">
        <v>-30175698</v>
      </c>
      <c r="R38" s="317">
        <v>1137418462</v>
      </c>
      <c r="S38" s="317">
        <v>0</v>
      </c>
      <c r="T38" s="317">
        <v>1137418462</v>
      </c>
      <c r="U38" s="317">
        <v>-193293711</v>
      </c>
      <c r="V38" s="195">
        <v>48</v>
      </c>
    </row>
    <row r="39" spans="2:22" s="253" customFormat="1" ht="21.75" customHeight="1" x14ac:dyDescent="0.15">
      <c r="B39" s="89">
        <v>49</v>
      </c>
      <c r="C39" s="19" t="s">
        <v>25</v>
      </c>
      <c r="D39" s="316">
        <v>-135854201</v>
      </c>
      <c r="E39" s="316">
        <v>156040427</v>
      </c>
      <c r="F39" s="316">
        <v>0</v>
      </c>
      <c r="G39" s="316">
        <v>0</v>
      </c>
      <c r="H39" s="316">
        <v>11602155946</v>
      </c>
      <c r="I39" s="316">
        <v>329332310</v>
      </c>
      <c r="J39" s="316">
        <v>329332310</v>
      </c>
      <c r="K39" s="315">
        <v>0</v>
      </c>
      <c r="L39" s="316">
        <v>156251295</v>
      </c>
      <c r="M39" s="315">
        <v>0</v>
      </c>
      <c r="N39" s="318">
        <v>675749945</v>
      </c>
      <c r="O39" s="318">
        <v>0</v>
      </c>
      <c r="P39" s="318">
        <v>675749945</v>
      </c>
      <c r="Q39" s="318">
        <v>-83880982</v>
      </c>
      <c r="R39" s="318">
        <v>1501965907</v>
      </c>
      <c r="S39" s="318">
        <v>0</v>
      </c>
      <c r="T39" s="318">
        <v>1501965907</v>
      </c>
      <c r="U39" s="318">
        <v>-281120505</v>
      </c>
      <c r="V39" s="193">
        <v>49</v>
      </c>
    </row>
    <row r="40" spans="2:22" s="253" customFormat="1" ht="21.75" customHeight="1" x14ac:dyDescent="0.15">
      <c r="B40" s="89">
        <v>53</v>
      </c>
      <c r="C40" s="19" t="s">
        <v>24</v>
      </c>
      <c r="D40" s="256">
        <v>-21556797</v>
      </c>
      <c r="E40" s="256">
        <v>102269769</v>
      </c>
      <c r="F40" s="256">
        <v>0</v>
      </c>
      <c r="G40" s="256">
        <v>0</v>
      </c>
      <c r="H40" s="256">
        <v>4135839400</v>
      </c>
      <c r="I40" s="256">
        <v>253030772</v>
      </c>
      <c r="J40" s="256">
        <v>253030772</v>
      </c>
      <c r="K40" s="318">
        <v>0</v>
      </c>
      <c r="L40" s="318">
        <v>282717315</v>
      </c>
      <c r="M40" s="318">
        <v>0</v>
      </c>
      <c r="N40" s="318">
        <v>208881923</v>
      </c>
      <c r="O40" s="318">
        <v>0</v>
      </c>
      <c r="P40" s="318">
        <v>208881923</v>
      </c>
      <c r="Q40" s="318">
        <v>-40276132</v>
      </c>
      <c r="R40" s="318">
        <v>496103718</v>
      </c>
      <c r="S40" s="318">
        <v>0</v>
      </c>
      <c r="T40" s="318">
        <v>496103718</v>
      </c>
      <c r="U40" s="318">
        <v>-95036391</v>
      </c>
      <c r="V40" s="193">
        <v>53</v>
      </c>
    </row>
    <row r="41" spans="2:22" s="253" customFormat="1" ht="21.75" customHeight="1" x14ac:dyDescent="0.15">
      <c r="B41" s="89">
        <v>57</v>
      </c>
      <c r="C41" s="19" t="s">
        <v>23</v>
      </c>
      <c r="D41" s="256">
        <v>179215</v>
      </c>
      <c r="E41" s="256">
        <v>1799</v>
      </c>
      <c r="F41" s="256">
        <v>0</v>
      </c>
      <c r="G41" s="256">
        <v>0</v>
      </c>
      <c r="H41" s="256">
        <v>2191273196</v>
      </c>
      <c r="I41" s="256">
        <v>71505401</v>
      </c>
      <c r="J41" s="256">
        <v>71505401</v>
      </c>
      <c r="K41" s="318">
        <v>0</v>
      </c>
      <c r="L41" s="318">
        <v>33220978</v>
      </c>
      <c r="M41" s="318">
        <v>0</v>
      </c>
      <c r="N41" s="318">
        <v>101853107</v>
      </c>
      <c r="O41" s="318">
        <v>144846</v>
      </c>
      <c r="P41" s="318">
        <v>101997953</v>
      </c>
      <c r="Q41" s="318">
        <v>-24710044</v>
      </c>
      <c r="R41" s="318">
        <v>247910843</v>
      </c>
      <c r="S41" s="318">
        <v>652642</v>
      </c>
      <c r="T41" s="318">
        <v>248563485</v>
      </c>
      <c r="U41" s="318">
        <v>-40700340</v>
      </c>
      <c r="V41" s="193">
        <v>57</v>
      </c>
    </row>
    <row r="42" spans="2:22" s="253" customFormat="1" ht="21.75" customHeight="1" x14ac:dyDescent="0.15">
      <c r="B42" s="89">
        <v>58</v>
      </c>
      <c r="C42" s="19" t="s">
        <v>22</v>
      </c>
      <c r="D42" s="256">
        <v>-124653089</v>
      </c>
      <c r="E42" s="256">
        <v>0</v>
      </c>
      <c r="F42" s="256">
        <v>0</v>
      </c>
      <c r="G42" s="256">
        <v>0</v>
      </c>
      <c r="H42" s="256">
        <v>5606977560</v>
      </c>
      <c r="I42" s="256">
        <v>412673427</v>
      </c>
      <c r="J42" s="256">
        <v>412673427</v>
      </c>
      <c r="K42" s="318">
        <v>0</v>
      </c>
      <c r="L42" s="318">
        <v>280000000</v>
      </c>
      <c r="M42" s="318">
        <v>0</v>
      </c>
      <c r="N42" s="318">
        <v>262868316</v>
      </c>
      <c r="O42" s="318">
        <v>185106</v>
      </c>
      <c r="P42" s="318">
        <v>263053422</v>
      </c>
      <c r="Q42" s="318">
        <v>-50085091</v>
      </c>
      <c r="R42" s="318">
        <v>693671001</v>
      </c>
      <c r="S42" s="318">
        <v>381036</v>
      </c>
      <c r="T42" s="318">
        <v>694052037</v>
      </c>
      <c r="U42" s="318">
        <v>-113424834</v>
      </c>
      <c r="V42" s="193">
        <v>58</v>
      </c>
    </row>
    <row r="43" spans="2:22" s="253" customFormat="1" ht="21.75" customHeight="1" x14ac:dyDescent="0.15">
      <c r="B43" s="91">
        <v>59</v>
      </c>
      <c r="C43" s="23" t="s">
        <v>21</v>
      </c>
      <c r="D43" s="256">
        <v>21289534</v>
      </c>
      <c r="E43" s="256">
        <v>22000000</v>
      </c>
      <c r="F43" s="256">
        <v>0</v>
      </c>
      <c r="G43" s="256">
        <v>0</v>
      </c>
      <c r="H43" s="256">
        <v>9402735462</v>
      </c>
      <c r="I43" s="256">
        <v>42667171</v>
      </c>
      <c r="J43" s="256">
        <v>42667171</v>
      </c>
      <c r="K43" s="318">
        <v>0</v>
      </c>
      <c r="L43" s="256">
        <v>30430255</v>
      </c>
      <c r="M43" s="256">
        <v>0</v>
      </c>
      <c r="N43" s="317">
        <v>387273213</v>
      </c>
      <c r="O43" s="317">
        <v>317821</v>
      </c>
      <c r="P43" s="317">
        <v>387591034</v>
      </c>
      <c r="Q43" s="317">
        <v>-77801103</v>
      </c>
      <c r="R43" s="317">
        <v>1190465746</v>
      </c>
      <c r="S43" s="317">
        <v>0</v>
      </c>
      <c r="T43" s="317">
        <v>1190465746</v>
      </c>
      <c r="U43" s="317">
        <v>-295281530</v>
      </c>
      <c r="V43" s="195">
        <v>59</v>
      </c>
    </row>
    <row r="44" spans="2:22" s="253" customFormat="1" ht="21.75" customHeight="1" x14ac:dyDescent="0.15">
      <c r="B44" s="89">
        <v>62</v>
      </c>
      <c r="C44" s="19" t="s">
        <v>20</v>
      </c>
      <c r="D44" s="316">
        <v>32844675</v>
      </c>
      <c r="E44" s="316">
        <v>40006845</v>
      </c>
      <c r="F44" s="316">
        <v>0</v>
      </c>
      <c r="G44" s="316">
        <v>0</v>
      </c>
      <c r="H44" s="316">
        <v>1399973371</v>
      </c>
      <c r="I44" s="316">
        <v>125314770</v>
      </c>
      <c r="J44" s="316">
        <v>125314770</v>
      </c>
      <c r="K44" s="315">
        <v>0</v>
      </c>
      <c r="L44" s="316">
        <v>108480686</v>
      </c>
      <c r="M44" s="315">
        <v>0</v>
      </c>
      <c r="N44" s="318">
        <v>66303505</v>
      </c>
      <c r="O44" s="318">
        <v>55413</v>
      </c>
      <c r="P44" s="318">
        <v>66358918</v>
      </c>
      <c r="Q44" s="318">
        <v>-5482113</v>
      </c>
      <c r="R44" s="318">
        <v>150725808</v>
      </c>
      <c r="S44" s="318">
        <v>184683</v>
      </c>
      <c r="T44" s="318">
        <v>150910491</v>
      </c>
      <c r="U44" s="318">
        <v>-26642929</v>
      </c>
      <c r="V44" s="193">
        <v>62</v>
      </c>
    </row>
    <row r="45" spans="2:22" s="253" customFormat="1" ht="21.75" customHeight="1" x14ac:dyDescent="0.15">
      <c r="B45" s="89">
        <v>82</v>
      </c>
      <c r="C45" s="19" t="s">
        <v>19</v>
      </c>
      <c r="D45" s="256">
        <v>-30614864</v>
      </c>
      <c r="E45" s="256">
        <v>0</v>
      </c>
      <c r="F45" s="256">
        <v>0</v>
      </c>
      <c r="G45" s="256">
        <v>0</v>
      </c>
      <c r="H45" s="256">
        <v>3445254777</v>
      </c>
      <c r="I45" s="256">
        <v>173429656</v>
      </c>
      <c r="J45" s="256">
        <v>173429656</v>
      </c>
      <c r="K45" s="318">
        <v>0</v>
      </c>
      <c r="L45" s="318">
        <v>0</v>
      </c>
      <c r="M45" s="318">
        <v>0</v>
      </c>
      <c r="N45" s="318">
        <v>185408658</v>
      </c>
      <c r="O45" s="318">
        <v>0</v>
      </c>
      <c r="P45" s="318">
        <v>185408658</v>
      </c>
      <c r="Q45" s="318">
        <v>-27957211</v>
      </c>
      <c r="R45" s="318">
        <v>445707675</v>
      </c>
      <c r="S45" s="318">
        <v>0</v>
      </c>
      <c r="T45" s="318">
        <v>445707675</v>
      </c>
      <c r="U45" s="318">
        <v>-101257444</v>
      </c>
      <c r="V45" s="193">
        <v>82</v>
      </c>
    </row>
    <row r="46" spans="2:22" s="253" customFormat="1" ht="21.75" customHeight="1" x14ac:dyDescent="0.15">
      <c r="B46" s="89">
        <v>86</v>
      </c>
      <c r="C46" s="19" t="s">
        <v>18</v>
      </c>
      <c r="D46" s="256">
        <v>40497475</v>
      </c>
      <c r="E46" s="256">
        <v>30001637</v>
      </c>
      <c r="F46" s="256">
        <v>0</v>
      </c>
      <c r="G46" s="256">
        <v>0</v>
      </c>
      <c r="H46" s="256">
        <v>1261338846</v>
      </c>
      <c r="I46" s="256">
        <v>86475558</v>
      </c>
      <c r="J46" s="256">
        <v>86475558</v>
      </c>
      <c r="K46" s="318">
        <v>0</v>
      </c>
      <c r="L46" s="318">
        <v>92949987</v>
      </c>
      <c r="M46" s="318">
        <v>0</v>
      </c>
      <c r="N46" s="318">
        <v>67018835</v>
      </c>
      <c r="O46" s="318">
        <v>0</v>
      </c>
      <c r="P46" s="318">
        <v>67018835</v>
      </c>
      <c r="Q46" s="318">
        <v>-7415204</v>
      </c>
      <c r="R46" s="318">
        <v>149921037</v>
      </c>
      <c r="S46" s="318">
        <v>0</v>
      </c>
      <c r="T46" s="318">
        <v>149921037</v>
      </c>
      <c r="U46" s="318">
        <v>-27972029</v>
      </c>
      <c r="V46" s="193">
        <v>86</v>
      </c>
    </row>
    <row r="47" spans="2:22" s="253" customFormat="1" ht="21.75" customHeight="1" x14ac:dyDescent="0.15">
      <c r="B47" s="89">
        <v>89</v>
      </c>
      <c r="C47" s="19" t="s">
        <v>17</v>
      </c>
      <c r="D47" s="256">
        <v>32706637</v>
      </c>
      <c r="E47" s="256">
        <v>30000000</v>
      </c>
      <c r="F47" s="256">
        <v>0</v>
      </c>
      <c r="G47" s="256">
        <v>0</v>
      </c>
      <c r="H47" s="256">
        <v>3420300431</v>
      </c>
      <c r="I47" s="256">
        <v>127848225</v>
      </c>
      <c r="J47" s="256">
        <v>127848225</v>
      </c>
      <c r="K47" s="318">
        <v>0</v>
      </c>
      <c r="L47" s="318">
        <v>30717582</v>
      </c>
      <c r="M47" s="318">
        <v>0</v>
      </c>
      <c r="N47" s="318">
        <v>198867223</v>
      </c>
      <c r="O47" s="318">
        <v>0</v>
      </c>
      <c r="P47" s="318">
        <v>198867223</v>
      </c>
      <c r="Q47" s="318">
        <v>-21717052</v>
      </c>
      <c r="R47" s="318">
        <v>434857103</v>
      </c>
      <c r="S47" s="318">
        <v>0</v>
      </c>
      <c r="T47" s="318">
        <v>434857103</v>
      </c>
      <c r="U47" s="318">
        <v>-88597305</v>
      </c>
      <c r="V47" s="193">
        <v>89</v>
      </c>
    </row>
    <row r="48" spans="2:22" s="253" customFormat="1" ht="21.75" customHeight="1" x14ac:dyDescent="0.15">
      <c r="B48" s="91">
        <v>90</v>
      </c>
      <c r="C48" s="23" t="s">
        <v>16</v>
      </c>
      <c r="D48" s="256">
        <v>293686583</v>
      </c>
      <c r="E48" s="256">
        <v>136102408</v>
      </c>
      <c r="F48" s="256">
        <v>0</v>
      </c>
      <c r="G48" s="256">
        <v>0</v>
      </c>
      <c r="H48" s="256">
        <v>6029291997</v>
      </c>
      <c r="I48" s="256">
        <v>426602238</v>
      </c>
      <c r="J48" s="256">
        <v>426602238</v>
      </c>
      <c r="K48" s="318">
        <v>0</v>
      </c>
      <c r="L48" s="256">
        <v>359995764</v>
      </c>
      <c r="M48" s="256">
        <v>0</v>
      </c>
      <c r="N48" s="317">
        <v>267097186</v>
      </c>
      <c r="O48" s="317">
        <v>673700</v>
      </c>
      <c r="P48" s="317">
        <v>267770886</v>
      </c>
      <c r="Q48" s="317">
        <v>2714956</v>
      </c>
      <c r="R48" s="317">
        <v>788988113</v>
      </c>
      <c r="S48" s="317">
        <v>1388005</v>
      </c>
      <c r="T48" s="317">
        <v>790376118</v>
      </c>
      <c r="U48" s="317">
        <v>-127376833</v>
      </c>
      <c r="V48" s="195">
        <v>90</v>
      </c>
    </row>
    <row r="49" spans="2:22" s="253" customFormat="1" ht="21.75" customHeight="1" x14ac:dyDescent="0.15">
      <c r="B49" s="89">
        <v>92</v>
      </c>
      <c r="C49" s="19" t="s">
        <v>15</v>
      </c>
      <c r="D49" s="316">
        <v>-18662944</v>
      </c>
      <c r="E49" s="316">
        <v>83443000</v>
      </c>
      <c r="F49" s="316">
        <v>0</v>
      </c>
      <c r="G49" s="316">
        <v>0</v>
      </c>
      <c r="H49" s="316">
        <v>2713263020</v>
      </c>
      <c r="I49" s="316">
        <v>64778444</v>
      </c>
      <c r="J49" s="316">
        <v>64778444</v>
      </c>
      <c r="K49" s="315">
        <v>0</v>
      </c>
      <c r="L49" s="316">
        <v>334850000</v>
      </c>
      <c r="M49" s="315">
        <v>0</v>
      </c>
      <c r="N49" s="318">
        <v>103142523</v>
      </c>
      <c r="O49" s="318">
        <v>0</v>
      </c>
      <c r="P49" s="318">
        <v>103142523</v>
      </c>
      <c r="Q49" s="318">
        <v>-11563773</v>
      </c>
      <c r="R49" s="318">
        <v>324341320</v>
      </c>
      <c r="S49" s="318">
        <v>0</v>
      </c>
      <c r="T49" s="318">
        <v>324341320</v>
      </c>
      <c r="U49" s="318">
        <v>-94167044</v>
      </c>
      <c r="V49" s="193">
        <v>92</v>
      </c>
    </row>
    <row r="50" spans="2:22" s="253" customFormat="1" ht="21.75" customHeight="1" x14ac:dyDescent="0.15">
      <c r="B50" s="89">
        <v>93</v>
      </c>
      <c r="C50" s="19" t="s">
        <v>14</v>
      </c>
      <c r="D50" s="256">
        <v>240836985</v>
      </c>
      <c r="E50" s="256">
        <v>5000</v>
      </c>
      <c r="F50" s="256">
        <v>0</v>
      </c>
      <c r="G50" s="256">
        <v>0</v>
      </c>
      <c r="H50" s="256">
        <v>21584181612</v>
      </c>
      <c r="I50" s="256">
        <v>660732369</v>
      </c>
      <c r="J50" s="256">
        <v>660732369</v>
      </c>
      <c r="K50" s="318">
        <v>0</v>
      </c>
      <c r="L50" s="318">
        <v>18539091</v>
      </c>
      <c r="M50" s="318">
        <v>0</v>
      </c>
      <c r="N50" s="318">
        <v>991814898</v>
      </c>
      <c r="O50" s="318">
        <v>0</v>
      </c>
      <c r="P50" s="318">
        <v>991814898</v>
      </c>
      <c r="Q50" s="318">
        <v>-121163834</v>
      </c>
      <c r="R50" s="318">
        <v>2743323381</v>
      </c>
      <c r="S50" s="318">
        <v>0</v>
      </c>
      <c r="T50" s="318">
        <v>2743323381</v>
      </c>
      <c r="U50" s="318">
        <v>-776266047</v>
      </c>
      <c r="V50" s="193">
        <v>93</v>
      </c>
    </row>
    <row r="51" spans="2:22" s="253" customFormat="1" ht="21.75" customHeight="1" x14ac:dyDescent="0.15">
      <c r="B51" s="89">
        <v>94</v>
      </c>
      <c r="C51" s="19" t="s">
        <v>13</v>
      </c>
      <c r="D51" s="256">
        <v>130327902</v>
      </c>
      <c r="E51" s="256">
        <v>699</v>
      </c>
      <c r="F51" s="256">
        <v>0</v>
      </c>
      <c r="G51" s="256">
        <v>0</v>
      </c>
      <c r="H51" s="256">
        <v>15292162498</v>
      </c>
      <c r="I51" s="256">
        <v>484756133</v>
      </c>
      <c r="J51" s="256">
        <v>484756133</v>
      </c>
      <c r="K51" s="318">
        <v>0</v>
      </c>
      <c r="L51" s="318">
        <v>3507899</v>
      </c>
      <c r="M51" s="318">
        <v>0</v>
      </c>
      <c r="N51" s="318">
        <v>767259689</v>
      </c>
      <c r="O51" s="318">
        <v>22627528</v>
      </c>
      <c r="P51" s="318">
        <v>789887217</v>
      </c>
      <c r="Q51" s="318">
        <v>-164660777</v>
      </c>
      <c r="R51" s="318">
        <v>1916602903</v>
      </c>
      <c r="S51" s="318">
        <v>0</v>
      </c>
      <c r="T51" s="318">
        <v>1916602903</v>
      </c>
      <c r="U51" s="318">
        <v>-578990775</v>
      </c>
      <c r="V51" s="193">
        <v>94</v>
      </c>
    </row>
    <row r="52" spans="2:22" s="253" customFormat="1" ht="21.75" customHeight="1" x14ac:dyDescent="0.15">
      <c r="B52" s="89">
        <v>95</v>
      </c>
      <c r="C52" s="19" t="s">
        <v>12</v>
      </c>
      <c r="D52" s="256">
        <v>14436312</v>
      </c>
      <c r="E52" s="256">
        <v>58168</v>
      </c>
      <c r="F52" s="256">
        <v>0</v>
      </c>
      <c r="G52" s="256">
        <v>0</v>
      </c>
      <c r="H52" s="256">
        <v>2677399526</v>
      </c>
      <c r="I52" s="256">
        <v>65045361</v>
      </c>
      <c r="J52" s="256">
        <v>65045361</v>
      </c>
      <c r="K52" s="318">
        <v>0</v>
      </c>
      <c r="L52" s="318">
        <v>59113450</v>
      </c>
      <c r="M52" s="318">
        <v>0</v>
      </c>
      <c r="N52" s="318">
        <v>147220315</v>
      </c>
      <c r="O52" s="318">
        <v>0</v>
      </c>
      <c r="P52" s="318">
        <v>147220315</v>
      </c>
      <c r="Q52" s="318">
        <v>-25777220</v>
      </c>
      <c r="R52" s="318">
        <v>319898451</v>
      </c>
      <c r="S52" s="318">
        <v>0</v>
      </c>
      <c r="T52" s="318">
        <v>319898451</v>
      </c>
      <c r="U52" s="318">
        <v>-48205373</v>
      </c>
      <c r="V52" s="193">
        <v>95</v>
      </c>
    </row>
    <row r="53" spans="2:22" s="253" customFormat="1" ht="21.75" customHeight="1" x14ac:dyDescent="0.15">
      <c r="B53" s="91">
        <v>96</v>
      </c>
      <c r="C53" s="23" t="s">
        <v>11</v>
      </c>
      <c r="D53" s="256">
        <v>-56330990</v>
      </c>
      <c r="E53" s="256">
        <v>5600</v>
      </c>
      <c r="F53" s="256">
        <v>0</v>
      </c>
      <c r="G53" s="256">
        <v>0</v>
      </c>
      <c r="H53" s="256">
        <v>5989214683</v>
      </c>
      <c r="I53" s="256">
        <v>351576192</v>
      </c>
      <c r="J53" s="256">
        <v>351576192</v>
      </c>
      <c r="K53" s="318">
        <v>0</v>
      </c>
      <c r="L53" s="256">
        <v>56989522</v>
      </c>
      <c r="M53" s="256">
        <v>0</v>
      </c>
      <c r="N53" s="317">
        <v>296539707</v>
      </c>
      <c r="O53" s="317">
        <v>0</v>
      </c>
      <c r="P53" s="317">
        <v>296539707</v>
      </c>
      <c r="Q53" s="317">
        <v>-57309066</v>
      </c>
      <c r="R53" s="317">
        <v>704687368</v>
      </c>
      <c r="S53" s="317">
        <v>0</v>
      </c>
      <c r="T53" s="317">
        <v>704687368</v>
      </c>
      <c r="U53" s="317">
        <v>-173231066</v>
      </c>
      <c r="V53" s="195">
        <v>96</v>
      </c>
    </row>
    <row r="54" spans="2:22" s="253" customFormat="1" ht="21.75" customHeight="1" x14ac:dyDescent="0.15">
      <c r="B54" s="89">
        <v>97</v>
      </c>
      <c r="C54" s="19" t="s">
        <v>10</v>
      </c>
      <c r="D54" s="316">
        <v>-53917995</v>
      </c>
      <c r="E54" s="316">
        <v>118408000</v>
      </c>
      <c r="F54" s="316">
        <v>0</v>
      </c>
      <c r="G54" s="316">
        <v>0</v>
      </c>
      <c r="H54" s="316">
        <v>7994069984</v>
      </c>
      <c r="I54" s="316">
        <v>350263553</v>
      </c>
      <c r="J54" s="316">
        <v>350263553</v>
      </c>
      <c r="K54" s="315">
        <v>0</v>
      </c>
      <c r="L54" s="316">
        <v>127325000</v>
      </c>
      <c r="M54" s="315">
        <v>0</v>
      </c>
      <c r="N54" s="318">
        <v>435422379</v>
      </c>
      <c r="O54" s="318">
        <v>326712</v>
      </c>
      <c r="P54" s="318">
        <v>435749091</v>
      </c>
      <c r="Q54" s="318">
        <v>-73507529</v>
      </c>
      <c r="R54" s="318">
        <v>996776590</v>
      </c>
      <c r="S54" s="318">
        <v>1274735</v>
      </c>
      <c r="T54" s="318">
        <v>998051325</v>
      </c>
      <c r="U54" s="318">
        <v>-183242803</v>
      </c>
      <c r="V54" s="193">
        <v>97</v>
      </c>
    </row>
    <row r="55" spans="2:22" s="253" customFormat="1" ht="21.75" customHeight="1" x14ac:dyDescent="0.15">
      <c r="B55" s="89">
        <v>98</v>
      </c>
      <c r="C55" s="19" t="s">
        <v>9</v>
      </c>
      <c r="D55" s="256">
        <v>-150571547</v>
      </c>
      <c r="E55" s="256">
        <v>14442</v>
      </c>
      <c r="F55" s="256">
        <v>0</v>
      </c>
      <c r="G55" s="256">
        <v>0</v>
      </c>
      <c r="H55" s="256">
        <v>13828647233</v>
      </c>
      <c r="I55" s="256">
        <v>484256845</v>
      </c>
      <c r="J55" s="256">
        <v>484256845</v>
      </c>
      <c r="K55" s="318">
        <v>0</v>
      </c>
      <c r="L55" s="318">
        <v>23861264</v>
      </c>
      <c r="M55" s="318">
        <v>0</v>
      </c>
      <c r="N55" s="318">
        <v>695855632</v>
      </c>
      <c r="O55" s="318">
        <v>0</v>
      </c>
      <c r="P55" s="318">
        <v>695855632</v>
      </c>
      <c r="Q55" s="318">
        <v>-113474760</v>
      </c>
      <c r="R55" s="318">
        <v>1657351142</v>
      </c>
      <c r="S55" s="318">
        <v>0</v>
      </c>
      <c r="T55" s="318">
        <v>1657351142</v>
      </c>
      <c r="U55" s="318">
        <v>-426371522</v>
      </c>
      <c r="V55" s="193">
        <v>98</v>
      </c>
    </row>
    <row r="56" spans="2:22" s="253" customFormat="1" ht="21.75" customHeight="1" x14ac:dyDescent="0.15">
      <c r="B56" s="89">
        <v>99</v>
      </c>
      <c r="C56" s="19" t="s">
        <v>8</v>
      </c>
      <c r="D56" s="256">
        <v>8802720</v>
      </c>
      <c r="E56" s="256">
        <v>3032</v>
      </c>
      <c r="F56" s="256">
        <v>0</v>
      </c>
      <c r="G56" s="256">
        <v>0</v>
      </c>
      <c r="H56" s="256">
        <v>5310790354</v>
      </c>
      <c r="I56" s="256">
        <v>11059732</v>
      </c>
      <c r="J56" s="256">
        <v>11059732</v>
      </c>
      <c r="K56" s="318">
        <v>0</v>
      </c>
      <c r="L56" s="318">
        <v>304098860</v>
      </c>
      <c r="M56" s="318">
        <v>0</v>
      </c>
      <c r="N56" s="318">
        <v>244819422</v>
      </c>
      <c r="O56" s="318">
        <v>0</v>
      </c>
      <c r="P56" s="318">
        <v>244819422</v>
      </c>
      <c r="Q56" s="318">
        <v>-33706014</v>
      </c>
      <c r="R56" s="318">
        <v>636009497</v>
      </c>
      <c r="S56" s="318">
        <v>0</v>
      </c>
      <c r="T56" s="318">
        <v>636009497</v>
      </c>
      <c r="U56" s="318">
        <v>-127448715</v>
      </c>
      <c r="V56" s="193">
        <v>99</v>
      </c>
    </row>
    <row r="57" spans="2:22" s="253" customFormat="1" ht="21.75" customHeight="1" x14ac:dyDescent="0.15">
      <c r="B57" s="89">
        <v>100</v>
      </c>
      <c r="C57" s="19" t="s">
        <v>7</v>
      </c>
      <c r="D57" s="256">
        <v>-4210370</v>
      </c>
      <c r="E57" s="256">
        <v>69786</v>
      </c>
      <c r="F57" s="256">
        <v>0</v>
      </c>
      <c r="G57" s="256">
        <v>0</v>
      </c>
      <c r="H57" s="256">
        <v>5696562108</v>
      </c>
      <c r="I57" s="256">
        <v>23123307</v>
      </c>
      <c r="J57" s="256">
        <v>23123307</v>
      </c>
      <c r="K57" s="318">
        <v>0</v>
      </c>
      <c r="L57" s="318">
        <v>81723708</v>
      </c>
      <c r="M57" s="318">
        <v>0</v>
      </c>
      <c r="N57" s="318">
        <v>316518087</v>
      </c>
      <c r="O57" s="318">
        <v>0</v>
      </c>
      <c r="P57" s="318">
        <v>316518087</v>
      </c>
      <c r="Q57" s="318">
        <v>-15973347</v>
      </c>
      <c r="R57" s="318">
        <v>694468200</v>
      </c>
      <c r="S57" s="318">
        <v>0</v>
      </c>
      <c r="T57" s="318">
        <v>694468200</v>
      </c>
      <c r="U57" s="318">
        <v>-149992415</v>
      </c>
      <c r="V57" s="193">
        <v>100</v>
      </c>
    </row>
    <row r="58" spans="2:22" s="253" customFormat="1" ht="21.75" customHeight="1" x14ac:dyDescent="0.15">
      <c r="B58" s="91">
        <v>101</v>
      </c>
      <c r="C58" s="23" t="s">
        <v>6</v>
      </c>
      <c r="D58" s="256">
        <v>-60147419</v>
      </c>
      <c r="E58" s="256">
        <v>35</v>
      </c>
      <c r="F58" s="256">
        <v>0</v>
      </c>
      <c r="G58" s="256">
        <v>0</v>
      </c>
      <c r="H58" s="256">
        <v>6047740445</v>
      </c>
      <c r="I58" s="256">
        <v>377125809</v>
      </c>
      <c r="J58" s="256">
        <v>377125809</v>
      </c>
      <c r="K58" s="318">
        <v>0</v>
      </c>
      <c r="L58" s="256">
        <v>359271</v>
      </c>
      <c r="M58" s="256">
        <v>0</v>
      </c>
      <c r="N58" s="317">
        <v>333303102</v>
      </c>
      <c r="O58" s="317">
        <v>0</v>
      </c>
      <c r="P58" s="317">
        <v>333303102</v>
      </c>
      <c r="Q58" s="317">
        <v>-24294946</v>
      </c>
      <c r="R58" s="317">
        <v>721829622</v>
      </c>
      <c r="S58" s="317">
        <v>0</v>
      </c>
      <c r="T58" s="317">
        <v>721829622</v>
      </c>
      <c r="U58" s="317">
        <v>-169336416</v>
      </c>
      <c r="V58" s="195">
        <v>101</v>
      </c>
    </row>
    <row r="59" spans="2:22" s="253" customFormat="1" ht="21.75" customHeight="1" x14ac:dyDescent="0.15">
      <c r="B59" s="87">
        <v>102</v>
      </c>
      <c r="C59" s="15" t="s">
        <v>5</v>
      </c>
      <c r="D59" s="316">
        <v>7520472</v>
      </c>
      <c r="E59" s="316">
        <v>2657435</v>
      </c>
      <c r="F59" s="316">
        <v>0</v>
      </c>
      <c r="G59" s="316">
        <v>0</v>
      </c>
      <c r="H59" s="316">
        <v>8554539247</v>
      </c>
      <c r="I59" s="316">
        <v>10157336</v>
      </c>
      <c r="J59" s="316">
        <v>10157336</v>
      </c>
      <c r="K59" s="315">
        <v>0</v>
      </c>
      <c r="L59" s="316">
        <v>14443711</v>
      </c>
      <c r="M59" s="315">
        <v>0</v>
      </c>
      <c r="N59" s="314">
        <v>480156748</v>
      </c>
      <c r="O59" s="314">
        <v>0</v>
      </c>
      <c r="P59" s="314">
        <v>480156748</v>
      </c>
      <c r="Q59" s="314">
        <v>-48532249</v>
      </c>
      <c r="R59" s="314">
        <v>1130869681</v>
      </c>
      <c r="S59" s="314">
        <v>0</v>
      </c>
      <c r="T59" s="314">
        <v>1130869681</v>
      </c>
      <c r="U59" s="314">
        <v>-255021433</v>
      </c>
      <c r="V59" s="191">
        <v>102</v>
      </c>
    </row>
    <row r="60" spans="2:22" s="253" customFormat="1" ht="21.75" customHeight="1" x14ac:dyDescent="0.15">
      <c r="B60" s="89">
        <v>103</v>
      </c>
      <c r="C60" s="19" t="s">
        <v>4</v>
      </c>
      <c r="D60" s="256">
        <v>-15478904</v>
      </c>
      <c r="E60" s="256">
        <v>40001</v>
      </c>
      <c r="F60" s="256">
        <v>0</v>
      </c>
      <c r="G60" s="256">
        <v>0</v>
      </c>
      <c r="H60" s="256">
        <v>5529352423</v>
      </c>
      <c r="I60" s="256">
        <v>203027286</v>
      </c>
      <c r="J60" s="256">
        <v>203027286</v>
      </c>
      <c r="K60" s="318">
        <v>0</v>
      </c>
      <c r="L60" s="318">
        <v>200597427</v>
      </c>
      <c r="M60" s="318">
        <v>0</v>
      </c>
      <c r="N60" s="318">
        <v>243097171</v>
      </c>
      <c r="O60" s="318">
        <v>0</v>
      </c>
      <c r="P60" s="318">
        <v>243097171</v>
      </c>
      <c r="Q60" s="318">
        <v>-39104104</v>
      </c>
      <c r="R60" s="318">
        <v>688832584</v>
      </c>
      <c r="S60" s="318">
        <v>0</v>
      </c>
      <c r="T60" s="318">
        <v>688832584</v>
      </c>
      <c r="U60" s="318">
        <v>-164114012</v>
      </c>
      <c r="V60" s="193">
        <v>103</v>
      </c>
    </row>
    <row r="61" spans="2:22" s="253" customFormat="1" ht="21.75" customHeight="1" x14ac:dyDescent="0.15">
      <c r="B61" s="89">
        <v>104</v>
      </c>
      <c r="C61" s="19" t="s">
        <v>3</v>
      </c>
      <c r="D61" s="256">
        <v>340238583</v>
      </c>
      <c r="E61" s="256">
        <v>50000000</v>
      </c>
      <c r="F61" s="256">
        <v>0</v>
      </c>
      <c r="G61" s="256">
        <v>0</v>
      </c>
      <c r="H61" s="256">
        <v>9513140840</v>
      </c>
      <c r="I61" s="256">
        <v>565724250</v>
      </c>
      <c r="J61" s="256">
        <v>565724250</v>
      </c>
      <c r="K61" s="318">
        <v>0</v>
      </c>
      <c r="L61" s="318">
        <v>51394847</v>
      </c>
      <c r="M61" s="318">
        <v>0</v>
      </c>
      <c r="N61" s="318">
        <v>486015246</v>
      </c>
      <c r="O61" s="318">
        <v>0</v>
      </c>
      <c r="P61" s="318">
        <v>486015246</v>
      </c>
      <c r="Q61" s="318">
        <v>-32318816</v>
      </c>
      <c r="R61" s="318">
        <v>1179095626</v>
      </c>
      <c r="S61" s="318">
        <v>0</v>
      </c>
      <c r="T61" s="318">
        <v>1179095626</v>
      </c>
      <c r="U61" s="318">
        <v>-210257995</v>
      </c>
      <c r="V61" s="193">
        <v>104</v>
      </c>
    </row>
    <row r="62" spans="2:22" s="253" customFormat="1" ht="21.75" customHeight="1" x14ac:dyDescent="0.15">
      <c r="B62" s="91">
        <v>105</v>
      </c>
      <c r="C62" s="23" t="s">
        <v>2</v>
      </c>
      <c r="D62" s="256">
        <v>32548373</v>
      </c>
      <c r="E62" s="256">
        <v>0</v>
      </c>
      <c r="F62" s="256">
        <v>0</v>
      </c>
      <c r="G62" s="256">
        <v>0</v>
      </c>
      <c r="H62" s="256">
        <v>6440181687</v>
      </c>
      <c r="I62" s="256">
        <v>85813689</v>
      </c>
      <c r="J62" s="256">
        <v>85813689</v>
      </c>
      <c r="K62" s="318">
        <v>0</v>
      </c>
      <c r="L62" s="256">
        <v>23466000</v>
      </c>
      <c r="M62" s="256">
        <v>0</v>
      </c>
      <c r="N62" s="317">
        <v>328510186</v>
      </c>
      <c r="O62" s="317">
        <v>547474</v>
      </c>
      <c r="P62" s="317">
        <v>329057660</v>
      </c>
      <c r="Q62" s="317">
        <v>-5743160</v>
      </c>
      <c r="R62" s="317">
        <v>801513494</v>
      </c>
      <c r="S62" s="317">
        <v>1455674</v>
      </c>
      <c r="T62" s="317">
        <v>802969168</v>
      </c>
      <c r="U62" s="317">
        <v>-198013844</v>
      </c>
      <c r="V62" s="195">
        <v>105</v>
      </c>
    </row>
    <row r="63" spans="2:22" s="253" customFormat="1" ht="21.75" customHeight="1" x14ac:dyDescent="0.15">
      <c r="B63" s="87">
        <v>301</v>
      </c>
      <c r="C63" s="15" t="s">
        <v>1</v>
      </c>
      <c r="D63" s="316">
        <v>-131561881</v>
      </c>
      <c r="E63" s="316">
        <v>84773</v>
      </c>
      <c r="F63" s="316">
        <v>0</v>
      </c>
      <c r="G63" s="316">
        <v>0</v>
      </c>
      <c r="H63" s="316">
        <v>1417564276</v>
      </c>
      <c r="I63" s="316">
        <v>12901346</v>
      </c>
      <c r="J63" s="316">
        <v>0</v>
      </c>
      <c r="K63" s="315">
        <v>12901346</v>
      </c>
      <c r="L63" s="316">
        <v>493269892</v>
      </c>
      <c r="M63" s="315">
        <v>0</v>
      </c>
      <c r="N63" s="314">
        <v>156405612</v>
      </c>
      <c r="O63" s="314">
        <v>0</v>
      </c>
      <c r="P63" s="314">
        <v>156405612</v>
      </c>
      <c r="Q63" s="314">
        <v>-14601612</v>
      </c>
      <c r="R63" s="314">
        <v>263004478</v>
      </c>
      <c r="S63" s="314">
        <v>0</v>
      </c>
      <c r="T63" s="314">
        <v>263004478</v>
      </c>
      <c r="U63" s="314">
        <v>18220522</v>
      </c>
      <c r="V63" s="191">
        <v>301</v>
      </c>
    </row>
    <row r="64" spans="2:22" s="253" customFormat="1" ht="21.75" customHeight="1" thickBot="1" x14ac:dyDescent="0.2">
      <c r="B64" s="84">
        <v>302</v>
      </c>
      <c r="C64" s="11" t="s">
        <v>0</v>
      </c>
      <c r="D64" s="313">
        <v>165784304</v>
      </c>
      <c r="E64" s="313">
        <v>48764</v>
      </c>
      <c r="F64" s="313">
        <v>0</v>
      </c>
      <c r="G64" s="313">
        <v>0</v>
      </c>
      <c r="H64" s="313">
        <v>1510409019</v>
      </c>
      <c r="I64" s="313">
        <v>235735540</v>
      </c>
      <c r="J64" s="313">
        <v>112735540</v>
      </c>
      <c r="K64" s="312">
        <v>123000000</v>
      </c>
      <c r="L64" s="312">
        <v>935588404</v>
      </c>
      <c r="M64" s="312">
        <v>0</v>
      </c>
      <c r="N64" s="311">
        <v>153183334</v>
      </c>
      <c r="O64" s="311">
        <v>0</v>
      </c>
      <c r="P64" s="311">
        <v>153183334</v>
      </c>
      <c r="Q64" s="311">
        <v>1120256</v>
      </c>
      <c r="R64" s="311">
        <v>320382891</v>
      </c>
      <c r="S64" s="311">
        <v>0</v>
      </c>
      <c r="T64" s="311">
        <v>320382891</v>
      </c>
      <c r="U64" s="311">
        <v>-974309</v>
      </c>
      <c r="V64" s="18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5">
    <mergeCell ref="B3:B5"/>
    <mergeCell ref="I3:K3"/>
    <mergeCell ref="N3:Q3"/>
    <mergeCell ref="R3:U3"/>
    <mergeCell ref="V3:V5"/>
  </mergeCells>
  <phoneticPr fontId="7"/>
  <pageMargins left="0.70866141732283472" right="0.70866141732283472" top="0.74803149606299213" bottom="0.74803149606299213" header="0.31496062992125984" footer="0.31496062992125984"/>
  <pageSetup paperSize="9" scale="48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V117"/>
  <sheetViews>
    <sheetView view="pageBreakPreview" zoomScale="60" zoomScaleNormal="100" workbookViewId="0"/>
  </sheetViews>
  <sheetFormatPr defaultColWidth="10.75" defaultRowHeight="14.25" x14ac:dyDescent="0.15"/>
  <cols>
    <col min="1" max="1" width="1.75" style="251" customWidth="1"/>
    <col min="2" max="2" width="5" style="251" customWidth="1"/>
    <col min="3" max="3" width="13.625" style="251" customWidth="1"/>
    <col min="4" max="12" width="16.5" style="251" customWidth="1"/>
    <col min="13" max="13" width="20.5" style="251" customWidth="1"/>
    <col min="14" max="14" width="5" style="251" customWidth="1"/>
    <col min="15" max="15" width="7.375" style="251" customWidth="1"/>
    <col min="16" max="16" width="14.125" style="362" customWidth="1"/>
    <col min="17" max="17" width="3.75" style="362" bestFit="1" customWidth="1"/>
    <col min="18" max="18" width="10.75" style="362" customWidth="1"/>
    <col min="19" max="19" width="6" style="362" customWidth="1"/>
    <col min="20" max="20" width="13.5" style="362" bestFit="1" customWidth="1"/>
    <col min="21" max="21" width="13.5" style="251" bestFit="1" customWidth="1"/>
    <col min="22" max="22" width="5.125" style="251" customWidth="1"/>
    <col min="23" max="16384" width="10.75" style="251"/>
  </cols>
  <sheetData>
    <row r="1" spans="2:22" ht="24" customHeight="1" x14ac:dyDescent="0.15">
      <c r="B1" s="360" t="s">
        <v>244</v>
      </c>
      <c r="C1" s="374"/>
    </row>
    <row r="2" spans="2:22" ht="11.25" customHeight="1" thickBot="1" x14ac:dyDescent="0.2">
      <c r="B2" s="360"/>
      <c r="C2" s="359"/>
    </row>
    <row r="3" spans="2:22" s="253" customFormat="1" ht="22.5" customHeight="1" x14ac:dyDescent="0.15">
      <c r="B3" s="848" t="s">
        <v>171</v>
      </c>
      <c r="C3" s="396" t="s">
        <v>82</v>
      </c>
      <c r="D3" s="843" t="s">
        <v>243</v>
      </c>
      <c r="E3" s="859"/>
      <c r="F3" s="859"/>
      <c r="G3" s="859"/>
      <c r="H3" s="860"/>
      <c r="I3" s="861" t="s">
        <v>242</v>
      </c>
      <c r="J3" s="862"/>
      <c r="K3" s="862"/>
      <c r="L3" s="862"/>
      <c r="M3" s="395"/>
      <c r="N3" s="856" t="s">
        <v>171</v>
      </c>
      <c r="P3" s="362"/>
      <c r="Q3" s="362"/>
      <c r="R3" s="362"/>
      <c r="S3" s="362"/>
      <c r="T3" s="362"/>
    </row>
    <row r="4" spans="2:22" s="253" customFormat="1" ht="21.75" customHeight="1" x14ac:dyDescent="0.15">
      <c r="B4" s="802"/>
      <c r="C4" s="298"/>
      <c r="D4" s="798" t="s">
        <v>241</v>
      </c>
      <c r="E4" s="301" t="s">
        <v>240</v>
      </c>
      <c r="F4" s="301" t="s">
        <v>239</v>
      </c>
      <c r="G4" s="301" t="s">
        <v>238</v>
      </c>
      <c r="H4" s="301" t="s">
        <v>237</v>
      </c>
      <c r="I4" s="301" t="s">
        <v>236</v>
      </c>
      <c r="J4" s="301" t="s">
        <v>235</v>
      </c>
      <c r="K4" s="301" t="s">
        <v>234</v>
      </c>
      <c r="L4" s="301" t="s">
        <v>233</v>
      </c>
      <c r="M4" s="298" t="s">
        <v>232</v>
      </c>
      <c r="N4" s="857"/>
      <c r="P4" s="362"/>
      <c r="Q4" s="362"/>
      <c r="R4" s="362"/>
      <c r="S4" s="362"/>
      <c r="T4" s="362"/>
    </row>
    <row r="5" spans="2:22" s="253" customFormat="1" ht="21.75" customHeight="1" thickBot="1" x14ac:dyDescent="0.2">
      <c r="B5" s="830"/>
      <c r="C5" s="300" t="s">
        <v>187</v>
      </c>
      <c r="D5" s="394"/>
      <c r="E5" s="300"/>
      <c r="F5" s="300"/>
      <c r="G5" s="300"/>
      <c r="H5" s="300"/>
      <c r="I5" s="300" t="s">
        <v>231</v>
      </c>
      <c r="J5" s="300" t="s">
        <v>230</v>
      </c>
      <c r="K5" s="300"/>
      <c r="L5" s="300"/>
      <c r="M5" s="300" t="s">
        <v>229</v>
      </c>
      <c r="N5" s="858"/>
      <c r="P5" s="362"/>
      <c r="Q5" s="362"/>
      <c r="R5" s="362"/>
      <c r="S5" s="362"/>
      <c r="T5" s="362"/>
    </row>
    <row r="6" spans="2:22" s="267" customFormat="1" ht="17.25" x14ac:dyDescent="0.15">
      <c r="B6" s="342"/>
      <c r="C6" s="7"/>
      <c r="D6" s="340" t="s">
        <v>150</v>
      </c>
      <c r="E6" s="340" t="s">
        <v>150</v>
      </c>
      <c r="F6" s="340" t="s">
        <v>150</v>
      </c>
      <c r="G6" s="340" t="s">
        <v>150</v>
      </c>
      <c r="H6" s="340" t="s">
        <v>150</v>
      </c>
      <c r="I6" s="340" t="s">
        <v>150</v>
      </c>
      <c r="J6" s="340" t="s">
        <v>150</v>
      </c>
      <c r="K6" s="340" t="s">
        <v>150</v>
      </c>
      <c r="L6" s="340" t="s">
        <v>150</v>
      </c>
      <c r="M6" s="393" t="s">
        <v>150</v>
      </c>
      <c r="N6" s="392"/>
      <c r="P6" s="374"/>
      <c r="Q6" s="374"/>
      <c r="R6" s="374"/>
      <c r="S6" s="374"/>
      <c r="T6" s="374"/>
    </row>
    <row r="7" spans="2:22" s="267" customFormat="1" ht="21.75" customHeight="1" x14ac:dyDescent="0.15">
      <c r="B7" s="56"/>
      <c r="C7" s="55" t="s">
        <v>59</v>
      </c>
      <c r="D7" s="391">
        <v>5715207568</v>
      </c>
      <c r="E7" s="331">
        <v>11395019814</v>
      </c>
      <c r="F7" s="331">
        <v>2966469</v>
      </c>
      <c r="G7" s="331">
        <v>0</v>
      </c>
      <c r="H7" s="331">
        <v>17113193851</v>
      </c>
      <c r="I7" s="331">
        <v>643904559</v>
      </c>
      <c r="J7" s="331">
        <v>0</v>
      </c>
      <c r="K7" s="331">
        <v>0</v>
      </c>
      <c r="L7" s="331">
        <v>643904559</v>
      </c>
      <c r="M7" s="390">
        <v>16469289292</v>
      </c>
      <c r="N7" s="379"/>
      <c r="P7" s="374"/>
      <c r="Q7" s="374"/>
      <c r="R7" s="374"/>
      <c r="S7" s="374"/>
      <c r="T7" s="374"/>
    </row>
    <row r="8" spans="2:22" s="267" customFormat="1" ht="21.75" customHeight="1" x14ac:dyDescent="0.15">
      <c r="B8" s="56"/>
      <c r="C8" s="55" t="s">
        <v>58</v>
      </c>
      <c r="D8" s="391">
        <v>6730812391</v>
      </c>
      <c r="E8" s="331">
        <v>10076080537</v>
      </c>
      <c r="F8" s="331">
        <v>3149000</v>
      </c>
      <c r="G8" s="331">
        <v>0</v>
      </c>
      <c r="H8" s="331">
        <v>16810041928</v>
      </c>
      <c r="I8" s="331">
        <v>0</v>
      </c>
      <c r="J8" s="331">
        <v>0</v>
      </c>
      <c r="K8" s="331">
        <v>0</v>
      </c>
      <c r="L8" s="331">
        <v>0</v>
      </c>
      <c r="M8" s="390">
        <v>16810041928</v>
      </c>
      <c r="N8" s="379"/>
      <c r="P8" s="374"/>
      <c r="Q8" s="374"/>
      <c r="R8" s="374"/>
      <c r="S8" s="374"/>
      <c r="T8" s="374"/>
    </row>
    <row r="9" spans="2:22" s="267" customFormat="1" ht="21.75" customHeight="1" x14ac:dyDescent="0.15">
      <c r="B9" s="56"/>
      <c r="C9" s="55" t="s">
        <v>57</v>
      </c>
      <c r="D9" s="391">
        <v>6910843028</v>
      </c>
      <c r="E9" s="331">
        <v>8638417511</v>
      </c>
      <c r="F9" s="331">
        <v>2074000</v>
      </c>
      <c r="G9" s="331">
        <v>0</v>
      </c>
      <c r="H9" s="331">
        <v>15551334539</v>
      </c>
      <c r="I9" s="331">
        <v>0</v>
      </c>
      <c r="J9" s="331">
        <v>0</v>
      </c>
      <c r="K9" s="331">
        <v>0</v>
      </c>
      <c r="L9" s="331">
        <v>0</v>
      </c>
      <c r="M9" s="390">
        <v>15551334539</v>
      </c>
      <c r="N9" s="379"/>
      <c r="P9" s="374"/>
      <c r="Q9" s="374"/>
      <c r="R9" s="374"/>
      <c r="S9" s="374"/>
      <c r="T9" s="374"/>
    </row>
    <row r="10" spans="2:22" s="267" customFormat="1" ht="21.75" customHeight="1" x14ac:dyDescent="0.15">
      <c r="B10" s="56"/>
      <c r="C10" s="55" t="s">
        <v>56</v>
      </c>
      <c r="D10" s="389">
        <v>7561869627</v>
      </c>
      <c r="E10" s="388">
        <v>11800076623</v>
      </c>
      <c r="F10" s="388">
        <v>2410000</v>
      </c>
      <c r="G10" s="331">
        <v>0</v>
      </c>
      <c r="H10" s="388">
        <v>19364356250</v>
      </c>
      <c r="I10" s="388">
        <v>0</v>
      </c>
      <c r="J10" s="331">
        <v>0</v>
      </c>
      <c r="K10" s="331">
        <v>0</v>
      </c>
      <c r="L10" s="388">
        <v>0</v>
      </c>
      <c r="M10" s="387">
        <v>19364356250</v>
      </c>
      <c r="N10" s="379"/>
      <c r="P10" s="374"/>
      <c r="Q10" s="374"/>
      <c r="R10" s="374"/>
      <c r="S10" s="374"/>
      <c r="T10" s="374"/>
    </row>
    <row r="11" spans="2:22" s="267" customFormat="1" ht="18" thickBot="1" x14ac:dyDescent="0.2">
      <c r="B11" s="51"/>
      <c r="C11" s="50"/>
      <c r="D11" s="386"/>
      <c r="E11" s="385"/>
      <c r="F11" s="384"/>
      <c r="G11" s="384"/>
      <c r="H11" s="384"/>
      <c r="I11" s="384"/>
      <c r="J11" s="384"/>
      <c r="K11" s="384"/>
      <c r="L11" s="384"/>
      <c r="M11" s="384"/>
      <c r="N11" s="383"/>
      <c r="P11" s="374"/>
      <c r="Q11" s="374"/>
      <c r="R11" s="374"/>
      <c r="S11" s="374"/>
      <c r="T11" s="374"/>
    </row>
    <row r="12" spans="2:22" s="267" customFormat="1" ht="17.25" x14ac:dyDescent="0.15">
      <c r="B12" s="44"/>
      <c r="C12" s="43"/>
      <c r="D12" s="382"/>
      <c r="E12" s="381"/>
      <c r="F12" s="381"/>
      <c r="G12" s="381"/>
      <c r="H12" s="381"/>
      <c r="I12" s="381"/>
      <c r="J12" s="381"/>
      <c r="K12" s="381"/>
      <c r="L12" s="381"/>
      <c r="M12" s="381"/>
      <c r="N12" s="379"/>
      <c r="P12" s="374"/>
      <c r="Q12" s="374"/>
      <c r="R12" s="374"/>
      <c r="S12" s="374"/>
      <c r="T12" s="374"/>
    </row>
    <row r="13" spans="2:22" s="267" customFormat="1" ht="21.75" customHeight="1" x14ac:dyDescent="0.15">
      <c r="B13" s="37" t="s">
        <v>55</v>
      </c>
      <c r="C13" s="19" t="s">
        <v>54</v>
      </c>
      <c r="D13" s="380">
        <f t="shared" ref="D13:M13" si="0">SUM(D19:D64)</f>
        <v>9324559079</v>
      </c>
      <c r="E13" s="287">
        <f t="shared" si="0"/>
        <v>11766613743</v>
      </c>
      <c r="F13" s="287">
        <f t="shared" si="0"/>
        <v>989000</v>
      </c>
      <c r="G13" s="287">
        <f t="shared" si="0"/>
        <v>0</v>
      </c>
      <c r="H13" s="287">
        <f t="shared" si="0"/>
        <v>21092161822</v>
      </c>
      <c r="I13" s="287">
        <f t="shared" si="0"/>
        <v>0</v>
      </c>
      <c r="J13" s="287">
        <f t="shared" si="0"/>
        <v>0</v>
      </c>
      <c r="K13" s="287">
        <f t="shared" si="0"/>
        <v>0</v>
      </c>
      <c r="L13" s="287">
        <f t="shared" si="0"/>
        <v>0</v>
      </c>
      <c r="M13" s="38">
        <f t="shared" si="0"/>
        <v>21092161822</v>
      </c>
      <c r="N13" s="379"/>
      <c r="P13" s="374"/>
      <c r="Q13" s="374"/>
      <c r="R13" s="374"/>
      <c r="S13" s="374"/>
      <c r="T13" s="374"/>
      <c r="U13" s="374"/>
      <c r="V13" s="374"/>
    </row>
    <row r="14" spans="2:22" s="267" customFormat="1" ht="21.75" customHeight="1" x14ac:dyDescent="0.15">
      <c r="B14" s="37" t="s">
        <v>53</v>
      </c>
      <c r="C14" s="19" t="s">
        <v>52</v>
      </c>
      <c r="D14" s="377">
        <f t="shared" ref="D14:M14" si="1">SUM(D19:D62)</f>
        <v>7895700783</v>
      </c>
      <c r="E14" s="376">
        <f t="shared" si="1"/>
        <v>11653878203</v>
      </c>
      <c r="F14" s="376">
        <f t="shared" si="1"/>
        <v>989000</v>
      </c>
      <c r="G14" s="376">
        <f t="shared" si="1"/>
        <v>0</v>
      </c>
      <c r="H14" s="376">
        <f t="shared" si="1"/>
        <v>19550567986</v>
      </c>
      <c r="I14" s="376">
        <f t="shared" si="1"/>
        <v>0</v>
      </c>
      <c r="J14" s="376">
        <f t="shared" si="1"/>
        <v>0</v>
      </c>
      <c r="K14" s="376">
        <f t="shared" si="1"/>
        <v>0</v>
      </c>
      <c r="L14" s="376">
        <f t="shared" si="1"/>
        <v>0</v>
      </c>
      <c r="M14" s="33">
        <f t="shared" si="1"/>
        <v>19550567986</v>
      </c>
      <c r="N14" s="378"/>
      <c r="P14" s="374"/>
      <c r="Q14" s="374"/>
      <c r="R14" s="374"/>
      <c r="S14" s="374"/>
      <c r="T14" s="374"/>
      <c r="U14" s="374"/>
      <c r="V14" s="374"/>
    </row>
    <row r="15" spans="2:22" s="253" customFormat="1" ht="21.75" customHeight="1" x14ac:dyDescent="0.15">
      <c r="B15" s="35" t="s">
        <v>84</v>
      </c>
      <c r="C15" s="105" t="s">
        <v>50</v>
      </c>
      <c r="D15" s="377">
        <f t="shared" ref="D15:M15" si="2">SUM(D19:D31,D35:D36,D38:D40,D43,D48,D50:D51,D53:D62)</f>
        <v>6782254545</v>
      </c>
      <c r="E15" s="376">
        <f t="shared" si="2"/>
        <v>10236092786</v>
      </c>
      <c r="F15" s="376">
        <f t="shared" si="2"/>
        <v>989000</v>
      </c>
      <c r="G15" s="376">
        <f t="shared" si="2"/>
        <v>0</v>
      </c>
      <c r="H15" s="376">
        <f t="shared" si="2"/>
        <v>17019336331</v>
      </c>
      <c r="I15" s="376">
        <f t="shared" si="2"/>
        <v>0</v>
      </c>
      <c r="J15" s="376">
        <f t="shared" si="2"/>
        <v>0</v>
      </c>
      <c r="K15" s="376">
        <f t="shared" si="2"/>
        <v>0</v>
      </c>
      <c r="L15" s="376">
        <f t="shared" si="2"/>
        <v>0</v>
      </c>
      <c r="M15" s="33">
        <f t="shared" si="2"/>
        <v>17019336331</v>
      </c>
      <c r="N15" s="375"/>
      <c r="P15" s="374"/>
      <c r="Q15" s="374"/>
      <c r="R15" s="374"/>
      <c r="S15" s="374"/>
      <c r="T15" s="374"/>
      <c r="U15" s="374"/>
      <c r="V15" s="374"/>
    </row>
    <row r="16" spans="2:22" s="253" customFormat="1" ht="21.75" customHeight="1" x14ac:dyDescent="0.15">
      <c r="B16" s="34" t="s">
        <v>49</v>
      </c>
      <c r="C16" s="105" t="s">
        <v>48</v>
      </c>
      <c r="D16" s="377">
        <f t="shared" ref="D16:M16" si="3">D14-D15</f>
        <v>1113446238</v>
      </c>
      <c r="E16" s="376">
        <f t="shared" si="3"/>
        <v>1417785417</v>
      </c>
      <c r="F16" s="376">
        <f t="shared" si="3"/>
        <v>0</v>
      </c>
      <c r="G16" s="376">
        <f t="shared" si="3"/>
        <v>0</v>
      </c>
      <c r="H16" s="376">
        <f t="shared" si="3"/>
        <v>2531231655</v>
      </c>
      <c r="I16" s="376">
        <f t="shared" si="3"/>
        <v>0</v>
      </c>
      <c r="J16" s="376">
        <f t="shared" si="3"/>
        <v>0</v>
      </c>
      <c r="K16" s="376">
        <f t="shared" si="3"/>
        <v>0</v>
      </c>
      <c r="L16" s="376">
        <f t="shared" si="3"/>
        <v>0</v>
      </c>
      <c r="M16" s="33">
        <f t="shared" si="3"/>
        <v>2531231655</v>
      </c>
      <c r="N16" s="375"/>
      <c r="P16" s="374"/>
      <c r="Q16" s="374"/>
      <c r="R16" s="374"/>
      <c r="S16" s="374"/>
      <c r="T16" s="374"/>
      <c r="U16" s="374"/>
      <c r="V16" s="374"/>
    </row>
    <row r="17" spans="2:22" s="253" customFormat="1" ht="21.75" customHeight="1" x14ac:dyDescent="0.15">
      <c r="B17" s="34" t="s">
        <v>47</v>
      </c>
      <c r="C17" s="105" t="s">
        <v>46</v>
      </c>
      <c r="D17" s="377">
        <f t="shared" ref="D17:M17" si="4">SUM(D63:D64)</f>
        <v>1428858296</v>
      </c>
      <c r="E17" s="376">
        <f t="shared" si="4"/>
        <v>112735540</v>
      </c>
      <c r="F17" s="376">
        <f t="shared" si="4"/>
        <v>0</v>
      </c>
      <c r="G17" s="376">
        <f t="shared" si="4"/>
        <v>0</v>
      </c>
      <c r="H17" s="376">
        <f t="shared" si="4"/>
        <v>1541593836</v>
      </c>
      <c r="I17" s="376">
        <f t="shared" si="4"/>
        <v>0</v>
      </c>
      <c r="J17" s="376">
        <f t="shared" si="4"/>
        <v>0</v>
      </c>
      <c r="K17" s="376">
        <f t="shared" si="4"/>
        <v>0</v>
      </c>
      <c r="L17" s="376">
        <f t="shared" si="4"/>
        <v>0</v>
      </c>
      <c r="M17" s="33">
        <f t="shared" si="4"/>
        <v>1541593836</v>
      </c>
      <c r="N17" s="375"/>
      <c r="P17" s="374"/>
      <c r="Q17" s="374"/>
      <c r="R17" s="374"/>
      <c r="S17" s="374"/>
      <c r="T17" s="374"/>
      <c r="U17" s="374"/>
      <c r="V17" s="374"/>
    </row>
    <row r="18" spans="2:22" s="253" customFormat="1" ht="18" thickBot="1" x14ac:dyDescent="0.2">
      <c r="B18" s="265"/>
      <c r="C18" s="264"/>
      <c r="D18" s="373"/>
      <c r="E18" s="320"/>
      <c r="F18" s="320"/>
      <c r="G18" s="320"/>
      <c r="H18" s="320"/>
      <c r="I18" s="320"/>
      <c r="J18" s="320"/>
      <c r="K18" s="320"/>
      <c r="L18" s="320"/>
      <c r="M18" s="260"/>
      <c r="N18" s="372"/>
      <c r="P18" s="362"/>
      <c r="Q18" s="362"/>
      <c r="R18" s="362"/>
      <c r="S18" s="362"/>
      <c r="T18" s="362"/>
    </row>
    <row r="19" spans="2:22" s="253" customFormat="1" ht="21.75" customHeight="1" x14ac:dyDescent="0.15">
      <c r="B19" s="89">
        <v>1</v>
      </c>
      <c r="C19" s="19" t="s">
        <v>45</v>
      </c>
      <c r="D19" s="371">
        <v>0</v>
      </c>
      <c r="E19" s="258">
        <v>778601337</v>
      </c>
      <c r="F19" s="258">
        <v>0</v>
      </c>
      <c r="G19" s="258">
        <v>0</v>
      </c>
      <c r="H19" s="258">
        <v>778601337</v>
      </c>
      <c r="I19" s="258">
        <v>0</v>
      </c>
      <c r="J19" s="258">
        <v>0</v>
      </c>
      <c r="K19" s="258">
        <v>0</v>
      </c>
      <c r="L19" s="258">
        <v>0</v>
      </c>
      <c r="M19" s="319">
        <v>778601337</v>
      </c>
      <c r="N19" s="370">
        <v>1</v>
      </c>
      <c r="P19" s="362"/>
      <c r="Q19" s="362"/>
      <c r="R19" s="362"/>
      <c r="S19" s="362"/>
      <c r="T19" s="362"/>
    </row>
    <row r="20" spans="2:22" s="253" customFormat="1" ht="21.75" customHeight="1" x14ac:dyDescent="0.15">
      <c r="B20" s="89">
        <v>2</v>
      </c>
      <c r="C20" s="19" t="s">
        <v>44</v>
      </c>
      <c r="D20" s="368">
        <v>333969444</v>
      </c>
      <c r="E20" s="256">
        <v>142423002</v>
      </c>
      <c r="F20" s="256">
        <v>0</v>
      </c>
      <c r="G20" s="256">
        <v>0</v>
      </c>
      <c r="H20" s="256">
        <v>476392446</v>
      </c>
      <c r="I20" s="256">
        <v>0</v>
      </c>
      <c r="J20" s="256">
        <v>0</v>
      </c>
      <c r="K20" s="256">
        <v>0</v>
      </c>
      <c r="L20" s="256">
        <v>0</v>
      </c>
      <c r="M20" s="318">
        <v>476392446</v>
      </c>
      <c r="N20" s="369">
        <v>2</v>
      </c>
      <c r="P20" s="362"/>
      <c r="Q20" s="362"/>
      <c r="R20" s="362"/>
      <c r="S20" s="362"/>
      <c r="T20" s="362"/>
    </row>
    <row r="21" spans="2:22" s="253" customFormat="1" ht="21.75" customHeight="1" x14ac:dyDescent="0.15">
      <c r="B21" s="89">
        <v>3</v>
      </c>
      <c r="C21" s="19" t="s">
        <v>43</v>
      </c>
      <c r="D21" s="368">
        <v>590348176</v>
      </c>
      <c r="E21" s="256">
        <v>597069482</v>
      </c>
      <c r="F21" s="256">
        <v>0</v>
      </c>
      <c r="G21" s="256">
        <v>0</v>
      </c>
      <c r="H21" s="256">
        <v>1187417658</v>
      </c>
      <c r="I21" s="256">
        <v>0</v>
      </c>
      <c r="J21" s="256">
        <v>0</v>
      </c>
      <c r="K21" s="256">
        <v>0</v>
      </c>
      <c r="L21" s="256">
        <v>0</v>
      </c>
      <c r="M21" s="318">
        <v>1187417658</v>
      </c>
      <c r="N21" s="369">
        <v>3</v>
      </c>
      <c r="P21" s="362"/>
      <c r="Q21" s="362"/>
      <c r="R21" s="362"/>
      <c r="S21" s="362"/>
      <c r="T21" s="362"/>
    </row>
    <row r="22" spans="2:22" s="253" customFormat="1" ht="21.75" customHeight="1" x14ac:dyDescent="0.15">
      <c r="B22" s="89">
        <v>4</v>
      </c>
      <c r="C22" s="19" t="s">
        <v>42</v>
      </c>
      <c r="D22" s="368">
        <v>114447</v>
      </c>
      <c r="E22" s="256">
        <v>114</v>
      </c>
      <c r="F22" s="256">
        <v>0</v>
      </c>
      <c r="G22" s="256">
        <v>0</v>
      </c>
      <c r="H22" s="256">
        <v>114561</v>
      </c>
      <c r="I22" s="256">
        <v>0</v>
      </c>
      <c r="J22" s="256">
        <v>0</v>
      </c>
      <c r="K22" s="256">
        <v>0</v>
      </c>
      <c r="L22" s="256">
        <v>0</v>
      </c>
      <c r="M22" s="318">
        <v>114561</v>
      </c>
      <c r="N22" s="369">
        <v>4</v>
      </c>
      <c r="P22" s="362"/>
      <c r="Q22" s="362"/>
      <c r="R22" s="362"/>
      <c r="S22" s="362"/>
      <c r="T22" s="362"/>
    </row>
    <row r="23" spans="2:22" s="253" customFormat="1" ht="21.75" customHeight="1" x14ac:dyDescent="0.15">
      <c r="B23" s="91">
        <v>5</v>
      </c>
      <c r="C23" s="23" t="s">
        <v>41</v>
      </c>
      <c r="D23" s="368">
        <v>788356</v>
      </c>
      <c r="E23" s="256">
        <v>409213389</v>
      </c>
      <c r="F23" s="256">
        <v>0</v>
      </c>
      <c r="G23" s="256">
        <v>0</v>
      </c>
      <c r="H23" s="256">
        <v>410001745</v>
      </c>
      <c r="I23" s="256">
        <v>0</v>
      </c>
      <c r="J23" s="256">
        <v>0</v>
      </c>
      <c r="K23" s="256">
        <v>0</v>
      </c>
      <c r="L23" s="256">
        <v>0</v>
      </c>
      <c r="M23" s="318">
        <v>410001745</v>
      </c>
      <c r="N23" s="367">
        <v>5</v>
      </c>
      <c r="P23" s="362"/>
      <c r="Q23" s="362"/>
      <c r="R23" s="362"/>
      <c r="S23" s="362"/>
      <c r="T23" s="362"/>
    </row>
    <row r="24" spans="2:22" s="253" customFormat="1" ht="21.75" customHeight="1" x14ac:dyDescent="0.15">
      <c r="B24" s="89">
        <v>7</v>
      </c>
      <c r="C24" s="19" t="s">
        <v>40</v>
      </c>
      <c r="D24" s="366">
        <v>313281914</v>
      </c>
      <c r="E24" s="316">
        <v>182172558</v>
      </c>
      <c r="F24" s="316">
        <v>0</v>
      </c>
      <c r="G24" s="316">
        <v>0</v>
      </c>
      <c r="H24" s="316">
        <v>495454472</v>
      </c>
      <c r="I24" s="316">
        <v>0</v>
      </c>
      <c r="J24" s="316">
        <v>0</v>
      </c>
      <c r="K24" s="316">
        <v>0</v>
      </c>
      <c r="L24" s="316">
        <v>0</v>
      </c>
      <c r="M24" s="315">
        <v>495454472</v>
      </c>
      <c r="N24" s="369">
        <v>7</v>
      </c>
      <c r="P24" s="362"/>
      <c r="Q24" s="362"/>
      <c r="R24" s="362"/>
      <c r="S24" s="362"/>
      <c r="T24" s="362"/>
    </row>
    <row r="25" spans="2:22" s="253" customFormat="1" ht="21.75" customHeight="1" x14ac:dyDescent="0.15">
      <c r="B25" s="89">
        <v>8</v>
      </c>
      <c r="C25" s="19" t="s">
        <v>39</v>
      </c>
      <c r="D25" s="368">
        <v>301530681</v>
      </c>
      <c r="E25" s="256">
        <v>112181883</v>
      </c>
      <c r="F25" s="256">
        <v>0</v>
      </c>
      <c r="G25" s="256">
        <v>0</v>
      </c>
      <c r="H25" s="256">
        <v>413712564</v>
      </c>
      <c r="I25" s="256">
        <v>0</v>
      </c>
      <c r="J25" s="256">
        <v>0</v>
      </c>
      <c r="K25" s="256">
        <v>0</v>
      </c>
      <c r="L25" s="256">
        <v>0</v>
      </c>
      <c r="M25" s="318">
        <v>413712564</v>
      </c>
      <c r="N25" s="369">
        <v>8</v>
      </c>
      <c r="P25" s="362"/>
      <c r="Q25" s="362"/>
      <c r="R25" s="362"/>
      <c r="S25" s="362"/>
      <c r="T25" s="362"/>
    </row>
    <row r="26" spans="2:22" s="253" customFormat="1" ht="21.75" customHeight="1" x14ac:dyDescent="0.15">
      <c r="B26" s="89">
        <v>10</v>
      </c>
      <c r="C26" s="19" t="s">
        <v>38</v>
      </c>
      <c r="D26" s="368">
        <v>104520535</v>
      </c>
      <c r="E26" s="256">
        <v>619107366</v>
      </c>
      <c r="F26" s="256">
        <v>0</v>
      </c>
      <c r="G26" s="256">
        <v>0</v>
      </c>
      <c r="H26" s="256">
        <v>723627901</v>
      </c>
      <c r="I26" s="256">
        <v>0</v>
      </c>
      <c r="J26" s="256">
        <v>0</v>
      </c>
      <c r="K26" s="256">
        <v>0</v>
      </c>
      <c r="L26" s="256">
        <v>0</v>
      </c>
      <c r="M26" s="318">
        <v>723627901</v>
      </c>
      <c r="N26" s="369">
        <v>10</v>
      </c>
      <c r="P26" s="362"/>
      <c r="Q26" s="362"/>
      <c r="R26" s="362"/>
      <c r="S26" s="362"/>
      <c r="T26" s="362"/>
    </row>
    <row r="27" spans="2:22" s="253" customFormat="1" ht="21.75" customHeight="1" x14ac:dyDescent="0.15">
      <c r="B27" s="89">
        <v>11</v>
      </c>
      <c r="C27" s="19" t="s">
        <v>37</v>
      </c>
      <c r="D27" s="368">
        <v>137650686</v>
      </c>
      <c r="E27" s="256">
        <v>19013330</v>
      </c>
      <c r="F27" s="256">
        <v>0</v>
      </c>
      <c r="G27" s="256">
        <v>0</v>
      </c>
      <c r="H27" s="256">
        <v>156664016</v>
      </c>
      <c r="I27" s="256">
        <v>0</v>
      </c>
      <c r="J27" s="256">
        <v>0</v>
      </c>
      <c r="K27" s="256">
        <v>0</v>
      </c>
      <c r="L27" s="256">
        <v>0</v>
      </c>
      <c r="M27" s="318">
        <v>156664016</v>
      </c>
      <c r="N27" s="369">
        <v>11</v>
      </c>
      <c r="P27" s="362"/>
      <c r="Q27" s="362"/>
      <c r="R27" s="362"/>
      <c r="S27" s="362"/>
      <c r="T27" s="362"/>
    </row>
    <row r="28" spans="2:22" s="253" customFormat="1" ht="21.75" customHeight="1" x14ac:dyDescent="0.15">
      <c r="B28" s="91">
        <v>12</v>
      </c>
      <c r="C28" s="23" t="s">
        <v>36</v>
      </c>
      <c r="D28" s="368">
        <v>492478702</v>
      </c>
      <c r="E28" s="256">
        <v>493109089</v>
      </c>
      <c r="F28" s="256">
        <v>0</v>
      </c>
      <c r="G28" s="256">
        <v>0</v>
      </c>
      <c r="H28" s="256">
        <v>985587791</v>
      </c>
      <c r="I28" s="256">
        <v>0</v>
      </c>
      <c r="J28" s="256">
        <v>0</v>
      </c>
      <c r="K28" s="256">
        <v>0</v>
      </c>
      <c r="L28" s="256">
        <v>0</v>
      </c>
      <c r="M28" s="318">
        <v>985587791</v>
      </c>
      <c r="N28" s="367">
        <v>12</v>
      </c>
      <c r="P28" s="362"/>
      <c r="Q28" s="362"/>
      <c r="R28" s="362"/>
      <c r="S28" s="362"/>
      <c r="T28" s="362"/>
    </row>
    <row r="29" spans="2:22" s="253" customFormat="1" ht="21.75" customHeight="1" x14ac:dyDescent="0.15">
      <c r="B29" s="89">
        <v>14</v>
      </c>
      <c r="C29" s="19" t="s">
        <v>35</v>
      </c>
      <c r="D29" s="366">
        <v>622208</v>
      </c>
      <c r="E29" s="316">
        <v>1428168</v>
      </c>
      <c r="F29" s="316">
        <v>0</v>
      </c>
      <c r="G29" s="316">
        <v>0</v>
      </c>
      <c r="H29" s="316">
        <v>2050376</v>
      </c>
      <c r="I29" s="316">
        <v>0</v>
      </c>
      <c r="J29" s="316">
        <v>0</v>
      </c>
      <c r="K29" s="316">
        <v>0</v>
      </c>
      <c r="L29" s="316">
        <v>0</v>
      </c>
      <c r="M29" s="315">
        <v>2050376</v>
      </c>
      <c r="N29" s="369">
        <v>14</v>
      </c>
      <c r="P29" s="362"/>
      <c r="Q29" s="362"/>
      <c r="R29" s="362"/>
      <c r="S29" s="362"/>
      <c r="T29" s="362"/>
    </row>
    <row r="30" spans="2:22" s="253" customFormat="1" ht="21.75" customHeight="1" x14ac:dyDescent="0.15">
      <c r="B30" s="89">
        <v>15</v>
      </c>
      <c r="C30" s="19" t="s">
        <v>34</v>
      </c>
      <c r="D30" s="368">
        <v>80206561</v>
      </c>
      <c r="E30" s="256">
        <v>340547512</v>
      </c>
      <c r="F30" s="256">
        <v>0</v>
      </c>
      <c r="G30" s="256">
        <v>0</v>
      </c>
      <c r="H30" s="256">
        <v>420754073</v>
      </c>
      <c r="I30" s="256">
        <v>0</v>
      </c>
      <c r="J30" s="256">
        <v>0</v>
      </c>
      <c r="K30" s="256">
        <v>0</v>
      </c>
      <c r="L30" s="256">
        <v>0</v>
      </c>
      <c r="M30" s="318">
        <v>420754073</v>
      </c>
      <c r="N30" s="369">
        <v>15</v>
      </c>
      <c r="P30" s="362"/>
      <c r="Q30" s="362"/>
      <c r="R30" s="362"/>
      <c r="S30" s="362"/>
      <c r="T30" s="362"/>
    </row>
    <row r="31" spans="2:22" s="253" customFormat="1" ht="21.75" customHeight="1" x14ac:dyDescent="0.15">
      <c r="B31" s="89">
        <v>17</v>
      </c>
      <c r="C31" s="19" t="s">
        <v>33</v>
      </c>
      <c r="D31" s="368">
        <v>1395242335</v>
      </c>
      <c r="E31" s="256">
        <v>1084661772</v>
      </c>
      <c r="F31" s="256">
        <v>989000</v>
      </c>
      <c r="G31" s="256">
        <v>0</v>
      </c>
      <c r="H31" s="256">
        <v>2480893107</v>
      </c>
      <c r="I31" s="256">
        <v>0</v>
      </c>
      <c r="J31" s="256">
        <v>0</v>
      </c>
      <c r="K31" s="256">
        <v>0</v>
      </c>
      <c r="L31" s="256">
        <v>0</v>
      </c>
      <c r="M31" s="318">
        <v>2480893107</v>
      </c>
      <c r="N31" s="369">
        <v>17</v>
      </c>
      <c r="P31" s="362"/>
      <c r="Q31" s="362"/>
      <c r="R31" s="362"/>
      <c r="S31" s="362"/>
      <c r="T31" s="362"/>
    </row>
    <row r="32" spans="2:22" s="253" customFormat="1" ht="21.75" customHeight="1" x14ac:dyDescent="0.15">
      <c r="B32" s="89">
        <v>20</v>
      </c>
      <c r="C32" s="19" t="s">
        <v>32</v>
      </c>
      <c r="D32" s="368">
        <v>92718434</v>
      </c>
      <c r="E32" s="256">
        <v>20000000</v>
      </c>
      <c r="F32" s="256">
        <v>0</v>
      </c>
      <c r="G32" s="256">
        <v>0</v>
      </c>
      <c r="H32" s="256">
        <v>112718434</v>
      </c>
      <c r="I32" s="256">
        <v>0</v>
      </c>
      <c r="J32" s="256">
        <v>0</v>
      </c>
      <c r="K32" s="256">
        <v>0</v>
      </c>
      <c r="L32" s="256">
        <v>0</v>
      </c>
      <c r="M32" s="318">
        <v>112718434</v>
      </c>
      <c r="N32" s="369">
        <v>20</v>
      </c>
      <c r="P32" s="362"/>
      <c r="Q32" s="362"/>
      <c r="R32" s="362"/>
      <c r="S32" s="362"/>
      <c r="T32" s="362"/>
    </row>
    <row r="33" spans="2:20" s="253" customFormat="1" ht="21.75" customHeight="1" x14ac:dyDescent="0.15">
      <c r="B33" s="91">
        <v>27</v>
      </c>
      <c r="C33" s="23" t="s">
        <v>31</v>
      </c>
      <c r="D33" s="368">
        <v>789048</v>
      </c>
      <c r="E33" s="256">
        <v>35494807</v>
      </c>
      <c r="F33" s="256">
        <v>0</v>
      </c>
      <c r="G33" s="256">
        <v>0</v>
      </c>
      <c r="H33" s="256">
        <v>36283855</v>
      </c>
      <c r="I33" s="256">
        <v>0</v>
      </c>
      <c r="J33" s="256">
        <v>0</v>
      </c>
      <c r="K33" s="256">
        <v>0</v>
      </c>
      <c r="L33" s="256">
        <v>0</v>
      </c>
      <c r="M33" s="318">
        <v>36283855</v>
      </c>
      <c r="N33" s="367">
        <v>27</v>
      </c>
      <c r="P33" s="362"/>
      <c r="Q33" s="362"/>
      <c r="R33" s="362"/>
      <c r="S33" s="362"/>
      <c r="T33" s="362"/>
    </row>
    <row r="34" spans="2:20" s="253" customFormat="1" ht="21.75" customHeight="1" x14ac:dyDescent="0.15">
      <c r="B34" s="89">
        <v>32</v>
      </c>
      <c r="C34" s="19" t="s">
        <v>30</v>
      </c>
      <c r="D34" s="366">
        <v>30000404</v>
      </c>
      <c r="E34" s="316">
        <v>148510914</v>
      </c>
      <c r="F34" s="316">
        <v>0</v>
      </c>
      <c r="G34" s="316">
        <v>0</v>
      </c>
      <c r="H34" s="316">
        <v>178511318</v>
      </c>
      <c r="I34" s="316">
        <v>0</v>
      </c>
      <c r="J34" s="316">
        <v>0</v>
      </c>
      <c r="K34" s="316">
        <v>0</v>
      </c>
      <c r="L34" s="316">
        <v>0</v>
      </c>
      <c r="M34" s="315">
        <v>178511318</v>
      </c>
      <c r="N34" s="369">
        <v>32</v>
      </c>
      <c r="P34" s="362"/>
      <c r="Q34" s="362"/>
      <c r="R34" s="362"/>
      <c r="S34" s="362"/>
      <c r="T34" s="362"/>
    </row>
    <row r="35" spans="2:20" s="253" customFormat="1" ht="21.75" customHeight="1" x14ac:dyDescent="0.15">
      <c r="B35" s="89">
        <v>33</v>
      </c>
      <c r="C35" s="19" t="s">
        <v>29</v>
      </c>
      <c r="D35" s="368">
        <v>381213355</v>
      </c>
      <c r="E35" s="256">
        <v>362854350</v>
      </c>
      <c r="F35" s="256">
        <v>0</v>
      </c>
      <c r="G35" s="256">
        <v>0</v>
      </c>
      <c r="H35" s="256">
        <v>744067705</v>
      </c>
      <c r="I35" s="256">
        <v>0</v>
      </c>
      <c r="J35" s="256">
        <v>0</v>
      </c>
      <c r="K35" s="256">
        <v>0</v>
      </c>
      <c r="L35" s="256">
        <v>0</v>
      </c>
      <c r="M35" s="318">
        <v>744067705</v>
      </c>
      <c r="N35" s="369">
        <v>33</v>
      </c>
      <c r="P35" s="362"/>
      <c r="Q35" s="362"/>
      <c r="R35" s="362"/>
      <c r="S35" s="362"/>
      <c r="T35" s="362"/>
    </row>
    <row r="36" spans="2:20" s="253" customFormat="1" ht="21.75" customHeight="1" x14ac:dyDescent="0.15">
      <c r="B36" s="89">
        <v>35</v>
      </c>
      <c r="C36" s="19" t="s">
        <v>28</v>
      </c>
      <c r="D36" s="368">
        <v>83316908</v>
      </c>
      <c r="E36" s="256">
        <v>307445816</v>
      </c>
      <c r="F36" s="256">
        <v>0</v>
      </c>
      <c r="G36" s="256">
        <v>0</v>
      </c>
      <c r="H36" s="256">
        <v>390762724</v>
      </c>
      <c r="I36" s="256">
        <v>0</v>
      </c>
      <c r="J36" s="256">
        <v>0</v>
      </c>
      <c r="K36" s="256">
        <v>0</v>
      </c>
      <c r="L36" s="256">
        <v>0</v>
      </c>
      <c r="M36" s="318">
        <v>390762724</v>
      </c>
      <c r="N36" s="369">
        <v>35</v>
      </c>
      <c r="P36" s="362"/>
      <c r="Q36" s="362"/>
      <c r="R36" s="362"/>
      <c r="S36" s="362"/>
      <c r="T36" s="362"/>
    </row>
    <row r="37" spans="2:20" s="253" customFormat="1" ht="21.75" customHeight="1" x14ac:dyDescent="0.15">
      <c r="B37" s="89">
        <v>42</v>
      </c>
      <c r="C37" s="19" t="s">
        <v>27</v>
      </c>
      <c r="D37" s="368">
        <v>50605669</v>
      </c>
      <c r="E37" s="256">
        <v>86708854</v>
      </c>
      <c r="F37" s="256">
        <v>0</v>
      </c>
      <c r="G37" s="256">
        <v>0</v>
      </c>
      <c r="H37" s="256">
        <v>137314523</v>
      </c>
      <c r="I37" s="256">
        <v>0</v>
      </c>
      <c r="J37" s="256">
        <v>0</v>
      </c>
      <c r="K37" s="256">
        <v>0</v>
      </c>
      <c r="L37" s="256">
        <v>0</v>
      </c>
      <c r="M37" s="318">
        <v>137314523</v>
      </c>
      <c r="N37" s="369">
        <v>42</v>
      </c>
      <c r="P37" s="362"/>
      <c r="Q37" s="362"/>
      <c r="R37" s="362"/>
      <c r="S37" s="362"/>
      <c r="T37" s="362"/>
    </row>
    <row r="38" spans="2:20" s="253" customFormat="1" ht="21.75" customHeight="1" x14ac:dyDescent="0.15">
      <c r="B38" s="91">
        <v>48</v>
      </c>
      <c r="C38" s="23" t="s">
        <v>26</v>
      </c>
      <c r="D38" s="368">
        <v>831269008</v>
      </c>
      <c r="E38" s="256">
        <v>127014626</v>
      </c>
      <c r="F38" s="256">
        <v>0</v>
      </c>
      <c r="G38" s="256">
        <v>0</v>
      </c>
      <c r="H38" s="256">
        <v>958283634</v>
      </c>
      <c r="I38" s="256">
        <v>0</v>
      </c>
      <c r="J38" s="256">
        <v>0</v>
      </c>
      <c r="K38" s="256">
        <v>0</v>
      </c>
      <c r="L38" s="256">
        <v>0</v>
      </c>
      <c r="M38" s="318">
        <v>958283634</v>
      </c>
      <c r="N38" s="367">
        <v>48</v>
      </c>
      <c r="P38" s="362"/>
      <c r="Q38" s="362"/>
      <c r="R38" s="362"/>
      <c r="S38" s="362"/>
      <c r="T38" s="362"/>
    </row>
    <row r="39" spans="2:20" s="253" customFormat="1" ht="21.75" customHeight="1" x14ac:dyDescent="0.15">
      <c r="B39" s="89">
        <v>49</v>
      </c>
      <c r="C39" s="19" t="s">
        <v>25</v>
      </c>
      <c r="D39" s="366">
        <v>156251295</v>
      </c>
      <c r="E39" s="316">
        <v>329332310</v>
      </c>
      <c r="F39" s="316">
        <v>0</v>
      </c>
      <c r="G39" s="316">
        <v>0</v>
      </c>
      <c r="H39" s="316">
        <v>485583605</v>
      </c>
      <c r="I39" s="316">
        <v>0</v>
      </c>
      <c r="J39" s="316">
        <v>0</v>
      </c>
      <c r="K39" s="316">
        <v>0</v>
      </c>
      <c r="L39" s="316">
        <v>0</v>
      </c>
      <c r="M39" s="315">
        <v>485583605</v>
      </c>
      <c r="N39" s="369">
        <v>49</v>
      </c>
      <c r="P39" s="362"/>
      <c r="Q39" s="362"/>
      <c r="R39" s="362"/>
      <c r="S39" s="362"/>
      <c r="T39" s="362"/>
    </row>
    <row r="40" spans="2:20" s="253" customFormat="1" ht="21.75" customHeight="1" x14ac:dyDescent="0.15">
      <c r="B40" s="89">
        <v>53</v>
      </c>
      <c r="C40" s="19" t="s">
        <v>24</v>
      </c>
      <c r="D40" s="368">
        <v>282717315</v>
      </c>
      <c r="E40" s="256">
        <v>253030772</v>
      </c>
      <c r="F40" s="256">
        <v>0</v>
      </c>
      <c r="G40" s="256">
        <v>0</v>
      </c>
      <c r="H40" s="256">
        <v>535748087</v>
      </c>
      <c r="I40" s="256">
        <v>0</v>
      </c>
      <c r="J40" s="256">
        <v>0</v>
      </c>
      <c r="K40" s="256">
        <v>0</v>
      </c>
      <c r="L40" s="256">
        <v>0</v>
      </c>
      <c r="M40" s="318">
        <v>535748087</v>
      </c>
      <c r="N40" s="369">
        <v>53</v>
      </c>
      <c r="P40" s="362"/>
      <c r="Q40" s="362"/>
      <c r="R40" s="362"/>
      <c r="S40" s="362"/>
      <c r="T40" s="362"/>
    </row>
    <row r="41" spans="2:20" s="253" customFormat="1" ht="21.75" customHeight="1" x14ac:dyDescent="0.15">
      <c r="B41" s="89">
        <v>57</v>
      </c>
      <c r="C41" s="19" t="s">
        <v>23</v>
      </c>
      <c r="D41" s="368">
        <v>33220978</v>
      </c>
      <c r="E41" s="256">
        <v>71505401</v>
      </c>
      <c r="F41" s="256">
        <v>0</v>
      </c>
      <c r="G41" s="256">
        <v>0</v>
      </c>
      <c r="H41" s="256">
        <v>104726379</v>
      </c>
      <c r="I41" s="256">
        <v>0</v>
      </c>
      <c r="J41" s="256">
        <v>0</v>
      </c>
      <c r="K41" s="256">
        <v>0</v>
      </c>
      <c r="L41" s="256">
        <v>0</v>
      </c>
      <c r="M41" s="318">
        <v>104726379</v>
      </c>
      <c r="N41" s="369">
        <v>57</v>
      </c>
      <c r="P41" s="362"/>
      <c r="Q41" s="362"/>
      <c r="R41" s="362"/>
      <c r="S41" s="362"/>
      <c r="T41" s="362"/>
    </row>
    <row r="42" spans="2:20" s="253" customFormat="1" ht="21.75" customHeight="1" x14ac:dyDescent="0.15">
      <c r="B42" s="89">
        <v>58</v>
      </c>
      <c r="C42" s="19" t="s">
        <v>22</v>
      </c>
      <c r="D42" s="368">
        <v>280000000</v>
      </c>
      <c r="E42" s="256">
        <v>412673427</v>
      </c>
      <c r="F42" s="256">
        <v>0</v>
      </c>
      <c r="G42" s="256">
        <v>0</v>
      </c>
      <c r="H42" s="256">
        <v>692673427</v>
      </c>
      <c r="I42" s="256">
        <v>0</v>
      </c>
      <c r="J42" s="256">
        <v>0</v>
      </c>
      <c r="K42" s="256">
        <v>0</v>
      </c>
      <c r="L42" s="256">
        <v>0</v>
      </c>
      <c r="M42" s="318">
        <v>692673427</v>
      </c>
      <c r="N42" s="369">
        <v>58</v>
      </c>
      <c r="P42" s="362"/>
      <c r="Q42" s="362"/>
      <c r="R42" s="362"/>
      <c r="S42" s="362"/>
      <c r="T42" s="362"/>
    </row>
    <row r="43" spans="2:20" s="253" customFormat="1" ht="21.75" customHeight="1" x14ac:dyDescent="0.15">
      <c r="B43" s="91">
        <v>59</v>
      </c>
      <c r="C43" s="23" t="s">
        <v>21</v>
      </c>
      <c r="D43" s="368">
        <v>30430255</v>
      </c>
      <c r="E43" s="256">
        <v>42667171</v>
      </c>
      <c r="F43" s="256">
        <v>0</v>
      </c>
      <c r="G43" s="256">
        <v>0</v>
      </c>
      <c r="H43" s="256">
        <v>73097426</v>
      </c>
      <c r="I43" s="256">
        <v>0</v>
      </c>
      <c r="J43" s="256">
        <v>0</v>
      </c>
      <c r="K43" s="256">
        <v>0</v>
      </c>
      <c r="L43" s="256">
        <v>0</v>
      </c>
      <c r="M43" s="318">
        <v>73097426</v>
      </c>
      <c r="N43" s="367">
        <v>59</v>
      </c>
      <c r="P43" s="362"/>
      <c r="Q43" s="362"/>
      <c r="R43" s="362"/>
      <c r="S43" s="362"/>
      <c r="T43" s="362"/>
    </row>
    <row r="44" spans="2:20" s="253" customFormat="1" ht="21.75" customHeight="1" x14ac:dyDescent="0.15">
      <c r="B44" s="89">
        <v>62</v>
      </c>
      <c r="C44" s="19" t="s">
        <v>20</v>
      </c>
      <c r="D44" s="366">
        <v>108480686</v>
      </c>
      <c r="E44" s="316">
        <v>125314770</v>
      </c>
      <c r="F44" s="316">
        <v>0</v>
      </c>
      <c r="G44" s="316">
        <v>0</v>
      </c>
      <c r="H44" s="316">
        <v>233795456</v>
      </c>
      <c r="I44" s="316">
        <v>0</v>
      </c>
      <c r="J44" s="316">
        <v>0</v>
      </c>
      <c r="K44" s="316">
        <v>0</v>
      </c>
      <c r="L44" s="316">
        <v>0</v>
      </c>
      <c r="M44" s="315">
        <v>233795456</v>
      </c>
      <c r="N44" s="369">
        <v>62</v>
      </c>
      <c r="P44" s="362"/>
      <c r="Q44" s="362"/>
      <c r="R44" s="362"/>
      <c r="S44" s="362"/>
      <c r="T44" s="362"/>
    </row>
    <row r="45" spans="2:20" s="253" customFormat="1" ht="21.75" customHeight="1" x14ac:dyDescent="0.15">
      <c r="B45" s="89">
        <v>82</v>
      </c>
      <c r="C45" s="19" t="s">
        <v>19</v>
      </c>
      <c r="D45" s="368">
        <v>0</v>
      </c>
      <c r="E45" s="256">
        <v>173429656</v>
      </c>
      <c r="F45" s="256">
        <v>0</v>
      </c>
      <c r="G45" s="256">
        <v>0</v>
      </c>
      <c r="H45" s="256">
        <v>173429656</v>
      </c>
      <c r="I45" s="256">
        <v>0</v>
      </c>
      <c r="J45" s="256">
        <v>0</v>
      </c>
      <c r="K45" s="256">
        <v>0</v>
      </c>
      <c r="L45" s="256">
        <v>0</v>
      </c>
      <c r="M45" s="318">
        <v>173429656</v>
      </c>
      <c r="N45" s="369">
        <v>82</v>
      </c>
      <c r="P45" s="362"/>
      <c r="Q45" s="362"/>
      <c r="R45" s="362"/>
      <c r="S45" s="362"/>
      <c r="T45" s="362"/>
    </row>
    <row r="46" spans="2:20" s="253" customFormat="1" ht="21.75" customHeight="1" x14ac:dyDescent="0.15">
      <c r="B46" s="89">
        <v>86</v>
      </c>
      <c r="C46" s="19" t="s">
        <v>18</v>
      </c>
      <c r="D46" s="368">
        <v>92949987</v>
      </c>
      <c r="E46" s="256">
        <v>86475558</v>
      </c>
      <c r="F46" s="256">
        <v>0</v>
      </c>
      <c r="G46" s="256">
        <v>0</v>
      </c>
      <c r="H46" s="256">
        <v>179425545</v>
      </c>
      <c r="I46" s="256">
        <v>0</v>
      </c>
      <c r="J46" s="256">
        <v>0</v>
      </c>
      <c r="K46" s="256">
        <v>0</v>
      </c>
      <c r="L46" s="256">
        <v>0</v>
      </c>
      <c r="M46" s="318">
        <v>179425545</v>
      </c>
      <c r="N46" s="369">
        <v>86</v>
      </c>
      <c r="P46" s="362"/>
      <c r="Q46" s="362"/>
      <c r="R46" s="362"/>
      <c r="S46" s="362"/>
      <c r="T46" s="362"/>
    </row>
    <row r="47" spans="2:20" s="253" customFormat="1" ht="21.75" customHeight="1" x14ac:dyDescent="0.15">
      <c r="B47" s="89">
        <v>89</v>
      </c>
      <c r="C47" s="19" t="s">
        <v>17</v>
      </c>
      <c r="D47" s="368">
        <v>30717582</v>
      </c>
      <c r="E47" s="256">
        <v>127848225</v>
      </c>
      <c r="F47" s="256">
        <v>0</v>
      </c>
      <c r="G47" s="256">
        <v>0</v>
      </c>
      <c r="H47" s="256">
        <v>158565807</v>
      </c>
      <c r="I47" s="256">
        <v>0</v>
      </c>
      <c r="J47" s="256">
        <v>0</v>
      </c>
      <c r="K47" s="256">
        <v>0</v>
      </c>
      <c r="L47" s="256">
        <v>0</v>
      </c>
      <c r="M47" s="318">
        <v>158565807</v>
      </c>
      <c r="N47" s="369">
        <v>89</v>
      </c>
      <c r="P47" s="362"/>
      <c r="Q47" s="362"/>
      <c r="R47" s="362"/>
      <c r="S47" s="362"/>
      <c r="T47" s="362"/>
    </row>
    <row r="48" spans="2:20" s="253" customFormat="1" ht="21.75" customHeight="1" x14ac:dyDescent="0.15">
      <c r="B48" s="91">
        <v>90</v>
      </c>
      <c r="C48" s="23" t="s">
        <v>16</v>
      </c>
      <c r="D48" s="368">
        <v>359995764</v>
      </c>
      <c r="E48" s="256">
        <v>426602238</v>
      </c>
      <c r="F48" s="256">
        <v>0</v>
      </c>
      <c r="G48" s="256">
        <v>0</v>
      </c>
      <c r="H48" s="256">
        <v>786598002</v>
      </c>
      <c r="I48" s="256">
        <v>0</v>
      </c>
      <c r="J48" s="256">
        <v>0</v>
      </c>
      <c r="K48" s="256">
        <v>0</v>
      </c>
      <c r="L48" s="256">
        <v>0</v>
      </c>
      <c r="M48" s="318">
        <v>786598002</v>
      </c>
      <c r="N48" s="367">
        <v>90</v>
      </c>
      <c r="P48" s="362"/>
      <c r="Q48" s="362"/>
      <c r="R48" s="362"/>
      <c r="S48" s="362"/>
      <c r="T48" s="362"/>
    </row>
    <row r="49" spans="2:20" s="253" customFormat="1" ht="21.75" customHeight="1" x14ac:dyDescent="0.15">
      <c r="B49" s="89">
        <v>92</v>
      </c>
      <c r="C49" s="19" t="s">
        <v>15</v>
      </c>
      <c r="D49" s="366">
        <v>334850000</v>
      </c>
      <c r="E49" s="316">
        <v>64778444</v>
      </c>
      <c r="F49" s="316">
        <v>0</v>
      </c>
      <c r="G49" s="316">
        <v>0</v>
      </c>
      <c r="H49" s="316">
        <v>399628444</v>
      </c>
      <c r="I49" s="316">
        <v>0</v>
      </c>
      <c r="J49" s="316">
        <v>0</v>
      </c>
      <c r="K49" s="316">
        <v>0</v>
      </c>
      <c r="L49" s="316">
        <v>0</v>
      </c>
      <c r="M49" s="315">
        <v>399628444</v>
      </c>
      <c r="N49" s="369">
        <v>92</v>
      </c>
      <c r="P49" s="362"/>
      <c r="Q49" s="362"/>
      <c r="R49" s="362"/>
      <c r="S49" s="362"/>
      <c r="T49" s="362"/>
    </row>
    <row r="50" spans="2:20" s="253" customFormat="1" ht="21.75" customHeight="1" x14ac:dyDescent="0.15">
      <c r="B50" s="89">
        <v>93</v>
      </c>
      <c r="C50" s="19" t="s">
        <v>14</v>
      </c>
      <c r="D50" s="368">
        <v>18539091</v>
      </c>
      <c r="E50" s="256">
        <v>660732369</v>
      </c>
      <c r="F50" s="256">
        <v>0</v>
      </c>
      <c r="G50" s="256">
        <v>0</v>
      </c>
      <c r="H50" s="256">
        <v>679271460</v>
      </c>
      <c r="I50" s="256">
        <v>0</v>
      </c>
      <c r="J50" s="256">
        <v>0</v>
      </c>
      <c r="K50" s="256">
        <v>0</v>
      </c>
      <c r="L50" s="256">
        <v>0</v>
      </c>
      <c r="M50" s="318">
        <v>679271460</v>
      </c>
      <c r="N50" s="369">
        <v>93</v>
      </c>
      <c r="P50" s="362"/>
      <c r="Q50" s="362"/>
      <c r="R50" s="362"/>
      <c r="S50" s="362"/>
      <c r="T50" s="362"/>
    </row>
    <row r="51" spans="2:20" s="253" customFormat="1" ht="21.75" customHeight="1" x14ac:dyDescent="0.15">
      <c r="B51" s="89">
        <v>94</v>
      </c>
      <c r="C51" s="19" t="s">
        <v>13</v>
      </c>
      <c r="D51" s="368">
        <v>3507899</v>
      </c>
      <c r="E51" s="256">
        <v>484756133</v>
      </c>
      <c r="F51" s="256">
        <v>0</v>
      </c>
      <c r="G51" s="256">
        <v>0</v>
      </c>
      <c r="H51" s="256">
        <v>488264032</v>
      </c>
      <c r="I51" s="256">
        <v>0</v>
      </c>
      <c r="J51" s="256">
        <v>0</v>
      </c>
      <c r="K51" s="256">
        <v>0</v>
      </c>
      <c r="L51" s="256">
        <v>0</v>
      </c>
      <c r="M51" s="318">
        <v>488264032</v>
      </c>
      <c r="N51" s="369">
        <v>94</v>
      </c>
      <c r="P51" s="362"/>
      <c r="Q51" s="362"/>
      <c r="R51" s="362"/>
      <c r="S51" s="362"/>
      <c r="T51" s="362"/>
    </row>
    <row r="52" spans="2:20" s="253" customFormat="1" ht="21.75" customHeight="1" x14ac:dyDescent="0.15">
      <c r="B52" s="89">
        <v>95</v>
      </c>
      <c r="C52" s="19" t="s">
        <v>12</v>
      </c>
      <c r="D52" s="368">
        <v>59113450</v>
      </c>
      <c r="E52" s="256">
        <v>65045361</v>
      </c>
      <c r="F52" s="256">
        <v>0</v>
      </c>
      <c r="G52" s="256">
        <v>0</v>
      </c>
      <c r="H52" s="256">
        <v>124158811</v>
      </c>
      <c r="I52" s="256">
        <v>0</v>
      </c>
      <c r="J52" s="256">
        <v>0</v>
      </c>
      <c r="K52" s="256">
        <v>0</v>
      </c>
      <c r="L52" s="256">
        <v>0</v>
      </c>
      <c r="M52" s="318">
        <v>124158811</v>
      </c>
      <c r="N52" s="369">
        <v>95</v>
      </c>
      <c r="P52" s="362"/>
      <c r="Q52" s="362"/>
      <c r="R52" s="362"/>
      <c r="S52" s="362"/>
      <c r="T52" s="362"/>
    </row>
    <row r="53" spans="2:20" s="253" customFormat="1" ht="21.75" customHeight="1" x14ac:dyDescent="0.15">
      <c r="B53" s="91">
        <v>96</v>
      </c>
      <c r="C53" s="23" t="s">
        <v>11</v>
      </c>
      <c r="D53" s="368">
        <v>56989522</v>
      </c>
      <c r="E53" s="256">
        <v>351576192</v>
      </c>
      <c r="F53" s="256">
        <v>0</v>
      </c>
      <c r="G53" s="256">
        <v>0</v>
      </c>
      <c r="H53" s="256">
        <v>408565714</v>
      </c>
      <c r="I53" s="256">
        <v>0</v>
      </c>
      <c r="J53" s="256">
        <v>0</v>
      </c>
      <c r="K53" s="256">
        <v>0</v>
      </c>
      <c r="L53" s="256">
        <v>0</v>
      </c>
      <c r="M53" s="318">
        <v>408565714</v>
      </c>
      <c r="N53" s="367">
        <v>96</v>
      </c>
      <c r="P53" s="362"/>
      <c r="Q53" s="362"/>
      <c r="R53" s="362"/>
      <c r="S53" s="362"/>
      <c r="T53" s="362"/>
    </row>
    <row r="54" spans="2:20" s="253" customFormat="1" ht="21.75" customHeight="1" x14ac:dyDescent="0.15">
      <c r="B54" s="89">
        <v>97</v>
      </c>
      <c r="C54" s="19" t="s">
        <v>10</v>
      </c>
      <c r="D54" s="366">
        <v>127325000</v>
      </c>
      <c r="E54" s="316">
        <v>350263553</v>
      </c>
      <c r="F54" s="316">
        <v>0</v>
      </c>
      <c r="G54" s="316">
        <v>0</v>
      </c>
      <c r="H54" s="316">
        <v>477588553</v>
      </c>
      <c r="I54" s="316">
        <v>0</v>
      </c>
      <c r="J54" s="316">
        <v>0</v>
      </c>
      <c r="K54" s="316">
        <v>0</v>
      </c>
      <c r="L54" s="316">
        <v>0</v>
      </c>
      <c r="M54" s="315">
        <v>477588553</v>
      </c>
      <c r="N54" s="369">
        <v>97</v>
      </c>
      <c r="P54" s="362"/>
      <c r="Q54" s="362"/>
      <c r="R54" s="362"/>
      <c r="S54" s="362"/>
      <c r="T54" s="362"/>
    </row>
    <row r="55" spans="2:20" s="253" customFormat="1" ht="21.75" customHeight="1" x14ac:dyDescent="0.15">
      <c r="B55" s="89">
        <v>98</v>
      </c>
      <c r="C55" s="19" t="s">
        <v>9</v>
      </c>
      <c r="D55" s="368">
        <v>23861264</v>
      </c>
      <c r="E55" s="256">
        <v>484256845</v>
      </c>
      <c r="F55" s="256">
        <v>0</v>
      </c>
      <c r="G55" s="256">
        <v>0</v>
      </c>
      <c r="H55" s="256">
        <v>508118109</v>
      </c>
      <c r="I55" s="256">
        <v>0</v>
      </c>
      <c r="J55" s="256">
        <v>0</v>
      </c>
      <c r="K55" s="256">
        <v>0</v>
      </c>
      <c r="L55" s="256">
        <v>0</v>
      </c>
      <c r="M55" s="318">
        <v>508118109</v>
      </c>
      <c r="N55" s="369">
        <v>98</v>
      </c>
      <c r="P55" s="362"/>
      <c r="Q55" s="362"/>
      <c r="R55" s="362"/>
      <c r="S55" s="362"/>
      <c r="T55" s="362"/>
    </row>
    <row r="56" spans="2:20" s="253" customFormat="1" ht="21.75" customHeight="1" x14ac:dyDescent="0.15">
      <c r="B56" s="89">
        <v>99</v>
      </c>
      <c r="C56" s="19" t="s">
        <v>8</v>
      </c>
      <c r="D56" s="368">
        <v>304098860</v>
      </c>
      <c r="E56" s="256">
        <v>11059732</v>
      </c>
      <c r="F56" s="256">
        <v>0</v>
      </c>
      <c r="G56" s="256">
        <v>0</v>
      </c>
      <c r="H56" s="256">
        <v>315158592</v>
      </c>
      <c r="I56" s="256">
        <v>0</v>
      </c>
      <c r="J56" s="256">
        <v>0</v>
      </c>
      <c r="K56" s="256">
        <v>0</v>
      </c>
      <c r="L56" s="256">
        <v>0</v>
      </c>
      <c r="M56" s="318">
        <v>315158592</v>
      </c>
      <c r="N56" s="369">
        <v>99</v>
      </c>
      <c r="P56" s="362"/>
      <c r="Q56" s="362"/>
      <c r="R56" s="362"/>
      <c r="S56" s="362"/>
      <c r="T56" s="362"/>
    </row>
    <row r="57" spans="2:20" s="253" customFormat="1" ht="21.75" customHeight="1" x14ac:dyDescent="0.15">
      <c r="B57" s="89">
        <v>100</v>
      </c>
      <c r="C57" s="19" t="s">
        <v>7</v>
      </c>
      <c r="D57" s="368">
        <v>81723708</v>
      </c>
      <c r="E57" s="256">
        <v>23123307</v>
      </c>
      <c r="F57" s="256">
        <v>0</v>
      </c>
      <c r="G57" s="256">
        <v>0</v>
      </c>
      <c r="H57" s="256">
        <v>104847015</v>
      </c>
      <c r="I57" s="256">
        <v>0</v>
      </c>
      <c r="J57" s="256">
        <v>0</v>
      </c>
      <c r="K57" s="256">
        <v>0</v>
      </c>
      <c r="L57" s="256">
        <v>0</v>
      </c>
      <c r="M57" s="318">
        <v>104847015</v>
      </c>
      <c r="N57" s="369">
        <v>100</v>
      </c>
      <c r="P57" s="362"/>
      <c r="Q57" s="362"/>
      <c r="R57" s="362"/>
      <c r="S57" s="362"/>
      <c r="T57" s="362"/>
    </row>
    <row r="58" spans="2:20" s="253" customFormat="1" ht="21.75" customHeight="1" x14ac:dyDescent="0.15">
      <c r="B58" s="91">
        <v>101</v>
      </c>
      <c r="C58" s="23" t="s">
        <v>6</v>
      </c>
      <c r="D58" s="368">
        <v>359271</v>
      </c>
      <c r="E58" s="256">
        <v>377125809</v>
      </c>
      <c r="F58" s="256">
        <v>0</v>
      </c>
      <c r="G58" s="256">
        <v>0</v>
      </c>
      <c r="H58" s="256">
        <v>377485080</v>
      </c>
      <c r="I58" s="256">
        <v>0</v>
      </c>
      <c r="J58" s="256">
        <v>0</v>
      </c>
      <c r="K58" s="256">
        <v>0</v>
      </c>
      <c r="L58" s="256">
        <v>0</v>
      </c>
      <c r="M58" s="318">
        <v>377485080</v>
      </c>
      <c r="N58" s="367">
        <v>101</v>
      </c>
      <c r="P58" s="362"/>
      <c r="Q58" s="362"/>
      <c r="R58" s="362"/>
      <c r="S58" s="362"/>
      <c r="T58" s="362"/>
    </row>
    <row r="59" spans="2:20" s="253" customFormat="1" ht="21.75" customHeight="1" x14ac:dyDescent="0.15">
      <c r="B59" s="87">
        <v>102</v>
      </c>
      <c r="C59" s="15" t="s">
        <v>5</v>
      </c>
      <c r="D59" s="366">
        <v>14443711</v>
      </c>
      <c r="E59" s="316">
        <v>10157336</v>
      </c>
      <c r="F59" s="316">
        <v>0</v>
      </c>
      <c r="G59" s="316">
        <v>0</v>
      </c>
      <c r="H59" s="316">
        <v>24601047</v>
      </c>
      <c r="I59" s="316">
        <v>0</v>
      </c>
      <c r="J59" s="316">
        <v>0</v>
      </c>
      <c r="K59" s="316">
        <v>0</v>
      </c>
      <c r="L59" s="316">
        <v>0</v>
      </c>
      <c r="M59" s="315">
        <v>24601047</v>
      </c>
      <c r="N59" s="365">
        <v>102</v>
      </c>
      <c r="P59" s="362"/>
      <c r="Q59" s="362"/>
      <c r="R59" s="362"/>
      <c r="S59" s="362"/>
      <c r="T59" s="362"/>
    </row>
    <row r="60" spans="2:20" s="253" customFormat="1" ht="21.75" customHeight="1" x14ac:dyDescent="0.15">
      <c r="B60" s="89">
        <v>103</v>
      </c>
      <c r="C60" s="19" t="s">
        <v>4</v>
      </c>
      <c r="D60" s="368">
        <v>200597427</v>
      </c>
      <c r="E60" s="256">
        <v>203027286</v>
      </c>
      <c r="F60" s="256">
        <v>0</v>
      </c>
      <c r="G60" s="256">
        <v>0</v>
      </c>
      <c r="H60" s="256">
        <v>403624713</v>
      </c>
      <c r="I60" s="256">
        <v>0</v>
      </c>
      <c r="J60" s="256">
        <v>0</v>
      </c>
      <c r="K60" s="256">
        <v>0</v>
      </c>
      <c r="L60" s="256">
        <v>0</v>
      </c>
      <c r="M60" s="318">
        <v>403624713</v>
      </c>
      <c r="N60" s="369">
        <v>103</v>
      </c>
      <c r="P60" s="362"/>
      <c r="Q60" s="362"/>
      <c r="R60" s="362"/>
      <c r="S60" s="362"/>
      <c r="T60" s="362"/>
    </row>
    <row r="61" spans="2:20" s="253" customFormat="1" ht="21.75" customHeight="1" x14ac:dyDescent="0.15">
      <c r="B61" s="89">
        <v>104</v>
      </c>
      <c r="C61" s="19" t="s">
        <v>3</v>
      </c>
      <c r="D61" s="368">
        <v>51394847</v>
      </c>
      <c r="E61" s="256">
        <v>565724250</v>
      </c>
      <c r="F61" s="256">
        <v>0</v>
      </c>
      <c r="G61" s="256">
        <v>0</v>
      </c>
      <c r="H61" s="256">
        <v>617119097</v>
      </c>
      <c r="I61" s="256">
        <v>0</v>
      </c>
      <c r="J61" s="256">
        <v>0</v>
      </c>
      <c r="K61" s="256">
        <v>0</v>
      </c>
      <c r="L61" s="256">
        <v>0</v>
      </c>
      <c r="M61" s="318">
        <v>617119097</v>
      </c>
      <c r="N61" s="369">
        <v>104</v>
      </c>
      <c r="P61" s="362"/>
      <c r="Q61" s="362"/>
      <c r="R61" s="362"/>
      <c r="S61" s="362"/>
      <c r="T61" s="362"/>
    </row>
    <row r="62" spans="2:20" s="253" customFormat="1" ht="21.75" customHeight="1" x14ac:dyDescent="0.15">
      <c r="B62" s="91">
        <v>105</v>
      </c>
      <c r="C62" s="23" t="s">
        <v>2</v>
      </c>
      <c r="D62" s="368">
        <v>23466000</v>
      </c>
      <c r="E62" s="256">
        <v>85813689</v>
      </c>
      <c r="F62" s="256">
        <v>0</v>
      </c>
      <c r="G62" s="256">
        <v>0</v>
      </c>
      <c r="H62" s="256">
        <v>109279689</v>
      </c>
      <c r="I62" s="256">
        <v>0</v>
      </c>
      <c r="J62" s="256">
        <v>0</v>
      </c>
      <c r="K62" s="256">
        <v>0</v>
      </c>
      <c r="L62" s="256">
        <v>0</v>
      </c>
      <c r="M62" s="318">
        <v>109279689</v>
      </c>
      <c r="N62" s="367">
        <v>105</v>
      </c>
      <c r="P62" s="362"/>
      <c r="Q62" s="362"/>
      <c r="R62" s="362"/>
      <c r="S62" s="362"/>
      <c r="T62" s="362"/>
    </row>
    <row r="63" spans="2:20" s="253" customFormat="1" ht="21.75" customHeight="1" x14ac:dyDescent="0.15">
      <c r="B63" s="87">
        <v>301</v>
      </c>
      <c r="C63" s="15" t="s">
        <v>1</v>
      </c>
      <c r="D63" s="366">
        <v>493269892</v>
      </c>
      <c r="E63" s="316">
        <v>0</v>
      </c>
      <c r="F63" s="316">
        <v>0</v>
      </c>
      <c r="G63" s="316">
        <v>0</v>
      </c>
      <c r="H63" s="316">
        <v>493269892</v>
      </c>
      <c r="I63" s="316">
        <v>0</v>
      </c>
      <c r="J63" s="316">
        <v>0</v>
      </c>
      <c r="K63" s="316">
        <v>0</v>
      </c>
      <c r="L63" s="316">
        <v>0</v>
      </c>
      <c r="M63" s="315">
        <v>493269892</v>
      </c>
      <c r="N63" s="365">
        <v>301</v>
      </c>
      <c r="P63" s="362"/>
      <c r="Q63" s="362"/>
      <c r="R63" s="362"/>
      <c r="S63" s="362"/>
      <c r="T63" s="362"/>
    </row>
    <row r="64" spans="2:20" s="253" customFormat="1" ht="21.75" customHeight="1" thickBot="1" x14ac:dyDescent="0.2">
      <c r="B64" s="84">
        <v>302</v>
      </c>
      <c r="C64" s="11" t="s">
        <v>0</v>
      </c>
      <c r="D64" s="364">
        <v>935588404</v>
      </c>
      <c r="E64" s="313">
        <v>112735540</v>
      </c>
      <c r="F64" s="313">
        <v>0</v>
      </c>
      <c r="G64" s="313">
        <v>0</v>
      </c>
      <c r="H64" s="313">
        <v>1048323944</v>
      </c>
      <c r="I64" s="313">
        <v>0</v>
      </c>
      <c r="J64" s="313">
        <v>0</v>
      </c>
      <c r="K64" s="313">
        <v>0</v>
      </c>
      <c r="L64" s="313">
        <v>0</v>
      </c>
      <c r="M64" s="312">
        <v>1048323944</v>
      </c>
      <c r="N64" s="363">
        <v>302</v>
      </c>
      <c r="P64" s="362"/>
      <c r="Q64" s="362"/>
      <c r="R64" s="362"/>
      <c r="S64" s="362"/>
      <c r="T64" s="362"/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4">
    <mergeCell ref="B3:B5"/>
    <mergeCell ref="D3:H3"/>
    <mergeCell ref="I3:L3"/>
    <mergeCell ref="N3:N5"/>
  </mergeCells>
  <phoneticPr fontId="7"/>
  <pageMargins left="0.7" right="0.7" top="0.75" bottom="0.75" header="0.3" footer="0.3"/>
  <pageSetup paperSize="9" scale="58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3"/>
    <pageSetUpPr autoPageBreaks="0"/>
  </sheetPr>
  <dimension ref="A1:V117"/>
  <sheetViews>
    <sheetView showOutlineSymbols="0" view="pageBreakPreview" zoomScale="80" zoomScaleNormal="75" zoomScaleSheetLayoutView="80" workbookViewId="0">
      <pane xSplit="3" ySplit="5" topLeftCell="D6" activePane="bottomRight" state="frozen"/>
      <selection activeCell="J18" sqref="J18"/>
      <selection pane="topRight" activeCell="J18" sqref="J18"/>
      <selection pane="bottomLeft" activeCell="J18" sqref="J18"/>
      <selection pane="bottomRight"/>
    </sheetView>
  </sheetViews>
  <sheetFormatPr defaultColWidth="10.875" defaultRowHeight="14.25" x14ac:dyDescent="0.15"/>
  <cols>
    <col min="1" max="1" width="1.75" style="397" customWidth="1"/>
    <col min="2" max="2" width="5" style="397" customWidth="1"/>
    <col min="3" max="3" width="13.625" style="397" customWidth="1"/>
    <col min="4" max="4" width="17" style="397" customWidth="1"/>
    <col min="5" max="5" width="18.75" style="397" customWidth="1"/>
    <col min="6" max="6" width="17.25" style="397" customWidth="1"/>
    <col min="7" max="7" width="15.5" style="397" customWidth="1"/>
    <col min="8" max="8" width="19.125" style="397" customWidth="1"/>
    <col min="9" max="9" width="18.5" style="397" customWidth="1"/>
    <col min="10" max="10" width="17.75" style="397" customWidth="1"/>
    <col min="11" max="13" width="18.5" style="397" customWidth="1"/>
    <col min="14" max="14" width="16.75" style="397" customWidth="1"/>
    <col min="15" max="15" width="18.5" style="397" customWidth="1"/>
    <col min="16" max="16" width="16.5" style="397" customWidth="1"/>
    <col min="17" max="17" width="17.375" style="397" customWidth="1"/>
    <col min="18" max="18" width="19.625" style="397" customWidth="1"/>
    <col min="19" max="19" width="5" style="397" customWidth="1"/>
    <col min="20" max="20" width="10.875" style="397" customWidth="1"/>
    <col min="21" max="22" width="15.25" style="397" bestFit="1" customWidth="1"/>
    <col min="23" max="16384" width="10.875" style="397"/>
  </cols>
  <sheetData>
    <row r="1" spans="2:22" s="453" customFormat="1" ht="24" customHeight="1" x14ac:dyDescent="0.15">
      <c r="B1" s="456" t="s">
        <v>264</v>
      </c>
    </row>
    <row r="2" spans="2:22" s="453" customFormat="1" ht="11.25" customHeight="1" thickBot="1" x14ac:dyDescent="0.2">
      <c r="B2" s="456"/>
      <c r="C2" s="455"/>
      <c r="R2" s="454"/>
    </row>
    <row r="3" spans="2:22" ht="21.75" customHeight="1" x14ac:dyDescent="0.15">
      <c r="B3" s="863" t="s">
        <v>79</v>
      </c>
      <c r="C3" s="358" t="s">
        <v>82</v>
      </c>
      <c r="D3" s="452"/>
      <c r="E3" s="451" t="s">
        <v>263</v>
      </c>
      <c r="F3" s="449"/>
      <c r="G3" s="449"/>
      <c r="H3" s="449"/>
      <c r="I3" s="450" t="s">
        <v>262</v>
      </c>
      <c r="J3" s="449"/>
      <c r="K3" s="449"/>
      <c r="L3" s="449"/>
      <c r="M3" s="449"/>
      <c r="N3" s="449"/>
      <c r="O3" s="449"/>
      <c r="P3" s="449"/>
      <c r="Q3" s="449"/>
      <c r="R3" s="449"/>
      <c r="S3" s="866" t="s">
        <v>79</v>
      </c>
    </row>
    <row r="4" spans="2:22" ht="21.75" customHeight="1" x14ac:dyDescent="0.15">
      <c r="B4" s="864"/>
      <c r="C4" s="293"/>
      <c r="D4" s="448" t="s">
        <v>261</v>
      </c>
      <c r="E4" s="447" t="s">
        <v>260</v>
      </c>
      <c r="F4" s="446" t="s">
        <v>259</v>
      </c>
      <c r="G4" s="446" t="s">
        <v>258</v>
      </c>
      <c r="H4" s="446" t="s">
        <v>248</v>
      </c>
      <c r="I4" s="444" t="s">
        <v>257</v>
      </c>
      <c r="J4" s="444"/>
      <c r="K4" s="444"/>
      <c r="L4" s="444"/>
      <c r="M4" s="444"/>
      <c r="N4" s="445"/>
      <c r="O4" s="444"/>
      <c r="P4" s="443"/>
      <c r="Q4" s="443"/>
      <c r="R4" s="443"/>
      <c r="S4" s="867"/>
    </row>
    <row r="5" spans="2:22" s="416" customFormat="1" ht="21.75" customHeight="1" thickBot="1" x14ac:dyDescent="0.2">
      <c r="B5" s="865"/>
      <c r="C5" s="300" t="s">
        <v>187</v>
      </c>
      <c r="D5" s="438" t="s">
        <v>256</v>
      </c>
      <c r="E5" s="442" t="s">
        <v>255</v>
      </c>
      <c r="F5" s="441"/>
      <c r="G5" s="442" t="s">
        <v>254</v>
      </c>
      <c r="H5" s="441"/>
      <c r="I5" s="440" t="s">
        <v>165</v>
      </c>
      <c r="J5" s="439" t="s">
        <v>253</v>
      </c>
      <c r="K5" s="439" t="s">
        <v>252</v>
      </c>
      <c r="L5" s="439" t="s">
        <v>155</v>
      </c>
      <c r="M5" s="439" t="s">
        <v>251</v>
      </c>
      <c r="N5" s="439" t="s">
        <v>153</v>
      </c>
      <c r="O5" s="439" t="s">
        <v>61</v>
      </c>
      <c r="P5" s="438" t="s">
        <v>250</v>
      </c>
      <c r="Q5" s="438" t="s">
        <v>249</v>
      </c>
      <c r="R5" s="438" t="s">
        <v>248</v>
      </c>
      <c r="S5" s="868"/>
    </row>
    <row r="6" spans="2:22" s="416" customFormat="1" x14ac:dyDescent="0.15">
      <c r="B6" s="437"/>
      <c r="C6" s="436"/>
      <c r="D6" s="435" t="s">
        <v>60</v>
      </c>
      <c r="E6" s="434" t="s">
        <v>60</v>
      </c>
      <c r="F6" s="434" t="s">
        <v>60</v>
      </c>
      <c r="G6" s="434" t="s">
        <v>60</v>
      </c>
      <c r="H6" s="434" t="s">
        <v>60</v>
      </c>
      <c r="I6" s="434" t="s">
        <v>60</v>
      </c>
      <c r="J6" s="434" t="s">
        <v>60</v>
      </c>
      <c r="K6" s="434" t="s">
        <v>60</v>
      </c>
      <c r="L6" s="434" t="s">
        <v>60</v>
      </c>
      <c r="M6" s="434" t="s">
        <v>60</v>
      </c>
      <c r="N6" s="434" t="s">
        <v>60</v>
      </c>
      <c r="O6" s="434" t="s">
        <v>60</v>
      </c>
      <c r="P6" s="434" t="s">
        <v>60</v>
      </c>
      <c r="Q6" s="434" t="s">
        <v>60</v>
      </c>
      <c r="R6" s="434" t="s">
        <v>60</v>
      </c>
      <c r="S6" s="433"/>
    </row>
    <row r="7" spans="2:22" s="416" customFormat="1" ht="21.75" customHeight="1" x14ac:dyDescent="0.15">
      <c r="B7" s="432"/>
      <c r="C7" s="55" t="s">
        <v>59</v>
      </c>
      <c r="D7" s="38">
        <v>3728475545</v>
      </c>
      <c r="E7" s="38">
        <v>10845179724</v>
      </c>
      <c r="F7" s="38">
        <v>2055350708</v>
      </c>
      <c r="G7" s="38">
        <v>34732647</v>
      </c>
      <c r="H7" s="38">
        <v>16663738624</v>
      </c>
      <c r="I7" s="38">
        <v>12050128015</v>
      </c>
      <c r="J7" s="38">
        <v>128456064</v>
      </c>
      <c r="K7" s="38">
        <v>12178584079</v>
      </c>
      <c r="L7" s="38">
        <v>1683897400</v>
      </c>
      <c r="M7" s="331">
        <v>1226032</v>
      </c>
      <c r="N7" s="38">
        <v>0</v>
      </c>
      <c r="O7" s="38">
        <v>13863707511</v>
      </c>
      <c r="P7" s="38">
        <v>527618032</v>
      </c>
      <c r="Q7" s="38">
        <v>0</v>
      </c>
      <c r="R7" s="38">
        <v>14391325543</v>
      </c>
      <c r="S7" s="417"/>
    </row>
    <row r="8" spans="2:22" s="416" customFormat="1" ht="21.75" customHeight="1" x14ac:dyDescent="0.15">
      <c r="B8" s="432"/>
      <c r="C8" s="55" t="s">
        <v>58</v>
      </c>
      <c r="D8" s="38">
        <v>3194668144</v>
      </c>
      <c r="E8" s="38">
        <v>9605969897</v>
      </c>
      <c r="F8" s="38">
        <v>2125669192</v>
      </c>
      <c r="G8" s="38">
        <v>33179991</v>
      </c>
      <c r="H8" s="38">
        <v>14959487224</v>
      </c>
      <c r="I8" s="38">
        <v>10685402371</v>
      </c>
      <c r="J8" s="38">
        <v>96429059</v>
      </c>
      <c r="K8" s="38">
        <v>10781831430</v>
      </c>
      <c r="L8" s="38">
        <v>1503711142</v>
      </c>
      <c r="M8" s="331">
        <v>753243</v>
      </c>
      <c r="N8" s="38">
        <v>0</v>
      </c>
      <c r="O8" s="38">
        <v>12286295815</v>
      </c>
      <c r="P8" s="38">
        <v>332573448</v>
      </c>
      <c r="Q8" s="38">
        <v>0</v>
      </c>
      <c r="R8" s="38">
        <v>12618869263</v>
      </c>
      <c r="S8" s="417"/>
    </row>
    <row r="9" spans="2:22" s="416" customFormat="1" ht="21.75" customHeight="1" x14ac:dyDescent="0.15">
      <c r="B9" s="432"/>
      <c r="C9" s="55" t="s">
        <v>57</v>
      </c>
      <c r="D9" s="38">
        <v>2302290668</v>
      </c>
      <c r="E9" s="38">
        <v>7800717238</v>
      </c>
      <c r="F9" s="38">
        <v>1881912959</v>
      </c>
      <c r="G9" s="38">
        <v>34896443</v>
      </c>
      <c r="H9" s="38">
        <v>12019817308</v>
      </c>
      <c r="I9" s="38">
        <v>8844981290</v>
      </c>
      <c r="J9" s="38">
        <v>81298328</v>
      </c>
      <c r="K9" s="38">
        <v>8926279618</v>
      </c>
      <c r="L9" s="38">
        <v>1372574897</v>
      </c>
      <c r="M9" s="331">
        <v>551730</v>
      </c>
      <c r="N9" s="38">
        <v>0</v>
      </c>
      <c r="O9" s="38">
        <v>10299406245</v>
      </c>
      <c r="P9" s="38">
        <v>646532373</v>
      </c>
      <c r="Q9" s="38">
        <v>0</v>
      </c>
      <c r="R9" s="38">
        <v>10945938618</v>
      </c>
      <c r="S9" s="417"/>
    </row>
    <row r="10" spans="2:22" s="416" customFormat="1" ht="21.75" customHeight="1" x14ac:dyDescent="0.15">
      <c r="B10" s="432"/>
      <c r="C10" s="55" t="s">
        <v>56</v>
      </c>
      <c r="D10" s="38">
        <v>1409336446</v>
      </c>
      <c r="E10" s="38">
        <v>6302613981</v>
      </c>
      <c r="F10" s="38">
        <v>1283326100</v>
      </c>
      <c r="G10" s="38">
        <v>34382990</v>
      </c>
      <c r="H10" s="38">
        <v>9029659517</v>
      </c>
      <c r="I10" s="38">
        <v>5681576320</v>
      </c>
      <c r="J10" s="38">
        <v>45420030</v>
      </c>
      <c r="K10" s="431">
        <v>5726996350</v>
      </c>
      <c r="L10" s="38">
        <v>970741643</v>
      </c>
      <c r="M10" s="388">
        <v>851083</v>
      </c>
      <c r="N10" s="38">
        <v>0</v>
      </c>
      <c r="O10" s="38">
        <v>6698589076</v>
      </c>
      <c r="P10" s="38">
        <v>241475261</v>
      </c>
      <c r="Q10" s="38">
        <v>0</v>
      </c>
      <c r="R10" s="38">
        <v>6940064337</v>
      </c>
      <c r="S10" s="417"/>
    </row>
    <row r="11" spans="2:22" s="416" customFormat="1" ht="15" thickBot="1" x14ac:dyDescent="0.2">
      <c r="B11" s="430"/>
      <c r="C11" s="429"/>
      <c r="D11" s="428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427"/>
      <c r="P11" s="427"/>
      <c r="Q11" s="427"/>
      <c r="R11" s="427"/>
      <c r="S11" s="426"/>
    </row>
    <row r="12" spans="2:22" s="416" customFormat="1" x14ac:dyDescent="0.15">
      <c r="B12" s="425"/>
      <c r="C12" s="424"/>
      <c r="D12" s="423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1"/>
      <c r="R12" s="421"/>
      <c r="S12" s="420"/>
      <c r="U12" s="419" t="s">
        <v>247</v>
      </c>
      <c r="V12" s="419" t="s">
        <v>246</v>
      </c>
    </row>
    <row r="13" spans="2:22" s="416" customFormat="1" ht="21.75" customHeight="1" x14ac:dyDescent="0.15">
      <c r="B13" s="37" t="s">
        <v>55</v>
      </c>
      <c r="C13" s="418" t="s">
        <v>54</v>
      </c>
      <c r="D13" s="38">
        <f t="shared" ref="D13:R13" si="0">SUM(D19:D64)</f>
        <v>690869876</v>
      </c>
      <c r="E13" s="38">
        <f t="shared" si="0"/>
        <v>3438619536</v>
      </c>
      <c r="F13" s="38">
        <f t="shared" si="0"/>
        <v>2029010954</v>
      </c>
      <c r="G13" s="38">
        <f t="shared" si="0"/>
        <v>21151754</v>
      </c>
      <c r="H13" s="38">
        <f t="shared" si="0"/>
        <v>6179652120</v>
      </c>
      <c r="I13" s="38">
        <f t="shared" si="0"/>
        <v>3058307405</v>
      </c>
      <c r="J13" s="38">
        <f t="shared" si="0"/>
        <v>21243836</v>
      </c>
      <c r="K13" s="38">
        <f t="shared" si="0"/>
        <v>3079551241</v>
      </c>
      <c r="L13" s="38">
        <f t="shared" si="0"/>
        <v>549630502</v>
      </c>
      <c r="M13" s="38">
        <f t="shared" si="0"/>
        <v>522381</v>
      </c>
      <c r="N13" s="38">
        <f t="shared" si="0"/>
        <v>0</v>
      </c>
      <c r="O13" s="38">
        <f t="shared" si="0"/>
        <v>3629704124</v>
      </c>
      <c r="P13" s="38">
        <f t="shared" si="0"/>
        <v>344013052</v>
      </c>
      <c r="Q13" s="38">
        <f t="shared" si="0"/>
        <v>0</v>
      </c>
      <c r="R13" s="38">
        <f t="shared" si="0"/>
        <v>3973717176</v>
      </c>
      <c r="S13" s="417"/>
      <c r="U13" s="416">
        <f>D13+E13+F13+G13</f>
        <v>6179652120</v>
      </c>
      <c r="V13" s="416">
        <f>I13+J13+L13+M13+N13+P13</f>
        <v>3973717176</v>
      </c>
    </row>
    <row r="14" spans="2:22" s="416" customFormat="1" ht="21.75" customHeight="1" x14ac:dyDescent="0.15">
      <c r="B14" s="37" t="s">
        <v>53</v>
      </c>
      <c r="C14" s="418" t="s">
        <v>52</v>
      </c>
      <c r="D14" s="33">
        <f t="shared" ref="D14:R14" si="1">SUM(D19:D62)</f>
        <v>690869876</v>
      </c>
      <c r="E14" s="33">
        <f t="shared" si="1"/>
        <v>3438619536</v>
      </c>
      <c r="F14" s="33">
        <f t="shared" si="1"/>
        <v>2029010954</v>
      </c>
      <c r="G14" s="33">
        <f t="shared" si="1"/>
        <v>21151754</v>
      </c>
      <c r="H14" s="33">
        <f t="shared" si="1"/>
        <v>6179652120</v>
      </c>
      <c r="I14" s="33">
        <f t="shared" si="1"/>
        <v>3058307405</v>
      </c>
      <c r="J14" s="33">
        <f t="shared" si="1"/>
        <v>21243836</v>
      </c>
      <c r="K14" s="33">
        <f t="shared" si="1"/>
        <v>3079551241</v>
      </c>
      <c r="L14" s="33">
        <f t="shared" si="1"/>
        <v>549630502</v>
      </c>
      <c r="M14" s="33">
        <f t="shared" si="1"/>
        <v>522381</v>
      </c>
      <c r="N14" s="33">
        <f t="shared" si="1"/>
        <v>0</v>
      </c>
      <c r="O14" s="33">
        <f t="shared" si="1"/>
        <v>3629704124</v>
      </c>
      <c r="P14" s="33">
        <f t="shared" si="1"/>
        <v>344013052</v>
      </c>
      <c r="Q14" s="33">
        <f t="shared" si="1"/>
        <v>0</v>
      </c>
      <c r="R14" s="33">
        <f t="shared" si="1"/>
        <v>3973717176</v>
      </c>
      <c r="S14" s="417"/>
    </row>
    <row r="15" spans="2:22" ht="21.75" customHeight="1" x14ac:dyDescent="0.15">
      <c r="B15" s="35" t="s">
        <v>245</v>
      </c>
      <c r="C15" s="414" t="s">
        <v>50</v>
      </c>
      <c r="D15" s="33">
        <f t="shared" ref="D15:R15" si="2">SUM(D19:D31,D35:D36,D38:D40,D43,D48,D50:D51,D53:D62)</f>
        <v>623288187</v>
      </c>
      <c r="E15" s="33">
        <f t="shared" si="2"/>
        <v>3162170401</v>
      </c>
      <c r="F15" s="33">
        <f t="shared" si="2"/>
        <v>1693538178</v>
      </c>
      <c r="G15" s="33">
        <f t="shared" si="2"/>
        <v>19235689</v>
      </c>
      <c r="H15" s="33">
        <f t="shared" si="2"/>
        <v>5498232455</v>
      </c>
      <c r="I15" s="33">
        <f t="shared" si="2"/>
        <v>2779148322</v>
      </c>
      <c r="J15" s="33">
        <f t="shared" si="2"/>
        <v>19173316</v>
      </c>
      <c r="K15" s="33">
        <f t="shared" si="2"/>
        <v>2798321638</v>
      </c>
      <c r="L15" s="33">
        <f t="shared" si="2"/>
        <v>506747763</v>
      </c>
      <c r="M15" s="33">
        <f t="shared" si="2"/>
        <v>461611</v>
      </c>
      <c r="N15" s="33">
        <f t="shared" si="2"/>
        <v>0</v>
      </c>
      <c r="O15" s="33">
        <f t="shared" si="2"/>
        <v>3305531012</v>
      </c>
      <c r="P15" s="33">
        <f t="shared" si="2"/>
        <v>332258762</v>
      </c>
      <c r="Q15" s="33">
        <f t="shared" si="2"/>
        <v>0</v>
      </c>
      <c r="R15" s="33">
        <f t="shared" si="2"/>
        <v>3637789774</v>
      </c>
      <c r="S15" s="415"/>
    </row>
    <row r="16" spans="2:22" ht="21.75" customHeight="1" x14ac:dyDescent="0.15">
      <c r="B16" s="34" t="s">
        <v>49</v>
      </c>
      <c r="C16" s="414" t="s">
        <v>48</v>
      </c>
      <c r="D16" s="33">
        <f t="shared" ref="D16:R16" si="3">D14-D15</f>
        <v>67581689</v>
      </c>
      <c r="E16" s="33">
        <f t="shared" si="3"/>
        <v>276449135</v>
      </c>
      <c r="F16" s="33">
        <f t="shared" si="3"/>
        <v>335472776</v>
      </c>
      <c r="G16" s="33">
        <f t="shared" si="3"/>
        <v>1916065</v>
      </c>
      <c r="H16" s="33">
        <f t="shared" si="3"/>
        <v>681419665</v>
      </c>
      <c r="I16" s="33">
        <f t="shared" si="3"/>
        <v>279159083</v>
      </c>
      <c r="J16" s="33">
        <f t="shared" si="3"/>
        <v>2070520</v>
      </c>
      <c r="K16" s="33">
        <f t="shared" si="3"/>
        <v>281229603</v>
      </c>
      <c r="L16" s="33">
        <f t="shared" si="3"/>
        <v>42882739</v>
      </c>
      <c r="M16" s="33">
        <f t="shared" si="3"/>
        <v>60770</v>
      </c>
      <c r="N16" s="33">
        <f t="shared" si="3"/>
        <v>0</v>
      </c>
      <c r="O16" s="33">
        <f t="shared" si="3"/>
        <v>324173112</v>
      </c>
      <c r="P16" s="33">
        <f t="shared" si="3"/>
        <v>11754290</v>
      </c>
      <c r="Q16" s="33">
        <f t="shared" si="3"/>
        <v>0</v>
      </c>
      <c r="R16" s="33">
        <f t="shared" si="3"/>
        <v>335927402</v>
      </c>
      <c r="S16" s="413"/>
    </row>
    <row r="17" spans="2:19" ht="21.75" customHeight="1" x14ac:dyDescent="0.15">
      <c r="B17" s="34" t="s">
        <v>47</v>
      </c>
      <c r="C17" s="414" t="s">
        <v>46</v>
      </c>
      <c r="D17" s="33">
        <f t="shared" ref="D17:R17" si="4">SUM(D63:D64)</f>
        <v>0</v>
      </c>
      <c r="E17" s="33">
        <f t="shared" si="4"/>
        <v>0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413"/>
    </row>
    <row r="18" spans="2:19" ht="15" thickBot="1" x14ac:dyDescent="0.2">
      <c r="B18" s="412"/>
      <c r="C18" s="411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09"/>
      <c r="R18" s="409"/>
      <c r="S18" s="408"/>
    </row>
    <row r="19" spans="2:19" ht="21.75" customHeight="1" x14ac:dyDescent="0.15">
      <c r="B19" s="89">
        <v>1</v>
      </c>
      <c r="C19" s="19" t="s">
        <v>45</v>
      </c>
      <c r="D19" s="403">
        <v>47193361</v>
      </c>
      <c r="E19" s="403">
        <v>274238274</v>
      </c>
      <c r="F19" s="403">
        <v>210406549</v>
      </c>
      <c r="G19" s="403">
        <v>10456073</v>
      </c>
      <c r="H19" s="403">
        <v>542294257</v>
      </c>
      <c r="I19" s="403">
        <v>193003307</v>
      </c>
      <c r="J19" s="403">
        <v>1529174</v>
      </c>
      <c r="K19" s="403">
        <v>194532481</v>
      </c>
      <c r="L19" s="403">
        <v>35763417</v>
      </c>
      <c r="M19" s="403">
        <v>184527</v>
      </c>
      <c r="N19" s="403">
        <v>0</v>
      </c>
      <c r="O19" s="403">
        <v>230480425</v>
      </c>
      <c r="P19" s="403">
        <v>16786908</v>
      </c>
      <c r="Q19" s="403">
        <v>0</v>
      </c>
      <c r="R19" s="403">
        <v>247267333</v>
      </c>
      <c r="S19" s="407">
        <v>1</v>
      </c>
    </row>
    <row r="20" spans="2:19" ht="21.75" customHeight="1" x14ac:dyDescent="0.15">
      <c r="B20" s="89">
        <v>2</v>
      </c>
      <c r="C20" s="19" t="s">
        <v>44</v>
      </c>
      <c r="D20" s="403">
        <v>33310356</v>
      </c>
      <c r="E20" s="403">
        <v>278033339</v>
      </c>
      <c r="F20" s="403">
        <v>8646311</v>
      </c>
      <c r="G20" s="403">
        <v>586574</v>
      </c>
      <c r="H20" s="403">
        <v>320576580</v>
      </c>
      <c r="I20" s="403">
        <v>192817023</v>
      </c>
      <c r="J20" s="403">
        <v>508498</v>
      </c>
      <c r="K20" s="403">
        <v>193325521</v>
      </c>
      <c r="L20" s="403">
        <v>40473412</v>
      </c>
      <c r="M20" s="403">
        <v>80730</v>
      </c>
      <c r="N20" s="403">
        <v>0</v>
      </c>
      <c r="O20" s="403">
        <v>233879663</v>
      </c>
      <c r="P20" s="403">
        <v>144300</v>
      </c>
      <c r="Q20" s="403">
        <v>0</v>
      </c>
      <c r="R20" s="403">
        <v>234023963</v>
      </c>
      <c r="S20" s="402">
        <v>2</v>
      </c>
    </row>
    <row r="21" spans="2:19" ht="21.75" customHeight="1" x14ac:dyDescent="0.15">
      <c r="B21" s="89">
        <v>3</v>
      </c>
      <c r="C21" s="19" t="s">
        <v>43</v>
      </c>
      <c r="D21" s="403">
        <v>35643880</v>
      </c>
      <c r="E21" s="403">
        <v>242485826</v>
      </c>
      <c r="F21" s="403">
        <v>87220933</v>
      </c>
      <c r="G21" s="403">
        <v>0</v>
      </c>
      <c r="H21" s="403">
        <v>365350639</v>
      </c>
      <c r="I21" s="403">
        <v>173570003</v>
      </c>
      <c r="J21" s="403">
        <v>1243152</v>
      </c>
      <c r="K21" s="403">
        <v>174813155</v>
      </c>
      <c r="L21" s="403">
        <v>37855372</v>
      </c>
      <c r="M21" s="403">
        <v>0</v>
      </c>
      <c r="N21" s="403">
        <v>0</v>
      </c>
      <c r="O21" s="403">
        <v>212668527</v>
      </c>
      <c r="P21" s="403">
        <v>0</v>
      </c>
      <c r="Q21" s="403">
        <v>0</v>
      </c>
      <c r="R21" s="403">
        <v>212668527</v>
      </c>
      <c r="S21" s="402">
        <v>3</v>
      </c>
    </row>
    <row r="22" spans="2:19" ht="21.75" customHeight="1" x14ac:dyDescent="0.15">
      <c r="B22" s="89">
        <v>4</v>
      </c>
      <c r="C22" s="19" t="s">
        <v>42</v>
      </c>
      <c r="D22" s="403">
        <v>29327636</v>
      </c>
      <c r="E22" s="403">
        <v>179603387</v>
      </c>
      <c r="F22" s="403">
        <v>54456005</v>
      </c>
      <c r="G22" s="403">
        <v>397355</v>
      </c>
      <c r="H22" s="403">
        <v>263784383</v>
      </c>
      <c r="I22" s="403">
        <v>156459920</v>
      </c>
      <c r="J22" s="403">
        <v>1673127</v>
      </c>
      <c r="K22" s="403">
        <v>158133047</v>
      </c>
      <c r="L22" s="403">
        <v>29418958</v>
      </c>
      <c r="M22" s="403">
        <v>14895</v>
      </c>
      <c r="N22" s="403">
        <v>0</v>
      </c>
      <c r="O22" s="403">
        <v>187566900</v>
      </c>
      <c r="P22" s="403">
        <v>13858578</v>
      </c>
      <c r="Q22" s="403">
        <v>0</v>
      </c>
      <c r="R22" s="403">
        <v>201425478</v>
      </c>
      <c r="S22" s="402">
        <v>4</v>
      </c>
    </row>
    <row r="23" spans="2:19" ht="21.75" customHeight="1" x14ac:dyDescent="0.15">
      <c r="B23" s="91">
        <v>5</v>
      </c>
      <c r="C23" s="23" t="s">
        <v>41</v>
      </c>
      <c r="D23" s="406">
        <v>22146756</v>
      </c>
      <c r="E23" s="406">
        <v>121491047</v>
      </c>
      <c r="F23" s="406">
        <v>6412485</v>
      </c>
      <c r="G23" s="406">
        <v>81041</v>
      </c>
      <c r="H23" s="406">
        <v>150131329</v>
      </c>
      <c r="I23" s="406">
        <v>103705256</v>
      </c>
      <c r="J23" s="406">
        <v>533405</v>
      </c>
      <c r="K23" s="406">
        <v>104238661</v>
      </c>
      <c r="L23" s="406">
        <v>23437865</v>
      </c>
      <c r="M23" s="406">
        <v>0</v>
      </c>
      <c r="N23" s="406">
        <v>0</v>
      </c>
      <c r="O23" s="406">
        <v>127676526</v>
      </c>
      <c r="P23" s="406">
        <v>6526866</v>
      </c>
      <c r="Q23" s="406">
        <v>0</v>
      </c>
      <c r="R23" s="406">
        <v>134203392</v>
      </c>
      <c r="S23" s="405">
        <v>5</v>
      </c>
    </row>
    <row r="24" spans="2:19" ht="21.75" customHeight="1" x14ac:dyDescent="0.15">
      <c r="B24" s="89">
        <v>7</v>
      </c>
      <c r="C24" s="19" t="s">
        <v>40</v>
      </c>
      <c r="D24" s="403">
        <v>14281258</v>
      </c>
      <c r="E24" s="403">
        <v>42185362</v>
      </c>
      <c r="F24" s="403">
        <v>0</v>
      </c>
      <c r="G24" s="403">
        <v>114762</v>
      </c>
      <c r="H24" s="403">
        <v>56581382</v>
      </c>
      <c r="I24" s="403">
        <v>47127599</v>
      </c>
      <c r="J24" s="403">
        <v>545793</v>
      </c>
      <c r="K24" s="403">
        <v>47673392</v>
      </c>
      <c r="L24" s="403">
        <v>6553693</v>
      </c>
      <c r="M24" s="403">
        <v>0</v>
      </c>
      <c r="N24" s="403">
        <v>0</v>
      </c>
      <c r="O24" s="403">
        <v>54227085</v>
      </c>
      <c r="P24" s="403">
        <v>161256869</v>
      </c>
      <c r="Q24" s="403">
        <v>0</v>
      </c>
      <c r="R24" s="403">
        <v>215483954</v>
      </c>
      <c r="S24" s="402">
        <v>7</v>
      </c>
    </row>
    <row r="25" spans="2:19" ht="21.75" customHeight="1" x14ac:dyDescent="0.15">
      <c r="B25" s="89">
        <v>8</v>
      </c>
      <c r="C25" s="19" t="s">
        <v>39</v>
      </c>
      <c r="D25" s="403">
        <v>19636997</v>
      </c>
      <c r="E25" s="403">
        <v>96038864</v>
      </c>
      <c r="F25" s="403">
        <v>0</v>
      </c>
      <c r="G25" s="403">
        <v>326465</v>
      </c>
      <c r="H25" s="403">
        <v>116002326</v>
      </c>
      <c r="I25" s="403">
        <v>95138690</v>
      </c>
      <c r="J25" s="403">
        <v>397497</v>
      </c>
      <c r="K25" s="403">
        <v>95536187</v>
      </c>
      <c r="L25" s="403">
        <v>16244561</v>
      </c>
      <c r="M25" s="403">
        <v>0</v>
      </c>
      <c r="N25" s="403">
        <v>0</v>
      </c>
      <c r="O25" s="403">
        <v>111780748</v>
      </c>
      <c r="P25" s="403">
        <v>6576170</v>
      </c>
      <c r="Q25" s="403">
        <v>0</v>
      </c>
      <c r="R25" s="403">
        <v>118356918</v>
      </c>
      <c r="S25" s="402">
        <v>8</v>
      </c>
    </row>
    <row r="26" spans="2:19" ht="21.75" customHeight="1" x14ac:dyDescent="0.15">
      <c r="B26" s="89">
        <v>10</v>
      </c>
      <c r="C26" s="19" t="s">
        <v>38</v>
      </c>
      <c r="D26" s="403">
        <v>16917864</v>
      </c>
      <c r="E26" s="403">
        <v>44746010</v>
      </c>
      <c r="F26" s="403">
        <v>63124472</v>
      </c>
      <c r="G26" s="403">
        <v>79838</v>
      </c>
      <c r="H26" s="403">
        <v>124868184</v>
      </c>
      <c r="I26" s="403">
        <v>42815627</v>
      </c>
      <c r="J26" s="403">
        <v>572773</v>
      </c>
      <c r="K26" s="403">
        <v>43388400</v>
      </c>
      <c r="L26" s="403">
        <v>3855603</v>
      </c>
      <c r="M26" s="403">
        <v>0</v>
      </c>
      <c r="N26" s="403">
        <v>0</v>
      </c>
      <c r="O26" s="403">
        <v>47244003</v>
      </c>
      <c r="P26" s="403">
        <v>0</v>
      </c>
      <c r="Q26" s="403">
        <v>0</v>
      </c>
      <c r="R26" s="403">
        <v>47244003</v>
      </c>
      <c r="S26" s="402">
        <v>10</v>
      </c>
    </row>
    <row r="27" spans="2:19" ht="21.75" customHeight="1" x14ac:dyDescent="0.15">
      <c r="B27" s="89">
        <v>11</v>
      </c>
      <c r="C27" s="19" t="s">
        <v>37</v>
      </c>
      <c r="D27" s="403">
        <v>9220648</v>
      </c>
      <c r="E27" s="403">
        <v>55175360</v>
      </c>
      <c r="F27" s="403">
        <v>0</v>
      </c>
      <c r="G27" s="403">
        <v>12033</v>
      </c>
      <c r="H27" s="403">
        <v>64408041</v>
      </c>
      <c r="I27" s="403">
        <v>52209773</v>
      </c>
      <c r="J27" s="403">
        <v>436924</v>
      </c>
      <c r="K27" s="403">
        <v>52646697</v>
      </c>
      <c r="L27" s="403">
        <v>9386359</v>
      </c>
      <c r="M27" s="403">
        <v>0</v>
      </c>
      <c r="N27" s="403">
        <v>0</v>
      </c>
      <c r="O27" s="403">
        <v>62033056</v>
      </c>
      <c r="P27" s="403">
        <v>0</v>
      </c>
      <c r="Q27" s="403">
        <v>0</v>
      </c>
      <c r="R27" s="403">
        <v>62033056</v>
      </c>
      <c r="S27" s="402">
        <v>11</v>
      </c>
    </row>
    <row r="28" spans="2:19" ht="21.75" customHeight="1" x14ac:dyDescent="0.15">
      <c r="B28" s="91">
        <v>12</v>
      </c>
      <c r="C28" s="23" t="s">
        <v>36</v>
      </c>
      <c r="D28" s="406">
        <v>16813049</v>
      </c>
      <c r="E28" s="406">
        <v>95641899</v>
      </c>
      <c r="F28" s="406">
        <v>73268155</v>
      </c>
      <c r="G28" s="406">
        <v>1055965</v>
      </c>
      <c r="H28" s="406">
        <v>186779068</v>
      </c>
      <c r="I28" s="406">
        <v>82214262</v>
      </c>
      <c r="J28" s="406">
        <v>493230</v>
      </c>
      <c r="K28" s="406">
        <v>82707492</v>
      </c>
      <c r="L28" s="406">
        <v>14670311</v>
      </c>
      <c r="M28" s="406">
        <v>0</v>
      </c>
      <c r="N28" s="406">
        <v>0</v>
      </c>
      <c r="O28" s="406">
        <v>97377803</v>
      </c>
      <c r="P28" s="406">
        <v>3410882</v>
      </c>
      <c r="Q28" s="406">
        <v>0</v>
      </c>
      <c r="R28" s="406">
        <v>100788685</v>
      </c>
      <c r="S28" s="405">
        <v>12</v>
      </c>
    </row>
    <row r="29" spans="2:19" ht="21.75" customHeight="1" x14ac:dyDescent="0.15">
      <c r="B29" s="89">
        <v>14</v>
      </c>
      <c r="C29" s="19" t="s">
        <v>35</v>
      </c>
      <c r="D29" s="403">
        <v>7393766</v>
      </c>
      <c r="E29" s="403">
        <v>26410426</v>
      </c>
      <c r="F29" s="403">
        <v>0</v>
      </c>
      <c r="G29" s="403">
        <v>457070</v>
      </c>
      <c r="H29" s="403">
        <v>34261262</v>
      </c>
      <c r="I29" s="403">
        <v>29238150</v>
      </c>
      <c r="J29" s="403">
        <v>221009</v>
      </c>
      <c r="K29" s="403">
        <v>29459159</v>
      </c>
      <c r="L29" s="403">
        <v>4781068</v>
      </c>
      <c r="M29" s="403">
        <v>0</v>
      </c>
      <c r="N29" s="403">
        <v>0</v>
      </c>
      <c r="O29" s="403">
        <v>34240227</v>
      </c>
      <c r="P29" s="403">
        <v>0</v>
      </c>
      <c r="Q29" s="403">
        <v>0</v>
      </c>
      <c r="R29" s="403">
        <v>34240227</v>
      </c>
      <c r="S29" s="402">
        <v>14</v>
      </c>
    </row>
    <row r="30" spans="2:19" ht="21.75" customHeight="1" x14ac:dyDescent="0.15">
      <c r="B30" s="89">
        <v>15</v>
      </c>
      <c r="C30" s="19" t="s">
        <v>34</v>
      </c>
      <c r="D30" s="403">
        <v>12852513</v>
      </c>
      <c r="E30" s="403">
        <v>55938666</v>
      </c>
      <c r="F30" s="403">
        <v>20105407</v>
      </c>
      <c r="G30" s="403">
        <v>0</v>
      </c>
      <c r="H30" s="403">
        <v>88896586</v>
      </c>
      <c r="I30" s="403">
        <v>58152878</v>
      </c>
      <c r="J30" s="403">
        <v>442018</v>
      </c>
      <c r="K30" s="403">
        <v>58594896</v>
      </c>
      <c r="L30" s="403">
        <v>11274716</v>
      </c>
      <c r="M30" s="403">
        <v>0</v>
      </c>
      <c r="N30" s="403">
        <v>0</v>
      </c>
      <c r="O30" s="403">
        <v>69869612</v>
      </c>
      <c r="P30" s="403">
        <v>3512334</v>
      </c>
      <c r="Q30" s="403">
        <v>0</v>
      </c>
      <c r="R30" s="403">
        <v>73381946</v>
      </c>
      <c r="S30" s="402">
        <v>15</v>
      </c>
    </row>
    <row r="31" spans="2:19" ht="21.75" customHeight="1" x14ac:dyDescent="0.15">
      <c r="B31" s="89">
        <v>17</v>
      </c>
      <c r="C31" s="19" t="s">
        <v>33</v>
      </c>
      <c r="D31" s="403">
        <v>29416827</v>
      </c>
      <c r="E31" s="403">
        <v>87857397</v>
      </c>
      <c r="F31" s="403">
        <v>70126540</v>
      </c>
      <c r="G31" s="403">
        <v>75957</v>
      </c>
      <c r="H31" s="403">
        <v>187476721</v>
      </c>
      <c r="I31" s="403">
        <v>91260712</v>
      </c>
      <c r="J31" s="403">
        <v>630378</v>
      </c>
      <c r="K31" s="403">
        <v>91891090</v>
      </c>
      <c r="L31" s="403">
        <v>14447979</v>
      </c>
      <c r="M31" s="403">
        <v>0</v>
      </c>
      <c r="N31" s="403">
        <v>0</v>
      </c>
      <c r="O31" s="403">
        <v>106339069</v>
      </c>
      <c r="P31" s="403">
        <v>15633289</v>
      </c>
      <c r="Q31" s="403">
        <v>0</v>
      </c>
      <c r="R31" s="403">
        <v>121972358</v>
      </c>
      <c r="S31" s="402">
        <v>17</v>
      </c>
    </row>
    <row r="32" spans="2:19" ht="21.75" customHeight="1" x14ac:dyDescent="0.15">
      <c r="B32" s="89">
        <v>20</v>
      </c>
      <c r="C32" s="19" t="s">
        <v>32</v>
      </c>
      <c r="D32" s="403">
        <v>7348600</v>
      </c>
      <c r="E32" s="403">
        <v>41551638</v>
      </c>
      <c r="F32" s="403">
        <v>6442420</v>
      </c>
      <c r="G32" s="403">
        <v>83736</v>
      </c>
      <c r="H32" s="403">
        <v>55426394</v>
      </c>
      <c r="I32" s="403">
        <v>43383617</v>
      </c>
      <c r="J32" s="403">
        <v>379411</v>
      </c>
      <c r="K32" s="403">
        <v>43763028</v>
      </c>
      <c r="L32" s="403">
        <v>9276737</v>
      </c>
      <c r="M32" s="403">
        <v>0</v>
      </c>
      <c r="N32" s="403">
        <v>0</v>
      </c>
      <c r="O32" s="403">
        <v>53039765</v>
      </c>
      <c r="P32" s="403">
        <v>2498718</v>
      </c>
      <c r="Q32" s="403">
        <v>0</v>
      </c>
      <c r="R32" s="403">
        <v>55538483</v>
      </c>
      <c r="S32" s="402">
        <v>20</v>
      </c>
    </row>
    <row r="33" spans="2:19" ht="21.75" customHeight="1" x14ac:dyDescent="0.15">
      <c r="B33" s="91">
        <v>27</v>
      </c>
      <c r="C33" s="23" t="s">
        <v>31</v>
      </c>
      <c r="D33" s="406">
        <v>2886831</v>
      </c>
      <c r="E33" s="406">
        <v>15006348</v>
      </c>
      <c r="F33" s="406">
        <v>1412543</v>
      </c>
      <c r="G33" s="406">
        <v>0</v>
      </c>
      <c r="H33" s="406">
        <v>19305722</v>
      </c>
      <c r="I33" s="406">
        <v>14611700</v>
      </c>
      <c r="J33" s="406">
        <v>72275</v>
      </c>
      <c r="K33" s="406">
        <v>14683975</v>
      </c>
      <c r="L33" s="406">
        <v>1917852</v>
      </c>
      <c r="M33" s="406">
        <v>0</v>
      </c>
      <c r="N33" s="406">
        <v>0</v>
      </c>
      <c r="O33" s="406">
        <v>16601827</v>
      </c>
      <c r="P33" s="406">
        <v>0</v>
      </c>
      <c r="Q33" s="406">
        <v>0</v>
      </c>
      <c r="R33" s="406">
        <v>16601827</v>
      </c>
      <c r="S33" s="405">
        <v>27</v>
      </c>
    </row>
    <row r="34" spans="2:19" ht="21.75" customHeight="1" x14ac:dyDescent="0.15">
      <c r="B34" s="89">
        <v>32</v>
      </c>
      <c r="C34" s="19" t="s">
        <v>30</v>
      </c>
      <c r="D34" s="403">
        <v>6271283</v>
      </c>
      <c r="E34" s="403">
        <v>29589945</v>
      </c>
      <c r="F34" s="403">
        <v>43268970</v>
      </c>
      <c r="G34" s="403">
        <v>3871</v>
      </c>
      <c r="H34" s="403">
        <v>79134069</v>
      </c>
      <c r="I34" s="403">
        <v>33587426</v>
      </c>
      <c r="J34" s="403">
        <v>242458</v>
      </c>
      <c r="K34" s="403">
        <v>33829884</v>
      </c>
      <c r="L34" s="403">
        <v>4857270</v>
      </c>
      <c r="M34" s="403">
        <v>0</v>
      </c>
      <c r="N34" s="403">
        <v>0</v>
      </c>
      <c r="O34" s="403">
        <v>38687154</v>
      </c>
      <c r="P34" s="403">
        <v>0</v>
      </c>
      <c r="Q34" s="403">
        <v>0</v>
      </c>
      <c r="R34" s="403">
        <v>38687154</v>
      </c>
      <c r="S34" s="402">
        <v>32</v>
      </c>
    </row>
    <row r="35" spans="2:19" ht="21.75" customHeight="1" x14ac:dyDescent="0.15">
      <c r="B35" s="89">
        <v>33</v>
      </c>
      <c r="C35" s="19" t="s">
        <v>29</v>
      </c>
      <c r="D35" s="403">
        <v>15521041</v>
      </c>
      <c r="E35" s="403">
        <v>107244912</v>
      </c>
      <c r="F35" s="403">
        <v>182544473</v>
      </c>
      <c r="G35" s="403">
        <v>71463</v>
      </c>
      <c r="H35" s="403">
        <v>305381889</v>
      </c>
      <c r="I35" s="403">
        <v>97015917</v>
      </c>
      <c r="J35" s="403">
        <v>641727</v>
      </c>
      <c r="K35" s="403">
        <v>97657644</v>
      </c>
      <c r="L35" s="403">
        <v>19703158</v>
      </c>
      <c r="M35" s="403">
        <v>8733</v>
      </c>
      <c r="N35" s="403">
        <v>0</v>
      </c>
      <c r="O35" s="403">
        <v>117369535</v>
      </c>
      <c r="P35" s="403">
        <v>0</v>
      </c>
      <c r="Q35" s="403">
        <v>0</v>
      </c>
      <c r="R35" s="403">
        <v>117369535</v>
      </c>
      <c r="S35" s="402">
        <v>33</v>
      </c>
    </row>
    <row r="36" spans="2:19" ht="21.75" customHeight="1" x14ac:dyDescent="0.15">
      <c r="B36" s="89">
        <v>35</v>
      </c>
      <c r="C36" s="19" t="s">
        <v>28</v>
      </c>
      <c r="D36" s="403">
        <v>15339445</v>
      </c>
      <c r="E36" s="403">
        <v>58153941</v>
      </c>
      <c r="F36" s="403">
        <v>9078387</v>
      </c>
      <c r="G36" s="403">
        <v>707968</v>
      </c>
      <c r="H36" s="403">
        <v>83279741</v>
      </c>
      <c r="I36" s="403">
        <v>65190481</v>
      </c>
      <c r="J36" s="403">
        <v>511733</v>
      </c>
      <c r="K36" s="403">
        <v>65702214</v>
      </c>
      <c r="L36" s="403">
        <v>6783648</v>
      </c>
      <c r="M36" s="403">
        <v>0</v>
      </c>
      <c r="N36" s="403">
        <v>0</v>
      </c>
      <c r="O36" s="403">
        <v>72485862</v>
      </c>
      <c r="P36" s="403">
        <v>5995928</v>
      </c>
      <c r="Q36" s="403">
        <v>0</v>
      </c>
      <c r="R36" s="403">
        <v>78481790</v>
      </c>
      <c r="S36" s="402">
        <v>35</v>
      </c>
    </row>
    <row r="37" spans="2:19" ht="21.75" customHeight="1" x14ac:dyDescent="0.15">
      <c r="B37" s="89">
        <v>42</v>
      </c>
      <c r="C37" s="19" t="s">
        <v>27</v>
      </c>
      <c r="D37" s="403">
        <v>7612388</v>
      </c>
      <c r="E37" s="403">
        <v>23135039</v>
      </c>
      <c r="F37" s="403">
        <v>30005213</v>
      </c>
      <c r="G37" s="403">
        <v>46900</v>
      </c>
      <c r="H37" s="403">
        <v>60799540</v>
      </c>
      <c r="I37" s="403">
        <v>27675584</v>
      </c>
      <c r="J37" s="403">
        <v>16103</v>
      </c>
      <c r="K37" s="403">
        <v>27691687</v>
      </c>
      <c r="L37" s="403">
        <v>3724500</v>
      </c>
      <c r="M37" s="403">
        <v>60770</v>
      </c>
      <c r="N37" s="403">
        <v>0</v>
      </c>
      <c r="O37" s="403">
        <v>31476957</v>
      </c>
      <c r="P37" s="403">
        <v>0</v>
      </c>
      <c r="Q37" s="403">
        <v>0</v>
      </c>
      <c r="R37" s="403">
        <v>31476957</v>
      </c>
      <c r="S37" s="402">
        <v>42</v>
      </c>
    </row>
    <row r="38" spans="2:19" ht="21.75" customHeight="1" x14ac:dyDescent="0.15">
      <c r="B38" s="91">
        <v>48</v>
      </c>
      <c r="C38" s="23" t="s">
        <v>26</v>
      </c>
      <c r="D38" s="406">
        <v>15711315</v>
      </c>
      <c r="E38" s="406">
        <v>80616997</v>
      </c>
      <c r="F38" s="406">
        <v>30941663</v>
      </c>
      <c r="G38" s="406">
        <v>160088</v>
      </c>
      <c r="H38" s="406">
        <v>127430063</v>
      </c>
      <c r="I38" s="406">
        <v>75218220</v>
      </c>
      <c r="J38" s="406">
        <v>131924</v>
      </c>
      <c r="K38" s="406">
        <v>75350144</v>
      </c>
      <c r="L38" s="406">
        <v>16699527</v>
      </c>
      <c r="M38" s="406">
        <v>2824</v>
      </c>
      <c r="N38" s="406">
        <v>0</v>
      </c>
      <c r="O38" s="406">
        <v>92052495</v>
      </c>
      <c r="P38" s="406">
        <v>18940350</v>
      </c>
      <c r="Q38" s="406">
        <v>0</v>
      </c>
      <c r="R38" s="406">
        <v>110992845</v>
      </c>
      <c r="S38" s="405">
        <v>48</v>
      </c>
    </row>
    <row r="39" spans="2:19" ht="21.75" customHeight="1" x14ac:dyDescent="0.15">
      <c r="B39" s="89">
        <v>49</v>
      </c>
      <c r="C39" s="19" t="s">
        <v>25</v>
      </c>
      <c r="D39" s="403">
        <v>19853192</v>
      </c>
      <c r="E39" s="403">
        <v>66588657</v>
      </c>
      <c r="F39" s="403">
        <v>0</v>
      </c>
      <c r="G39" s="403">
        <v>704619</v>
      </c>
      <c r="H39" s="403">
        <v>87146468</v>
      </c>
      <c r="I39" s="403">
        <v>84300261</v>
      </c>
      <c r="J39" s="403">
        <v>700179</v>
      </c>
      <c r="K39" s="403">
        <v>85000440</v>
      </c>
      <c r="L39" s="403">
        <v>15390902</v>
      </c>
      <c r="M39" s="403">
        <v>0</v>
      </c>
      <c r="N39" s="403">
        <v>0</v>
      </c>
      <c r="O39" s="403">
        <v>100391342</v>
      </c>
      <c r="P39" s="403">
        <v>15167610</v>
      </c>
      <c r="Q39" s="403">
        <v>0</v>
      </c>
      <c r="R39" s="403">
        <v>115558952</v>
      </c>
      <c r="S39" s="402">
        <v>49</v>
      </c>
    </row>
    <row r="40" spans="2:19" ht="21.75" customHeight="1" x14ac:dyDescent="0.15">
      <c r="B40" s="89">
        <v>53</v>
      </c>
      <c r="C40" s="19" t="s">
        <v>24</v>
      </c>
      <c r="D40" s="403">
        <v>7569006</v>
      </c>
      <c r="E40" s="403">
        <v>50270843</v>
      </c>
      <c r="F40" s="403">
        <v>46390771</v>
      </c>
      <c r="G40" s="403">
        <v>6130</v>
      </c>
      <c r="H40" s="403">
        <v>104236750</v>
      </c>
      <c r="I40" s="403">
        <v>40313185</v>
      </c>
      <c r="J40" s="403">
        <v>377615</v>
      </c>
      <c r="K40" s="403">
        <v>40690800</v>
      </c>
      <c r="L40" s="403">
        <v>8191151</v>
      </c>
      <c r="M40" s="403">
        <v>0</v>
      </c>
      <c r="N40" s="403">
        <v>0</v>
      </c>
      <c r="O40" s="403">
        <v>48881951</v>
      </c>
      <c r="P40" s="403">
        <v>2712502</v>
      </c>
      <c r="Q40" s="403">
        <v>0</v>
      </c>
      <c r="R40" s="403">
        <v>51594453</v>
      </c>
      <c r="S40" s="402">
        <v>53</v>
      </c>
    </row>
    <row r="41" spans="2:19" ht="21.75" customHeight="1" x14ac:dyDescent="0.15">
      <c r="B41" s="89">
        <v>57</v>
      </c>
      <c r="C41" s="19" t="s">
        <v>23</v>
      </c>
      <c r="D41" s="403">
        <v>3656219</v>
      </c>
      <c r="E41" s="403">
        <v>26407964</v>
      </c>
      <c r="F41" s="403">
        <v>6623701</v>
      </c>
      <c r="G41" s="403">
        <v>0</v>
      </c>
      <c r="H41" s="403">
        <v>36687884</v>
      </c>
      <c r="I41" s="403">
        <v>12078976</v>
      </c>
      <c r="J41" s="403">
        <v>200068</v>
      </c>
      <c r="K41" s="403">
        <v>12279044</v>
      </c>
      <c r="L41" s="403">
        <v>1578734</v>
      </c>
      <c r="M41" s="403">
        <v>0</v>
      </c>
      <c r="N41" s="403">
        <v>0</v>
      </c>
      <c r="O41" s="403">
        <v>13857778</v>
      </c>
      <c r="P41" s="403">
        <v>0</v>
      </c>
      <c r="Q41" s="403">
        <v>0</v>
      </c>
      <c r="R41" s="403">
        <v>13857778</v>
      </c>
      <c r="S41" s="402">
        <v>57</v>
      </c>
    </row>
    <row r="42" spans="2:19" ht="21.75" customHeight="1" x14ac:dyDescent="0.15">
      <c r="B42" s="89">
        <v>58</v>
      </c>
      <c r="C42" s="19" t="s">
        <v>22</v>
      </c>
      <c r="D42" s="403">
        <v>8231570</v>
      </c>
      <c r="E42" s="403">
        <v>23667889</v>
      </c>
      <c r="F42" s="403">
        <v>22116023</v>
      </c>
      <c r="G42" s="403">
        <v>227669</v>
      </c>
      <c r="H42" s="403">
        <v>54243151</v>
      </c>
      <c r="I42" s="403">
        <v>29037143</v>
      </c>
      <c r="J42" s="403">
        <v>238070</v>
      </c>
      <c r="K42" s="403">
        <v>29275213</v>
      </c>
      <c r="L42" s="403">
        <v>4351335</v>
      </c>
      <c r="M42" s="403">
        <v>0</v>
      </c>
      <c r="N42" s="403">
        <v>0</v>
      </c>
      <c r="O42" s="403">
        <v>33626548</v>
      </c>
      <c r="P42" s="403">
        <v>800</v>
      </c>
      <c r="Q42" s="403">
        <v>0</v>
      </c>
      <c r="R42" s="403">
        <v>33627348</v>
      </c>
      <c r="S42" s="402">
        <v>58</v>
      </c>
    </row>
    <row r="43" spans="2:19" ht="21.75" customHeight="1" x14ac:dyDescent="0.15">
      <c r="B43" s="91">
        <v>59</v>
      </c>
      <c r="C43" s="23" t="s">
        <v>21</v>
      </c>
      <c r="D43" s="406">
        <v>15486470</v>
      </c>
      <c r="E43" s="406">
        <v>50409616</v>
      </c>
      <c r="F43" s="406">
        <v>0</v>
      </c>
      <c r="G43" s="406">
        <v>961562</v>
      </c>
      <c r="H43" s="406">
        <v>66857648</v>
      </c>
      <c r="I43" s="406">
        <v>56863536</v>
      </c>
      <c r="J43" s="406">
        <v>455612</v>
      </c>
      <c r="K43" s="406">
        <v>57319148</v>
      </c>
      <c r="L43" s="406">
        <v>10191413</v>
      </c>
      <c r="M43" s="406">
        <v>94488</v>
      </c>
      <c r="N43" s="406">
        <v>0</v>
      </c>
      <c r="O43" s="406">
        <v>67605049</v>
      </c>
      <c r="P43" s="406">
        <v>13233</v>
      </c>
      <c r="Q43" s="406">
        <v>0</v>
      </c>
      <c r="R43" s="406">
        <v>67618282</v>
      </c>
      <c r="S43" s="405">
        <v>59</v>
      </c>
    </row>
    <row r="44" spans="2:19" ht="21.75" customHeight="1" x14ac:dyDescent="0.15">
      <c r="B44" s="89">
        <v>62</v>
      </c>
      <c r="C44" s="19" t="s">
        <v>20</v>
      </c>
      <c r="D44" s="403">
        <v>2680078</v>
      </c>
      <c r="E44" s="403">
        <v>16587374</v>
      </c>
      <c r="F44" s="403">
        <v>64445331</v>
      </c>
      <c r="G44" s="403">
        <v>59100</v>
      </c>
      <c r="H44" s="403">
        <v>83771883</v>
      </c>
      <c r="I44" s="403">
        <v>14035941</v>
      </c>
      <c r="J44" s="403">
        <v>124978</v>
      </c>
      <c r="K44" s="403">
        <v>14160919</v>
      </c>
      <c r="L44" s="403">
        <v>2701389</v>
      </c>
      <c r="M44" s="403">
        <v>0</v>
      </c>
      <c r="N44" s="403">
        <v>0</v>
      </c>
      <c r="O44" s="403">
        <v>16862308</v>
      </c>
      <c r="P44" s="403">
        <v>2393620</v>
      </c>
      <c r="Q44" s="403">
        <v>0</v>
      </c>
      <c r="R44" s="403">
        <v>19255928</v>
      </c>
      <c r="S44" s="402">
        <v>62</v>
      </c>
    </row>
    <row r="45" spans="2:19" ht="21.75" customHeight="1" x14ac:dyDescent="0.15">
      <c r="B45" s="89">
        <v>82</v>
      </c>
      <c r="C45" s="19" t="s">
        <v>19</v>
      </c>
      <c r="D45" s="403">
        <v>7389261</v>
      </c>
      <c r="E45" s="403">
        <v>18067177</v>
      </c>
      <c r="F45" s="403">
        <v>34375234</v>
      </c>
      <c r="G45" s="403">
        <v>0</v>
      </c>
      <c r="H45" s="403">
        <v>59831672</v>
      </c>
      <c r="I45" s="403">
        <v>21278874</v>
      </c>
      <c r="J45" s="403">
        <v>174562</v>
      </c>
      <c r="K45" s="403">
        <v>21453436</v>
      </c>
      <c r="L45" s="403">
        <v>2882920</v>
      </c>
      <c r="M45" s="403">
        <v>0</v>
      </c>
      <c r="N45" s="403">
        <v>0</v>
      </c>
      <c r="O45" s="403">
        <v>24336356</v>
      </c>
      <c r="P45" s="403">
        <v>3020641</v>
      </c>
      <c r="Q45" s="403">
        <v>0</v>
      </c>
      <c r="R45" s="403">
        <v>27356997</v>
      </c>
      <c r="S45" s="402">
        <v>82</v>
      </c>
    </row>
    <row r="46" spans="2:19" ht="21.75" customHeight="1" x14ac:dyDescent="0.15">
      <c r="B46" s="89">
        <v>86</v>
      </c>
      <c r="C46" s="19" t="s">
        <v>18</v>
      </c>
      <c r="D46" s="403">
        <v>4189396</v>
      </c>
      <c r="E46" s="403">
        <v>24039600</v>
      </c>
      <c r="F46" s="403">
        <v>16383518</v>
      </c>
      <c r="G46" s="403">
        <v>0</v>
      </c>
      <c r="H46" s="403">
        <v>44612514</v>
      </c>
      <c r="I46" s="403">
        <v>21087042</v>
      </c>
      <c r="J46" s="403">
        <v>151472</v>
      </c>
      <c r="K46" s="403">
        <v>21238514</v>
      </c>
      <c r="L46" s="403">
        <v>3704548</v>
      </c>
      <c r="M46" s="403">
        <v>0</v>
      </c>
      <c r="N46" s="403">
        <v>0</v>
      </c>
      <c r="O46" s="403">
        <v>24943062</v>
      </c>
      <c r="P46" s="403">
        <v>3013461</v>
      </c>
      <c r="Q46" s="403">
        <v>0</v>
      </c>
      <c r="R46" s="403">
        <v>27956523</v>
      </c>
      <c r="S46" s="402">
        <v>86</v>
      </c>
    </row>
    <row r="47" spans="2:19" ht="21.75" customHeight="1" x14ac:dyDescent="0.15">
      <c r="B47" s="89">
        <v>89</v>
      </c>
      <c r="C47" s="19" t="s">
        <v>17</v>
      </c>
      <c r="D47" s="403">
        <v>8709007</v>
      </c>
      <c r="E47" s="403">
        <v>29780312</v>
      </c>
      <c r="F47" s="403">
        <v>38968463</v>
      </c>
      <c r="G47" s="403">
        <v>1448080</v>
      </c>
      <c r="H47" s="403">
        <v>78905862</v>
      </c>
      <c r="I47" s="403">
        <v>35357396</v>
      </c>
      <c r="J47" s="403">
        <v>244745</v>
      </c>
      <c r="K47" s="403">
        <v>35602141</v>
      </c>
      <c r="L47" s="403">
        <v>5972722</v>
      </c>
      <c r="M47" s="403">
        <v>0</v>
      </c>
      <c r="N47" s="403">
        <v>0</v>
      </c>
      <c r="O47" s="403">
        <v>41574863</v>
      </c>
      <c r="P47" s="403">
        <v>812117</v>
      </c>
      <c r="Q47" s="403">
        <v>0</v>
      </c>
      <c r="R47" s="403">
        <v>42386980</v>
      </c>
      <c r="S47" s="402">
        <v>89</v>
      </c>
    </row>
    <row r="48" spans="2:19" ht="21.75" customHeight="1" x14ac:dyDescent="0.15">
      <c r="B48" s="91">
        <v>90</v>
      </c>
      <c r="C48" s="23" t="s">
        <v>16</v>
      </c>
      <c r="D48" s="406">
        <v>14539984</v>
      </c>
      <c r="E48" s="406">
        <v>37809942</v>
      </c>
      <c r="F48" s="406">
        <v>78623003</v>
      </c>
      <c r="G48" s="406">
        <v>345896</v>
      </c>
      <c r="H48" s="406">
        <v>131318825</v>
      </c>
      <c r="I48" s="406">
        <v>48020029</v>
      </c>
      <c r="J48" s="406">
        <v>111482</v>
      </c>
      <c r="K48" s="406">
        <v>48131511</v>
      </c>
      <c r="L48" s="406">
        <v>7111880</v>
      </c>
      <c r="M48" s="406">
        <v>0</v>
      </c>
      <c r="N48" s="406">
        <v>0</v>
      </c>
      <c r="O48" s="406">
        <v>55243391</v>
      </c>
      <c r="P48" s="406">
        <v>12475488</v>
      </c>
      <c r="Q48" s="406">
        <v>0</v>
      </c>
      <c r="R48" s="406">
        <v>67718879</v>
      </c>
      <c r="S48" s="405">
        <v>90</v>
      </c>
    </row>
    <row r="49" spans="1:19" ht="21.75" customHeight="1" x14ac:dyDescent="0.15">
      <c r="B49" s="89">
        <v>92</v>
      </c>
      <c r="C49" s="19" t="s">
        <v>15</v>
      </c>
      <c r="D49" s="403">
        <v>4148326</v>
      </c>
      <c r="E49" s="403">
        <v>17016222</v>
      </c>
      <c r="F49" s="403">
        <v>64633293</v>
      </c>
      <c r="G49" s="403">
        <v>13375</v>
      </c>
      <c r="H49" s="403">
        <v>85811216</v>
      </c>
      <c r="I49" s="403">
        <v>11963783</v>
      </c>
      <c r="J49" s="403">
        <v>74172</v>
      </c>
      <c r="K49" s="403">
        <v>12037955</v>
      </c>
      <c r="L49" s="403">
        <v>340059</v>
      </c>
      <c r="M49" s="403">
        <v>0</v>
      </c>
      <c r="N49" s="403">
        <v>0</v>
      </c>
      <c r="O49" s="403">
        <v>12378014</v>
      </c>
      <c r="P49" s="403">
        <v>0</v>
      </c>
      <c r="Q49" s="403">
        <v>0</v>
      </c>
      <c r="R49" s="403">
        <v>12378014</v>
      </c>
      <c r="S49" s="402">
        <v>92</v>
      </c>
    </row>
    <row r="50" spans="1:19" ht="21.75" customHeight="1" x14ac:dyDescent="0.15">
      <c r="B50" s="89">
        <v>93</v>
      </c>
      <c r="C50" s="19" t="s">
        <v>14</v>
      </c>
      <c r="D50" s="403">
        <v>45678839</v>
      </c>
      <c r="E50" s="403">
        <v>187538222</v>
      </c>
      <c r="F50" s="403">
        <v>111405491</v>
      </c>
      <c r="G50" s="403">
        <v>553598</v>
      </c>
      <c r="H50" s="403">
        <v>345176150</v>
      </c>
      <c r="I50" s="403">
        <v>193360819</v>
      </c>
      <c r="J50" s="403">
        <v>1403676</v>
      </c>
      <c r="K50" s="403">
        <v>194764495</v>
      </c>
      <c r="L50" s="403">
        <v>34130837</v>
      </c>
      <c r="M50" s="403">
        <v>0</v>
      </c>
      <c r="N50" s="403">
        <v>0</v>
      </c>
      <c r="O50" s="403">
        <v>228895332</v>
      </c>
      <c r="P50" s="403">
        <v>107754</v>
      </c>
      <c r="Q50" s="403">
        <v>0</v>
      </c>
      <c r="R50" s="403">
        <v>229003086</v>
      </c>
      <c r="S50" s="402">
        <v>93</v>
      </c>
    </row>
    <row r="51" spans="1:19" ht="21.75" customHeight="1" x14ac:dyDescent="0.15">
      <c r="B51" s="89">
        <v>94</v>
      </c>
      <c r="C51" s="19" t="s">
        <v>13</v>
      </c>
      <c r="D51" s="403">
        <v>27974947</v>
      </c>
      <c r="E51" s="403">
        <v>179881417</v>
      </c>
      <c r="F51" s="403">
        <v>30536477</v>
      </c>
      <c r="G51" s="403">
        <v>1107839</v>
      </c>
      <c r="H51" s="403">
        <v>239500680</v>
      </c>
      <c r="I51" s="403">
        <v>135789191</v>
      </c>
      <c r="J51" s="403">
        <v>1335785</v>
      </c>
      <c r="K51" s="403">
        <v>137124976</v>
      </c>
      <c r="L51" s="403">
        <v>23277923</v>
      </c>
      <c r="M51" s="403">
        <v>3663</v>
      </c>
      <c r="N51" s="403">
        <v>0</v>
      </c>
      <c r="O51" s="403">
        <v>160406562</v>
      </c>
      <c r="P51" s="403">
        <v>454568</v>
      </c>
      <c r="Q51" s="403">
        <v>0</v>
      </c>
      <c r="R51" s="403">
        <v>160861130</v>
      </c>
      <c r="S51" s="402">
        <v>94</v>
      </c>
    </row>
    <row r="52" spans="1:19" ht="21.75" customHeight="1" x14ac:dyDescent="0.15">
      <c r="B52" s="89">
        <v>95</v>
      </c>
      <c r="C52" s="19" t="s">
        <v>12</v>
      </c>
      <c r="D52" s="403">
        <v>4458730</v>
      </c>
      <c r="E52" s="403">
        <v>11599627</v>
      </c>
      <c r="F52" s="403">
        <v>6798067</v>
      </c>
      <c r="G52" s="403">
        <v>33334</v>
      </c>
      <c r="H52" s="403">
        <v>22889758</v>
      </c>
      <c r="I52" s="403">
        <v>15061601</v>
      </c>
      <c r="J52" s="403">
        <v>152206</v>
      </c>
      <c r="K52" s="403">
        <v>15213807</v>
      </c>
      <c r="L52" s="403">
        <v>1574673</v>
      </c>
      <c r="M52" s="403">
        <v>0</v>
      </c>
      <c r="N52" s="403">
        <v>0</v>
      </c>
      <c r="O52" s="403">
        <v>16788480</v>
      </c>
      <c r="P52" s="403">
        <v>14933</v>
      </c>
      <c r="Q52" s="403">
        <v>0</v>
      </c>
      <c r="R52" s="403">
        <v>16803413</v>
      </c>
      <c r="S52" s="402">
        <v>95</v>
      </c>
    </row>
    <row r="53" spans="1:19" ht="21.75" customHeight="1" x14ac:dyDescent="0.15">
      <c r="B53" s="91">
        <v>96</v>
      </c>
      <c r="C53" s="23" t="s">
        <v>11</v>
      </c>
      <c r="D53" s="406">
        <v>12870858</v>
      </c>
      <c r="E53" s="406">
        <v>45916861</v>
      </c>
      <c r="F53" s="406">
        <v>402103673</v>
      </c>
      <c r="G53" s="406">
        <v>93679</v>
      </c>
      <c r="H53" s="406">
        <v>460985071</v>
      </c>
      <c r="I53" s="406">
        <v>49525026</v>
      </c>
      <c r="J53" s="406">
        <v>298609</v>
      </c>
      <c r="K53" s="406">
        <v>49823635</v>
      </c>
      <c r="L53" s="406">
        <v>7056185</v>
      </c>
      <c r="M53" s="406">
        <v>7930</v>
      </c>
      <c r="N53" s="406">
        <v>0</v>
      </c>
      <c r="O53" s="406">
        <v>56887750</v>
      </c>
      <c r="P53" s="406">
        <v>6346565</v>
      </c>
      <c r="Q53" s="406">
        <v>0</v>
      </c>
      <c r="R53" s="406">
        <v>63234315</v>
      </c>
      <c r="S53" s="405">
        <v>96</v>
      </c>
    </row>
    <row r="54" spans="1:19" ht="21.75" customHeight="1" x14ac:dyDescent="0.15">
      <c r="B54" s="89">
        <v>97</v>
      </c>
      <c r="C54" s="19" t="s">
        <v>10</v>
      </c>
      <c r="D54" s="403">
        <v>17015212</v>
      </c>
      <c r="E54" s="403">
        <v>83434104</v>
      </c>
      <c r="F54" s="403">
        <v>30399419</v>
      </c>
      <c r="G54" s="403">
        <v>36701</v>
      </c>
      <c r="H54" s="403">
        <v>130885436</v>
      </c>
      <c r="I54" s="403">
        <v>77203168</v>
      </c>
      <c r="J54" s="403">
        <v>920966</v>
      </c>
      <c r="K54" s="403">
        <v>78124134</v>
      </c>
      <c r="L54" s="403">
        <v>16580753</v>
      </c>
      <c r="M54" s="403">
        <v>0</v>
      </c>
      <c r="N54" s="403">
        <v>0</v>
      </c>
      <c r="O54" s="403">
        <v>94704887</v>
      </c>
      <c r="P54" s="403">
        <v>10204403</v>
      </c>
      <c r="Q54" s="403">
        <v>0</v>
      </c>
      <c r="R54" s="403">
        <v>104909290</v>
      </c>
      <c r="S54" s="402">
        <v>97</v>
      </c>
    </row>
    <row r="55" spans="1:19" ht="21.75" customHeight="1" x14ac:dyDescent="0.15">
      <c r="B55" s="89">
        <v>98</v>
      </c>
      <c r="C55" s="19" t="s">
        <v>9</v>
      </c>
      <c r="D55" s="403">
        <v>26013147</v>
      </c>
      <c r="E55" s="403">
        <v>122097437</v>
      </c>
      <c r="F55" s="403">
        <v>51571054</v>
      </c>
      <c r="G55" s="403">
        <v>0</v>
      </c>
      <c r="H55" s="403">
        <v>199681638</v>
      </c>
      <c r="I55" s="403">
        <v>93637859</v>
      </c>
      <c r="J55" s="403">
        <v>812346</v>
      </c>
      <c r="K55" s="403">
        <v>94450205</v>
      </c>
      <c r="L55" s="403">
        <v>12117357</v>
      </c>
      <c r="M55" s="403">
        <v>0</v>
      </c>
      <c r="N55" s="403">
        <v>0</v>
      </c>
      <c r="O55" s="403">
        <v>106567562</v>
      </c>
      <c r="P55" s="403">
        <v>0</v>
      </c>
      <c r="Q55" s="403">
        <v>0</v>
      </c>
      <c r="R55" s="403">
        <v>106567562</v>
      </c>
      <c r="S55" s="402">
        <v>98</v>
      </c>
    </row>
    <row r="56" spans="1:19" ht="21.75" customHeight="1" x14ac:dyDescent="0.15">
      <c r="B56" s="89">
        <v>99</v>
      </c>
      <c r="C56" s="19" t="s">
        <v>8</v>
      </c>
      <c r="D56" s="403">
        <v>8721949</v>
      </c>
      <c r="E56" s="403">
        <v>55278184</v>
      </c>
      <c r="F56" s="403">
        <v>2260044</v>
      </c>
      <c r="G56" s="403">
        <v>0</v>
      </c>
      <c r="H56" s="403">
        <v>66260177</v>
      </c>
      <c r="I56" s="403">
        <v>54651226</v>
      </c>
      <c r="J56" s="403">
        <v>286710</v>
      </c>
      <c r="K56" s="403">
        <v>54937936</v>
      </c>
      <c r="L56" s="403">
        <v>6353603</v>
      </c>
      <c r="M56" s="403">
        <v>0</v>
      </c>
      <c r="N56" s="403">
        <v>0</v>
      </c>
      <c r="O56" s="403">
        <v>61291539</v>
      </c>
      <c r="P56" s="403">
        <v>8821166</v>
      </c>
      <c r="Q56" s="403">
        <v>0</v>
      </c>
      <c r="R56" s="403">
        <v>70112705</v>
      </c>
      <c r="S56" s="402">
        <v>99</v>
      </c>
    </row>
    <row r="57" spans="1:19" ht="21.75" customHeight="1" x14ac:dyDescent="0.15">
      <c r="B57" s="89">
        <v>100</v>
      </c>
      <c r="C57" s="19" t="s">
        <v>7</v>
      </c>
      <c r="D57" s="403">
        <v>9997865</v>
      </c>
      <c r="E57" s="403">
        <v>64760488</v>
      </c>
      <c r="F57" s="403">
        <v>21706836</v>
      </c>
      <c r="G57" s="403">
        <v>53935</v>
      </c>
      <c r="H57" s="403">
        <v>96519124</v>
      </c>
      <c r="I57" s="403">
        <v>57585212</v>
      </c>
      <c r="J57" s="403">
        <v>259969</v>
      </c>
      <c r="K57" s="403">
        <v>57845181</v>
      </c>
      <c r="L57" s="403">
        <v>11471884</v>
      </c>
      <c r="M57" s="403">
        <v>35834</v>
      </c>
      <c r="N57" s="403">
        <v>0</v>
      </c>
      <c r="O57" s="403">
        <v>69352899</v>
      </c>
      <c r="P57" s="403">
        <v>0</v>
      </c>
      <c r="Q57" s="403">
        <v>0</v>
      </c>
      <c r="R57" s="403">
        <v>69352899</v>
      </c>
      <c r="S57" s="402">
        <v>100</v>
      </c>
    </row>
    <row r="58" spans="1:19" ht="21.75" customHeight="1" x14ac:dyDescent="0.15">
      <c r="B58" s="91">
        <v>101</v>
      </c>
      <c r="C58" s="23" t="s">
        <v>6</v>
      </c>
      <c r="D58" s="406">
        <v>15923411</v>
      </c>
      <c r="E58" s="406">
        <v>97128411</v>
      </c>
      <c r="F58" s="406">
        <v>49081593</v>
      </c>
      <c r="G58" s="406">
        <v>10129</v>
      </c>
      <c r="H58" s="406">
        <v>162143544</v>
      </c>
      <c r="I58" s="406">
        <v>85118620</v>
      </c>
      <c r="J58" s="406">
        <v>407018</v>
      </c>
      <c r="K58" s="406">
        <v>85525638</v>
      </c>
      <c r="L58" s="406">
        <v>14547670</v>
      </c>
      <c r="M58" s="406">
        <v>27987</v>
      </c>
      <c r="N58" s="406">
        <v>0</v>
      </c>
      <c r="O58" s="406">
        <v>100101295</v>
      </c>
      <c r="P58" s="406">
        <v>0</v>
      </c>
      <c r="Q58" s="406">
        <v>0</v>
      </c>
      <c r="R58" s="406">
        <v>100101295</v>
      </c>
      <c r="S58" s="405">
        <v>101</v>
      </c>
    </row>
    <row r="59" spans="1:19" ht="21.75" customHeight="1" x14ac:dyDescent="0.15">
      <c r="A59" s="404"/>
      <c r="B59" s="87">
        <v>102</v>
      </c>
      <c r="C59" s="15" t="s">
        <v>5</v>
      </c>
      <c r="D59" s="401">
        <v>11444649</v>
      </c>
      <c r="E59" s="401">
        <v>37990832</v>
      </c>
      <c r="F59" s="401">
        <v>5294299</v>
      </c>
      <c r="G59" s="401">
        <v>119029</v>
      </c>
      <c r="H59" s="401">
        <v>54848809</v>
      </c>
      <c r="I59" s="401">
        <v>47382985</v>
      </c>
      <c r="J59" s="401">
        <v>84856</v>
      </c>
      <c r="K59" s="401">
        <v>47467841</v>
      </c>
      <c r="L59" s="401">
        <v>7716834</v>
      </c>
      <c r="M59" s="401">
        <v>0</v>
      </c>
      <c r="N59" s="401">
        <v>0</v>
      </c>
      <c r="O59" s="401">
        <v>55184675</v>
      </c>
      <c r="P59" s="401">
        <v>2907700</v>
      </c>
      <c r="Q59" s="401">
        <v>0</v>
      </c>
      <c r="R59" s="401">
        <v>58092375</v>
      </c>
      <c r="S59" s="400">
        <v>102</v>
      </c>
    </row>
    <row r="60" spans="1:19" ht="21.75" customHeight="1" x14ac:dyDescent="0.15">
      <c r="B60" s="89">
        <v>103</v>
      </c>
      <c r="C60" s="19" t="s">
        <v>4</v>
      </c>
      <c r="D60" s="403">
        <v>15800404</v>
      </c>
      <c r="E60" s="403">
        <v>57841354</v>
      </c>
      <c r="F60" s="403">
        <v>0</v>
      </c>
      <c r="G60" s="403">
        <v>47886</v>
      </c>
      <c r="H60" s="403">
        <v>73689644</v>
      </c>
      <c r="I60" s="403">
        <v>62220407</v>
      </c>
      <c r="J60" s="403">
        <v>345073</v>
      </c>
      <c r="K60" s="403">
        <v>62565480</v>
      </c>
      <c r="L60" s="403">
        <v>11930844</v>
      </c>
      <c r="M60" s="403">
        <v>0</v>
      </c>
      <c r="N60" s="403">
        <v>0</v>
      </c>
      <c r="O60" s="403">
        <v>74496324</v>
      </c>
      <c r="P60" s="403">
        <v>11862805</v>
      </c>
      <c r="Q60" s="403">
        <v>0</v>
      </c>
      <c r="R60" s="403">
        <v>86359129</v>
      </c>
      <c r="S60" s="402">
        <v>103</v>
      </c>
    </row>
    <row r="61" spans="1:19" ht="21.75" customHeight="1" x14ac:dyDescent="0.15">
      <c r="B61" s="89">
        <v>104</v>
      </c>
      <c r="C61" s="19" t="s">
        <v>3</v>
      </c>
      <c r="D61" s="403">
        <v>20998815</v>
      </c>
      <c r="E61" s="403">
        <v>102024737</v>
      </c>
      <c r="F61" s="403">
        <v>23607791</v>
      </c>
      <c r="G61" s="403">
        <v>595642</v>
      </c>
      <c r="H61" s="403">
        <v>147226985</v>
      </c>
      <c r="I61" s="403">
        <v>83965240</v>
      </c>
      <c r="J61" s="403">
        <v>538242</v>
      </c>
      <c r="K61" s="403">
        <v>84503482</v>
      </c>
      <c r="L61" s="403">
        <v>18763111</v>
      </c>
      <c r="M61" s="403">
        <v>0</v>
      </c>
      <c r="N61" s="403">
        <v>0</v>
      </c>
      <c r="O61" s="403">
        <v>103266593</v>
      </c>
      <c r="P61" s="403">
        <v>179372</v>
      </c>
      <c r="Q61" s="403">
        <v>0</v>
      </c>
      <c r="R61" s="403">
        <v>103445965</v>
      </c>
      <c r="S61" s="402">
        <v>104</v>
      </c>
    </row>
    <row r="62" spans="1:19" ht="21.75" customHeight="1" x14ac:dyDescent="0.15">
      <c r="B62" s="89">
        <v>105</v>
      </c>
      <c r="C62" s="19" t="s">
        <v>2</v>
      </c>
      <c r="D62" s="403">
        <v>12672727</v>
      </c>
      <c r="E62" s="403">
        <v>77337589</v>
      </c>
      <c r="F62" s="403">
        <v>24226347</v>
      </c>
      <c r="G62" s="403">
        <v>16392</v>
      </c>
      <c r="H62" s="403">
        <v>114253055</v>
      </c>
      <c r="I62" s="403">
        <v>54073740</v>
      </c>
      <c r="J62" s="403">
        <v>322816</v>
      </c>
      <c r="K62" s="403">
        <v>54396556</v>
      </c>
      <c r="L62" s="403">
        <v>10565769</v>
      </c>
      <c r="M62" s="403">
        <v>0</v>
      </c>
      <c r="N62" s="403">
        <v>0</v>
      </c>
      <c r="O62" s="403">
        <v>64962325</v>
      </c>
      <c r="P62" s="403">
        <v>8363122</v>
      </c>
      <c r="Q62" s="403">
        <v>0</v>
      </c>
      <c r="R62" s="403">
        <v>73325447</v>
      </c>
      <c r="S62" s="402">
        <v>105</v>
      </c>
    </row>
    <row r="63" spans="1:19" ht="21.75" customHeight="1" x14ac:dyDescent="0.15">
      <c r="B63" s="87">
        <v>301</v>
      </c>
      <c r="C63" s="15" t="s">
        <v>1</v>
      </c>
      <c r="D63" s="401">
        <v>0</v>
      </c>
      <c r="E63" s="401">
        <v>0</v>
      </c>
      <c r="F63" s="401">
        <v>0</v>
      </c>
      <c r="G63" s="401">
        <v>0</v>
      </c>
      <c r="H63" s="401">
        <v>0</v>
      </c>
      <c r="I63" s="401">
        <v>0</v>
      </c>
      <c r="J63" s="401">
        <v>0</v>
      </c>
      <c r="K63" s="401">
        <v>0</v>
      </c>
      <c r="L63" s="401">
        <v>0</v>
      </c>
      <c r="M63" s="401">
        <v>0</v>
      </c>
      <c r="N63" s="401">
        <v>0</v>
      </c>
      <c r="O63" s="401">
        <v>0</v>
      </c>
      <c r="P63" s="401">
        <v>0</v>
      </c>
      <c r="Q63" s="401">
        <v>0</v>
      </c>
      <c r="R63" s="401">
        <v>0</v>
      </c>
      <c r="S63" s="400">
        <v>301</v>
      </c>
    </row>
    <row r="64" spans="1:19" ht="21.75" customHeight="1" thickBot="1" x14ac:dyDescent="0.2">
      <c r="B64" s="84">
        <v>302</v>
      </c>
      <c r="C64" s="11" t="s">
        <v>0</v>
      </c>
      <c r="D64" s="399">
        <v>0</v>
      </c>
      <c r="E64" s="399">
        <v>0</v>
      </c>
      <c r="F64" s="399">
        <v>0</v>
      </c>
      <c r="G64" s="399">
        <v>0</v>
      </c>
      <c r="H64" s="399">
        <v>0</v>
      </c>
      <c r="I64" s="399">
        <v>0</v>
      </c>
      <c r="J64" s="399">
        <v>0</v>
      </c>
      <c r="K64" s="399">
        <v>0</v>
      </c>
      <c r="L64" s="399">
        <v>0</v>
      </c>
      <c r="M64" s="399">
        <v>0</v>
      </c>
      <c r="N64" s="399">
        <v>0</v>
      </c>
      <c r="O64" s="399">
        <v>0</v>
      </c>
      <c r="P64" s="399">
        <v>0</v>
      </c>
      <c r="Q64" s="399">
        <v>0</v>
      </c>
      <c r="R64" s="399">
        <v>0</v>
      </c>
      <c r="S64" s="398">
        <v>302</v>
      </c>
    </row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2">
    <mergeCell ref="B3:B5"/>
    <mergeCell ref="S3:S5"/>
  </mergeCells>
  <phoneticPr fontId="7"/>
  <pageMargins left="0.39370078740157483" right="0.35433070866141736" top="0.59055118110236227" bottom="0.39370078740157483" header="0.27559055118110237" footer="0.27559055118110237"/>
  <pageSetup paperSize="9" scale="50" orientation="portrait" r:id="rId1"/>
  <headerFooter alignWithMargins="0"/>
  <colBreaks count="1" manualBreakCount="1">
    <brk id="1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２－１</vt:lpstr>
      <vt:lpstr>２－２</vt:lpstr>
      <vt:lpstr>２－３</vt:lpstr>
      <vt:lpstr>２－４</vt:lpstr>
      <vt:lpstr>２－５</vt:lpstr>
      <vt:lpstr>２－６</vt:lpstr>
      <vt:lpstr>２－７</vt:lpstr>
      <vt:lpstr>２－８</vt:lpstr>
      <vt:lpstr>２－９</vt:lpstr>
      <vt:lpstr>２－１０</vt:lpstr>
      <vt:lpstr>２－１１</vt:lpstr>
      <vt:lpstr>２－１２</vt:lpstr>
      <vt:lpstr>２－１３</vt:lpstr>
      <vt:lpstr>２－１４</vt:lpstr>
      <vt:lpstr>２－１５</vt:lpstr>
      <vt:lpstr>２－１６</vt:lpstr>
      <vt:lpstr>'２－５'!\A</vt:lpstr>
      <vt:lpstr>'２－１０'!\B</vt:lpstr>
      <vt:lpstr>'２－１２'!\B</vt:lpstr>
      <vt:lpstr>'２－５'!\F</vt:lpstr>
      <vt:lpstr>'２－１'!Print_Area</vt:lpstr>
      <vt:lpstr>'２－１４'!Print_Area</vt:lpstr>
      <vt:lpstr>'２－１５'!Print_Area</vt:lpstr>
      <vt:lpstr>'２－３'!Print_Area</vt:lpstr>
      <vt:lpstr>'２－４'!Print_Area</vt:lpstr>
      <vt:lpstr>'２－５'!Print_Area</vt:lpstr>
      <vt:lpstr>'２－６'!Print_Area</vt:lpstr>
      <vt:lpstr>'２－９'!Print_Area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茨城県</cp:lastModifiedBy>
  <cp:lastPrinted>2019-05-13T04:26:37Z</cp:lastPrinted>
  <dcterms:created xsi:type="dcterms:W3CDTF">2019-05-13T01:46:06Z</dcterms:created>
  <dcterms:modified xsi:type="dcterms:W3CDTF">2019-05-14T10:42:28Z</dcterms:modified>
</cp:coreProperties>
</file>