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2901-0750\gバックアップ\◎新型コロナ関係\◎慰労金関係\15_★支援金交付要項\"/>
    </mc:Choice>
  </mc:AlternateContent>
  <bookViews>
    <workbookView xWindow="0" yWindow="0" windowWidth="19200" windowHeight="7215" tabRatio="823"/>
  </bookViews>
  <sheets>
    <sheet name="（はじめにお読みください）本申請書の使い方、申請の手順" sheetId="30" r:id="rId1"/>
    <sheet name="申請書" sheetId="31" r:id="rId2"/>
    <sheet name="申請額一覧" sheetId="29" r:id="rId3"/>
    <sheet name="個票1" sheetId="19" r:id="rId4"/>
    <sheet name="職員表" sheetId="27" r:id="rId5"/>
    <sheet name="情報取得用" sheetId="32" state="hidden" r:id="rId6"/>
    <sheet name="計算用" sheetId="21" state="hidden" r:id="rId7"/>
  </sheets>
  <externalReferences>
    <externalReference r:id="rId8"/>
  </externalReferences>
  <definedNames>
    <definedName name="_xlnm.Print_Area" localSheetId="3">個票1!$A$1:$AM$71</definedName>
    <definedName name="_xlnm.Print_Area" localSheetId="4">職員表!$A$1:$S$86</definedName>
    <definedName name="_xlnm.Print_Area" localSheetId="1">申請書!$A$1:$AU$52</definedName>
    <definedName name="_xlnm.Print_Titles" localSheetId="4">職員表!$4:$5</definedName>
  </definedNames>
  <calcPr calcId="152511"/>
</workbook>
</file>

<file path=xl/calcChain.xml><?xml version="1.0" encoding="utf-8"?>
<calcChain xmlns="http://schemas.openxmlformats.org/spreadsheetml/2006/main">
  <c r="A9" i="30" l="1"/>
  <c r="M22" i="19" l="1"/>
  <c r="AI21" i="19"/>
  <c r="V22" i="19"/>
  <c r="AO22" i="19"/>
  <c r="X25" i="19"/>
  <c r="H37" i="19"/>
  <c r="X40" i="19"/>
  <c r="AI40" i="19"/>
  <c r="H50" i="19"/>
  <c r="AI52" i="19"/>
  <c r="X58" i="19"/>
  <c r="X59" i="19"/>
  <c r="H70" i="19"/>
  <c r="AI57" i="19" s="1"/>
  <c r="AI59" i="19" s="1"/>
  <c r="AI24" i="19" l="1"/>
  <c r="AI26" i="19" s="1"/>
  <c r="A51" i="21"/>
  <c r="A49" i="21"/>
  <c r="A48" i="21"/>
  <c r="I100" i="32"/>
  <c r="M97" i="32"/>
  <c r="E95" i="32"/>
  <c r="I92" i="32"/>
  <c r="M89" i="32"/>
  <c r="E87" i="32"/>
  <c r="I84" i="32"/>
  <c r="M81" i="32"/>
  <c r="E79" i="32"/>
  <c r="I76" i="32"/>
  <c r="M73" i="32"/>
  <c r="E71" i="32"/>
  <c r="I68" i="32"/>
  <c r="M65" i="32"/>
  <c r="E63" i="32"/>
  <c r="L102" i="32"/>
  <c r="D100" i="32"/>
  <c r="H97" i="32"/>
  <c r="L94" i="32"/>
  <c r="D92" i="32"/>
  <c r="H89" i="32"/>
  <c r="L86" i="32"/>
  <c r="D84" i="32"/>
  <c r="H81" i="32"/>
  <c r="L78" i="32"/>
  <c r="D76" i="32"/>
  <c r="H73" i="32"/>
  <c r="L70" i="32"/>
  <c r="D68" i="32"/>
  <c r="C102" i="32"/>
  <c r="G99" i="32"/>
  <c r="K96" i="32"/>
  <c r="C94" i="32"/>
  <c r="G91" i="32"/>
  <c r="K88" i="32"/>
  <c r="C86" i="32"/>
  <c r="G83" i="32"/>
  <c r="K80" i="32"/>
  <c r="C78" i="32"/>
  <c r="G75" i="32"/>
  <c r="K72" i="32"/>
  <c r="C70" i="32"/>
  <c r="G67" i="32"/>
  <c r="K64" i="32"/>
  <c r="C62" i="32"/>
  <c r="J98" i="32"/>
  <c r="B88" i="32"/>
  <c r="F77" i="32"/>
  <c r="J66" i="32"/>
  <c r="D61" i="32"/>
  <c r="E58" i="32"/>
  <c r="I55" i="32"/>
  <c r="M52" i="32"/>
  <c r="E50" i="32"/>
  <c r="I47" i="32"/>
  <c r="M44" i="32"/>
  <c r="E42" i="32"/>
  <c r="J99" i="32"/>
  <c r="B89" i="32"/>
  <c r="F78" i="32"/>
  <c r="J67" i="32"/>
  <c r="J61" i="32"/>
  <c r="H58" i="32"/>
  <c r="M102" i="32"/>
  <c r="E100" i="32"/>
  <c r="I97" i="32"/>
  <c r="M94" i="32"/>
  <c r="E92" i="32"/>
  <c r="I89" i="32"/>
  <c r="M86" i="32"/>
  <c r="E84" i="32"/>
  <c r="I81" i="32"/>
  <c r="M78" i="32"/>
  <c r="E76" i="32"/>
  <c r="I73" i="32"/>
  <c r="M70" i="32"/>
  <c r="E68" i="32"/>
  <c r="I65" i="32"/>
  <c r="M62" i="32"/>
  <c r="H102" i="32"/>
  <c r="L99" i="32"/>
  <c r="D97" i="32"/>
  <c r="H94" i="32"/>
  <c r="L91" i="32"/>
  <c r="D89" i="32"/>
  <c r="H86" i="32"/>
  <c r="L83" i="32"/>
  <c r="D81" i="32"/>
  <c r="H78" i="32"/>
  <c r="L75" i="32"/>
  <c r="D73" i="32"/>
  <c r="H70" i="32"/>
  <c r="L67" i="32"/>
  <c r="K101" i="32"/>
  <c r="C99" i="32"/>
  <c r="G96" i="32"/>
  <c r="K93" i="32"/>
  <c r="C91" i="32"/>
  <c r="G88" i="32"/>
  <c r="K85" i="32"/>
  <c r="C83" i="32"/>
  <c r="G80" i="32"/>
  <c r="K77" i="32"/>
  <c r="C75" i="32"/>
  <c r="G72" i="32"/>
  <c r="K69" i="32"/>
  <c r="C67" i="32"/>
  <c r="G64" i="32"/>
  <c r="K61" i="32"/>
  <c r="F97" i="32"/>
  <c r="J86" i="32"/>
  <c r="B76" i="32"/>
  <c r="L65" i="32"/>
  <c r="I60" i="32"/>
  <c r="M57" i="32"/>
  <c r="E55" i="32"/>
  <c r="I52" i="32"/>
  <c r="M49" i="32"/>
  <c r="E47" i="32"/>
  <c r="I44" i="32"/>
  <c r="M41" i="32"/>
  <c r="F98" i="32"/>
  <c r="J87" i="32"/>
  <c r="B77" i="32"/>
  <c r="F66" i="32"/>
  <c r="B61" i="32"/>
  <c r="D58" i="32"/>
  <c r="M101" i="32"/>
  <c r="E99" i="32"/>
  <c r="I96" i="32"/>
  <c r="M93" i="32"/>
  <c r="E91" i="32"/>
  <c r="I88" i="32"/>
  <c r="M85" i="32"/>
  <c r="E83" i="32"/>
  <c r="I80" i="32"/>
  <c r="M77" i="32"/>
  <c r="E75" i="32"/>
  <c r="I72" i="32"/>
  <c r="M69" i="32"/>
  <c r="E67" i="32"/>
  <c r="I64" i="32"/>
  <c r="M61" i="32"/>
  <c r="H101" i="32"/>
  <c r="L98" i="32"/>
  <c r="D96" i="32"/>
  <c r="H93" i="32"/>
  <c r="L90" i="32"/>
  <c r="D88" i="32"/>
  <c r="H85" i="32"/>
  <c r="L82" i="32"/>
  <c r="D80" i="32"/>
  <c r="H77" i="32"/>
  <c r="L74" i="32"/>
  <c r="D72" i="32"/>
  <c r="H69" i="32"/>
  <c r="L66" i="32"/>
  <c r="K100" i="32"/>
  <c r="C98" i="32"/>
  <c r="G95" i="32"/>
  <c r="K92" i="32"/>
  <c r="C90" i="32"/>
  <c r="G87" i="32"/>
  <c r="K84" i="32"/>
  <c r="C82" i="32"/>
  <c r="G79" i="32"/>
  <c r="K76" i="32"/>
  <c r="C74" i="32"/>
  <c r="G71" i="32"/>
  <c r="K68" i="32"/>
  <c r="C66" i="32"/>
  <c r="G63" i="32"/>
  <c r="K60" i="32"/>
  <c r="F93" i="32"/>
  <c r="J82" i="32"/>
  <c r="B72" i="32"/>
  <c r="L63" i="32"/>
  <c r="I59" i="32"/>
  <c r="M56" i="32"/>
  <c r="E54" i="32"/>
  <c r="I51" i="32"/>
  <c r="M48" i="32"/>
  <c r="E46" i="32"/>
  <c r="I43" i="32"/>
  <c r="M40" i="32"/>
  <c r="F94" i="32"/>
  <c r="J83" i="32"/>
  <c r="B73" i="32"/>
  <c r="F64" i="32"/>
  <c r="L59" i="32"/>
  <c r="D57" i="32"/>
  <c r="I101" i="32"/>
  <c r="M98" i="32"/>
  <c r="E96" i="32"/>
  <c r="I93" i="32"/>
  <c r="M90" i="32"/>
  <c r="E88" i="32"/>
  <c r="I85" i="32"/>
  <c r="M82" i="32"/>
  <c r="E80" i="32"/>
  <c r="I77" i="32"/>
  <c r="M74" i="32"/>
  <c r="E72" i="32"/>
  <c r="I69" i="32"/>
  <c r="M66" i="32"/>
  <c r="E64" i="32"/>
  <c r="I61" i="32"/>
  <c r="D101" i="32"/>
  <c r="H98" i="32"/>
  <c r="L95" i="32"/>
  <c r="D93" i="32"/>
  <c r="H90" i="32"/>
  <c r="L87" i="32"/>
  <c r="D85" i="32"/>
  <c r="H82" i="32"/>
  <c r="L79" i="32"/>
  <c r="D77" i="32"/>
  <c r="H74" i="32"/>
  <c r="L71" i="32"/>
  <c r="D69" i="32"/>
  <c r="H66" i="32"/>
  <c r="G100" i="32"/>
  <c r="K97" i="32"/>
  <c r="C95" i="32"/>
  <c r="G92" i="32"/>
  <c r="K89" i="32"/>
  <c r="C87" i="32"/>
  <c r="G84" i="32"/>
  <c r="K81" i="32"/>
  <c r="C79" i="32"/>
  <c r="G76" i="32"/>
  <c r="K73" i="32"/>
  <c r="C71" i="32"/>
  <c r="G68" i="32"/>
  <c r="K65" i="32"/>
  <c r="C63" i="32"/>
  <c r="J102" i="32"/>
  <c r="B92" i="32"/>
  <c r="F81" i="32"/>
  <c r="D63" i="32"/>
  <c r="I56" i="32"/>
  <c r="E51" i="32"/>
  <c r="M45" i="32"/>
  <c r="I40" i="32"/>
  <c r="F82" i="32"/>
  <c r="J63" i="32"/>
  <c r="I102" i="32"/>
  <c r="E97" i="32"/>
  <c r="M91" i="32"/>
  <c r="I86" i="32"/>
  <c r="E81" i="32"/>
  <c r="M75" i="32"/>
  <c r="I70" i="32"/>
  <c r="E65" i="32"/>
  <c r="D102" i="32"/>
  <c r="L96" i="32"/>
  <c r="H91" i="32"/>
  <c r="D86" i="32"/>
  <c r="L80" i="32"/>
  <c r="H75" i="32"/>
  <c r="D70" i="32"/>
  <c r="G101" i="32"/>
  <c r="C96" i="32"/>
  <c r="K90" i="32"/>
  <c r="G85" i="32"/>
  <c r="C80" i="32"/>
  <c r="K74" i="32"/>
  <c r="G69" i="32"/>
  <c r="C64" i="32"/>
  <c r="B96" i="32"/>
  <c r="J74" i="32"/>
  <c r="E60" i="32"/>
  <c r="M54" i="32"/>
  <c r="I49" i="32"/>
  <c r="E44" i="32"/>
  <c r="B97" i="32"/>
  <c r="J75" i="32"/>
  <c r="H60" i="32"/>
  <c r="D56" i="32"/>
  <c r="H53" i="32"/>
  <c r="L50" i="32"/>
  <c r="D48" i="32"/>
  <c r="H45" i="32"/>
  <c r="L42" i="32"/>
  <c r="B102" i="32"/>
  <c r="F91" i="32"/>
  <c r="J80" i="32"/>
  <c r="B70" i="32"/>
  <c r="L62" i="32"/>
  <c r="C59" i="32"/>
  <c r="I99" i="32"/>
  <c r="E94" i="32"/>
  <c r="M88" i="32"/>
  <c r="I83" i="32"/>
  <c r="E78" i="32"/>
  <c r="M72" i="32"/>
  <c r="I67" i="32"/>
  <c r="E62" i="32"/>
  <c r="D99" i="32"/>
  <c r="L93" i="32"/>
  <c r="H88" i="32"/>
  <c r="D83" i="32"/>
  <c r="L77" i="32"/>
  <c r="H72" i="32"/>
  <c r="D67" i="32"/>
  <c r="G98" i="32"/>
  <c r="C93" i="32"/>
  <c r="K87" i="32"/>
  <c r="G82" i="32"/>
  <c r="C77" i="32"/>
  <c r="K71" i="32"/>
  <c r="G66" i="32"/>
  <c r="C61" i="32"/>
  <c r="B84" i="32"/>
  <c r="H64" i="32"/>
  <c r="E57" i="32"/>
  <c r="M51" i="32"/>
  <c r="I46" i="32"/>
  <c r="E41" i="32"/>
  <c r="B85" i="32"/>
  <c r="B65" i="32"/>
  <c r="H57" i="32"/>
  <c r="H54" i="32"/>
  <c r="L51" i="32"/>
  <c r="D49" i="32"/>
  <c r="H46" i="32"/>
  <c r="L43" i="32"/>
  <c r="D41" i="32"/>
  <c r="F95" i="32"/>
  <c r="J84" i="32"/>
  <c r="B74" i="32"/>
  <c r="L64" i="32"/>
  <c r="C60" i="32"/>
  <c r="G57" i="32"/>
  <c r="K54" i="32"/>
  <c r="C52" i="32"/>
  <c r="G49" i="32"/>
  <c r="K46" i="32"/>
  <c r="C44" i="32"/>
  <c r="G41" i="32"/>
  <c r="K38" i="32"/>
  <c r="C36" i="32"/>
  <c r="G33" i="32"/>
  <c r="K30" i="32"/>
  <c r="J69" i="32"/>
  <c r="J53" i="32"/>
  <c r="J70" i="32"/>
  <c r="E59" i="32"/>
  <c r="M53" i="32"/>
  <c r="I48" i="32"/>
  <c r="E43" i="32"/>
  <c r="B93" i="32"/>
  <c r="J71" i="32"/>
  <c r="H59" i="32"/>
  <c r="M99" i="32"/>
  <c r="I94" i="32"/>
  <c r="E89" i="32"/>
  <c r="M83" i="32"/>
  <c r="I78" i="32"/>
  <c r="E73" i="32"/>
  <c r="M67" i="32"/>
  <c r="I62" i="32"/>
  <c r="H99" i="32"/>
  <c r="D94" i="32"/>
  <c r="L88" i="32"/>
  <c r="H83" i="32"/>
  <c r="D78" i="32"/>
  <c r="L72" i="32"/>
  <c r="H67" i="32"/>
  <c r="K98" i="32"/>
  <c r="G93" i="32"/>
  <c r="C88" i="32"/>
  <c r="K82" i="32"/>
  <c r="G77" i="32"/>
  <c r="C72" i="32"/>
  <c r="K66" i="32"/>
  <c r="G61" i="32"/>
  <c r="F85" i="32"/>
  <c r="D65" i="32"/>
  <c r="I57" i="32"/>
  <c r="E52" i="32"/>
  <c r="M46" i="32"/>
  <c r="I41" i="32"/>
  <c r="F86" i="32"/>
  <c r="J65" i="32"/>
  <c r="L57" i="32"/>
  <c r="L54" i="32"/>
  <c r="D52" i="32"/>
  <c r="H49" i="32"/>
  <c r="L46" i="32"/>
  <c r="D44" i="32"/>
  <c r="H41" i="32"/>
  <c r="J96" i="32"/>
  <c r="B86" i="32"/>
  <c r="F75" i="32"/>
  <c r="H65" i="32"/>
  <c r="G60" i="32"/>
  <c r="E102" i="32"/>
  <c r="M96" i="32"/>
  <c r="I91" i="32"/>
  <c r="E86" i="32"/>
  <c r="M80" i="32"/>
  <c r="I75" i="32"/>
  <c r="E70" i="32"/>
  <c r="M64" i="32"/>
  <c r="L101" i="32"/>
  <c r="H96" i="32"/>
  <c r="D91" i="32"/>
  <c r="L85" i="32"/>
  <c r="H80" i="32"/>
  <c r="D75" i="32"/>
  <c r="L69" i="32"/>
  <c r="C101" i="32"/>
  <c r="K95" i="32"/>
  <c r="G90" i="32"/>
  <c r="C85" i="32"/>
  <c r="K79" i="32"/>
  <c r="G74" i="32"/>
  <c r="C69" i="32"/>
  <c r="K63" i="32"/>
  <c r="J94" i="32"/>
  <c r="F73" i="32"/>
  <c r="M59" i="32"/>
  <c r="I54" i="32"/>
  <c r="E49" i="32"/>
  <c r="M43" i="32"/>
  <c r="J95" i="32"/>
  <c r="F74" i="32"/>
  <c r="D60" i="32"/>
  <c r="L55" i="32"/>
  <c r="D53" i="32"/>
  <c r="H50" i="32"/>
  <c r="L47" i="32"/>
  <c r="D45" i="32"/>
  <c r="H42" i="32"/>
  <c r="J100" i="32"/>
  <c r="B90" i="32"/>
  <c r="F79" i="32"/>
  <c r="J68" i="32"/>
  <c r="D62" i="32"/>
  <c r="K58" i="32"/>
  <c r="C56" i="32"/>
  <c r="G53" i="32"/>
  <c r="K50" i="32"/>
  <c r="C48" i="32"/>
  <c r="G45" i="32"/>
  <c r="K42" i="32"/>
  <c r="C40" i="32"/>
  <c r="G37" i="32"/>
  <c r="K34" i="32"/>
  <c r="C32" i="32"/>
  <c r="B91" i="32"/>
  <c r="B59" i="32"/>
  <c r="F48" i="32"/>
  <c r="H39" i="32"/>
  <c r="M35" i="32"/>
  <c r="F32" i="32"/>
  <c r="D29" i="32"/>
  <c r="H26" i="32"/>
  <c r="L23" i="32"/>
  <c r="D21" i="32"/>
  <c r="E101" i="32"/>
  <c r="M95" i="32"/>
  <c r="I90" i="32"/>
  <c r="E85" i="32"/>
  <c r="M79" i="32"/>
  <c r="I74" i="32"/>
  <c r="E69" i="32"/>
  <c r="M63" i="32"/>
  <c r="L100" i="32"/>
  <c r="H95" i="32"/>
  <c r="D90" i="32"/>
  <c r="L84" i="32"/>
  <c r="B43" i="32"/>
  <c r="D34" i="32"/>
  <c r="L27" i="32"/>
  <c r="H22" i="32"/>
  <c r="I98" i="32"/>
  <c r="M87" i="32"/>
  <c r="E77" i="32"/>
  <c r="I66" i="32"/>
  <c r="D98" i="32"/>
  <c r="H87" i="32"/>
  <c r="H79" i="32"/>
  <c r="D74" i="32"/>
  <c r="L68" i="32"/>
  <c r="C100" i="32"/>
  <c r="K94" i="32"/>
  <c r="G89" i="32"/>
  <c r="C84" i="32"/>
  <c r="K78" i="32"/>
  <c r="G73" i="32"/>
  <c r="C68" i="32"/>
  <c r="K62" i="32"/>
  <c r="J90" i="32"/>
  <c r="F69" i="32"/>
  <c r="M58" i="32"/>
  <c r="I53" i="32"/>
  <c r="E48" i="32"/>
  <c r="M42" i="32"/>
  <c r="J91" i="32"/>
  <c r="F70" i="32"/>
  <c r="D59" i="32"/>
  <c r="H55" i="32"/>
  <c r="L52" i="32"/>
  <c r="D50" i="32"/>
  <c r="H47" i="32"/>
  <c r="L44" i="32"/>
  <c r="D42" i="32"/>
  <c r="F99" i="32"/>
  <c r="J88" i="32"/>
  <c r="B78" i="32"/>
  <c r="F67" i="32"/>
  <c r="H61" i="32"/>
  <c r="G58" i="32"/>
  <c r="K55" i="32"/>
  <c r="C53" i="32"/>
  <c r="G50" i="32"/>
  <c r="K47" i="32"/>
  <c r="C45" i="32"/>
  <c r="G42" i="32"/>
  <c r="K39" i="32"/>
  <c r="C37" i="32"/>
  <c r="G34" i="32"/>
  <c r="K31" i="32"/>
  <c r="J85" i="32"/>
  <c r="J57" i="32"/>
  <c r="B47" i="32"/>
  <c r="B39" i="32"/>
  <c r="H35" i="32"/>
  <c r="M31" i="32"/>
  <c r="L28" i="32"/>
  <c r="D26" i="32"/>
  <c r="H23" i="32"/>
  <c r="L20" i="32"/>
  <c r="E90" i="32"/>
  <c r="M68" i="32"/>
  <c r="L89" i="32"/>
  <c r="H68" i="32"/>
  <c r="K83" i="32"/>
  <c r="G62" i="32"/>
  <c r="E53" i="32"/>
  <c r="B69" i="32"/>
  <c r="L49" i="32"/>
  <c r="B98" i="32"/>
  <c r="L60" i="32"/>
  <c r="C54" i="32"/>
  <c r="K48" i="32"/>
  <c r="G43" i="32"/>
  <c r="C38" i="32"/>
  <c r="K32" i="32"/>
  <c r="J62" i="32"/>
  <c r="F40" i="32"/>
  <c r="E33" i="32"/>
  <c r="D27" i="32"/>
  <c r="L21" i="32"/>
  <c r="D18" i="32"/>
  <c r="H15" i="32"/>
  <c r="L12" i="32"/>
  <c r="D10" i="32"/>
  <c r="H7" i="32"/>
  <c r="L4" i="32"/>
  <c r="F84" i="32"/>
  <c r="F57" i="32"/>
  <c r="J46" i="32"/>
  <c r="M38" i="32"/>
  <c r="F35" i="32"/>
  <c r="L31" i="32"/>
  <c r="K28" i="32"/>
  <c r="C26" i="32"/>
  <c r="G23" i="32"/>
  <c r="K20" i="32"/>
  <c r="C18" i="32"/>
  <c r="G15" i="32"/>
  <c r="K12" i="32"/>
  <c r="C10" i="32"/>
  <c r="G7" i="32"/>
  <c r="K4" i="32"/>
  <c r="J77" i="32"/>
  <c r="J55" i="32"/>
  <c r="B45" i="32"/>
  <c r="F38" i="32"/>
  <c r="L34" i="32"/>
  <c r="E31" i="32"/>
  <c r="F28" i="32"/>
  <c r="J25" i="32"/>
  <c r="B23" i="32"/>
  <c r="F20" i="32"/>
  <c r="J17" i="32"/>
  <c r="B15" i="32"/>
  <c r="F12" i="32"/>
  <c r="J9" i="32"/>
  <c r="B7" i="32"/>
  <c r="F4" i="32"/>
  <c r="B50" i="32"/>
  <c r="M26" i="32"/>
  <c r="E3" i="32"/>
  <c r="F43" i="32"/>
  <c r="E98" i="32"/>
  <c r="M76" i="32"/>
  <c r="L97" i="32"/>
  <c r="H76" i="32"/>
  <c r="K91" i="32"/>
  <c r="G70" i="32"/>
  <c r="L61" i="32"/>
  <c r="B101" i="32"/>
  <c r="J37" i="32"/>
  <c r="I30" i="32"/>
  <c r="D25" i="32"/>
  <c r="L19" i="32"/>
  <c r="E93" i="32"/>
  <c r="I82" i="32"/>
  <c r="M71" i="32"/>
  <c r="E61" i="32"/>
  <c r="L92" i="32"/>
  <c r="D82" i="32"/>
  <c r="L76" i="32"/>
  <c r="H71" i="32"/>
  <c r="K102" i="32"/>
  <c r="G97" i="32"/>
  <c r="C92" i="32"/>
  <c r="K86" i="32"/>
  <c r="G81" i="32"/>
  <c r="C76" i="32"/>
  <c r="K70" i="32"/>
  <c r="G65" i="32"/>
  <c r="F101" i="32"/>
  <c r="B80" i="32"/>
  <c r="H62" i="32"/>
  <c r="E56" i="32"/>
  <c r="M50" i="32"/>
  <c r="I45" i="32"/>
  <c r="F102" i="32"/>
  <c r="B81" i="32"/>
  <c r="B63" i="32"/>
  <c r="L56" i="32"/>
  <c r="D54" i="32"/>
  <c r="H51" i="32"/>
  <c r="L48" i="32"/>
  <c r="D46" i="32"/>
  <c r="H43" i="32"/>
  <c r="L40" i="32"/>
  <c r="B94" i="32"/>
  <c r="F83" i="32"/>
  <c r="J72" i="32"/>
  <c r="D64" i="32"/>
  <c r="K59" i="32"/>
  <c r="C57" i="32"/>
  <c r="G54" i="32"/>
  <c r="K51" i="32"/>
  <c r="C49" i="32"/>
  <c r="G46" i="32"/>
  <c r="K43" i="32"/>
  <c r="C41" i="32"/>
  <c r="G38" i="32"/>
  <c r="K35" i="32"/>
  <c r="C33" i="32"/>
  <c r="G30" i="32"/>
  <c r="F65" i="32"/>
  <c r="F52" i="32"/>
  <c r="J41" i="32"/>
  <c r="E37" i="32"/>
  <c r="J33" i="32"/>
  <c r="D30" i="32"/>
  <c r="H27" i="32"/>
  <c r="L24" i="32"/>
  <c r="D22" i="32"/>
  <c r="M100" i="32"/>
  <c r="I79" i="32"/>
  <c r="H100" i="32"/>
  <c r="D79" i="32"/>
  <c r="G94" i="32"/>
  <c r="C73" i="32"/>
  <c r="B68" i="32"/>
  <c r="I42" i="32"/>
  <c r="D55" i="32"/>
  <c r="H44" i="32"/>
  <c r="J76" i="32"/>
  <c r="K56" i="32"/>
  <c r="G51" i="32"/>
  <c r="C46" i="32"/>
  <c r="K40" i="32"/>
  <c r="G35" i="32"/>
  <c r="J101" i="32"/>
  <c r="B51" i="32"/>
  <c r="L36" i="32"/>
  <c r="L29" i="32"/>
  <c r="H24" i="32"/>
  <c r="H19" i="32"/>
  <c r="L16" i="32"/>
  <c r="D14" i="32"/>
  <c r="H11" i="32"/>
  <c r="L8" i="32"/>
  <c r="D6" i="32"/>
  <c r="H3" i="32"/>
  <c r="J64" i="32"/>
  <c r="B52" i="32"/>
  <c r="F41" i="32"/>
  <c r="D37" i="32"/>
  <c r="I33" i="32"/>
  <c r="C30" i="32"/>
  <c r="G27" i="32"/>
  <c r="K24" i="32"/>
  <c r="C22" i="32"/>
  <c r="G19" i="32"/>
  <c r="K16" i="32"/>
  <c r="C14" i="32"/>
  <c r="G11" i="32"/>
  <c r="K8" i="32"/>
  <c r="C6" i="32"/>
  <c r="B99" i="32"/>
  <c r="F61" i="32"/>
  <c r="F50" i="32"/>
  <c r="D40" i="32"/>
  <c r="I36" i="32"/>
  <c r="B33" i="32"/>
  <c r="J29" i="32"/>
  <c r="B27" i="32"/>
  <c r="F24" i="32"/>
  <c r="J21" i="32"/>
  <c r="B19" i="32"/>
  <c r="F16" i="32"/>
  <c r="J13" i="32"/>
  <c r="B11" i="32"/>
  <c r="F8" i="32"/>
  <c r="J5" i="32"/>
  <c r="J97" i="32"/>
  <c r="H36" i="32"/>
  <c r="M14" i="32"/>
  <c r="B71" i="32"/>
  <c r="E34" i="32"/>
  <c r="I87" i="32"/>
  <c r="E66" i="32"/>
  <c r="D87" i="32"/>
  <c r="G102" i="32"/>
  <c r="C81" i="32"/>
  <c r="B100" i="32"/>
  <c r="I50" i="32"/>
  <c r="F62" i="32"/>
  <c r="H48" i="32"/>
  <c r="J92" i="32"/>
  <c r="G59" i="32"/>
  <c r="K53" i="32"/>
  <c r="G48" i="32"/>
  <c r="C43" i="32"/>
  <c r="K37" i="32"/>
  <c r="G32" i="32"/>
  <c r="F60" i="32"/>
  <c r="M39" i="32"/>
  <c r="L32" i="32"/>
  <c r="L26" i="32"/>
  <c r="H21" i="32"/>
  <c r="L17" i="32"/>
  <c r="D15" i="32"/>
  <c r="H12" i="32"/>
  <c r="L9" i="32"/>
  <c r="D7" i="32"/>
  <c r="H4" i="32"/>
  <c r="B79" i="32"/>
  <c r="B56" i="32"/>
  <c r="F45" i="32"/>
  <c r="H38" i="32"/>
  <c r="M34" i="32"/>
  <c r="F31" i="32"/>
  <c r="G28" i="32"/>
  <c r="K25" i="32"/>
  <c r="C23" i="32"/>
  <c r="G20" i="32"/>
  <c r="K17" i="32"/>
  <c r="C15" i="32"/>
  <c r="G12" i="32"/>
  <c r="K9" i="32"/>
  <c r="C7" i="32"/>
  <c r="G4" i="32"/>
  <c r="F72" i="32"/>
  <c r="M84" i="32"/>
  <c r="I63" i="32"/>
  <c r="H84" i="32"/>
  <c r="K99" i="32"/>
  <c r="G78" i="32"/>
  <c r="F89" i="32"/>
  <c r="M47" i="32"/>
  <c r="L58" i="32"/>
  <c r="D47" i="32"/>
  <c r="F87" i="32"/>
  <c r="C58" i="32"/>
  <c r="K52" i="32"/>
  <c r="G47" i="32"/>
  <c r="C42" i="32"/>
  <c r="K36" i="32"/>
  <c r="G31" i="32"/>
  <c r="F56" i="32"/>
  <c r="I38" i="32"/>
  <c r="H31" i="32"/>
  <c r="L25" i="32"/>
  <c r="H20" i="32"/>
  <c r="H17" i="32"/>
  <c r="L14" i="32"/>
  <c r="D12" i="32"/>
  <c r="H9" i="32"/>
  <c r="L6" i="32"/>
  <c r="D4" i="32"/>
  <c r="J73" i="32"/>
  <c r="J54" i="32"/>
  <c r="B44" i="32"/>
  <c r="B38" i="32"/>
  <c r="H34" i="32"/>
  <c r="M30" i="32"/>
  <c r="C28" i="32"/>
  <c r="G25" i="32"/>
  <c r="K22" i="32"/>
  <c r="C20" i="32"/>
  <c r="G17" i="32"/>
  <c r="K14" i="32"/>
  <c r="C12" i="32"/>
  <c r="G9" i="32"/>
  <c r="K6" i="32"/>
  <c r="C4" i="32"/>
  <c r="B67" i="32"/>
  <c r="B53" i="32"/>
  <c r="F42" i="32"/>
  <c r="H37" i="32"/>
  <c r="M33" i="32"/>
  <c r="F30" i="32"/>
  <c r="J27" i="32"/>
  <c r="B25" i="32"/>
  <c r="F22" i="32"/>
  <c r="J19" i="32"/>
  <c r="B17" i="32"/>
  <c r="F14" i="32"/>
  <c r="J11" i="32"/>
  <c r="B9" i="32"/>
  <c r="F6" i="32"/>
  <c r="J3" i="32"/>
  <c r="B40" i="32"/>
  <c r="I21" i="32"/>
  <c r="M3" i="32"/>
  <c r="L37" i="32"/>
  <c r="M92" i="32"/>
  <c r="G86" i="32"/>
  <c r="D51" i="32"/>
  <c r="K49" i="32"/>
  <c r="B75" i="32"/>
  <c r="L22" i="32"/>
  <c r="H10" i="32"/>
  <c r="J58" i="32"/>
  <c r="E32" i="32"/>
  <c r="C21" i="32"/>
  <c r="G10" i="32"/>
  <c r="J59" i="32"/>
  <c r="J39" i="32"/>
  <c r="I32" i="32"/>
  <c r="J26" i="32"/>
  <c r="F21" i="32"/>
  <c r="B16" i="32"/>
  <c r="J10" i="32"/>
  <c r="F5" i="32"/>
  <c r="J34" i="32"/>
  <c r="F59" i="32"/>
  <c r="E25" i="32"/>
  <c r="I14" i="32"/>
  <c r="L53" i="32"/>
  <c r="F71" i="32"/>
  <c r="C51" i="32"/>
  <c r="G40" i="32"/>
  <c r="F96" i="32"/>
  <c r="F36" i="32"/>
  <c r="D24" i="32"/>
  <c r="H16" i="32"/>
  <c r="D11" i="32"/>
  <c r="L5" i="32"/>
  <c r="B62" i="32"/>
  <c r="E40" i="32"/>
  <c r="D33" i="32"/>
  <c r="C27" i="32"/>
  <c r="K21" i="32"/>
  <c r="G16" i="32"/>
  <c r="C11" i="32"/>
  <c r="K5" i="32"/>
  <c r="I95" i="32"/>
  <c r="D95" i="32"/>
  <c r="C89" i="32"/>
  <c r="I58" i="32"/>
  <c r="H52" i="32"/>
  <c r="D66" i="32"/>
  <c r="C50" i="32"/>
  <c r="G39" i="32"/>
  <c r="F80" i="32"/>
  <c r="B35" i="32"/>
  <c r="D23" i="32"/>
  <c r="D16" i="32"/>
  <c r="L10" i="32"/>
  <c r="H5" i="32"/>
  <c r="B60" i="32"/>
  <c r="L39" i="32"/>
  <c r="J32" i="32"/>
  <c r="K26" i="32"/>
  <c r="G21" i="32"/>
  <c r="C16" i="32"/>
  <c r="K10" i="32"/>
  <c r="G5" i="32"/>
  <c r="F58" i="32"/>
  <c r="E39" i="32"/>
  <c r="D32" i="32"/>
  <c r="F26" i="32"/>
  <c r="B21" i="32"/>
  <c r="J15" i="32"/>
  <c r="F10" i="32"/>
  <c r="B5" i="32"/>
  <c r="M32" i="32"/>
  <c r="B54" i="32"/>
  <c r="H92" i="32"/>
  <c r="H63" i="32"/>
  <c r="I34" i="32"/>
  <c r="D5" i="32"/>
  <c r="G26" i="32"/>
  <c r="C5" i="32"/>
  <c r="D36" i="32"/>
  <c r="B24" i="32"/>
  <c r="F13" i="32"/>
  <c r="F76" i="32"/>
  <c r="H32" i="32"/>
  <c r="D3" i="32"/>
  <c r="F37" i="32"/>
  <c r="M24" i="32"/>
  <c r="E14" i="32"/>
  <c r="I3" i="32"/>
  <c r="J38" i="32"/>
  <c r="M25" i="32"/>
  <c r="E15" i="32"/>
  <c r="I4" i="32"/>
  <c r="M18" i="32"/>
  <c r="M7" i="32"/>
  <c r="H56" i="32"/>
  <c r="D38" i="32"/>
  <c r="H6" i="32"/>
  <c r="C17" i="32"/>
  <c r="B64" i="32"/>
  <c r="B30" i="32"/>
  <c r="B22" i="32"/>
  <c r="J8" i="32"/>
  <c r="F92" i="32"/>
  <c r="B58" i="32"/>
  <c r="E10" i="32"/>
  <c r="F33" i="32"/>
  <c r="M5" i="32"/>
  <c r="M11" i="32"/>
  <c r="L81" i="32"/>
  <c r="E45" i="32"/>
  <c r="K57" i="32"/>
  <c r="G36" i="32"/>
  <c r="B31" i="32"/>
  <c r="H14" i="32"/>
  <c r="L3" i="32"/>
  <c r="I37" i="32"/>
  <c r="C25" i="32"/>
  <c r="G14" i="32"/>
  <c r="K3" i="32"/>
  <c r="F46" i="32"/>
  <c r="E35" i="32"/>
  <c r="J28" i="32"/>
  <c r="F23" i="32"/>
  <c r="B18" i="32"/>
  <c r="J12" i="32"/>
  <c r="F7" i="32"/>
  <c r="F55" i="32"/>
  <c r="M6" i="32"/>
  <c r="E29" i="32"/>
  <c r="I18" i="32"/>
  <c r="B87" i="32"/>
  <c r="I35" i="32"/>
  <c r="I23" i="32"/>
  <c r="M12" i="32"/>
  <c r="C3" i="32"/>
  <c r="M36" i="32"/>
  <c r="I24" i="32"/>
  <c r="M13" i="32"/>
  <c r="G3" i="32"/>
  <c r="E16" i="32"/>
  <c r="E5" i="32"/>
  <c r="J42" i="32"/>
  <c r="J16" i="32"/>
  <c r="B36" i="32"/>
  <c r="B32" i="32"/>
  <c r="E27" i="32"/>
  <c r="I71" i="32"/>
  <c r="C65" i="32"/>
  <c r="H40" i="32"/>
  <c r="G44" i="32"/>
  <c r="F44" i="32"/>
  <c r="H18" i="32"/>
  <c r="L7" i="32"/>
  <c r="B48" i="32"/>
  <c r="C29" i="32"/>
  <c r="G18" i="32"/>
  <c r="K7" i="32"/>
  <c r="F54" i="32"/>
  <c r="M37" i="32"/>
  <c r="L30" i="32"/>
  <c r="F25" i="32"/>
  <c r="B20" i="32"/>
  <c r="J14" i="32"/>
  <c r="F9" i="32"/>
  <c r="B4" i="32"/>
  <c r="E24" i="32"/>
  <c r="I39" i="32"/>
  <c r="I22" i="32"/>
  <c r="I10" i="32"/>
  <c r="B42" i="32"/>
  <c r="I27" i="32"/>
  <c r="M16" i="32"/>
  <c r="E6" i="32"/>
  <c r="B46" i="32"/>
  <c r="I28" i="32"/>
  <c r="M17" i="32"/>
  <c r="E7" i="32"/>
  <c r="M22" i="32"/>
  <c r="E4" i="32"/>
  <c r="B82" i="32"/>
  <c r="C31" i="32"/>
  <c r="L11" i="32"/>
  <c r="K27" i="32"/>
  <c r="G6" i="32"/>
  <c r="H33" i="32"/>
  <c r="F19" i="32"/>
  <c r="B6" i="32"/>
  <c r="I26" i="32"/>
  <c r="D39" i="32"/>
  <c r="M4" i="32"/>
  <c r="M21" i="32"/>
  <c r="M10" i="32"/>
  <c r="D43" i="32"/>
  <c r="G56" i="32"/>
  <c r="K45" i="32"/>
  <c r="C35" i="32"/>
  <c r="J49" i="32"/>
  <c r="H29" i="32"/>
  <c r="D19" i="32"/>
  <c r="L13" i="32"/>
  <c r="H8" i="32"/>
  <c r="F100" i="32"/>
  <c r="J50" i="32"/>
  <c r="J36" i="32"/>
  <c r="K29" i="32"/>
  <c r="G24" i="32"/>
  <c r="C19" i="32"/>
  <c r="K13" i="32"/>
  <c r="G8" i="32"/>
  <c r="J93" i="32"/>
  <c r="E74" i="32"/>
  <c r="L73" i="32"/>
  <c r="K67" i="32"/>
  <c r="F90" i="32"/>
  <c r="L41" i="32"/>
  <c r="G55" i="32"/>
  <c r="K44" i="32"/>
  <c r="C34" i="32"/>
  <c r="J45" i="32"/>
  <c r="H28" i="32"/>
  <c r="L18" i="32"/>
  <c r="H13" i="32"/>
  <c r="D8" i="32"/>
  <c r="B95" i="32"/>
  <c r="F49" i="32"/>
  <c r="E36" i="32"/>
  <c r="G29" i="32"/>
  <c r="C24" i="32"/>
  <c r="K18" i="32"/>
  <c r="G13" i="32"/>
  <c r="C8" i="32"/>
  <c r="F88" i="32"/>
  <c r="J47" i="32"/>
  <c r="J35" i="32"/>
  <c r="B29" i="32"/>
  <c r="J23" i="32"/>
  <c r="F18" i="32"/>
  <c r="B13" i="32"/>
  <c r="J7" i="32"/>
  <c r="J60" i="32"/>
  <c r="I9" i="32"/>
  <c r="J30" i="32"/>
  <c r="M55" i="32"/>
  <c r="C39" i="32"/>
  <c r="L15" i="32"/>
  <c r="F39" i="32"/>
  <c r="K15" i="32"/>
  <c r="B49" i="32"/>
  <c r="F29" i="32"/>
  <c r="J18" i="32"/>
  <c r="B8" i="32"/>
  <c r="E12" i="32"/>
  <c r="M19" i="32"/>
  <c r="J52" i="32"/>
  <c r="E30" i="32"/>
  <c r="I19" i="32"/>
  <c r="M8" i="32"/>
  <c r="J56" i="32"/>
  <c r="I31" i="32"/>
  <c r="I20" i="32"/>
  <c r="M9" i="32"/>
  <c r="E28" i="32"/>
  <c r="E8" i="32"/>
  <c r="J78" i="32"/>
  <c r="G52" i="32"/>
  <c r="D17" i="32"/>
  <c r="B34" i="32"/>
  <c r="K11" i="32"/>
  <c r="B37" i="32"/>
  <c r="J24" i="32"/>
  <c r="B14" i="32"/>
  <c r="F3" i="32"/>
  <c r="E21" i="32"/>
  <c r="E26" i="32"/>
  <c r="F63" i="32"/>
  <c r="I16" i="32"/>
  <c r="E20" i="32"/>
  <c r="E82" i="32"/>
  <c r="L45" i="32"/>
  <c r="B55" i="32"/>
  <c r="D9" i="32"/>
  <c r="H30" i="32"/>
  <c r="C9" i="32"/>
  <c r="L38" i="32"/>
  <c r="B26" i="32"/>
  <c r="F15" i="32"/>
  <c r="J4" i="32"/>
  <c r="J48" i="32"/>
  <c r="E13" i="32"/>
  <c r="M28" i="32"/>
  <c r="I7" i="32"/>
  <c r="M29" i="32"/>
  <c r="I8" i="32"/>
  <c r="I5" i="32"/>
  <c r="J51" i="32"/>
  <c r="M15" i="32"/>
  <c r="D31" i="32"/>
  <c r="J79" i="32"/>
  <c r="K33" i="32"/>
  <c r="D13" i="32"/>
  <c r="L35" i="32"/>
  <c r="C13" i="32"/>
  <c r="J43" i="32"/>
  <c r="B28" i="32"/>
  <c r="F17" i="32"/>
  <c r="J6" i="32"/>
  <c r="E9" i="32"/>
  <c r="E17" i="32"/>
  <c r="L33" i="32"/>
  <c r="I11" i="32"/>
  <c r="D35" i="32"/>
  <c r="I12" i="32"/>
  <c r="I13" i="32"/>
  <c r="K41" i="32"/>
  <c r="F68" i="32"/>
  <c r="B41" i="32"/>
  <c r="F11" i="32"/>
  <c r="I6" i="32"/>
  <c r="J40" i="32"/>
  <c r="K75" i="32"/>
  <c r="C47" i="32"/>
  <c r="D20" i="32"/>
  <c r="F53" i="32"/>
  <c r="K19" i="32"/>
  <c r="B57" i="32"/>
  <c r="J31" i="32"/>
  <c r="J20" i="32"/>
  <c r="B10" i="32"/>
  <c r="I29" i="32"/>
  <c r="M23" i="32"/>
  <c r="F47" i="32"/>
  <c r="E18" i="32"/>
  <c r="F51" i="32"/>
  <c r="E19" i="32"/>
  <c r="I25" i="32"/>
  <c r="M60" i="32"/>
  <c r="E38" i="32"/>
  <c r="I15" i="32"/>
  <c r="D71" i="32"/>
  <c r="C55" i="32"/>
  <c r="D28" i="32"/>
  <c r="J89" i="32"/>
  <c r="K23" i="32"/>
  <c r="B83" i="32"/>
  <c r="F34" i="32"/>
  <c r="J22" i="32"/>
  <c r="B12" i="32"/>
  <c r="J44" i="32"/>
  <c r="M27" i="32"/>
  <c r="B66" i="32"/>
  <c r="E22" i="32"/>
  <c r="J81" i="32"/>
  <c r="E23" i="32"/>
  <c r="B3" i="32"/>
  <c r="C97" i="32"/>
  <c r="H25" i="32"/>
  <c r="G22" i="32"/>
  <c r="F27" i="32"/>
  <c r="I17" i="32"/>
  <c r="M20" i="32"/>
  <c r="E11" i="32"/>
  <c r="E7" i="27" l="1"/>
  <c r="E8" i="27"/>
  <c r="F8" i="27" s="1"/>
  <c r="S8" i="27" s="1"/>
  <c r="E9" i="27"/>
  <c r="F9" i="27" s="1"/>
  <c r="S9" i="27" s="1"/>
  <c r="E10" i="27"/>
  <c r="F10" i="27"/>
  <c r="S10" i="27" s="1"/>
  <c r="E11" i="27"/>
  <c r="F11" i="27" s="1"/>
  <c r="S11" i="27" s="1"/>
  <c r="E12" i="27"/>
  <c r="F12" i="27"/>
  <c r="S12" i="27" s="1"/>
  <c r="E13" i="27"/>
  <c r="F13" i="27" s="1"/>
  <c r="S13" i="27" s="1"/>
  <c r="E14" i="27"/>
  <c r="F14" i="27" s="1"/>
  <c r="S14" i="27" s="1"/>
  <c r="E15" i="27"/>
  <c r="F15" i="27" s="1"/>
  <c r="S15" i="27" s="1"/>
  <c r="E16" i="27"/>
  <c r="F16" i="27"/>
  <c r="S16" i="27" s="1"/>
  <c r="E17" i="27"/>
  <c r="F17" i="27" s="1"/>
  <c r="S17" i="27" s="1"/>
  <c r="E18" i="27"/>
  <c r="F18" i="27"/>
  <c r="S18" i="27" s="1"/>
  <c r="E19" i="27"/>
  <c r="F19" i="27" s="1"/>
  <c r="S19" i="27" s="1"/>
  <c r="E20" i="27"/>
  <c r="F20" i="27"/>
  <c r="S20" i="27" s="1"/>
  <c r="E21" i="27"/>
  <c r="F21" i="27" s="1"/>
  <c r="S21" i="27" s="1"/>
  <c r="E22" i="27"/>
  <c r="F22" i="27"/>
  <c r="S22" i="27" s="1"/>
  <c r="E23" i="27"/>
  <c r="F23" i="27" s="1"/>
  <c r="S23" i="27" s="1"/>
  <c r="E24" i="27"/>
  <c r="F24" i="27"/>
  <c r="S24" i="27" s="1"/>
  <c r="E25" i="27"/>
  <c r="F25" i="27" s="1"/>
  <c r="S25" i="27" s="1"/>
  <c r="E26" i="27"/>
  <c r="F26" i="27"/>
  <c r="S26" i="27" s="1"/>
  <c r="E27" i="27"/>
  <c r="F27" i="27" s="1"/>
  <c r="S27" i="27" s="1"/>
  <c r="E28" i="27"/>
  <c r="F28" i="27"/>
  <c r="S28" i="27" s="1"/>
  <c r="E29" i="27"/>
  <c r="F29" i="27" s="1"/>
  <c r="S29" i="27" s="1"/>
  <c r="E30" i="27"/>
  <c r="F30" i="27"/>
  <c r="S30" i="27" s="1"/>
  <c r="E31" i="27"/>
  <c r="F31" i="27" s="1"/>
  <c r="S31" i="27" s="1"/>
  <c r="E32" i="27"/>
  <c r="F32" i="27"/>
  <c r="S32" i="27" s="1"/>
  <c r="E33" i="27"/>
  <c r="F33" i="27" s="1"/>
  <c r="S33" i="27" s="1"/>
  <c r="E34" i="27"/>
  <c r="F34" i="27"/>
  <c r="S34" i="27" s="1"/>
  <c r="E35" i="27"/>
  <c r="F35" i="27" s="1"/>
  <c r="S35" i="27" s="1"/>
  <c r="E36" i="27"/>
  <c r="F36" i="27"/>
  <c r="S36" i="27" s="1"/>
  <c r="E37" i="27"/>
  <c r="F37" i="27" s="1"/>
  <c r="S37" i="27" s="1"/>
  <c r="E38" i="27"/>
  <c r="F38" i="27"/>
  <c r="S38" i="27" s="1"/>
  <c r="E39" i="27"/>
  <c r="F39" i="27" s="1"/>
  <c r="S39" i="27" s="1"/>
  <c r="E40" i="27"/>
  <c r="F40" i="27"/>
  <c r="S40" i="27" s="1"/>
  <c r="E41" i="27"/>
  <c r="F41" i="27" s="1"/>
  <c r="S41" i="27" s="1"/>
  <c r="E42" i="27"/>
  <c r="F42" i="27"/>
  <c r="S42" i="27" s="1"/>
  <c r="E43" i="27"/>
  <c r="F43" i="27" s="1"/>
  <c r="S43" i="27" s="1"/>
  <c r="E44" i="27"/>
  <c r="F44" i="27"/>
  <c r="S44" i="27" s="1"/>
  <c r="E45" i="27"/>
  <c r="F45" i="27" s="1"/>
  <c r="S45" i="27" s="1"/>
  <c r="E46" i="27"/>
  <c r="F46" i="27"/>
  <c r="S46" i="27" s="1"/>
  <c r="E47" i="27"/>
  <c r="F47" i="27" s="1"/>
  <c r="S47" i="27" s="1"/>
  <c r="E48" i="27"/>
  <c r="F48" i="27"/>
  <c r="S48" i="27" s="1"/>
  <c r="E49" i="27"/>
  <c r="F49" i="27" s="1"/>
  <c r="S49" i="27" s="1"/>
  <c r="E50" i="27"/>
  <c r="F50" i="27"/>
  <c r="S50" i="27" s="1"/>
  <c r="E51" i="27"/>
  <c r="F51" i="27" s="1"/>
  <c r="S51" i="27" s="1"/>
  <c r="E52" i="27"/>
  <c r="F52" i="27"/>
  <c r="S52" i="27" s="1"/>
  <c r="E53" i="27"/>
  <c r="F53" i="27" s="1"/>
  <c r="S53" i="27" s="1"/>
  <c r="E54" i="27"/>
  <c r="F54" i="27"/>
  <c r="S54" i="27" s="1"/>
  <c r="E55" i="27"/>
  <c r="F55" i="27" s="1"/>
  <c r="S55" i="27" s="1"/>
  <c r="E56" i="27"/>
  <c r="F56" i="27"/>
  <c r="S56" i="27" s="1"/>
  <c r="E57" i="27"/>
  <c r="F57" i="27" s="1"/>
  <c r="S57" i="27" s="1"/>
  <c r="E58" i="27"/>
  <c r="F58" i="27"/>
  <c r="S58" i="27" s="1"/>
  <c r="E59" i="27"/>
  <c r="F59" i="27" s="1"/>
  <c r="S59" i="27" s="1"/>
  <c r="E60" i="27"/>
  <c r="F60" i="27"/>
  <c r="S60" i="27" s="1"/>
  <c r="E61" i="27"/>
  <c r="F61" i="27" s="1"/>
  <c r="S61" i="27" s="1"/>
  <c r="E62" i="27"/>
  <c r="F62" i="27"/>
  <c r="S62" i="27" s="1"/>
  <c r="E63" i="27"/>
  <c r="F63" i="27" s="1"/>
  <c r="S63" i="27" s="1"/>
  <c r="E64" i="27"/>
  <c r="F64" i="27"/>
  <c r="S64" i="27" s="1"/>
  <c r="E65" i="27"/>
  <c r="F65" i="27" s="1"/>
  <c r="S65" i="27" s="1"/>
  <c r="E66" i="27"/>
  <c r="F66" i="27"/>
  <c r="S66" i="27" s="1"/>
  <c r="E67" i="27"/>
  <c r="F67" i="27" s="1"/>
  <c r="S67" i="27" s="1"/>
  <c r="E68" i="27"/>
  <c r="F68" i="27"/>
  <c r="S68" i="27" s="1"/>
  <c r="E69" i="27"/>
  <c r="F69" i="27" s="1"/>
  <c r="S69" i="27" s="1"/>
  <c r="E70" i="27"/>
  <c r="F70" i="27"/>
  <c r="S70" i="27" s="1"/>
  <c r="E71" i="27"/>
  <c r="F71" i="27" s="1"/>
  <c r="S71" i="27" s="1"/>
  <c r="E72" i="27"/>
  <c r="F72" i="27"/>
  <c r="S72" i="27" s="1"/>
  <c r="E73" i="27"/>
  <c r="F73" i="27" s="1"/>
  <c r="S73" i="27" s="1"/>
  <c r="E74" i="27"/>
  <c r="F74" i="27"/>
  <c r="S74" i="27" s="1"/>
  <c r="E75" i="27"/>
  <c r="F75" i="27" s="1"/>
  <c r="S75" i="27" s="1"/>
  <c r="E76" i="27"/>
  <c r="F76" i="27"/>
  <c r="S76" i="27" s="1"/>
  <c r="E77" i="27"/>
  <c r="F77" i="27" s="1"/>
  <c r="S77" i="27" s="1"/>
  <c r="E78" i="27"/>
  <c r="F78" i="27"/>
  <c r="S78" i="27" s="1"/>
  <c r="E79" i="27"/>
  <c r="F79" i="27" s="1"/>
  <c r="S79" i="27" s="1"/>
  <c r="E80" i="27"/>
  <c r="F80" i="27"/>
  <c r="S80" i="27" s="1"/>
  <c r="E81" i="27"/>
  <c r="F81" i="27" s="1"/>
  <c r="S81" i="27" s="1"/>
  <c r="E82" i="27"/>
  <c r="F82" i="27"/>
  <c r="S82" i="27" s="1"/>
  <c r="E83" i="27"/>
  <c r="F83" i="27" s="1"/>
  <c r="S83" i="27" s="1"/>
  <c r="E84" i="27"/>
  <c r="F84" i="27"/>
  <c r="S84" i="27" s="1"/>
  <c r="E85" i="27"/>
  <c r="F85" i="27" s="1"/>
  <c r="S85" i="27" s="1"/>
  <c r="E6" i="27"/>
  <c r="F6" i="27" s="1"/>
  <c r="S6" i="27" s="1"/>
  <c r="F13" i="29"/>
  <c r="F7" i="27" l="1"/>
  <c r="S7" i="27" s="1"/>
  <c r="I16" i="29"/>
  <c r="I19" i="29"/>
  <c r="I17" i="29"/>
  <c r="I10" i="29"/>
  <c r="I8" i="29"/>
  <c r="I18" i="29"/>
  <c r="I15" i="29"/>
  <c r="I14" i="29"/>
  <c r="I9" i="29"/>
  <c r="I7" i="29"/>
  <c r="I13" i="29"/>
  <c r="I11" i="29"/>
  <c r="I12" i="29"/>
  <c r="I6" i="29"/>
  <c r="O10" i="27" l="1"/>
  <c r="O11" i="27"/>
  <c r="O12" i="27"/>
  <c r="O13" i="27"/>
  <c r="O14" i="27"/>
  <c r="O15" i="27"/>
  <c r="O16" i="27"/>
  <c r="O17" i="27"/>
  <c r="O18" i="27"/>
  <c r="O19" i="27"/>
  <c r="O20" i="27"/>
  <c r="O21" i="27"/>
  <c r="O22" i="27"/>
  <c r="O23" i="27"/>
  <c r="O24" i="27"/>
  <c r="O25" i="27"/>
  <c r="O26" i="27"/>
  <c r="O27" i="27"/>
  <c r="O28" i="27"/>
  <c r="O29" i="27"/>
  <c r="O30" i="27"/>
  <c r="O31" i="27"/>
  <c r="O32" i="27"/>
  <c r="O33" i="27"/>
  <c r="O34" i="27"/>
  <c r="O35" i="27"/>
  <c r="O36" i="27"/>
  <c r="O37" i="27"/>
  <c r="O38" i="27"/>
  <c r="O39" i="27"/>
  <c r="O40" i="27"/>
  <c r="O41" i="27"/>
  <c r="O42" i="27"/>
  <c r="O43" i="27"/>
  <c r="O44" i="27"/>
  <c r="O45" i="27"/>
  <c r="O46" i="27"/>
  <c r="O47" i="27"/>
  <c r="O48" i="27"/>
  <c r="O49" i="27"/>
  <c r="O50" i="27"/>
  <c r="O51" i="27"/>
  <c r="O52" i="27"/>
  <c r="O53" i="27"/>
  <c r="O54" i="27"/>
  <c r="O55" i="27"/>
  <c r="O56" i="27"/>
  <c r="O57" i="27"/>
  <c r="O58" i="27"/>
  <c r="O59" i="27"/>
  <c r="O60" i="27"/>
  <c r="O61" i="27"/>
  <c r="O62" i="27"/>
  <c r="O63" i="27"/>
  <c r="O64" i="27"/>
  <c r="O65" i="27"/>
  <c r="O66" i="27"/>
  <c r="O67" i="27"/>
  <c r="O68" i="27"/>
  <c r="O69" i="27"/>
  <c r="O70" i="27"/>
  <c r="O71" i="27"/>
  <c r="O72" i="27"/>
  <c r="O73" i="27"/>
  <c r="O74" i="27"/>
  <c r="O75" i="27"/>
  <c r="O76" i="27"/>
  <c r="O77" i="27"/>
  <c r="O78" i="27"/>
  <c r="O79" i="27"/>
  <c r="O80" i="27"/>
  <c r="O81" i="27"/>
  <c r="O82" i="27"/>
  <c r="O83" i="27"/>
  <c r="O84" i="27"/>
  <c r="O85" i="27"/>
  <c r="M8" i="27"/>
  <c r="O8" i="27" s="1"/>
  <c r="M9" i="27"/>
  <c r="O9" i="27" s="1"/>
  <c r="M10" i="27"/>
  <c r="M11" i="27"/>
  <c r="M12" i="27"/>
  <c r="M13" i="27"/>
  <c r="M14" i="27"/>
  <c r="M15" i="27"/>
  <c r="M16" i="27"/>
  <c r="M17" i="27"/>
  <c r="M18" i="27"/>
  <c r="M19" i="27"/>
  <c r="M20" i="27"/>
  <c r="M21" i="27"/>
  <c r="M22" i="27"/>
  <c r="M23" i="27"/>
  <c r="M24" i="27"/>
  <c r="M25" i="27"/>
  <c r="M26" i="27"/>
  <c r="M27" i="27"/>
  <c r="M28" i="27"/>
  <c r="M29" i="27"/>
  <c r="M30" i="27"/>
  <c r="M31" i="27"/>
  <c r="M32" i="27"/>
  <c r="M33" i="27"/>
  <c r="M34" i="27"/>
  <c r="M35" i="27"/>
  <c r="M36" i="27"/>
  <c r="M37" i="27"/>
  <c r="M38" i="27"/>
  <c r="M39" i="27"/>
  <c r="M40" i="27"/>
  <c r="M41" i="27"/>
  <c r="M42" i="27"/>
  <c r="M43" i="27"/>
  <c r="M44" i="27"/>
  <c r="M45" i="27"/>
  <c r="M46" i="27"/>
  <c r="M47" i="27"/>
  <c r="M48" i="27"/>
  <c r="M49" i="27"/>
  <c r="M50" i="27"/>
  <c r="M51" i="27"/>
  <c r="M52" i="27"/>
  <c r="M53" i="27"/>
  <c r="M54" i="27"/>
  <c r="M55" i="27"/>
  <c r="M56" i="27"/>
  <c r="M57" i="27"/>
  <c r="M58" i="27"/>
  <c r="M59" i="27"/>
  <c r="M60" i="27"/>
  <c r="M61" i="27"/>
  <c r="M62" i="27"/>
  <c r="M63" i="27"/>
  <c r="M64" i="27"/>
  <c r="M65" i="27"/>
  <c r="M66" i="27"/>
  <c r="M67" i="27"/>
  <c r="M68" i="27"/>
  <c r="M69" i="27"/>
  <c r="M70" i="27"/>
  <c r="M71" i="27"/>
  <c r="M72" i="27"/>
  <c r="M73" i="27"/>
  <c r="M74" i="27"/>
  <c r="M75" i="27"/>
  <c r="M76" i="27"/>
  <c r="M77" i="27"/>
  <c r="M78" i="27"/>
  <c r="M79" i="27"/>
  <c r="M80" i="27"/>
  <c r="M81" i="27"/>
  <c r="M82" i="27"/>
  <c r="M83" i="27"/>
  <c r="M84" i="27"/>
  <c r="M85" i="27"/>
  <c r="M7" i="27"/>
  <c r="O7" i="27" s="1"/>
  <c r="M6" i="27"/>
  <c r="O6" i="27" s="1"/>
  <c r="J19" i="29"/>
  <c r="J9" i="29"/>
  <c r="H14" i="29"/>
  <c r="K8" i="29"/>
  <c r="M13" i="29"/>
  <c r="H18" i="29"/>
  <c r="M9" i="29"/>
  <c r="M17" i="29"/>
  <c r="H9" i="29"/>
  <c r="K19" i="29"/>
  <c r="J14" i="29"/>
  <c r="M6" i="29"/>
  <c r="M11" i="29"/>
  <c r="J6" i="29"/>
  <c r="L16" i="29"/>
  <c r="L11" i="29"/>
  <c r="J18" i="29"/>
  <c r="F5" i="29"/>
  <c r="L7" i="29"/>
  <c r="H15" i="29"/>
  <c r="M15" i="29"/>
  <c r="H6" i="29"/>
  <c r="H10" i="29"/>
  <c r="K7" i="29"/>
  <c r="M16" i="29"/>
  <c r="J11" i="29"/>
  <c r="K6" i="29"/>
  <c r="J13" i="29"/>
  <c r="J8" i="29"/>
  <c r="K12" i="29"/>
  <c r="J16" i="29"/>
  <c r="J7" i="29"/>
  <c r="K10" i="29"/>
  <c r="L10" i="29"/>
  <c r="K16" i="29"/>
  <c r="L15" i="29"/>
  <c r="L14" i="29"/>
  <c r="M14" i="29"/>
  <c r="K15" i="29"/>
  <c r="L6" i="29"/>
  <c r="M8" i="29"/>
  <c r="H17" i="29"/>
  <c r="M19" i="29"/>
  <c r="L8" i="29"/>
  <c r="H19" i="29"/>
  <c r="K9" i="29"/>
  <c r="F6" i="29"/>
  <c r="L13" i="29"/>
  <c r="L17" i="29"/>
  <c r="J15" i="29"/>
  <c r="K17" i="29"/>
  <c r="L12" i="29"/>
  <c r="H16" i="29"/>
  <c r="H13" i="29"/>
  <c r="M10" i="29"/>
  <c r="H8" i="29"/>
  <c r="J12" i="29"/>
  <c r="M7" i="29"/>
  <c r="M18" i="29"/>
  <c r="J10" i="29"/>
  <c r="K11" i="29"/>
  <c r="M12" i="29"/>
  <c r="K18" i="29"/>
  <c r="L18" i="29"/>
  <c r="K13" i="29"/>
  <c r="H12" i="29"/>
  <c r="H7" i="29"/>
  <c r="L9" i="29"/>
  <c r="K14" i="29"/>
  <c r="J17" i="29"/>
  <c r="L19" i="29"/>
  <c r="H11" i="29"/>
  <c r="N16" i="29" l="1"/>
  <c r="G16" i="29" s="1"/>
  <c r="N8" i="29"/>
  <c r="G8" i="29" s="1"/>
  <c r="N15" i="29"/>
  <c r="G15" i="29" s="1"/>
  <c r="N6" i="29"/>
  <c r="G6" i="29" s="1"/>
  <c r="N17" i="29"/>
  <c r="G17" i="29" s="1"/>
  <c r="N9" i="29"/>
  <c r="G9" i="29" s="1"/>
  <c r="N7" i="29"/>
  <c r="G7" i="29" s="1"/>
  <c r="N12" i="29"/>
  <c r="G12" i="29" s="1"/>
  <c r="N14" i="29"/>
  <c r="G14" i="29" s="1"/>
  <c r="N19" i="29"/>
  <c r="G19" i="29" s="1"/>
  <c r="N11" i="29"/>
  <c r="G11" i="29" s="1"/>
  <c r="N13" i="29"/>
  <c r="G13" i="29" s="1"/>
  <c r="N18" i="29"/>
  <c r="G18" i="29" s="1"/>
  <c r="N10" i="29"/>
  <c r="G10" i="29" s="1"/>
  <c r="F17" i="29"/>
  <c r="F14" i="29"/>
  <c r="F11" i="29"/>
  <c r="F9" i="29"/>
  <c r="F19" i="29"/>
  <c r="F8" i="29"/>
  <c r="F16" i="29"/>
  <c r="F10" i="29"/>
  <c r="F7" i="29"/>
  <c r="L5" i="29"/>
  <c r="F15" i="29"/>
  <c r="F12" i="29"/>
  <c r="F18" i="29"/>
  <c r="AH20" i="31" l="1"/>
  <c r="K5" i="29"/>
  <c r="AH19" i="31" l="1"/>
  <c r="A6" i="30"/>
  <c r="A7" i="30" s="1"/>
  <c r="A8" i="30" s="1"/>
  <c r="A10" i="30" s="1"/>
  <c r="A11" i="30" s="1"/>
  <c r="A12" i="30" s="1"/>
  <c r="A13" i="30" s="1"/>
  <c r="H5" i="29"/>
  <c r="I5" i="29"/>
  <c r="J5" i="29"/>
  <c r="AH18" i="31" l="1"/>
  <c r="AH17" i="31"/>
  <c r="C11" i="29"/>
  <c r="E18" i="29"/>
  <c r="E12" i="29"/>
  <c r="C7" i="29"/>
  <c r="D13" i="29"/>
  <c r="D6" i="29"/>
  <c r="C10" i="29"/>
  <c r="B17" i="29"/>
  <c r="E19" i="29"/>
  <c r="B7" i="29"/>
  <c r="C8" i="29"/>
  <c r="E16" i="29"/>
  <c r="D7" i="29"/>
  <c r="E11" i="29"/>
  <c r="C5" i="29"/>
  <c r="D16" i="29"/>
  <c r="D10" i="29"/>
  <c r="M5" i="29"/>
  <c r="D17" i="29"/>
  <c r="D9" i="29"/>
  <c r="B13" i="29"/>
  <c r="B6" i="29"/>
  <c r="B8" i="29"/>
  <c r="E14" i="29"/>
  <c r="E13" i="29"/>
  <c r="C6" i="29"/>
  <c r="E17" i="29"/>
  <c r="E9" i="29"/>
  <c r="D19" i="29"/>
  <c r="C14" i="29"/>
  <c r="B15" i="29"/>
  <c r="B19" i="29"/>
  <c r="D18" i="29"/>
  <c r="C16" i="29"/>
  <c r="D11" i="29"/>
  <c r="C13" i="29"/>
  <c r="C18" i="29"/>
  <c r="D14" i="29"/>
  <c r="C17" i="29"/>
  <c r="B18" i="29"/>
  <c r="E8" i="29"/>
  <c r="E6" i="29"/>
  <c r="C15" i="29"/>
  <c r="B14" i="29"/>
  <c r="D5" i="29"/>
  <c r="E15" i="29"/>
  <c r="C9" i="29"/>
  <c r="B12" i="29"/>
  <c r="B9" i="29"/>
  <c r="C12" i="29"/>
  <c r="E5" i="29"/>
  <c r="D12" i="29"/>
  <c r="D15" i="29"/>
  <c r="B16" i="29"/>
  <c r="B5" i="29"/>
  <c r="E7" i="29"/>
  <c r="B10" i="29"/>
  <c r="D8" i="29"/>
  <c r="B11" i="29"/>
  <c r="C19" i="29"/>
  <c r="E10" i="29"/>
  <c r="AH22" i="31" l="1"/>
  <c r="A7" i="27" l="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83" i="27" s="1"/>
  <c r="A84" i="27" s="1"/>
  <c r="A85" i="27" s="1"/>
  <c r="N5" i="29" l="1"/>
  <c r="G5" i="29" s="1"/>
  <c r="S6" i="29" l="1"/>
  <c r="K14" i="31"/>
</calcChain>
</file>

<file path=xl/comments1.xml><?xml version="1.0" encoding="utf-8"?>
<comments xmlns="http://schemas.openxmlformats.org/spreadsheetml/2006/main">
  <authors>
    <author>厚生労働省ネットワークシステム</author>
  </authors>
  <commentList>
    <comment ref="O1" authorId="0" shapeId="0">
      <text>
        <r>
          <rPr>
            <b/>
            <sz val="9"/>
            <color indexed="81"/>
            <rFont val="MS P ゴシック"/>
            <family val="3"/>
            <charset val="128"/>
          </rPr>
          <t>事業所・施設別申請額一覧(全般):</t>
        </r>
        <r>
          <rPr>
            <sz val="9"/>
            <color indexed="81"/>
            <rFont val="MS P ゴシック"/>
            <family val="3"/>
            <charset val="128"/>
          </rPr>
          <t xml:space="preserve">
この様式の記載内容は、全て他の様式の記載事項から反映されるため、各事業所において直接記入する必要はありません。正しく反映されているか確認して下さい。</t>
        </r>
      </text>
    </comment>
    <comment ref="O3" authorId="0" shapeId="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authors>
    <author>kiku</author>
    <author>厚生労働省ネットワークシステム</author>
  </authors>
  <commentList>
    <comment ref="AW3" authorId="0" shapeId="0">
      <text>
        <r>
          <rPr>
            <b/>
            <sz val="16"/>
            <color indexed="81"/>
            <rFont val="MS P ゴシック"/>
            <family val="3"/>
            <charset val="128"/>
          </rPr>
          <t>必要事項の記入が終了したら、シート全体をコピーし、貼り付け（値の貼り付け）をしてください。手順は右にお示しのとおりです。</t>
        </r>
      </text>
    </comment>
    <comment ref="AV10" authorId="1" shapeId="0">
      <text>
        <r>
          <rPr>
            <b/>
            <sz val="9"/>
            <color indexed="81"/>
            <rFont val="MS P ゴシック"/>
            <family val="3"/>
            <charset val="128"/>
          </rPr>
          <t xml:space="preserve">「定員」：
</t>
        </r>
        <r>
          <rPr>
            <sz val="9"/>
            <color indexed="81"/>
            <rFont val="MS P ゴシック"/>
            <family val="3"/>
            <charset val="128"/>
          </rPr>
          <t>訪問系サービスは記入不要です。</t>
        </r>
      </text>
    </comment>
    <comment ref="AV11" authorId="1" shapeId="0">
      <text>
        <r>
          <rPr>
            <b/>
            <sz val="9"/>
            <color indexed="81"/>
            <rFont val="MS P ゴシック"/>
            <family val="3"/>
            <charset val="128"/>
          </rPr>
          <t xml:space="preserve">「職員数」：
</t>
        </r>
        <r>
          <rPr>
            <sz val="9"/>
            <color indexed="81"/>
            <rFont val="MS P ゴシック"/>
            <family val="3"/>
            <charset val="128"/>
          </rPr>
          <t>当該事業所における職員数を記入して下さい。（派遣職員を含む。）</t>
        </r>
      </text>
    </comment>
    <comment ref="AV17" authorId="1" shapeId="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0" authorId="1" shapeId="0">
      <text>
        <r>
          <rPr>
            <b/>
            <sz val="9"/>
            <color indexed="81"/>
            <rFont val="MS P ゴシック"/>
            <family val="3"/>
            <charset val="128"/>
          </rPr>
          <t xml:space="preserve">「振込手数料」：
</t>
        </r>
        <r>
          <rPr>
            <sz val="9"/>
            <color indexed="81"/>
            <rFont val="MS P ゴシック"/>
            <family val="3"/>
            <charset val="128"/>
          </rPr>
          <t>事業者が職員に慰労金を銀行振込等により支給する際の振込手数料がある場合には記入して下さい。</t>
        </r>
      </text>
    </comment>
    <comment ref="AV22" authorId="1" shapeId="0">
      <text>
        <r>
          <rPr>
            <b/>
            <sz val="9"/>
            <color indexed="81"/>
            <rFont val="MS P ゴシック"/>
            <family val="3"/>
            <charset val="128"/>
          </rPr>
          <t xml:space="preserve">「慰労金の区分・人数」：
</t>
        </r>
        <r>
          <rPr>
            <sz val="9"/>
            <color indexed="81"/>
            <rFont val="MS P ゴシック"/>
            <family val="3"/>
            <charset val="128"/>
          </rPr>
          <t>様式３（障害福祉慰労金受給職員表）の記入情報（事業所番号、慰労金の額）をもとに自動集計されます。</t>
        </r>
      </text>
    </comment>
    <comment ref="AV25" authorId="1" shapeId="0">
      <text>
        <r>
          <rPr>
            <b/>
            <sz val="9"/>
            <color indexed="81"/>
            <rFont val="MS P ゴシック"/>
            <family val="3"/>
            <charset val="128"/>
          </rPr>
          <t xml:space="preserve">「補助上限額」：
</t>
        </r>
        <r>
          <rPr>
            <sz val="9"/>
            <color indexed="81"/>
            <rFont val="MS P ゴシック"/>
            <family val="3"/>
            <charset val="128"/>
          </rPr>
          <t xml:space="preserve">提供サービスをもとに自動算出されます。
</t>
        </r>
        <r>
          <rPr>
            <b/>
            <sz val="9"/>
            <color indexed="81"/>
            <rFont val="MS P ゴシック"/>
            <family val="3"/>
            <charset val="128"/>
          </rPr>
          <t>「今回申請分」：</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 xml:space="preserve">「既申請額」：
</t>
        </r>
        <r>
          <rPr>
            <sz val="9"/>
            <color indexed="81"/>
            <rFont val="MS P ゴシック"/>
            <family val="3"/>
            <charset val="128"/>
          </rPr>
          <t>補助上限額は、当該事業所が今年度を通じて補助を受けられる上限額です。このため、当該事業所が今年度中に、既に当該事業の補助申請を行っている場合は、その額を記入して下さい。</t>
        </r>
      </text>
    </comment>
    <comment ref="AV33" authorId="1" shapeI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（例）「賃金」･･･臨時職員　○人、「需用費」･･･（品名）○○個　
なお、支出内容を証明する資料（領収書、支払記録等）は、都道府県から求めがあった場合に速やかに提出できるよう、各事業所に適切に保管して下さい。</t>
        </r>
      </text>
    </comment>
    <comment ref="AV40" authorId="1" shapeId="0">
      <text>
        <r>
          <rPr>
            <b/>
            <sz val="9"/>
            <color indexed="81"/>
            <rFont val="MS P ゴシック"/>
            <family val="3"/>
            <charset val="128"/>
          </rPr>
          <t xml:space="preserve">「補助上限額」：
</t>
        </r>
        <r>
          <rPr>
            <sz val="9"/>
            <color indexed="81"/>
            <rFont val="MS P ゴシック"/>
            <family val="3"/>
            <charset val="128"/>
          </rPr>
          <t>提供サービスにおいて、自立訓練（生活訓練）、短期入所、施設入所支援、共同生活援助（介護サービス包括型）、共同生活援助（日中サービス支援型）又は共同生活援助（外部サービス利用型）を選択した場合のみ、金額が自動算出されます。</t>
        </r>
      </text>
    </comment>
  </commentList>
</comments>
</file>

<file path=xl/comments3.xml><?xml version="1.0" encoding="utf-8"?>
<comments xmlns="http://schemas.openxmlformats.org/spreadsheetml/2006/main">
  <authors>
    <author>kiku</author>
  </authors>
  <commentList>
    <comment ref="B4" authorId="0" shapeId="0">
      <text>
        <r>
          <rPr>
            <b/>
            <sz val="9"/>
            <color indexed="81"/>
            <rFont val="MS P ゴシック"/>
            <family val="3"/>
            <charset val="128"/>
          </rPr>
          <t>「氏名（漢字、カナ）」：
姓と名の間はスペースを空けないで下さい。</t>
        </r>
      </text>
    </comment>
    <comment ref="D4" authorId="0" shapeId="0">
      <text>
        <r>
          <rPr>
            <b/>
            <sz val="9"/>
            <color indexed="81"/>
            <rFont val="MS P ゴシック"/>
            <family val="3"/>
            <charset val="128"/>
          </rPr>
          <t xml:space="preserve">「生年月日（西暦）」：
「西暦/月/日」（yyyy/mm/dd）と入力してください。
</t>
        </r>
      </text>
    </comment>
    <comment ref="H4" authorId="0" shapeId="0">
      <text>
        <r>
          <rPr>
            <b/>
            <sz val="9"/>
            <color indexed="81"/>
            <rFont val="MS P ゴシック"/>
            <family val="3"/>
            <charset val="128"/>
          </rPr>
          <t>「主たる勤務先」：
慰労金は、本欄に記入された事業所に振り込まれ、当該事業所から支給されます。</t>
        </r>
      </text>
    </comment>
    <comment ref="K4" authorId="0" shapeId="0">
      <text>
        <r>
          <rPr>
            <b/>
            <sz val="9"/>
            <color indexed="81"/>
            <rFont val="MS P ゴシック"/>
            <family val="3"/>
            <charset val="128"/>
          </rPr>
          <t>「分類（施設区分、対応区分）」、「慰労金の額」：
分類欄は各事業所において入力（プルダウンから選択）して下さい。
選択結果に応じて、当該職員の慰労金の額が自動算出されます。</t>
        </r>
      </text>
    </comment>
    <comment ref="P4" authorId="0" shapeId="0">
      <text>
        <r>
          <rPr>
            <b/>
            <sz val="9"/>
            <color indexed="81"/>
            <rFont val="MS P ゴシック"/>
            <family val="3"/>
            <charset val="128"/>
          </rPr>
          <t>「確認事項」：
慰労金の受給は、医療機関や介護施設等に勤務する者への慰労金を含めて、１人につき１回限り受給できます。二重申請を防ぐため、法人本部において本欄の確認をお願いします。
「委任状の有無」：
事業所を通じて慰労金を受給する場合には、当該職員は、当該法人に対して代理受領委任状の提出が必要です。委任状を取得した上で「あり」を選択して下さい。「なし」の場合は給付されません。
「他法人での慰労金の申請の有無」：
職員への聞き取りや委任状の内容を踏まえ、他の法人で慰労金の申請がなことを確認した上で、「なし」を選択して下さい。「あり」の場合は給付されません。
「重複申請者確認用」：
氏名(漢字､カナ)及び生年月日が同一の職員が複数いる場合には、本欄に「可」と表示されません。氏名(漢字、カナ)及び生年月日が同一である職員について、別人であることが確認出来た場合には、法人本部において、「可」と入力選択してください。</t>
        </r>
      </text>
    </comment>
    <comment ref="T4" authorId="0" shapeId="0">
      <text>
        <r>
          <rPr>
            <b/>
            <sz val="9"/>
            <color indexed="81"/>
            <rFont val="MS P ゴシック"/>
            <family val="3"/>
            <charset val="128"/>
          </rPr>
          <t>「支払い実績」：
事業所が職員に対して、実際に慰労金を支給した日付及び支払金額を記入してください。
なお、各事業所が職員に支給したことを証明する資料（入金記録等）は、都道府県から求めがあった場合に速やかに提出できるよう、各事業所に適切に保管してください。</t>
        </r>
      </text>
    </comment>
  </commentList>
</comments>
</file>

<file path=xl/sharedStrings.xml><?xml version="1.0" encoding="utf-8"?>
<sst xmlns="http://schemas.openxmlformats.org/spreadsheetml/2006/main" count="397" uniqueCount="281">
  <si>
    <t>殿</t>
    <rPh sb="0" eb="1">
      <t>トノ</t>
    </rPh>
    <phoneticPr fontId="3"/>
  </si>
  <si>
    <t>日</t>
    <rPh sb="0" eb="1">
      <t>ニチ</t>
    </rPh>
    <phoneticPr fontId="3"/>
  </si>
  <si>
    <t>月</t>
    <rPh sb="0" eb="1">
      <t>ゲツ</t>
    </rPh>
    <phoneticPr fontId="3"/>
  </si>
  <si>
    <t>年</t>
    <rPh sb="0" eb="1">
      <t>ネン</t>
    </rPh>
    <phoneticPr fontId="3"/>
  </si>
  <si>
    <t>電話番号</t>
    <rPh sb="0" eb="2">
      <t>デンワ</t>
    </rPh>
    <rPh sb="2" eb="4">
      <t>バンゴウ</t>
    </rPh>
    <phoneticPr fontId="3"/>
  </si>
  <si>
    <t>事業所・施設の名称</t>
    <rPh sb="0" eb="3">
      <t>ジギョウショ</t>
    </rPh>
    <rPh sb="4" eb="6">
      <t>シセツ</t>
    </rPh>
    <rPh sb="7" eb="9">
      <t>メイショウ</t>
    </rPh>
    <phoneticPr fontId="3"/>
  </si>
  <si>
    <t>事業区分</t>
    <rPh sb="0" eb="2">
      <t>ジギョウ</t>
    </rPh>
    <rPh sb="2" eb="4">
      <t>クブン</t>
    </rPh>
    <phoneticPr fontId="3"/>
  </si>
  <si>
    <t>用途・品目・数量等</t>
    <rPh sb="0" eb="2">
      <t>ヨウト</t>
    </rPh>
    <rPh sb="3" eb="5">
      <t>ヒンモク</t>
    </rPh>
    <rPh sb="6" eb="8">
      <t>スウリョウ</t>
    </rPh>
    <rPh sb="8" eb="9">
      <t>トウ</t>
    </rPh>
    <phoneticPr fontId="3"/>
  </si>
  <si>
    <t>①</t>
    <phoneticPr fontId="3"/>
  </si>
  <si>
    <t>②</t>
    <phoneticPr fontId="3"/>
  </si>
  <si>
    <t>③</t>
    <phoneticPr fontId="3"/>
  </si>
  <si>
    <t>④</t>
    <phoneticPr fontId="3"/>
  </si>
  <si>
    <t>千円</t>
    <rPh sb="0" eb="2">
      <t>センエン</t>
    </rPh>
    <phoneticPr fontId="3"/>
  </si>
  <si>
    <t>人</t>
    <rPh sb="0" eb="1">
      <t>ニン</t>
    </rPh>
    <phoneticPr fontId="3"/>
  </si>
  <si>
    <t>事業所・施設名</t>
    <rPh sb="0" eb="3">
      <t>ジギョウショ</t>
    </rPh>
    <rPh sb="4" eb="7">
      <t>シセツメイ</t>
    </rPh>
    <phoneticPr fontId="3"/>
  </si>
  <si>
    <t>サービス種別</t>
    <rPh sb="4" eb="6">
      <t>シュベツ</t>
    </rPh>
    <phoneticPr fontId="3"/>
  </si>
  <si>
    <t>合計</t>
    <rPh sb="0" eb="2">
      <t>ゴウケイ</t>
    </rPh>
    <phoneticPr fontId="3"/>
  </si>
  <si>
    <t>　　令和</t>
    <rPh sb="2" eb="4">
      <t>レイワ</t>
    </rPh>
    <phoneticPr fontId="3"/>
  </si>
  <si>
    <t>※本シートは絶対に編集しないこと。</t>
    <rPh sb="1" eb="2">
      <t>ホン</t>
    </rPh>
    <rPh sb="6" eb="8">
      <t>ゼッタイ</t>
    </rPh>
    <rPh sb="9" eb="11">
      <t>ヘンシュウ</t>
    </rPh>
    <phoneticPr fontId="3"/>
  </si>
  <si>
    <t>氏名（漢字）</t>
    <rPh sb="0" eb="2">
      <t>シメイ</t>
    </rPh>
    <rPh sb="3" eb="5">
      <t>カンジ</t>
    </rPh>
    <phoneticPr fontId="3"/>
  </si>
  <si>
    <t>生年月日（西暦）</t>
    <rPh sb="0" eb="2">
      <t>セイネン</t>
    </rPh>
    <rPh sb="2" eb="4">
      <t>ガッピ</t>
    </rPh>
    <rPh sb="5" eb="7">
      <t>セイレキ</t>
    </rPh>
    <phoneticPr fontId="3"/>
  </si>
  <si>
    <t>氏名（全角カナ）</t>
    <rPh sb="0" eb="2">
      <t>シメイ</t>
    </rPh>
    <rPh sb="3" eb="5">
      <t>ゼンカク</t>
    </rPh>
    <phoneticPr fontId="3"/>
  </si>
  <si>
    <t>事業所番号</t>
    <rPh sb="0" eb="3">
      <t>ジギョウショ</t>
    </rPh>
    <rPh sb="3" eb="5">
      <t>バンゴウ</t>
    </rPh>
    <phoneticPr fontId="3"/>
  </si>
  <si>
    <t>円</t>
    <rPh sb="0" eb="1">
      <t>エン</t>
    </rPh>
    <phoneticPr fontId="3"/>
  </si>
  <si>
    <t>対象利用者数</t>
    <rPh sb="0" eb="2">
      <t>タイショウ</t>
    </rPh>
    <rPh sb="2" eb="5">
      <t>リヨウシャ</t>
    </rPh>
    <rPh sb="5" eb="6">
      <t>スウ</t>
    </rPh>
    <phoneticPr fontId="3"/>
  </si>
  <si>
    <t>既申請分</t>
    <rPh sb="0" eb="1">
      <t>スデ</t>
    </rPh>
    <rPh sb="1" eb="4">
      <t>シンセイブン</t>
    </rPh>
    <phoneticPr fontId="3"/>
  </si>
  <si>
    <t>年度合計額</t>
    <rPh sb="0" eb="2">
      <t>ネンド</t>
    </rPh>
    <rPh sb="2" eb="5">
      <t>ゴウケイガク</t>
    </rPh>
    <phoneticPr fontId="3"/>
  </si>
  <si>
    <t>主たる勤務先</t>
    <rPh sb="0" eb="1">
      <t>シュ</t>
    </rPh>
    <rPh sb="3" eb="6">
      <t>キンムサキ</t>
    </rPh>
    <phoneticPr fontId="3"/>
  </si>
  <si>
    <t>本人の住所</t>
    <rPh sb="0" eb="2">
      <t>ホンニン</t>
    </rPh>
    <rPh sb="3" eb="5">
      <t>ジュウショ</t>
    </rPh>
    <phoneticPr fontId="3"/>
  </si>
  <si>
    <t>今回申請分④</t>
    <rPh sb="0" eb="2">
      <t>コンカイ</t>
    </rPh>
    <rPh sb="2" eb="5">
      <t>シンセイブン</t>
    </rPh>
    <phoneticPr fontId="3"/>
  </si>
  <si>
    <t>施設区分</t>
    <rPh sb="0" eb="2">
      <t>シセツ</t>
    </rPh>
    <rPh sb="2" eb="4">
      <t>クブン</t>
    </rPh>
    <phoneticPr fontId="3"/>
  </si>
  <si>
    <t>対応区分</t>
    <rPh sb="0" eb="2">
      <t>タイオウ</t>
    </rPh>
    <rPh sb="2" eb="4">
      <t>クブン</t>
    </rPh>
    <phoneticPr fontId="3"/>
  </si>
  <si>
    <t>分類</t>
    <rPh sb="0" eb="2">
      <t>ブンルイ</t>
    </rPh>
    <phoneticPr fontId="3"/>
  </si>
  <si>
    <t>その他の施設</t>
    <rPh sb="2" eb="3">
      <t>タ</t>
    </rPh>
    <rPh sb="4" eb="6">
      <t>シセツ</t>
    </rPh>
    <phoneticPr fontId="3"/>
  </si>
  <si>
    <t>慰労金単価</t>
    <rPh sb="0" eb="3">
      <t>イロウキン</t>
    </rPh>
    <rPh sb="3" eb="5">
      <t>タンカ</t>
    </rPh>
    <phoneticPr fontId="3"/>
  </si>
  <si>
    <t>慰労金
(万円)</t>
    <rPh sb="0" eb="3">
      <t>イロウキン</t>
    </rPh>
    <rPh sb="5" eb="7">
      <t>マンエン</t>
    </rPh>
    <phoneticPr fontId="3"/>
  </si>
  <si>
    <t>(計算用)</t>
    <rPh sb="1" eb="3">
      <t>ケイサン</t>
    </rPh>
    <rPh sb="3" eb="4">
      <t>ヨウ</t>
    </rPh>
    <phoneticPr fontId="3"/>
  </si>
  <si>
    <t>なし</t>
    <phoneticPr fontId="3"/>
  </si>
  <si>
    <t>あり</t>
    <phoneticPr fontId="3"/>
  </si>
  <si>
    <t>慰労金の区分・人数</t>
    <rPh sb="0" eb="3">
      <t>イロウキン</t>
    </rPh>
    <rPh sb="4" eb="6">
      <t>クブン</t>
    </rPh>
    <rPh sb="7" eb="9">
      <t>ニンズウ</t>
    </rPh>
    <phoneticPr fontId="3"/>
  </si>
  <si>
    <t>20万円対象</t>
    <rPh sb="2" eb="4">
      <t>マンエン</t>
    </rPh>
    <rPh sb="4" eb="6">
      <t>タイショウ</t>
    </rPh>
    <phoneticPr fontId="3"/>
  </si>
  <si>
    <t>人</t>
    <rPh sb="0" eb="1">
      <t>ニン</t>
    </rPh>
    <phoneticPr fontId="3"/>
  </si>
  <si>
    <t>5万円対象</t>
    <rPh sb="1" eb="3">
      <t>マンエン</t>
    </rPh>
    <rPh sb="3" eb="5">
      <t>タイショウ</t>
    </rPh>
    <phoneticPr fontId="3"/>
  </si>
  <si>
    <t>定員</t>
    <rPh sb="0" eb="2">
      <t>テイイン</t>
    </rPh>
    <phoneticPr fontId="3"/>
  </si>
  <si>
    <t>（確認用）</t>
    <rPh sb="1" eb="3">
      <t>カクニン</t>
    </rPh>
    <rPh sb="3" eb="4">
      <t>ヨウ</t>
    </rPh>
    <phoneticPr fontId="3"/>
  </si>
  <si>
    <t>/事業所</t>
    <rPh sb="1" eb="4">
      <t>ジギョウショ</t>
    </rPh>
    <phoneticPr fontId="1"/>
  </si>
  <si>
    <t>共通</t>
    <rPh sb="0" eb="2">
      <t>キョウツウ</t>
    </rPh>
    <phoneticPr fontId="3"/>
  </si>
  <si>
    <r>
      <t>　再開環境整備助成事業　</t>
    </r>
    <r>
      <rPr>
        <sz val="8"/>
        <rFont val="ＭＳ Ｐ明朝"/>
        <family val="1"/>
        <charset val="128"/>
      </rPr>
      <t>→ 4を記載</t>
    </r>
    <rPh sb="7" eb="9">
      <t>ジョセイ</t>
    </rPh>
    <rPh sb="16" eb="18">
      <t>キサイ</t>
    </rPh>
    <phoneticPr fontId="3"/>
  </si>
  <si>
    <r>
      <t xml:space="preserve"> 個別再開支援助成事業　</t>
    </r>
    <r>
      <rPr>
        <sz val="8"/>
        <rFont val="ＭＳ Ｐ明朝"/>
        <family val="1"/>
        <charset val="128"/>
      </rPr>
      <t>→ 3を記載</t>
    </r>
    <rPh sb="7" eb="9">
      <t>ジョセイ</t>
    </rPh>
    <rPh sb="16" eb="18">
      <t>キサイ</t>
    </rPh>
    <phoneticPr fontId="3"/>
  </si>
  <si>
    <t>今回申請分②</t>
    <rPh sb="0" eb="2">
      <t>コンカイ</t>
    </rPh>
    <rPh sb="2" eb="5">
      <t>シンセイブン</t>
    </rPh>
    <phoneticPr fontId="3"/>
  </si>
  <si>
    <t>　標記について、次により交付金を交付されるよう関係書類を添えて申請する。</t>
    <rPh sb="1" eb="3">
      <t>ヒョウキ</t>
    </rPh>
    <rPh sb="8" eb="9">
      <t>ツギ</t>
    </rPh>
    <rPh sb="12" eb="15">
      <t>コウフキン</t>
    </rPh>
    <rPh sb="16" eb="18">
      <t>コウフ</t>
    </rPh>
    <rPh sb="23" eb="25">
      <t>カンケイ</t>
    </rPh>
    <rPh sb="25" eb="27">
      <t>ショルイ</t>
    </rPh>
    <rPh sb="28" eb="29">
      <t>ソ</t>
    </rPh>
    <rPh sb="31" eb="33">
      <t>シンセイ</t>
    </rPh>
    <phoneticPr fontId="3"/>
  </si>
  <si>
    <t>個別再開支援
助成事業</t>
    <rPh sb="0" eb="2">
      <t>コベツ</t>
    </rPh>
    <rPh sb="2" eb="4">
      <t>サイカイ</t>
    </rPh>
    <rPh sb="4" eb="6">
      <t>シエン</t>
    </rPh>
    <rPh sb="7" eb="9">
      <t>ジョセイ</t>
    </rPh>
    <rPh sb="9" eb="11">
      <t>ジギョウ</t>
    </rPh>
    <phoneticPr fontId="3"/>
  </si>
  <si>
    <t>再開環境整備
助成事業</t>
    <rPh sb="0" eb="2">
      <t>サイカイ</t>
    </rPh>
    <rPh sb="2" eb="4">
      <t>カンキョウ</t>
    </rPh>
    <rPh sb="4" eb="6">
      <t>セイビ</t>
    </rPh>
    <rPh sb="7" eb="9">
      <t>ジョセイ</t>
    </rPh>
    <rPh sb="9" eb="11">
      <t>ジギョウ</t>
    </rPh>
    <phoneticPr fontId="3"/>
  </si>
  <si>
    <t>施設概要</t>
    <rPh sb="0" eb="2">
      <t>シセツ</t>
    </rPh>
    <rPh sb="2" eb="4">
      <t>ガイヨウ</t>
    </rPh>
    <phoneticPr fontId="3"/>
  </si>
  <si>
    <t>事業所名称</t>
    <rPh sb="0" eb="3">
      <t>ジギョウショ</t>
    </rPh>
    <rPh sb="3" eb="5">
      <t>メイショウ</t>
    </rPh>
    <phoneticPr fontId="3"/>
  </si>
  <si>
    <t>所在地</t>
    <rPh sb="0" eb="3">
      <t>ショザイチ</t>
    </rPh>
    <phoneticPr fontId="3"/>
  </si>
  <si>
    <t>都道府県名</t>
    <rPh sb="0" eb="4">
      <t>トドウフケン</t>
    </rPh>
    <rPh sb="4" eb="5">
      <t>メイ</t>
    </rPh>
    <phoneticPr fontId="3"/>
  </si>
  <si>
    <t>住所</t>
    <rPh sb="0" eb="2">
      <t>ジュウショ</t>
    </rPh>
    <phoneticPr fontId="3"/>
  </si>
  <si>
    <t>連絡先</t>
    <rPh sb="0" eb="3">
      <t>レンラクサキ</t>
    </rPh>
    <phoneticPr fontId="3"/>
  </si>
  <si>
    <t>電話番号</t>
    <rPh sb="0" eb="2">
      <t>デンワ</t>
    </rPh>
    <rPh sb="2" eb="4">
      <t>バンゴウ</t>
    </rPh>
    <phoneticPr fontId="3"/>
  </si>
  <si>
    <t>担当部署名</t>
    <rPh sb="0" eb="2">
      <t>タントウ</t>
    </rPh>
    <rPh sb="2" eb="5">
      <t>ブショメイ</t>
    </rPh>
    <phoneticPr fontId="3"/>
  </si>
  <si>
    <t xml:space="preserve">北海道 </t>
  </si>
  <si>
    <t xml:space="preserve">青森県 </t>
  </si>
  <si>
    <t xml:space="preserve">岩手県 </t>
  </si>
  <si>
    <t xml:space="preserve">宮城県 </t>
  </si>
  <si>
    <t xml:space="preserve">秋田県 </t>
  </si>
  <si>
    <t xml:space="preserve">山形県 </t>
  </si>
  <si>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</si>
  <si>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</si>
  <si>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</si>
  <si>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</si>
  <si>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</si>
  <si>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</si>
  <si>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</si>
  <si>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</si>
  <si>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</si>
  <si>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</si>
  <si>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</si>
  <si>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</si>
  <si>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</si>
  <si>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</si>
  <si>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岐阜県</t>
    <rPh sb="0" eb="3">
      <t>ギフケン</t>
    </rPh>
    <phoneticPr fontId="4"/>
  </si>
  <si>
    <t>静岡県</t>
    <rPh sb="0" eb="3">
      <t>シズオカケン</t>
    </rPh>
    <phoneticPr fontId="4"/>
  </si>
  <si>
    <t>愛知県</t>
    <rPh sb="0" eb="3">
      <t>アイチケン</t>
    </rPh>
    <phoneticPr fontId="4"/>
  </si>
  <si>
    <t>三重県</t>
    <rPh sb="0" eb="3">
      <t>ミエケン</t>
    </rPh>
    <phoneticPr fontId="4"/>
  </si>
  <si>
    <t>滋賀県</t>
    <rPh sb="0" eb="3">
      <t>シガケン</t>
    </rPh>
    <phoneticPr fontId="4"/>
  </si>
  <si>
    <t>京都府</t>
    <rPh sb="0" eb="3">
      <t>キョウトフ</t>
    </rPh>
    <phoneticPr fontId="4"/>
  </si>
  <si>
    <t>大阪府</t>
    <rPh sb="0" eb="3">
      <t>オオサカフ</t>
    </rPh>
    <phoneticPr fontId="4"/>
  </si>
  <si>
    <t>兵庫県</t>
    <rPh sb="0" eb="3">
      <t>ヒョウゴケン</t>
    </rPh>
    <phoneticPr fontId="4"/>
  </si>
  <si>
    <t>奈良県</t>
    <rPh sb="0" eb="3">
      <t>ナラケン</t>
    </rPh>
    <phoneticPr fontId="4"/>
  </si>
  <si>
    <t>和歌山県</t>
    <rPh sb="0" eb="4">
      <t>ワカヤマケン</t>
    </rPh>
    <phoneticPr fontId="4"/>
  </si>
  <si>
    <t>鳥取県</t>
    <rPh sb="0" eb="3">
      <t>トットリケン</t>
    </rPh>
    <phoneticPr fontId="4"/>
  </si>
  <si>
    <t>島根県</t>
    <rPh sb="0" eb="3">
      <t>シマネケン</t>
    </rPh>
    <phoneticPr fontId="4"/>
  </si>
  <si>
    <t>岡山県</t>
    <rPh sb="0" eb="3">
      <t>オカヤマケン</t>
    </rPh>
    <phoneticPr fontId="4"/>
  </si>
  <si>
    <t>広島県</t>
    <rPh sb="0" eb="3">
      <t>ヒロシマケン</t>
    </rPh>
    <phoneticPr fontId="4"/>
  </si>
  <si>
    <t>山口県</t>
    <rPh sb="0" eb="3">
      <t>ヤマグチケン</t>
    </rPh>
    <phoneticPr fontId="4"/>
  </si>
  <si>
    <t>徳島県</t>
    <rPh sb="0" eb="3">
      <t>トクシマケン</t>
    </rPh>
    <phoneticPr fontId="4"/>
  </si>
  <si>
    <t>香川県</t>
    <rPh sb="0" eb="3">
      <t>カガワケン</t>
    </rPh>
    <phoneticPr fontId="4"/>
  </si>
  <si>
    <t>愛媛県</t>
    <rPh sb="0" eb="3">
      <t>エヒメケン</t>
    </rPh>
    <phoneticPr fontId="4"/>
  </si>
  <si>
    <t>高知県</t>
    <rPh sb="0" eb="3">
      <t>コウチケン</t>
    </rPh>
    <phoneticPr fontId="4"/>
  </si>
  <si>
    <t>福岡県</t>
    <rPh sb="0" eb="3">
      <t>フクオカケン</t>
    </rPh>
    <phoneticPr fontId="4"/>
  </si>
  <si>
    <t>佐賀県</t>
    <rPh sb="0" eb="3">
      <t>サガケン</t>
    </rPh>
    <phoneticPr fontId="4"/>
  </si>
  <si>
    <t>長崎県</t>
    <rPh sb="0" eb="3">
      <t>ナガサキケン</t>
    </rPh>
    <phoneticPr fontId="4"/>
  </si>
  <si>
    <t>熊本県</t>
    <rPh sb="0" eb="3">
      <t>クマモトケン</t>
    </rPh>
    <phoneticPr fontId="4"/>
  </si>
  <si>
    <t>大分県</t>
    <rPh sb="0" eb="3">
      <t>オオイタケン</t>
    </rPh>
    <phoneticPr fontId="4"/>
  </si>
  <si>
    <t>宮崎県</t>
    <rPh sb="0" eb="3">
      <t>ミヤザキケン</t>
    </rPh>
    <phoneticPr fontId="4"/>
  </si>
  <si>
    <t>鹿児島県</t>
    <rPh sb="0" eb="4">
      <t>カゴシマケン</t>
    </rPh>
    <phoneticPr fontId="4"/>
  </si>
  <si>
    <t>沖縄県</t>
    <rPh sb="0" eb="3">
      <t>オキナワケン</t>
    </rPh>
    <phoneticPr fontId="4"/>
  </si>
  <si>
    <t>口座情報</t>
    <rPh sb="0" eb="2">
      <t>コウザ</t>
    </rPh>
    <rPh sb="2" eb="4">
      <t>ジョウホウ</t>
    </rPh>
    <phoneticPr fontId="3"/>
  </si>
  <si>
    <t>債権譲渡されていない場合は、左欄に✔を入れて下さい。
※債権譲渡されている場合、都道府県に申請して下さい。</t>
    <rPh sb="0" eb="2">
      <t>サイケン</t>
    </rPh>
    <rPh sb="2" eb="4">
      <t>ジョウト</t>
    </rPh>
    <rPh sb="10" eb="12">
      <t>バアイ</t>
    </rPh>
    <rPh sb="14" eb="16">
      <t>サラン</t>
    </rPh>
    <rPh sb="19" eb="20">
      <t>イ</t>
    </rPh>
    <rPh sb="22" eb="23">
      <t>クダ</t>
    </rPh>
    <rPh sb="28" eb="30">
      <t>サイケン</t>
    </rPh>
    <rPh sb="30" eb="32">
      <t>ジョウト</t>
    </rPh>
    <rPh sb="37" eb="39">
      <t>バアイ</t>
    </rPh>
    <rPh sb="40" eb="44">
      <t>トドウフケン</t>
    </rPh>
    <rPh sb="45" eb="47">
      <t>シンセイ</t>
    </rPh>
    <rPh sb="49" eb="50">
      <t>クダ</t>
    </rPh>
    <phoneticPr fontId="3"/>
  </si>
  <si>
    <t>支出予定額</t>
    <rPh sb="0" eb="2">
      <t>シシュツ</t>
    </rPh>
    <rPh sb="2" eb="5">
      <t>ヨテイガク</t>
    </rPh>
    <phoneticPr fontId="3"/>
  </si>
  <si>
    <t>科目</t>
    <rPh sb="0" eb="2">
      <t>カモク</t>
    </rPh>
    <phoneticPr fontId="3"/>
  </si>
  <si>
    <t>所要額（円）</t>
    <rPh sb="0" eb="3">
      <t>ショヨウガク</t>
    </rPh>
    <rPh sb="4" eb="5">
      <t>エン</t>
    </rPh>
    <phoneticPr fontId="3"/>
  </si>
  <si>
    <t>賃金・報酬</t>
    <rPh sb="0" eb="2">
      <t>チンギン</t>
    </rPh>
    <rPh sb="3" eb="5">
      <t>ホウシュウ</t>
    </rPh>
    <phoneticPr fontId="3"/>
  </si>
  <si>
    <t>謝金</t>
    <rPh sb="0" eb="2">
      <t>シャキン</t>
    </rPh>
    <phoneticPr fontId="3"/>
  </si>
  <si>
    <t>会議費</t>
    <rPh sb="0" eb="3">
      <t>カイギヒ</t>
    </rPh>
    <phoneticPr fontId="3"/>
  </si>
  <si>
    <t>旅費</t>
    <rPh sb="0" eb="2">
      <t>リョヒ</t>
    </rPh>
    <phoneticPr fontId="3"/>
  </si>
  <si>
    <t>需用費</t>
    <rPh sb="0" eb="3">
      <t>ジュヨウヒ</t>
    </rPh>
    <phoneticPr fontId="3"/>
  </si>
  <si>
    <t>役務費</t>
    <rPh sb="0" eb="2">
      <t>エキム</t>
    </rPh>
    <phoneticPr fontId="3"/>
  </si>
  <si>
    <t>委託料</t>
    <rPh sb="0" eb="3">
      <t>イタクリョウ</t>
    </rPh>
    <phoneticPr fontId="3"/>
  </si>
  <si>
    <t>使用料及び賃借料</t>
    <rPh sb="0" eb="3">
      <t>シヨウリョウ</t>
    </rPh>
    <rPh sb="3" eb="4">
      <t>オヨ</t>
    </rPh>
    <rPh sb="5" eb="8">
      <t>チンシャクリョウ</t>
    </rPh>
    <phoneticPr fontId="3"/>
  </si>
  <si>
    <t>備品購入費</t>
    <rPh sb="0" eb="2">
      <t>ビヒン</t>
    </rPh>
    <rPh sb="2" eb="5">
      <t>コウニュウヒ</t>
    </rPh>
    <phoneticPr fontId="3"/>
  </si>
  <si>
    <r>
      <t>提供サービス</t>
    </r>
    <r>
      <rPr>
        <sz val="6"/>
        <rFont val="ＭＳ Ｐ明朝"/>
        <family val="1"/>
        <charset val="128"/>
      </rPr>
      <t>（プルダウンから選択）</t>
    </r>
    <rPh sb="0" eb="2">
      <t>テイキョウ</t>
    </rPh>
    <rPh sb="14" eb="16">
      <t>センタク</t>
    </rPh>
    <phoneticPr fontId="3"/>
  </si>
  <si>
    <r>
      <t>国保連合会に登録されている口座は</t>
    </r>
    <r>
      <rPr>
        <u/>
        <sz val="9"/>
        <rFont val="ＭＳ Ｐ明朝"/>
        <family val="1"/>
        <charset val="128"/>
      </rPr>
      <t>債権譲渡されていない</t>
    </r>
    <rPh sb="0" eb="2">
      <t>コクホ</t>
    </rPh>
    <rPh sb="2" eb="5">
      <t>レンゴウカイ</t>
    </rPh>
    <rPh sb="6" eb="8">
      <t>トウロク</t>
    </rPh>
    <rPh sb="13" eb="15">
      <t>コウザ</t>
    </rPh>
    <rPh sb="16" eb="18">
      <t>サイケン</t>
    </rPh>
    <rPh sb="18" eb="20">
      <t>ジョウト</t>
    </rPh>
    <phoneticPr fontId="3"/>
  </si>
  <si>
    <t>申請額</t>
    <rPh sb="0" eb="3">
      <t>シンセイガク</t>
    </rPh>
    <phoneticPr fontId="3"/>
  </si>
  <si>
    <t>申請額①</t>
    <rPh sb="0" eb="3">
      <t>シンセイガク</t>
    </rPh>
    <phoneticPr fontId="3"/>
  </si>
  <si>
    <t>申請額③</t>
    <rPh sb="0" eb="3">
      <t>シンセイガク</t>
    </rPh>
    <phoneticPr fontId="3"/>
  </si>
  <si>
    <t>補助上限額</t>
    <rPh sb="0" eb="2">
      <t>ホジョ</t>
    </rPh>
    <rPh sb="2" eb="5">
      <t>ジョウゲンガク</t>
    </rPh>
    <phoneticPr fontId="3"/>
  </si>
  <si>
    <t>補助予定額（千円）</t>
    <rPh sb="0" eb="2">
      <t>ホジョ</t>
    </rPh>
    <rPh sb="2" eb="5">
      <t>ヨテイガク</t>
    </rPh>
    <rPh sb="6" eb="8">
      <t>センエン</t>
    </rPh>
    <phoneticPr fontId="3"/>
  </si>
  <si>
    <r>
      <rPr>
        <sz val="9"/>
        <rFont val="ＭＳ Ｐ明朝"/>
        <family val="1"/>
        <charset val="128"/>
      </rPr>
      <t>職員数</t>
    </r>
    <r>
      <rPr>
        <sz val="10"/>
        <rFont val="ＭＳ Ｐ明朝"/>
        <family val="1"/>
        <charset val="128"/>
      </rPr>
      <t xml:space="preserve">
</t>
    </r>
    <r>
      <rPr>
        <sz val="6"/>
        <rFont val="ＭＳ Ｐ明朝"/>
        <family val="1"/>
        <charset val="128"/>
      </rPr>
      <t>(派遣含む)</t>
    </r>
    <rPh sb="0" eb="3">
      <t>ショクインスウ</t>
    </rPh>
    <rPh sb="5" eb="7">
      <t>ハケン</t>
    </rPh>
    <rPh sb="7" eb="8">
      <t>フク</t>
    </rPh>
    <phoneticPr fontId="3"/>
  </si>
  <si>
    <t>【在宅サービス事業所における環境整備のための経費】</t>
    <rPh sb="1" eb="3">
      <t>ザイタク</t>
    </rPh>
    <rPh sb="7" eb="10">
      <t>ジギョウショ</t>
    </rPh>
    <rPh sb="14" eb="16">
      <t>カンキョウ</t>
    </rPh>
    <rPh sb="16" eb="18">
      <t>セイビ</t>
    </rPh>
    <rPh sb="22" eb="24">
      <t>ケイヒ</t>
    </rPh>
    <phoneticPr fontId="3"/>
  </si>
  <si>
    <t>20万円
対象者の
有無</t>
    <rPh sb="2" eb="4">
      <t>マンエン</t>
    </rPh>
    <rPh sb="5" eb="7">
      <t>タイショウ</t>
    </rPh>
    <rPh sb="7" eb="8">
      <t>シャ</t>
    </rPh>
    <rPh sb="10" eb="12">
      <t>ウム</t>
    </rPh>
    <phoneticPr fontId="3"/>
  </si>
  <si>
    <t>No.</t>
    <phoneticPr fontId="3"/>
  </si>
  <si>
    <t>審査
結果</t>
    <rPh sb="0" eb="2">
      <t>シンサ</t>
    </rPh>
    <rPh sb="3" eb="5">
      <t>ケッカ</t>
    </rPh>
    <phoneticPr fontId="3"/>
  </si>
  <si>
    <t>手順</t>
    <rPh sb="0" eb="2">
      <t>テジュン</t>
    </rPh>
    <phoneticPr fontId="3"/>
  </si>
  <si>
    <t>事業者（法人本部）の作業</t>
    <rPh sb="0" eb="3">
      <t>ジギョウシャ</t>
    </rPh>
    <rPh sb="4" eb="6">
      <t>ホウジン</t>
    </rPh>
    <rPh sb="6" eb="8">
      <t>ホンブ</t>
    </rPh>
    <rPh sb="10" eb="12">
      <t>サギョウ</t>
    </rPh>
    <phoneticPr fontId="3"/>
  </si>
  <si>
    <t>各事業所の作業</t>
    <rPh sb="0" eb="1">
      <t>カク</t>
    </rPh>
    <rPh sb="1" eb="4">
      <t>ジギョウショ</t>
    </rPh>
    <rPh sb="5" eb="7">
      <t>サギョウ</t>
    </rPh>
    <phoneticPr fontId="3"/>
  </si>
  <si>
    <t>【申請内容に関する問い合わせ先】</t>
    <rPh sb="1" eb="3">
      <t>シンセイ</t>
    </rPh>
    <rPh sb="3" eb="5">
      <t>ナイヨウ</t>
    </rPh>
    <rPh sb="6" eb="7">
      <t>カン</t>
    </rPh>
    <rPh sb="9" eb="10">
      <t>ト</t>
    </rPh>
    <rPh sb="11" eb="12">
      <t>ア</t>
    </rPh>
    <rPh sb="14" eb="15">
      <t>サキ</t>
    </rPh>
    <phoneticPr fontId="3"/>
  </si>
  <si>
    <t xml:space="preserve"> 部署名</t>
    <rPh sb="1" eb="4">
      <t>ブショメイ</t>
    </rPh>
    <phoneticPr fontId="3"/>
  </si>
  <si>
    <t xml:space="preserve"> 担当者氏名</t>
    <rPh sb="1" eb="4">
      <t>タントウシャ</t>
    </rPh>
    <rPh sb="4" eb="6">
      <t>シメイ</t>
    </rPh>
    <phoneticPr fontId="3"/>
  </si>
  <si>
    <t xml:space="preserve"> 連絡先</t>
    <rPh sb="1" eb="4">
      <t>レンラクサキ</t>
    </rPh>
    <phoneticPr fontId="3"/>
  </si>
  <si>
    <t xml:space="preserve"> ※対象職員の氏名等について、様式３を作成すること。</t>
    <phoneticPr fontId="3"/>
  </si>
  <si>
    <t>振込手数料</t>
    <rPh sb="0" eb="5">
      <t>フリコミテスウリョウ</t>
    </rPh>
    <phoneticPr fontId="3"/>
  </si>
  <si>
    <t>（千円未満切捨）</t>
    <rPh sb="1" eb="2">
      <t>セン</t>
    </rPh>
    <rPh sb="2" eb="5">
      <t>エンミマン</t>
    </rPh>
    <rPh sb="5" eb="6">
      <t>キ</t>
    </rPh>
    <rPh sb="6" eb="7">
      <t>ス</t>
    </rPh>
    <phoneticPr fontId="3"/>
  </si>
  <si>
    <t>都道府県の作業</t>
    <rPh sb="0" eb="4">
      <t>トドウフケン</t>
    </rPh>
    <rPh sb="5" eb="7">
      <t>サギョウ</t>
    </rPh>
    <phoneticPr fontId="3"/>
  </si>
  <si>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3"/>
  </si>
  <si>
    <t>本申請書の使い方、申請の手順</t>
    <rPh sb="0" eb="1">
      <t>ホン</t>
    </rPh>
    <rPh sb="1" eb="4">
      <t>シンセイショ</t>
    </rPh>
    <rPh sb="5" eb="6">
      <t>ツカ</t>
    </rPh>
    <rPh sb="7" eb="8">
      <t>カタ</t>
    </rPh>
    <rPh sb="9" eb="11">
      <t>シンセイ</t>
    </rPh>
    <rPh sb="12" eb="14">
      <t>テジュン</t>
    </rPh>
    <phoneticPr fontId="3"/>
  </si>
  <si>
    <r>
      <t xml:space="preserve">事業者からExcelファイルを受領し、内容を審査
</t>
    </r>
    <r>
      <rPr>
        <sz val="10"/>
        <color rgb="FF0070C0"/>
        <rFont val="ＭＳ 明朝"/>
        <family val="1"/>
        <charset val="128"/>
      </rPr>
      <t>※都道府県が受付・支払業務を各都道府県の国保連に委託する場合は、国保連を通じて都道府県に送付</t>
    </r>
    <rPh sb="0" eb="3">
      <t>ジギョウシャ</t>
    </rPh>
    <rPh sb="15" eb="17">
      <t>ジュリョウ</t>
    </rPh>
    <rPh sb="19" eb="21">
      <t>ナイヨウ</t>
    </rPh>
    <rPh sb="22" eb="24">
      <t>シンサ</t>
    </rPh>
    <rPh sb="26" eb="30">
      <t>トドウフケン</t>
    </rPh>
    <rPh sb="31" eb="33">
      <t>ウケツケ</t>
    </rPh>
    <rPh sb="34" eb="36">
      <t>シハライ</t>
    </rPh>
    <rPh sb="36" eb="38">
      <t>ギョウム</t>
    </rPh>
    <rPh sb="39" eb="40">
      <t>カク</t>
    </rPh>
    <rPh sb="40" eb="44">
      <t>トドウフケン</t>
    </rPh>
    <rPh sb="45" eb="48">
      <t>コクホレン</t>
    </rPh>
    <rPh sb="49" eb="51">
      <t>イタク</t>
    </rPh>
    <rPh sb="53" eb="55">
      <t>バアイ</t>
    </rPh>
    <rPh sb="57" eb="60">
      <t>コクホレン</t>
    </rPh>
    <rPh sb="61" eb="62">
      <t>ツウ</t>
    </rPh>
    <rPh sb="64" eb="68">
      <t>トドウフケン</t>
    </rPh>
    <rPh sb="69" eb="71">
      <t>ソウフ</t>
    </rPh>
    <phoneticPr fontId="3"/>
  </si>
  <si>
    <r>
      <t xml:space="preserve"> 障害福祉慰労金事業　→　</t>
    </r>
    <r>
      <rPr>
        <sz val="8"/>
        <rFont val="ＭＳ Ｐ明朝"/>
        <family val="1"/>
        <charset val="128"/>
      </rPr>
      <t>1を記載</t>
    </r>
    <rPh sb="1" eb="3">
      <t>ショウガイ</t>
    </rPh>
    <rPh sb="3" eb="5">
      <t>フクシ</t>
    </rPh>
    <rPh sb="5" eb="8">
      <t>イロウキン</t>
    </rPh>
    <rPh sb="8" eb="10">
      <t>ジギョウ</t>
    </rPh>
    <rPh sb="15" eb="17">
      <t>キサイ</t>
    </rPh>
    <phoneticPr fontId="3"/>
  </si>
  <si>
    <r>
      <t xml:space="preserve">  感染対策徹底支援事業　</t>
    </r>
    <r>
      <rPr>
        <sz val="8"/>
        <rFont val="ＭＳ Ｐ明朝"/>
        <family val="1"/>
        <charset val="128"/>
      </rPr>
      <t>→ 2-1,2-2を記載</t>
    </r>
    <rPh sb="23" eb="25">
      <t>キサイ</t>
    </rPh>
    <phoneticPr fontId="3"/>
  </si>
  <si>
    <t>（多機能型簡易居室の設置に要する費用を除く。）</t>
  </si>
  <si>
    <t>【感染拡大防止対策やサービスの提供体制の確保のための経費】</t>
    <rPh sb="1" eb="3">
      <t>カンセン</t>
    </rPh>
    <rPh sb="3" eb="5">
      <t>カクダイ</t>
    </rPh>
    <rPh sb="5" eb="7">
      <t>ボウシ</t>
    </rPh>
    <rPh sb="7" eb="9">
      <t>タイサク</t>
    </rPh>
    <rPh sb="15" eb="17">
      <t>テイキョウ</t>
    </rPh>
    <rPh sb="17" eb="19">
      <t>タイセイ</t>
    </rPh>
    <rPh sb="20" eb="22">
      <t>カクホ</t>
    </rPh>
    <rPh sb="26" eb="28">
      <t>ケイヒ</t>
    </rPh>
    <phoneticPr fontId="3"/>
  </si>
  <si>
    <t>利用者1人当たり単価（計画相談支援及び障害児相談支援以外共通）</t>
    <rPh sb="0" eb="3">
      <t>リヨウシャ</t>
    </rPh>
    <rPh sb="3" eb="5">
      <t>ヒトリ</t>
    </rPh>
    <rPh sb="5" eb="6">
      <t>ア</t>
    </rPh>
    <rPh sb="8" eb="10">
      <t>タンカ</t>
    </rPh>
    <rPh sb="11" eb="13">
      <t>ケイカク</t>
    </rPh>
    <rPh sb="13" eb="15">
      <t>ソウダン</t>
    </rPh>
    <rPh sb="15" eb="17">
      <t>シエン</t>
    </rPh>
    <rPh sb="17" eb="18">
      <t>オヨ</t>
    </rPh>
    <rPh sb="19" eb="22">
      <t>ショウガイジ</t>
    </rPh>
    <rPh sb="22" eb="24">
      <t>ソウダン</t>
    </rPh>
    <rPh sb="24" eb="26">
      <t>シエン</t>
    </rPh>
    <rPh sb="26" eb="28">
      <t>イガイ</t>
    </rPh>
    <rPh sb="28" eb="30">
      <t>キョウツウ</t>
    </rPh>
    <phoneticPr fontId="3"/>
  </si>
  <si>
    <t>計画相談支援</t>
    <rPh sb="0" eb="2">
      <t>ケイカク</t>
    </rPh>
    <rPh sb="2" eb="4">
      <t>ソウダン</t>
    </rPh>
    <rPh sb="4" eb="6">
      <t>シエン</t>
    </rPh>
    <phoneticPr fontId="3"/>
  </si>
  <si>
    <t>障害児相談支援</t>
    <rPh sb="0" eb="3">
      <t>ショウガイジ</t>
    </rPh>
    <rPh sb="3" eb="5">
      <t>ソウダン</t>
    </rPh>
    <rPh sb="5" eb="7">
      <t>シエン</t>
    </rPh>
    <phoneticPr fontId="3"/>
  </si>
  <si>
    <t>4．在宅サービス、計画相談支援及び障害児相談支援における</t>
    <rPh sb="2" eb="4">
      <t>ザイタク</t>
    </rPh>
    <rPh sb="9" eb="11">
      <t>ケイカク</t>
    </rPh>
    <rPh sb="11" eb="13">
      <t>ソウダン</t>
    </rPh>
    <rPh sb="13" eb="15">
      <t>シエン</t>
    </rPh>
    <rPh sb="15" eb="16">
      <t>オヨ</t>
    </rPh>
    <rPh sb="17" eb="19">
      <t>ショウガイ</t>
    </rPh>
    <rPh sb="19" eb="20">
      <t>ジ</t>
    </rPh>
    <rPh sb="20" eb="22">
      <t>ソウダン</t>
    </rPh>
    <rPh sb="22" eb="24">
      <t>シエン</t>
    </rPh>
    <phoneticPr fontId="3"/>
  </si>
  <si>
    <t>環境整備への助成事業</t>
  </si>
  <si>
    <t>療養介護</t>
    <rPh sb="0" eb="2">
      <t>リョウヨウ</t>
    </rPh>
    <rPh sb="2" eb="4">
      <t>カイゴ</t>
    </rPh>
    <phoneticPr fontId="1"/>
  </si>
  <si>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</si>
  <si>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</si>
  <si>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</si>
  <si>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</si>
  <si>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就労継続支援Ａ型</t>
    <rPh sb="0" eb="2">
      <t>シュウロウ</t>
    </rPh>
    <rPh sb="2" eb="4">
      <t>ケイゾク</t>
    </rPh>
    <rPh sb="4" eb="6">
      <t>シエン</t>
    </rPh>
    <rPh sb="7" eb="8">
      <t>カタ</t>
    </rPh>
    <phoneticPr fontId="1"/>
  </si>
  <si>
    <t>就労継続支援Ｂ型</t>
    <rPh sb="0" eb="2">
      <t>シュウロウ</t>
    </rPh>
    <rPh sb="2" eb="4">
      <t>ケイゾク</t>
    </rPh>
    <rPh sb="4" eb="6">
      <t>シエン</t>
    </rPh>
    <rPh sb="7" eb="8">
      <t>カタ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</si>
  <si>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</si>
  <si>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</si>
  <si>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</si>
  <si>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</si>
  <si>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3">
      <t>ホウカゴ</t>
    </rPh>
    <rPh sb="3" eb="4">
      <t>トウ</t>
    </rPh>
    <phoneticPr fontId="1"/>
  </si>
  <si>
    <t>短期入所</t>
    <rPh sb="0" eb="2">
      <t>タンキ</t>
    </rPh>
    <rPh sb="2" eb="4">
      <t>ニュウショ</t>
    </rPh>
    <phoneticPr fontId="1"/>
  </si>
  <si>
    <t>施設入所支援</t>
    <rPh sb="0" eb="2">
      <t>シセツ</t>
    </rPh>
    <rPh sb="2" eb="4">
      <t>ニュウショ</t>
    </rPh>
    <rPh sb="4" eb="6">
      <t>シエン</t>
    </rPh>
    <phoneticPr fontId="1"/>
  </si>
  <si>
    <t>共同生活援助（介護サービス包括型）</t>
    <rPh sb="0" eb="2">
      <t>キョウドウ</t>
    </rPh>
    <rPh sb="2" eb="4">
      <t>セイカツ</t>
    </rPh>
    <rPh sb="4" eb="6">
      <t>エンジョ</t>
    </rPh>
    <rPh sb="7" eb="9">
      <t>カイゴ</t>
    </rPh>
    <rPh sb="13" eb="15">
      <t>ホウカツ</t>
    </rPh>
    <rPh sb="15" eb="16">
      <t>ガタ</t>
    </rPh>
    <phoneticPr fontId="1"/>
  </si>
  <si>
    <t>共同生活援助（日中サービス支援型）</t>
    <rPh sb="0" eb="2">
      <t>キョウドウ</t>
    </rPh>
    <rPh sb="2" eb="4">
      <t>セイカツ</t>
    </rPh>
    <rPh sb="4" eb="6">
      <t>エンジョ</t>
    </rPh>
    <rPh sb="7" eb="9">
      <t>ニッチュウ</t>
    </rPh>
    <rPh sb="13" eb="15">
      <t>シエン</t>
    </rPh>
    <rPh sb="15" eb="16">
      <t>ガタ</t>
    </rPh>
    <phoneticPr fontId="1"/>
  </si>
  <si>
    <t>共同生活援助（外部サービス利用型）</t>
    <rPh sb="0" eb="2">
      <t>キョウドウ</t>
    </rPh>
    <rPh sb="2" eb="4">
      <t>セイカツ</t>
    </rPh>
    <rPh sb="4" eb="6">
      <t>エンジョ</t>
    </rPh>
    <rPh sb="7" eb="9">
      <t>ガイブ</t>
    </rPh>
    <rPh sb="13" eb="15">
      <t>リヨウ</t>
    </rPh>
    <rPh sb="15" eb="16">
      <t>ガタ</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</si>
  <si>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</si>
  <si>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</si>
  <si>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</si>
  <si>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</si>
  <si>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</si>
  <si>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</si>
  <si>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居宅訪問型児童発達支援</t>
    <rPh sb="0" eb="2">
      <t>キョタク</t>
    </rPh>
    <rPh sb="2" eb="5">
      <t>ホウモンガタ</t>
    </rPh>
    <rPh sb="5" eb="7">
      <t>ジドウ</t>
    </rPh>
    <rPh sb="7" eb="9">
      <t>ハッタツ</t>
    </rPh>
    <rPh sb="9" eb="11">
      <t>シエン</t>
    </rPh>
    <phoneticPr fontId="1"/>
  </si>
  <si>
    <t>保育所等訪問支援</t>
    <rPh sb="0" eb="2">
      <t>ホイク</t>
    </rPh>
    <rPh sb="2" eb="3">
      <t>ジョ</t>
    </rPh>
    <rPh sb="3" eb="4">
      <t>トウ</t>
    </rPh>
    <rPh sb="4" eb="6">
      <t>ホウモン</t>
    </rPh>
    <rPh sb="6" eb="8">
      <t>シエン</t>
    </rPh>
    <phoneticPr fontId="1"/>
  </si>
  <si>
    <t>計画相談支援</t>
    <rPh sb="0" eb="2">
      <t>ケイカク</t>
    </rPh>
    <rPh sb="2" eb="4">
      <t>ソウダン</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</si>
  <si>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</si>
  <si>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</si>
  <si>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障害児相談支援</t>
    <rPh sb="0" eb="3">
      <t>ショウガイジ</t>
    </rPh>
    <rPh sb="3" eb="5">
      <t>ソウダン</t>
    </rPh>
    <rPh sb="5" eb="7">
      <t>シエン</t>
    </rPh>
    <phoneticPr fontId="1"/>
  </si>
  <si>
    <t>（注）2-1．、2-2．及び４．の事業の申請額は、補助上限額と所要額を比較していずれか低い方の額が入力される。</t>
    <rPh sb="1" eb="2">
      <t>チュウ</t>
    </rPh>
    <rPh sb="12" eb="13">
      <t>オヨ</t>
    </rPh>
    <rPh sb="17" eb="19">
      <t>ジギョウ</t>
    </rPh>
    <rPh sb="20" eb="23">
      <t>シンセイガク</t>
    </rPh>
    <rPh sb="25" eb="27">
      <t>ホジョ</t>
    </rPh>
    <rPh sb="27" eb="30">
      <t>ジョウゲンガク</t>
    </rPh>
    <rPh sb="31" eb="33">
      <t>ショヨウ</t>
    </rPh>
    <rPh sb="33" eb="34">
      <t>ガク</t>
    </rPh>
    <rPh sb="35" eb="37">
      <t>ヒカク</t>
    </rPh>
    <rPh sb="43" eb="44">
      <t>ヒク</t>
    </rPh>
    <rPh sb="45" eb="46">
      <t>ホウ</t>
    </rPh>
    <rPh sb="47" eb="48">
      <t>ガク</t>
    </rPh>
    <rPh sb="49" eb="51">
      <t>ニュウリョク</t>
    </rPh>
    <phoneticPr fontId="3"/>
  </si>
  <si>
    <t>（多機能型簡易居室の設置に要する費用に限る。）</t>
    <rPh sb="19" eb="20">
      <t>カギ</t>
    </rPh>
    <phoneticPr fontId="3"/>
  </si>
  <si>
    <t>工事請負費</t>
    <rPh sb="0" eb="2">
      <t>コウジ</t>
    </rPh>
    <rPh sb="2" eb="4">
      <t>ウケオイ</t>
    </rPh>
    <rPh sb="4" eb="5">
      <t>ヒ</t>
    </rPh>
    <phoneticPr fontId="3"/>
  </si>
  <si>
    <t>多機能型居室</t>
    <rPh sb="0" eb="4">
      <t>タキノウガタ</t>
    </rPh>
    <rPh sb="4" eb="6">
      <t>キョシツ</t>
    </rPh>
    <phoneticPr fontId="3"/>
  </si>
  <si>
    <t>１．障害福祉慰労金事業</t>
    <rPh sb="2" eb="4">
      <t>ショウガイ</t>
    </rPh>
    <rPh sb="4" eb="6">
      <t>フクシ</t>
    </rPh>
    <rPh sb="6" eb="9">
      <t>イロウキン</t>
    </rPh>
    <rPh sb="9" eb="11">
      <t>ジギョウ</t>
    </rPh>
    <phoneticPr fontId="3"/>
  </si>
  <si>
    <t>本Excelを管内の障害福祉サービス事業者に配布</t>
    <rPh sb="0" eb="1">
      <t>ホン</t>
    </rPh>
    <rPh sb="7" eb="9">
      <t>カンナイ</t>
    </rPh>
    <rPh sb="10" eb="12">
      <t>ショウガイ</t>
    </rPh>
    <rPh sb="12" eb="14">
      <t>フクシ</t>
    </rPh>
    <rPh sb="18" eb="21">
      <t>ジギョウシャ</t>
    </rPh>
    <rPh sb="22" eb="24">
      <t>ハイフ</t>
    </rPh>
    <phoneticPr fontId="3"/>
  </si>
  <si>
    <t>感染対策費用
助成事業
（多機能型居室に限る。）</t>
    <rPh sb="0" eb="2">
      <t>カンセン</t>
    </rPh>
    <rPh sb="2" eb="4">
      <t>タイサク</t>
    </rPh>
    <rPh sb="4" eb="6">
      <t>ヒヨウ</t>
    </rPh>
    <rPh sb="7" eb="8">
      <t>スケ</t>
    </rPh>
    <rPh sb="8" eb="9">
      <t>シゲル</t>
    </rPh>
    <rPh sb="9" eb="11">
      <t>ジギョウ</t>
    </rPh>
    <rPh sb="13" eb="19">
      <t>タキノウガタキョシツ</t>
    </rPh>
    <rPh sb="20" eb="21">
      <t>カギ</t>
    </rPh>
    <phoneticPr fontId="3"/>
  </si>
  <si>
    <t>感染対策費用
助成事業
（多機能型居室を除く。）</t>
    <rPh sb="0" eb="2">
      <t>カンセン</t>
    </rPh>
    <rPh sb="2" eb="4">
      <t>タイサク</t>
    </rPh>
    <rPh sb="4" eb="6">
      <t>ヒヨウ</t>
    </rPh>
    <rPh sb="7" eb="8">
      <t>スケ</t>
    </rPh>
    <rPh sb="8" eb="9">
      <t>シゲル</t>
    </rPh>
    <rPh sb="9" eb="11">
      <t>ジギョウ</t>
    </rPh>
    <rPh sb="13" eb="19">
      <t>タキノウガタキョシツ</t>
    </rPh>
    <rPh sb="20" eb="21">
      <t>ノゾ</t>
    </rPh>
    <phoneticPr fontId="3"/>
  </si>
  <si>
    <t>障害福祉慰労金</t>
    <rPh sb="0" eb="2">
      <t>ショウガイ</t>
    </rPh>
    <rPh sb="2" eb="4">
      <t>フクシ</t>
    </rPh>
    <rPh sb="4" eb="7">
      <t>イロウキン</t>
    </rPh>
    <phoneticPr fontId="3"/>
  </si>
  <si>
    <t>原材料費</t>
    <rPh sb="0" eb="4">
      <t>ゲンザイリョウヒ</t>
    </rPh>
    <phoneticPr fontId="3"/>
  </si>
  <si>
    <t>需用費</t>
    <rPh sb="0" eb="3">
      <t>ジュヨウヒ</t>
    </rPh>
    <phoneticPr fontId="3"/>
  </si>
  <si>
    <t>重度障害者等包括支援</t>
    <rPh sb="0" eb="2">
      <t>ジュウド</t>
    </rPh>
    <rPh sb="2" eb="5">
      <t>ショウガイシャ</t>
    </rPh>
    <rPh sb="5" eb="6">
      <t>トウ</t>
    </rPh>
    <rPh sb="6" eb="8">
      <t>ホウカツ</t>
    </rPh>
    <rPh sb="8" eb="10">
      <t>シエン</t>
    </rPh>
    <phoneticPr fontId="3"/>
  </si>
  <si>
    <t>支払い実績</t>
    <rPh sb="0" eb="2">
      <t>シハラ</t>
    </rPh>
    <rPh sb="3" eb="5">
      <t>ジッセキ</t>
    </rPh>
    <phoneticPr fontId="3"/>
  </si>
  <si>
    <t>支払年月日
（西暦）</t>
    <rPh sb="0" eb="2">
      <t>シハラ</t>
    </rPh>
    <rPh sb="2" eb="5">
      <t>ネンガッピ</t>
    </rPh>
    <rPh sb="7" eb="9">
      <t>セイレキ</t>
    </rPh>
    <phoneticPr fontId="3"/>
  </si>
  <si>
    <t>支払金額</t>
    <rPh sb="0" eb="2">
      <t>シハラ</t>
    </rPh>
    <rPh sb="2" eb="4">
      <t>キンガク</t>
    </rPh>
    <phoneticPr fontId="3"/>
  </si>
  <si>
    <t>重複
申請者
確認用</t>
    <phoneticPr fontId="3"/>
  </si>
  <si>
    <t>確認事項</t>
    <rPh sb="0" eb="2">
      <t>カクニン</t>
    </rPh>
    <rPh sb="2" eb="4">
      <t>ジコウ</t>
    </rPh>
    <phoneticPr fontId="3"/>
  </si>
  <si>
    <t>委任状の有無</t>
    <rPh sb="0" eb="3">
      <t>イニンジョウ</t>
    </rPh>
    <rPh sb="4" eb="6">
      <t>ウム</t>
    </rPh>
    <phoneticPr fontId="3"/>
  </si>
  <si>
    <t>業務委託による
従事者</t>
    <rPh sb="0" eb="2">
      <t>ギョウム</t>
    </rPh>
    <rPh sb="2" eb="4">
      <t>イタク</t>
    </rPh>
    <rPh sb="8" eb="11">
      <t>ジュウジシャ</t>
    </rPh>
    <phoneticPr fontId="3"/>
  </si>
  <si>
    <t>/施設</t>
    <rPh sb="1" eb="3">
      <t>シセツ</t>
    </rPh>
    <phoneticPr fontId="1"/>
  </si>
  <si>
    <t>国保連合会に登録されている口座情報を本事業の振込に使用することに同意する</t>
    <rPh sb="0" eb="2">
      <t>コクホ</t>
    </rPh>
    <rPh sb="2" eb="4">
      <t>レンゴウ</t>
    </rPh>
    <rPh sb="4" eb="5">
      <t>カイ</t>
    </rPh>
    <rPh sb="6" eb="8">
      <t>トウロク</t>
    </rPh>
    <rPh sb="13" eb="15">
      <t>コウザ</t>
    </rPh>
    <rPh sb="15" eb="17">
      <t>ジョウホウ</t>
    </rPh>
    <rPh sb="18" eb="19">
      <t>ホン</t>
    </rPh>
    <rPh sb="19" eb="21">
      <t>ジギョウ</t>
    </rPh>
    <rPh sb="22" eb="24">
      <t>フリコミ</t>
    </rPh>
    <rPh sb="25" eb="27">
      <t>シヨウ</t>
    </rPh>
    <rPh sb="32" eb="34">
      <t>ドウイ</t>
    </rPh>
    <phoneticPr fontId="3"/>
  </si>
  <si>
    <t>※この欄に「○」が表示されない場合、本表の事業所数と個票の枚数が一致していません。</t>
    <rPh sb="3" eb="4">
      <t>ラン</t>
    </rPh>
    <rPh sb="9" eb="11">
      <t>ヒョウジ</t>
    </rPh>
    <rPh sb="15" eb="17">
      <t>バアイ</t>
    </rPh>
    <phoneticPr fontId="3"/>
  </si>
  <si>
    <t>　個票のシート名に誤りがないか確認して下さい。</t>
    <rPh sb="1" eb="3">
      <t>コヒョウ</t>
    </rPh>
    <rPh sb="7" eb="8">
      <t>メイ</t>
    </rPh>
    <rPh sb="9" eb="10">
      <t>アヤマ</t>
    </rPh>
    <rPh sb="15" eb="17">
      <t>カクニン</t>
    </rPh>
    <rPh sb="19" eb="20">
      <t>クダ</t>
    </rPh>
    <phoneticPr fontId="3"/>
  </si>
  <si>
    <t>　　申　請　額　：　</t>
    <rPh sb="2" eb="3">
      <t>サル</t>
    </rPh>
    <rPh sb="4" eb="5">
      <t>ショウ</t>
    </rPh>
    <rPh sb="6" eb="7">
      <t>ガク</t>
    </rPh>
    <phoneticPr fontId="3"/>
  </si>
  <si>
    <t>（内訳）</t>
    <rPh sb="1" eb="3">
      <t>ウチワケ</t>
    </rPh>
    <phoneticPr fontId="3"/>
  </si>
  <si>
    <t>（添付書類）</t>
    <rPh sb="1" eb="3">
      <t>テンプ</t>
    </rPh>
    <rPh sb="3" eb="5">
      <t>ショルイ</t>
    </rPh>
    <phoneticPr fontId="3"/>
  </si>
  <si>
    <t>他の施設等との期間通算がある場合その施設名</t>
    <rPh sb="0" eb="1">
      <t>タ</t>
    </rPh>
    <rPh sb="2" eb="4">
      <t>シセツ</t>
    </rPh>
    <rPh sb="4" eb="5">
      <t>トウ</t>
    </rPh>
    <rPh sb="7" eb="9">
      <t>キカン</t>
    </rPh>
    <rPh sb="9" eb="11">
      <t>ツウサン</t>
    </rPh>
    <rPh sb="14" eb="16">
      <t>バアイ</t>
    </rPh>
    <rPh sb="18" eb="20">
      <t>シセツ</t>
    </rPh>
    <rPh sb="20" eb="21">
      <t>メイ</t>
    </rPh>
    <phoneticPr fontId="3"/>
  </si>
  <si>
    <t>他法人での慰労金の申請の有無</t>
    <phoneticPr fontId="3"/>
  </si>
  <si>
    <r>
      <t>2-1．感染症対策を徹底した上での障害福祉サービス提供支援事業</t>
    </r>
    <r>
      <rPr>
        <sz val="8"/>
        <rFont val="ＭＳ 明朝"/>
        <family val="1"/>
        <charset val="128"/>
      </rPr>
      <t>（多機能型簡易居室分を除く）</t>
    </r>
    <rPh sb="4" eb="7">
      <t>カンセンショウ</t>
    </rPh>
    <rPh sb="7" eb="9">
      <t>タイサク</t>
    </rPh>
    <rPh sb="10" eb="12">
      <t>テッテイ</t>
    </rPh>
    <rPh sb="14" eb="15">
      <t>ウエ</t>
    </rPh>
    <rPh sb="17" eb="19">
      <t>ショウガイ</t>
    </rPh>
    <rPh sb="19" eb="21">
      <t>フクシ</t>
    </rPh>
    <rPh sb="25" eb="27">
      <t>テイキョウ</t>
    </rPh>
    <rPh sb="27" eb="29">
      <t>シエン</t>
    </rPh>
    <rPh sb="29" eb="31">
      <t>ジギョウ</t>
    </rPh>
    <rPh sb="32" eb="36">
      <t>タキノウガタ</t>
    </rPh>
    <rPh sb="36" eb="38">
      <t>カンイ</t>
    </rPh>
    <rPh sb="38" eb="40">
      <t>キョシツ</t>
    </rPh>
    <rPh sb="40" eb="41">
      <t>ブン</t>
    </rPh>
    <rPh sb="42" eb="43">
      <t>ノゾ</t>
    </rPh>
    <phoneticPr fontId="3"/>
  </si>
  <si>
    <r>
      <t>2-2．感染症対策を徹底した上での障害福祉サービス提供支援事業</t>
    </r>
    <r>
      <rPr>
        <sz val="8"/>
        <rFont val="ＭＳ 明朝"/>
        <family val="1"/>
        <charset val="128"/>
      </rPr>
      <t>（多機能型簡易居室分に限る）</t>
    </r>
    <rPh sb="4" eb="7">
      <t>カンセンショウ</t>
    </rPh>
    <rPh sb="7" eb="9">
      <t>タイサク</t>
    </rPh>
    <rPh sb="10" eb="12">
      <t>テッテイ</t>
    </rPh>
    <rPh sb="14" eb="15">
      <t>ウエ</t>
    </rPh>
    <rPh sb="17" eb="19">
      <t>ショウガイ</t>
    </rPh>
    <rPh sb="19" eb="21">
      <t>フクシ</t>
    </rPh>
    <rPh sb="25" eb="27">
      <t>テイキョウ</t>
    </rPh>
    <rPh sb="27" eb="29">
      <t>シエン</t>
    </rPh>
    <rPh sb="29" eb="31">
      <t>ジギョウ</t>
    </rPh>
    <rPh sb="32" eb="36">
      <t>タキノウガタ</t>
    </rPh>
    <rPh sb="36" eb="38">
      <t>カンイ</t>
    </rPh>
    <rPh sb="38" eb="40">
      <t>キョシツ</t>
    </rPh>
    <rPh sb="40" eb="41">
      <t>ブン</t>
    </rPh>
    <rPh sb="42" eb="43">
      <t>カギ</t>
    </rPh>
    <phoneticPr fontId="3"/>
  </si>
  <si>
    <t>2-1．感染症対策を徹底した上での障害福祉サービス提供支援事業</t>
    <rPh sb="4" eb="7">
      <t>カンセンショウ</t>
    </rPh>
    <rPh sb="7" eb="9">
      <t>タイサク</t>
    </rPh>
    <rPh sb="10" eb="12">
      <t>テッテイ</t>
    </rPh>
    <rPh sb="14" eb="15">
      <t>ウエ</t>
    </rPh>
    <rPh sb="17" eb="19">
      <t>ショウガイ</t>
    </rPh>
    <rPh sb="19" eb="21">
      <t>フクシ</t>
    </rPh>
    <rPh sb="25" eb="27">
      <t>テイキョウ</t>
    </rPh>
    <rPh sb="27" eb="29">
      <t>シエン</t>
    </rPh>
    <rPh sb="29" eb="31">
      <t>ジギョウ</t>
    </rPh>
    <phoneticPr fontId="3"/>
  </si>
  <si>
    <t>2-2．感染症対策を徹底した上での障害福祉サービス提供支援事業</t>
    <rPh sb="4" eb="7">
      <t>カンセンショウ</t>
    </rPh>
    <rPh sb="7" eb="9">
      <t>タイサク</t>
    </rPh>
    <rPh sb="10" eb="12">
      <t>テッテイ</t>
    </rPh>
    <rPh sb="14" eb="15">
      <t>ウエ</t>
    </rPh>
    <rPh sb="17" eb="19">
      <t>ショウガイ</t>
    </rPh>
    <rPh sb="19" eb="21">
      <t>フクシ</t>
    </rPh>
    <rPh sb="25" eb="27">
      <t>テイキョウ</t>
    </rPh>
    <rPh sb="27" eb="29">
      <t>シエン</t>
    </rPh>
    <rPh sb="29" eb="31">
      <t>ジギョウ</t>
    </rPh>
    <phoneticPr fontId="3"/>
  </si>
  <si>
    <r>
      <t>3．</t>
    </r>
    <r>
      <rPr>
        <b/>
        <sz val="9"/>
        <rFont val="ＭＳ Ｐ明朝"/>
        <family val="1"/>
        <charset val="128"/>
      </rPr>
      <t>在宅サービス、計画相談支援及び障害児相談支援事業所による利用者への再開支援への助成事業</t>
    </r>
    <rPh sb="2" eb="4">
      <t>ザイタク</t>
    </rPh>
    <rPh sb="24" eb="27">
      <t>ジギョウショ</t>
    </rPh>
    <rPh sb="30" eb="33">
      <t>リヨウシャ</t>
    </rPh>
    <rPh sb="35" eb="37">
      <t>サイカイ</t>
    </rPh>
    <rPh sb="37" eb="39">
      <t>シエン</t>
    </rPh>
    <rPh sb="41" eb="43">
      <t>ジョセイ</t>
    </rPh>
    <rPh sb="43" eb="45">
      <t>ジギョウ</t>
    </rPh>
    <phoneticPr fontId="3"/>
  </si>
  <si>
    <t>4．在宅サービス、計画相談支援及び障害児相談支援における環境整備への助成事業</t>
    <rPh sb="28" eb="30">
      <t>カンキョウ</t>
    </rPh>
    <rPh sb="30" eb="32">
      <t>セイビ</t>
    </rPh>
    <rPh sb="34" eb="36">
      <t>ジョセイ</t>
    </rPh>
    <rPh sb="36" eb="38">
      <t>ジギョウ</t>
    </rPh>
    <phoneticPr fontId="3"/>
  </si>
  <si>
    <t>3．在宅サービス、計画相談支援及び障害児相談支援事業所による利用者への</t>
    <rPh sb="2" eb="4">
      <t>ザイタク</t>
    </rPh>
    <rPh sb="9" eb="11">
      <t>ケイカク</t>
    </rPh>
    <rPh sb="11" eb="13">
      <t>ソウダン</t>
    </rPh>
    <rPh sb="13" eb="15">
      <t>シエン</t>
    </rPh>
    <rPh sb="15" eb="16">
      <t>オヨ</t>
    </rPh>
    <rPh sb="17" eb="19">
      <t>ショウガイ</t>
    </rPh>
    <rPh sb="19" eb="20">
      <t>ジ</t>
    </rPh>
    <rPh sb="20" eb="22">
      <t>ソウダン</t>
    </rPh>
    <rPh sb="22" eb="24">
      <t>シエン</t>
    </rPh>
    <rPh sb="24" eb="27">
      <t>ジギョウショ</t>
    </rPh>
    <rPh sb="30" eb="33">
      <t>リヨウシャ</t>
    </rPh>
    <phoneticPr fontId="3"/>
  </si>
  <si>
    <t>新型コロナウイルス感染症緊急包括支援交付金（障害分）に関する事業実施計画書</t>
    <rPh sb="22" eb="24">
      <t>ショウガイ</t>
    </rPh>
    <phoneticPr fontId="3"/>
  </si>
  <si>
    <t>代表となる
法人名</t>
    <rPh sb="0" eb="2">
      <t>ダイヒョウ</t>
    </rPh>
    <rPh sb="6" eb="8">
      <t>ホウジン</t>
    </rPh>
    <rPh sb="8" eb="9">
      <t>メイ</t>
    </rPh>
    <phoneticPr fontId="3"/>
  </si>
  <si>
    <t>本事業は原則、国保連合会のシステムを活用しての交付を予定しています。（債権譲渡がある場合等を除く）</t>
    <rPh sb="0" eb="1">
      <t>ホン</t>
    </rPh>
    <rPh sb="1" eb="3">
      <t>ジギョウ</t>
    </rPh>
    <rPh sb="4" eb="6">
      <t>ゲンソク</t>
    </rPh>
    <rPh sb="7" eb="9">
      <t>コクホ</t>
    </rPh>
    <rPh sb="9" eb="12">
      <t>レンゴウカイ</t>
    </rPh>
    <rPh sb="18" eb="20">
      <t>カツヨウ</t>
    </rPh>
    <rPh sb="23" eb="25">
      <t>コウフ</t>
    </rPh>
    <rPh sb="26" eb="28">
      <t>ヨテイ</t>
    </rPh>
    <rPh sb="35" eb="37">
      <t>サイケン</t>
    </rPh>
    <rPh sb="37" eb="39">
      <t>ジョウト</t>
    </rPh>
    <rPh sb="42" eb="44">
      <t>バアイ</t>
    </rPh>
    <rPh sb="44" eb="45">
      <t>トウ</t>
    </rPh>
    <rPh sb="46" eb="47">
      <t>ノゾ</t>
    </rPh>
    <phoneticPr fontId="3"/>
  </si>
  <si>
    <t>2-1</t>
    <phoneticPr fontId="3"/>
  </si>
  <si>
    <t>2-2</t>
    <phoneticPr fontId="3"/>
  </si>
  <si>
    <t>　</t>
    <phoneticPr fontId="3"/>
  </si>
  <si>
    <t>（注）行が不足する場合には適宜行を追加して差し支えないが、列の挿入は絶対に行わないこと。</t>
    <rPh sb="1" eb="2">
      <t>チュウ</t>
    </rPh>
    <phoneticPr fontId="3"/>
  </si>
  <si>
    <t>※　本表は法人単位でまとめて記載すること。法人一括申請を行わずに事業所ごとに申請する場合も同様の取扱いとします。（本表の記載内容は、同一法人であれば同一となります。）</t>
    <rPh sb="2" eb="4">
      <t>ホンピョウ</t>
    </rPh>
    <rPh sb="5" eb="7">
      <t>ホウジン</t>
    </rPh>
    <rPh sb="7" eb="9">
      <t>タンイ</t>
    </rPh>
    <rPh sb="14" eb="16">
      <t>キサイ</t>
    </rPh>
    <phoneticPr fontId="3"/>
  </si>
  <si>
    <t>２　新型コロナウイルス感染症緊急包括支援交付金（障害分）に関する事業実施計画書</t>
    <rPh sb="2" eb="4">
      <t>シンガタ</t>
    </rPh>
    <rPh sb="11" eb="14">
      <t>カンセンショウ</t>
    </rPh>
    <rPh sb="14" eb="16">
      <t>キンキュウ</t>
    </rPh>
    <rPh sb="16" eb="18">
      <t>ホウカツ</t>
    </rPh>
    <rPh sb="18" eb="20">
      <t>シエン</t>
    </rPh>
    <rPh sb="20" eb="23">
      <t>コウフキン</t>
    </rPh>
    <rPh sb="24" eb="26">
      <t>ショウガイ</t>
    </rPh>
    <rPh sb="26" eb="27">
      <t>ブン</t>
    </rPh>
    <phoneticPr fontId="3"/>
  </si>
  <si>
    <t>宿泊型自立訓練</t>
    <rPh sb="0" eb="3">
      <t>シュクハクガタ</t>
    </rPh>
    <rPh sb="3" eb="5">
      <t>ジリツ</t>
    </rPh>
    <rPh sb="5" eb="7">
      <t>クンレン</t>
    </rPh>
    <phoneticPr fontId="3"/>
  </si>
  <si>
    <t>就労移行支援（養成施設）</t>
    <rPh sb="0" eb="2">
      <t>シュウロウ</t>
    </rPh>
    <rPh sb="2" eb="4">
      <t>イコウ</t>
    </rPh>
    <rPh sb="4" eb="6">
      <t>シエン</t>
    </rPh>
    <rPh sb="7" eb="9">
      <t>ヨウセイ</t>
    </rPh>
    <rPh sb="9" eb="11">
      <t>シセツ</t>
    </rPh>
    <phoneticPr fontId="1"/>
  </si>
  <si>
    <t>Excelファイル名を代表となる事業所の事業所番号に変更し、都道府県（都道府県が受付・支払業務を各都道府県の国保連に委託する場合は、各都道府県の国保連）に送付</t>
    <rPh sb="48" eb="49">
      <t>カク</t>
    </rPh>
    <rPh sb="49" eb="53">
      <t>トドウフケン</t>
    </rPh>
    <rPh sb="54" eb="57">
      <t>コクホレン</t>
    </rPh>
    <rPh sb="66" eb="67">
      <t>カク</t>
    </rPh>
    <rPh sb="72" eb="75">
      <t>コクホレン</t>
    </rPh>
    <phoneticPr fontId="3"/>
  </si>
  <si>
    <r>
      <t xml:space="preserve">都道府県等内で必要な作業を行い、事業者に助成金を交付
</t>
    </r>
    <r>
      <rPr>
        <sz val="10"/>
        <color rgb="FF0070C0"/>
        <rFont val="ＭＳ 明朝"/>
        <family val="1"/>
        <charset val="128"/>
      </rPr>
      <t>※支払業務を国保連に委託する場合は、様式１（申請額一覧）の「審査結果」欄に「可」を入力の上、国保連に送付（月末までに送付があったものについて、翌月末に支払い）
なお、国保連による支払確定後、国保連から事業所（事業所台帳に登録された住所宛て）に対し、支払通知書を送付</t>
    </r>
    <rPh sb="45" eb="47">
      <t>ヨウシキ</t>
    </rPh>
    <rPh sb="49" eb="52">
      <t>シンセイガク</t>
    </rPh>
    <rPh sb="52" eb="54">
      <t>イチラン</t>
    </rPh>
    <rPh sb="57" eb="59">
      <t>シンサ</t>
    </rPh>
    <rPh sb="59" eb="61">
      <t>ケッカ</t>
    </rPh>
    <rPh sb="62" eb="63">
      <t>ラン</t>
    </rPh>
    <rPh sb="65" eb="66">
      <t>カ</t>
    </rPh>
    <rPh sb="68" eb="70">
      <t>ニュウリョク</t>
    </rPh>
    <rPh sb="71" eb="72">
      <t>ウエ</t>
    </rPh>
    <rPh sb="80" eb="82">
      <t>ゲツマツ</t>
    </rPh>
    <rPh sb="85" eb="87">
      <t>ソウフ</t>
    </rPh>
    <rPh sb="98" eb="101">
      <t>ヨクゲツマツ</t>
    </rPh>
    <rPh sb="102" eb="104">
      <t>シハラ</t>
    </rPh>
    <phoneticPr fontId="3"/>
  </si>
  <si>
    <t>提供サービス</t>
    <rPh sb="0" eb="2">
      <t>テイキョウ</t>
    </rPh>
    <phoneticPr fontId="3"/>
  </si>
  <si>
    <t>陽性者(濃厚接触者)発生施設</t>
    <phoneticPr fontId="3"/>
  </si>
  <si>
    <t>訪問系で陽性者等への対応はないが対象期間に10日以上勤務</t>
    <rPh sb="0" eb="2">
      <t>ホウモン</t>
    </rPh>
    <rPh sb="2" eb="3">
      <t>ケイ</t>
    </rPh>
    <rPh sb="4" eb="6">
      <t>ヨウセイ</t>
    </rPh>
    <rPh sb="6" eb="8">
      <t>シャナド</t>
    </rPh>
    <rPh sb="10" eb="12">
      <t>タイオウ</t>
    </rPh>
    <rPh sb="16" eb="18">
      <t>タイショウ</t>
    </rPh>
    <rPh sb="18" eb="20">
      <t>キカン</t>
    </rPh>
    <rPh sb="23" eb="26">
      <t>ニチイジョウ</t>
    </rPh>
    <rPh sb="26" eb="28">
      <t>キンム</t>
    </rPh>
    <phoneticPr fontId="3"/>
  </si>
  <si>
    <t>対象期間に10日以上勤務</t>
  </si>
  <si>
    <t>訪問系で陽性者等に1日以上対応又は訪問系以外で1日以上勤務</t>
    <rPh sb="0" eb="2">
      <t>ホウモン</t>
    </rPh>
    <rPh sb="2" eb="3">
      <t>ケイ</t>
    </rPh>
    <rPh sb="4" eb="6">
      <t>ヨウセイ</t>
    </rPh>
    <rPh sb="6" eb="8">
      <t>シャナド</t>
    </rPh>
    <rPh sb="10" eb="13">
      <t>ニチイジョウ</t>
    </rPh>
    <rPh sb="13" eb="15">
      <t>タイオウ</t>
    </rPh>
    <rPh sb="15" eb="16">
      <t>マタ</t>
    </rPh>
    <rPh sb="17" eb="19">
      <t>ホウモン</t>
    </rPh>
    <rPh sb="19" eb="20">
      <t>ケイ</t>
    </rPh>
    <rPh sb="20" eb="22">
      <t>イガイ</t>
    </rPh>
    <phoneticPr fontId="3"/>
  </si>
  <si>
    <t>茨城県知事</t>
    <rPh sb="0" eb="3">
      <t>イバラキケン</t>
    </rPh>
    <rPh sb="3" eb="5">
      <t>チジ</t>
    </rPh>
    <phoneticPr fontId="3"/>
  </si>
  <si>
    <t>再開支援への助成事業</t>
    <phoneticPr fontId="3"/>
  </si>
  <si>
    <t>e-mail</t>
    <phoneticPr fontId="3"/>
  </si>
  <si>
    <t>様式第１号</t>
    <rPh sb="0" eb="2">
      <t>ヨウシキ</t>
    </rPh>
    <rPh sb="2" eb="3">
      <t>ダイ</t>
    </rPh>
    <rPh sb="4" eb="5">
      <t>ゴウ</t>
    </rPh>
    <phoneticPr fontId="3"/>
  </si>
  <si>
    <t>（様式１－１）事業所・施設別申請額一覧</t>
    <rPh sb="1" eb="3">
      <t>ヨウシキ</t>
    </rPh>
    <rPh sb="7" eb="10">
      <t>ジギョウショ</t>
    </rPh>
    <rPh sb="11" eb="13">
      <t>シセツ</t>
    </rPh>
    <rPh sb="13" eb="14">
      <t>ベツ</t>
    </rPh>
    <rPh sb="14" eb="17">
      <t>シンセイガク</t>
    </rPh>
    <rPh sb="17" eb="19">
      <t>イチラン</t>
    </rPh>
    <phoneticPr fontId="3"/>
  </si>
  <si>
    <t>（様式１－２）</t>
    <rPh sb="1" eb="3">
      <t>ヨウシキ</t>
    </rPh>
    <phoneticPr fontId="3"/>
  </si>
  <si>
    <t>（様式１－３）障害福祉慰労金受給職員表（法人単位）</t>
    <rPh sb="1" eb="3">
      <t>ヨウシキ</t>
    </rPh>
    <rPh sb="7" eb="9">
      <t>ショウガイ</t>
    </rPh>
    <rPh sb="9" eb="11">
      <t>フクシ</t>
    </rPh>
    <rPh sb="11" eb="14">
      <t>イロウキン</t>
    </rPh>
    <rPh sb="14" eb="16">
      <t>ジュキュウ</t>
    </rPh>
    <rPh sb="16" eb="18">
      <t>ショクイン</t>
    </rPh>
    <rPh sb="18" eb="19">
      <t>ヒョウ</t>
    </rPh>
    <rPh sb="20" eb="22">
      <t>ホウジン</t>
    </rPh>
    <rPh sb="22" eb="24">
      <t>タンイ</t>
    </rPh>
    <phoneticPr fontId="3"/>
  </si>
  <si>
    <t>１　事業所・施設別申請額一覧（様式１－１）</t>
    <phoneticPr fontId="3"/>
  </si>
  <si>
    <t>　　（事業所単位）（様式１－２）</t>
    <phoneticPr fontId="3"/>
  </si>
  <si>
    <t>（法人所在地）</t>
    <phoneticPr fontId="3"/>
  </si>
  <si>
    <t>（法人名）</t>
    <phoneticPr fontId="3"/>
  </si>
  <si>
    <t>（役職・代表者名）</t>
    <phoneticPr fontId="3"/>
  </si>
  <si>
    <t>申請書に、申請者の所在地、法人名、代表者名、日付を入力</t>
    <rPh sb="0" eb="3">
      <t>シンセイショ</t>
    </rPh>
    <rPh sb="5" eb="8">
      <t>シンセイシャ</t>
    </rPh>
    <rPh sb="9" eb="12">
      <t>ショザイチ</t>
    </rPh>
    <rPh sb="13" eb="15">
      <t>ホウジン</t>
    </rPh>
    <rPh sb="15" eb="16">
      <t>メイ</t>
    </rPh>
    <rPh sb="17" eb="20">
      <t>ダイヒョウシャ</t>
    </rPh>
    <rPh sb="20" eb="21">
      <t>メイ</t>
    </rPh>
    <rPh sb="22" eb="24">
      <t>ヒヅケ</t>
    </rPh>
    <rPh sb="25" eb="27">
      <t>ニュウリョク</t>
    </rPh>
    <phoneticPr fontId="3"/>
  </si>
  <si>
    <t>本Excelを各事業所に配布し、以下の様式への記入を依頼
・様式１－２（個票）</t>
    <rPh sb="16" eb="18">
      <t>イカ</t>
    </rPh>
    <rPh sb="19" eb="21">
      <t>ヨウシキ</t>
    </rPh>
    <rPh sb="23" eb="25">
      <t>キニュウ</t>
    </rPh>
    <rPh sb="26" eb="28">
      <t>イライ</t>
    </rPh>
    <phoneticPr fontId="3"/>
  </si>
  <si>
    <t>以下の作業を行った上で、事業者（法人本部）へ返送
【様式１－２（個票）】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2" eb="34">
      <t>コヒョウ</t>
    </rPh>
    <rPh sb="38" eb="40">
      <t>ミズイロ</t>
    </rPh>
    <rPh sb="43" eb="45">
      <t>ヒツヨウ</t>
    </rPh>
    <rPh sb="45" eb="47">
      <t>ジョウホウ</t>
    </rPh>
    <rPh sb="48" eb="50">
      <t>ニュウリョク</t>
    </rPh>
    <rPh sb="52" eb="54">
      <t>ミドリイロ</t>
    </rPh>
    <rPh sb="64" eb="66">
      <t>センタク</t>
    </rPh>
    <phoneticPr fontId="3"/>
  </si>
  <si>
    <r>
      <t xml:space="preserve">様式１－２（個票）の内容が、様式１（申請額一覧）に正しく反映されていることを確認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6" eb="8">
      <t>コヒョウ</t>
    </rPh>
    <rPh sb="10" eb="12">
      <t>ナイヨウ</t>
    </rPh>
    <rPh sb="14" eb="16">
      <t>ヨウシキ</t>
    </rPh>
    <rPh sb="18" eb="21">
      <t>シンセイガク</t>
    </rPh>
    <rPh sb="21" eb="23">
      <t>イチラン</t>
    </rPh>
    <rPh sb="25" eb="26">
      <t>タダ</t>
    </rPh>
    <rPh sb="26" eb="27">
      <t>テキセイ</t>
    </rPh>
    <rPh sb="28" eb="30">
      <t>ハンエイ</t>
    </rPh>
    <rPh sb="38" eb="40">
      <t>カクニン</t>
    </rPh>
    <rPh sb="64" eb="65">
      <t>ギョウ</t>
    </rPh>
    <rPh sb="77" eb="78">
      <t>ミギ</t>
    </rPh>
    <phoneticPr fontId="3"/>
  </si>
  <si>
    <t>1．障害福祉慰労金事業</t>
  </si>
  <si>
    <t>３　障害福祉慰労金受給職員表（法人単位）（様式１－３）</t>
    <rPh sb="2" eb="4">
      <t>ショウガイ</t>
    </rPh>
    <rPh sb="4" eb="6">
      <t>フクシ</t>
    </rPh>
    <rPh sb="6" eb="9">
      <t>イロウキン</t>
    </rPh>
    <rPh sb="9" eb="11">
      <t>ジュキュウ</t>
    </rPh>
    <rPh sb="11" eb="13">
      <t>ショクイン</t>
    </rPh>
    <rPh sb="13" eb="14">
      <t>ヒョウ</t>
    </rPh>
    <rPh sb="15" eb="17">
      <t>ホウジン</t>
    </rPh>
    <rPh sb="17" eb="19">
      <t>タンイ</t>
    </rPh>
    <phoneticPr fontId="3"/>
  </si>
  <si>
    <t>〈 国保連申請用 〉</t>
    <rPh sb="2" eb="5">
      <t>コクホレン</t>
    </rPh>
    <rPh sb="5" eb="8">
      <t>シンセイヨウ</t>
    </rPh>
    <phoneticPr fontId="3"/>
  </si>
  <si>
    <t>令和２年度新型コロナウイルス感染症緊急包括支援事業（障害福祉サービス分）補助金に係る交付申請書</t>
    <rPh sb="0" eb="2">
      <t>レイワ</t>
    </rPh>
    <rPh sb="3" eb="5">
      <t>ネンド</t>
    </rPh>
    <rPh sb="5" eb="7">
      <t>シンガタ</t>
    </rPh>
    <rPh sb="14" eb="17">
      <t>カンセンショウ</t>
    </rPh>
    <rPh sb="17" eb="19">
      <t>キンキュウ</t>
    </rPh>
    <rPh sb="19" eb="21">
      <t>ホウカツ</t>
    </rPh>
    <rPh sb="21" eb="23">
      <t>シエン</t>
    </rPh>
    <rPh sb="23" eb="25">
      <t>ジギョウ</t>
    </rPh>
    <rPh sb="26" eb="28">
      <t>ショウガイ</t>
    </rPh>
    <rPh sb="28" eb="30">
      <t>フクシ</t>
    </rPh>
    <rPh sb="34" eb="35">
      <t>ブン</t>
    </rPh>
    <rPh sb="36" eb="39">
      <t>ホジョキン</t>
    </rPh>
    <rPh sb="40" eb="41">
      <t>カカ</t>
    </rPh>
    <rPh sb="42" eb="44">
      <t>コウフ</t>
    </rPh>
    <rPh sb="44" eb="47">
      <t>シンセイショ</t>
    </rPh>
    <phoneticPr fontId="3"/>
  </si>
  <si>
    <t>個票情報取得一覧</t>
    <rPh sb="0" eb="2">
      <t>コヒョウ</t>
    </rPh>
    <rPh sb="2" eb="4">
      <t>ジョウホウ</t>
    </rPh>
    <rPh sb="4" eb="6">
      <t>シュトク</t>
    </rPh>
    <rPh sb="6" eb="8">
      <t>イチラン</t>
    </rPh>
    <phoneticPr fontId="3"/>
  </si>
  <si>
    <t>No</t>
    <phoneticPr fontId="32"/>
  </si>
  <si>
    <t>事業所コード</t>
    <rPh sb="0" eb="3">
      <t>ジギョウショ</t>
    </rPh>
    <phoneticPr fontId="32"/>
  </si>
  <si>
    <t>施設名称</t>
    <rPh sb="0" eb="2">
      <t>シセツ</t>
    </rPh>
    <rPh sb="2" eb="4">
      <t>メイショウ</t>
    </rPh>
    <phoneticPr fontId="32"/>
  </si>
  <si>
    <t>連絡先電話番号</t>
    <rPh sb="0" eb="2">
      <t>レンラク</t>
    </rPh>
    <rPh sb="2" eb="3">
      <t>サキ</t>
    </rPh>
    <rPh sb="3" eb="5">
      <t>デンワ</t>
    </rPh>
    <rPh sb="5" eb="7">
      <t>バンゴウ</t>
    </rPh>
    <phoneticPr fontId="32"/>
  </si>
  <si>
    <t>住所</t>
    <rPh sb="0" eb="2">
      <t>ジュウショ</t>
    </rPh>
    <phoneticPr fontId="32"/>
  </si>
  <si>
    <t>サービス種類</t>
    <rPh sb="4" eb="6">
      <t>シュルイ</t>
    </rPh>
    <phoneticPr fontId="3"/>
  </si>
  <si>
    <t>国保連口座</t>
    <rPh sb="0" eb="2">
      <t>コクホ</t>
    </rPh>
    <rPh sb="2" eb="3">
      <t>レン</t>
    </rPh>
    <rPh sb="3" eb="5">
      <t>コウザ</t>
    </rPh>
    <phoneticPr fontId="32"/>
  </si>
  <si>
    <t>慰労金額</t>
    <rPh sb="0" eb="3">
      <t>イロウキン</t>
    </rPh>
    <rPh sb="3" eb="4">
      <t>ガク</t>
    </rPh>
    <phoneticPr fontId="32"/>
  </si>
  <si>
    <t>振込手数料</t>
    <rPh sb="0" eb="2">
      <t>フリコミ</t>
    </rPh>
    <rPh sb="2" eb="5">
      <t>テスウリョウ</t>
    </rPh>
    <phoneticPr fontId="32"/>
  </si>
  <si>
    <t>感染対策助成金額（多機能型居室を除く）</t>
    <rPh sb="0" eb="2">
      <t>カンセン</t>
    </rPh>
    <rPh sb="2" eb="4">
      <t>タイサク</t>
    </rPh>
    <rPh sb="4" eb="7">
      <t>ジョセイキン</t>
    </rPh>
    <rPh sb="7" eb="8">
      <t>ガク</t>
    </rPh>
    <rPh sb="9" eb="13">
      <t>タキノウガタ</t>
    </rPh>
    <rPh sb="13" eb="15">
      <t>キョシツ</t>
    </rPh>
    <rPh sb="16" eb="17">
      <t>ノゾ</t>
    </rPh>
    <phoneticPr fontId="32"/>
  </si>
  <si>
    <t>感染対策助成金額（多機能型居室に限る）</t>
    <rPh sb="0" eb="2">
      <t>カンセン</t>
    </rPh>
    <rPh sb="2" eb="4">
      <t>タイサク</t>
    </rPh>
    <rPh sb="4" eb="7">
      <t>ジョセイキン</t>
    </rPh>
    <rPh sb="7" eb="8">
      <t>ガク</t>
    </rPh>
    <rPh sb="9" eb="13">
      <t>タキノウガタ</t>
    </rPh>
    <rPh sb="13" eb="15">
      <t>キョシツ</t>
    </rPh>
    <rPh sb="16" eb="17">
      <t>カギ</t>
    </rPh>
    <phoneticPr fontId="32"/>
  </si>
  <si>
    <t>個別再開支援助成金額</t>
    <rPh sb="0" eb="2">
      <t>コベツ</t>
    </rPh>
    <rPh sb="2" eb="4">
      <t>サイカイ</t>
    </rPh>
    <rPh sb="4" eb="6">
      <t>シエン</t>
    </rPh>
    <rPh sb="6" eb="9">
      <t>ジョセイキン</t>
    </rPh>
    <rPh sb="9" eb="10">
      <t>ガク</t>
    </rPh>
    <phoneticPr fontId="32"/>
  </si>
  <si>
    <t>環境整備助成金額</t>
    <rPh sb="0" eb="2">
      <t>カンキョウ</t>
    </rPh>
    <rPh sb="2" eb="4">
      <t>セイビ</t>
    </rPh>
    <rPh sb="4" eb="6">
      <t>ジョセイ</t>
    </rPh>
    <rPh sb="6" eb="8">
      <t>キンガク</t>
    </rPh>
    <phoneticPr fontId="32"/>
  </si>
  <si>
    <t>金融機関名</t>
    <rPh sb="0" eb="2">
      <t>キンユウ</t>
    </rPh>
    <rPh sb="2" eb="5">
      <t>キカンメイ</t>
    </rPh>
    <phoneticPr fontId="3"/>
  </si>
  <si>
    <t>金融機関コード</t>
    <rPh sb="0" eb="2">
      <t>キンユウ</t>
    </rPh>
    <rPh sb="2" eb="4">
      <t>キカン</t>
    </rPh>
    <phoneticPr fontId="3"/>
  </si>
  <si>
    <t>支店名</t>
    <rPh sb="0" eb="3">
      <t>シテンメイ</t>
    </rPh>
    <phoneticPr fontId="3"/>
  </si>
  <si>
    <t>支店コード</t>
    <rPh sb="0" eb="2">
      <t>シテン</t>
    </rPh>
    <phoneticPr fontId="3"/>
  </si>
  <si>
    <t>預金種別</t>
    <rPh sb="0" eb="2">
      <t>ヨキン</t>
    </rPh>
    <rPh sb="2" eb="4">
      <t>シュベツ</t>
    </rPh>
    <phoneticPr fontId="3"/>
  </si>
  <si>
    <t>口座番号</t>
    <rPh sb="0" eb="2">
      <t>コウザ</t>
    </rPh>
    <rPh sb="2" eb="4">
      <t>バンゴウ</t>
    </rPh>
    <phoneticPr fontId="3"/>
  </si>
  <si>
    <t>口座名義</t>
    <rPh sb="0" eb="2">
      <t>コウザ</t>
    </rPh>
    <rPh sb="2" eb="4">
      <t>メイギ</t>
    </rPh>
    <phoneticPr fontId="3"/>
  </si>
  <si>
    <t>口座名義フリガナ</t>
    <rPh sb="0" eb="2">
      <t>コウザ</t>
    </rPh>
    <rPh sb="2" eb="4">
      <t>メイギ</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</si>
</sst>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 ;[Red]\-#,##0\ "/>
    <numFmt numFmtId="178" formatCode="#,##0;\-#,##0;&quot;&quot;"/>
    <numFmt numFmtId="179" formatCode="[$-F800]dddd\,\ mmmm\ dd\,\ yyyy"/>
    <numFmt numFmtId="180" formatCode="yyyy&quot;年&quot;m&quot;月&quot;d&quot;日&quot;;@"/>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b/>
      <sz val="11"/>
      <color rgb="FFFF0000"/>
      <name val="ＭＳ Ｐゴシック"/>
      <family val="3"/>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9"/>
      <name val="ＭＳ Ｐ明朝"/>
      <family val="1"/>
      <charset val="128"/>
    </font>
    <font>
      <sz val="9"/>
      <color theme="1"/>
      <name val="ＭＳ Ｐ明朝"/>
      <family val="1"/>
      <charset val="128"/>
    </font>
    <font>
      <b/>
      <sz val="9"/>
      <color indexed="81"/>
      <name val="MS P ゴシック"/>
      <family val="3"/>
      <charset val="128"/>
    </font>
    <font>
      <sz val="9"/>
      <color indexed="81"/>
      <name val="MS P ゴシック"/>
      <family val="3"/>
      <charset val="128"/>
    </font>
    <font>
      <b/>
      <sz val="11"/>
      <name val="ＭＳ Ｐ明朝"/>
      <family val="1"/>
      <charset val="128"/>
    </font>
    <font>
      <b/>
      <sz val="12"/>
      <name val="ＭＳ Ｐ明朝"/>
      <family val="1"/>
      <charset val="128"/>
    </font>
    <font>
      <sz val="9"/>
      <name val="ＭＳ 明朝"/>
      <family val="1"/>
      <charset val="128"/>
    </font>
    <font>
      <sz val="8"/>
      <name val="ＭＳ 明朝"/>
      <family val="1"/>
      <charset val="128"/>
    </font>
    <font>
      <b/>
      <sz val="16"/>
      <color indexed="81"/>
      <name val="MS P ゴシック"/>
      <family val="3"/>
      <charset val="128"/>
    </font>
    <font>
      <sz val="11"/>
      <name val="ＭＳ ゴシック"/>
      <family val="3"/>
      <charset val="128"/>
    </font>
    <font>
      <b/>
      <sz val="11"/>
      <name val="ＭＳ 明朝"/>
      <family val="1"/>
      <charset val="128"/>
    </font>
    <font>
      <sz val="11"/>
      <color rgb="FF000000"/>
      <name val="ＭＳ Ｐゴシック"/>
      <family val="3"/>
      <charset val="128"/>
    </font>
    <font>
      <sz val="6"/>
      <name val="ＭＳ Ｐゴシック"/>
      <family val="3"/>
      <charset val="128"/>
      <scheme val="minor"/>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86">
    <xf numFmtId="0" fontId="0" fillId="0" borderId="0" xfId="0">
      <alignment vertical="center"/>
    </xf>
    <xf numFmtId="0" fontId="5" fillId="0" borderId="0" xfId="0" applyFont="1">
      <alignment vertical="center"/>
    </xf>
    <xf numFmtId="0" fontId="7" fillId="0" borderId="0" xfId="0" applyFont="1" applyFill="1">
      <alignment vertical="center"/>
    </xf>
    <xf numFmtId="0" fontId="8" fillId="0" borderId="0" xfId="0" applyFont="1" applyFill="1">
      <alignment vertical="center"/>
    </xf>
    <xf numFmtId="0" fontId="10" fillId="0" borderId="0" xfId="0" applyFont="1" applyFill="1">
      <alignment vertical="center"/>
    </xf>
    <xf numFmtId="176" fontId="0" fillId="0" borderId="0" xfId="0" applyNumberFormat="1">
      <alignment vertical="center"/>
    </xf>
    <xf numFmtId="0" fontId="9" fillId="0" borderId="0" xfId="0" applyFont="1" applyFill="1" applyAlignment="1"/>
    <xf numFmtId="0" fontId="7" fillId="0" borderId="0" xfId="0" applyFont="1">
      <alignment vertical="center"/>
    </xf>
    <xf numFmtId="0" fontId="9" fillId="0" borderId="0" xfId="0" applyFont="1" applyFill="1" applyAlignment="1">
      <alignment vertical="center" shrinkToFit="1"/>
    </xf>
    <xf numFmtId="0" fontId="8" fillId="3" borderId="8" xfId="0" applyFont="1" applyFill="1" applyBorder="1" applyAlignment="1">
      <alignment horizontal="left" vertical="center"/>
    </xf>
    <xf numFmtId="0" fontId="8" fillId="3" borderId="5" xfId="0" applyFont="1" applyFill="1" applyBorder="1">
      <alignment vertical="center"/>
    </xf>
    <xf numFmtId="0" fontId="8" fillId="0" borderId="0" xfId="0" applyFont="1">
      <alignment vertical="center"/>
    </xf>
    <xf numFmtId="0" fontId="8" fillId="0" borderId="0" xfId="0" applyFont="1" applyAlignment="1">
      <alignment horizontal="center" vertical="center"/>
    </xf>
    <xf numFmtId="0" fontId="14" fillId="0" borderId="0" xfId="0" applyFont="1">
      <alignment vertical="center"/>
    </xf>
    <xf numFmtId="0" fontId="8" fillId="0" borderId="0" xfId="0" applyFont="1" applyAlignment="1">
      <alignment horizontal="right" vertical="center"/>
    </xf>
    <xf numFmtId="0" fontId="8" fillId="3" borderId="8" xfId="0" applyFont="1" applyFill="1" applyBorder="1">
      <alignment vertical="center"/>
    </xf>
    <xf numFmtId="0" fontId="0" fillId="5" borderId="0" xfId="0" applyFill="1">
      <alignment vertical="center"/>
    </xf>
    <xf numFmtId="0" fontId="3" fillId="0" borderId="0" xfId="0" applyFont="1">
      <alignment vertical="center"/>
    </xf>
    <xf numFmtId="0" fontId="11" fillId="2" borderId="17"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17" xfId="0" applyFont="1" applyFill="1" applyBorder="1" applyAlignment="1">
      <alignment horizontal="center" vertical="center"/>
    </xf>
    <xf numFmtId="0" fontId="0" fillId="5" borderId="0" xfId="0" applyFill="1" applyAlignment="1">
      <alignment horizontal="center" vertical="center"/>
    </xf>
    <xf numFmtId="0" fontId="8" fillId="0" borderId="3" xfId="0" applyFont="1" applyFill="1" applyBorder="1" applyAlignment="1">
      <alignment vertical="center"/>
    </xf>
    <xf numFmtId="0" fontId="11" fillId="2" borderId="2" xfId="0" applyFont="1" applyFill="1" applyBorder="1">
      <alignment vertical="center"/>
    </xf>
    <xf numFmtId="0" fontId="11" fillId="2" borderId="3" xfId="0" applyFont="1" applyFill="1" applyBorder="1">
      <alignment vertical="center"/>
    </xf>
    <xf numFmtId="0" fontId="8" fillId="2" borderId="0" xfId="0" applyFont="1" applyFill="1">
      <alignment vertical="center"/>
    </xf>
    <xf numFmtId="0" fontId="8" fillId="2" borderId="0" xfId="0" applyFont="1" applyFill="1" applyBorder="1">
      <alignment vertical="center"/>
    </xf>
    <xf numFmtId="0" fontId="11" fillId="2" borderId="9" xfId="0" applyFont="1" applyFill="1" applyBorder="1">
      <alignment vertical="center"/>
    </xf>
    <xf numFmtId="0" fontId="8" fillId="2" borderId="0" xfId="0" applyFont="1" applyFill="1" applyBorder="1" applyAlignment="1">
      <alignment horizontal="center" vertical="center"/>
    </xf>
    <xf numFmtId="0" fontId="8" fillId="2" borderId="10" xfId="0" applyFont="1" applyFill="1" applyBorder="1">
      <alignment vertical="center"/>
    </xf>
    <xf numFmtId="0" fontId="11"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13" fillId="6" borderId="0" xfId="0" applyFont="1" applyFill="1" applyBorder="1">
      <alignment vertical="center"/>
    </xf>
    <xf numFmtId="0" fontId="13" fillId="6" borderId="0" xfId="0" applyFont="1" applyFill="1" applyBorder="1" applyAlignment="1">
      <alignment horizontal="center" vertical="center"/>
    </xf>
    <xf numFmtId="0" fontId="5" fillId="6" borderId="0" xfId="0" applyFont="1" applyFill="1">
      <alignment vertical="center"/>
    </xf>
    <xf numFmtId="0" fontId="11" fillId="6" borderId="0" xfId="0" applyFont="1" applyFill="1">
      <alignment vertical="center"/>
    </xf>
    <xf numFmtId="0" fontId="7" fillId="6" borderId="0"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5" xfId="0" applyFont="1" applyFill="1" applyBorder="1" applyAlignment="1">
      <alignment horizontal="left" vertical="center"/>
    </xf>
    <xf numFmtId="0" fontId="8" fillId="6" borderId="5" xfId="0" applyFont="1" applyFill="1" applyBorder="1">
      <alignment vertical="center"/>
    </xf>
    <xf numFmtId="0" fontId="8" fillId="6" borderId="5" xfId="0" applyFont="1" applyFill="1" applyBorder="1" applyAlignment="1">
      <alignment horizontal="center" vertical="center"/>
    </xf>
    <xf numFmtId="0" fontId="8" fillId="6" borderId="8" xfId="0" applyFont="1" applyFill="1" applyBorder="1" applyAlignment="1">
      <alignment horizontal="left" vertical="center"/>
    </xf>
    <xf numFmtId="0" fontId="8" fillId="6" borderId="8" xfId="0" applyFont="1" applyFill="1" applyBorder="1">
      <alignment vertical="center"/>
    </xf>
    <xf numFmtId="0" fontId="8" fillId="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8" xfId="0" applyFont="1" applyFill="1" applyBorder="1" applyAlignment="1" applyProtection="1">
      <alignment vertical="center"/>
      <protection locked="0"/>
    </xf>
    <xf numFmtId="0" fontId="8" fillId="6" borderId="12" xfId="0" applyFont="1" applyFill="1" applyBorder="1" applyAlignment="1">
      <alignment horizontal="center" vertical="center"/>
    </xf>
    <xf numFmtId="0" fontId="11" fillId="6" borderId="9" xfId="0" applyFont="1" applyFill="1" applyBorder="1" applyAlignment="1">
      <alignment vertical="center"/>
    </xf>
    <xf numFmtId="0" fontId="8" fillId="6" borderId="0" xfId="0" applyFont="1" applyFill="1" applyBorder="1">
      <alignment vertical="center"/>
    </xf>
    <xf numFmtId="0" fontId="8" fillId="6" borderId="0" xfId="0" applyFont="1" applyFill="1" applyBorder="1" applyAlignment="1">
      <alignment horizontal="left" vertical="center"/>
    </xf>
    <xf numFmtId="0" fontId="8" fillId="6" borderId="0" xfId="0" applyFont="1" applyFill="1" applyBorder="1" applyAlignment="1">
      <alignment horizontal="center" vertical="center"/>
    </xf>
    <xf numFmtId="0" fontId="8" fillId="6" borderId="0" xfId="0" applyFont="1" applyFill="1">
      <alignment vertical="center"/>
    </xf>
    <xf numFmtId="0" fontId="8" fillId="6" borderId="10" xfId="0" applyFont="1" applyFill="1" applyBorder="1" applyAlignment="1">
      <alignment horizontal="center" vertical="center"/>
    </xf>
    <xf numFmtId="0" fontId="8" fillId="6" borderId="0" xfId="0" applyFont="1" applyFill="1" applyBorder="1" applyAlignment="1">
      <alignment vertical="center"/>
    </xf>
    <xf numFmtId="0" fontId="8" fillId="6" borderId="0" xfId="0" applyFont="1" applyFill="1" applyBorder="1" applyAlignment="1" applyProtection="1">
      <alignment vertical="center"/>
      <protection locked="0"/>
    </xf>
    <xf numFmtId="0" fontId="6" fillId="6" borderId="0" xfId="0" applyFont="1" applyFill="1" applyBorder="1" applyAlignment="1">
      <alignment horizontal="left" vertical="center"/>
    </xf>
    <xf numFmtId="0" fontId="6" fillId="6" borderId="0" xfId="0" applyFont="1" applyFill="1" applyBorder="1">
      <alignment vertical="center"/>
    </xf>
    <xf numFmtId="0" fontId="9" fillId="6" borderId="0" xfId="0" applyFont="1" applyFill="1" applyBorder="1" applyAlignment="1">
      <alignment vertical="center"/>
    </xf>
    <xf numFmtId="0" fontId="8" fillId="6" borderId="0" xfId="0" applyFont="1" applyFill="1" applyBorder="1" applyAlignment="1" applyProtection="1">
      <alignment vertical="center" shrinkToFit="1"/>
      <protection locked="0"/>
    </xf>
    <xf numFmtId="0" fontId="8" fillId="6" borderId="0" xfId="0" applyFont="1" applyFill="1" applyBorder="1" applyAlignment="1">
      <alignment vertical="center" textRotation="255"/>
    </xf>
    <xf numFmtId="0" fontId="11" fillId="6" borderId="0" xfId="0" applyFont="1" applyFill="1" applyBorder="1">
      <alignment vertical="center"/>
    </xf>
    <xf numFmtId="0" fontId="7" fillId="6" borderId="0" xfId="0" applyFont="1" applyFill="1" applyBorder="1">
      <alignment vertical="center"/>
    </xf>
    <xf numFmtId="0" fontId="11" fillId="6" borderId="0" xfId="0" applyFont="1" applyFill="1" applyBorder="1" applyAlignment="1">
      <alignment horizontal="center" vertical="center"/>
    </xf>
    <xf numFmtId="0" fontId="8" fillId="6" borderId="3" xfId="0" applyFont="1" applyFill="1" applyBorder="1" applyAlignment="1">
      <alignment vertical="center"/>
    </xf>
    <xf numFmtId="49" fontId="11" fillId="6" borderId="18" xfId="0" applyNumberFormat="1" applyFont="1" applyFill="1" applyBorder="1" applyAlignment="1">
      <alignment vertical="center"/>
    </xf>
    <xf numFmtId="49" fontId="11" fillId="6" borderId="19" xfId="0" applyNumberFormat="1" applyFont="1" applyFill="1" applyBorder="1" applyAlignment="1">
      <alignment vertical="center" wrapText="1"/>
    </xf>
    <xf numFmtId="0" fontId="9" fillId="6" borderId="19" xfId="0" applyFont="1" applyFill="1" applyBorder="1" applyAlignment="1">
      <alignment vertical="center" shrinkToFit="1"/>
    </xf>
    <xf numFmtId="0" fontId="9" fillId="6" borderId="20" xfId="0" applyFont="1" applyFill="1" applyBorder="1" applyAlignment="1">
      <alignment vertical="center" shrinkToFit="1"/>
    </xf>
    <xf numFmtId="49" fontId="11" fillId="6" borderId="19" xfId="0" applyNumberFormat="1" applyFont="1" applyFill="1" applyBorder="1" applyAlignment="1">
      <alignment vertical="center"/>
    </xf>
    <xf numFmtId="49" fontId="11" fillId="6" borderId="20" xfId="0" applyNumberFormat="1" applyFont="1" applyFill="1" applyBorder="1" applyAlignment="1">
      <alignment vertical="center"/>
    </xf>
    <xf numFmtId="49" fontId="11" fillId="6" borderId="32" xfId="0" applyNumberFormat="1" applyFont="1" applyFill="1" applyBorder="1" applyAlignment="1">
      <alignment vertical="center"/>
    </xf>
    <xf numFmtId="49" fontId="11" fillId="6" borderId="33" xfId="0" applyNumberFormat="1" applyFont="1" applyFill="1" applyBorder="1" applyAlignment="1">
      <alignment vertical="center" wrapText="1"/>
    </xf>
    <xf numFmtId="0" fontId="9" fillId="6" borderId="33" xfId="0" applyFont="1" applyFill="1" applyBorder="1" applyAlignment="1">
      <alignment vertical="center" shrinkToFit="1"/>
    </xf>
    <xf numFmtId="0" fontId="9" fillId="6" borderId="34" xfId="0" applyFont="1" applyFill="1" applyBorder="1" applyAlignment="1">
      <alignment vertical="center" shrinkToFit="1"/>
    </xf>
    <xf numFmtId="49" fontId="11" fillId="6" borderId="1" xfId="0" applyNumberFormat="1" applyFont="1" applyFill="1" applyBorder="1" applyAlignment="1">
      <alignment vertical="center"/>
    </xf>
    <xf numFmtId="49" fontId="11" fillId="6" borderId="2" xfId="0" applyNumberFormat="1" applyFont="1" applyFill="1" applyBorder="1" applyAlignment="1">
      <alignment vertical="center" wrapText="1"/>
    </xf>
    <xf numFmtId="49" fontId="11" fillId="6" borderId="3" xfId="0" applyNumberFormat="1" applyFont="1" applyFill="1" applyBorder="1" applyAlignment="1">
      <alignment vertical="center" wrapText="1"/>
    </xf>
    <xf numFmtId="49" fontId="11" fillId="6" borderId="0" xfId="0" applyNumberFormat="1" applyFont="1" applyFill="1" applyBorder="1" applyAlignment="1">
      <alignment horizontal="center" vertical="center" wrapText="1"/>
    </xf>
    <xf numFmtId="49" fontId="11" fillId="6" borderId="0" xfId="0" applyNumberFormat="1" applyFont="1" applyFill="1" applyBorder="1" applyAlignment="1">
      <alignment vertical="center" wrapText="1"/>
    </xf>
    <xf numFmtId="177" fontId="7" fillId="6" borderId="0" xfId="4" applyNumberFormat="1" applyFont="1" applyFill="1" applyBorder="1" applyAlignment="1">
      <alignment vertical="center" shrinkToFit="1"/>
    </xf>
    <xf numFmtId="0" fontId="7" fillId="6" borderId="0" xfId="0" applyFont="1" applyFill="1" applyBorder="1" applyAlignment="1">
      <alignment vertical="center"/>
    </xf>
    <xf numFmtId="0" fontId="11" fillId="6" borderId="0" xfId="0" applyFont="1" applyFill="1" applyBorder="1" applyAlignment="1">
      <alignment vertical="center" wrapText="1"/>
    </xf>
    <xf numFmtId="49" fontId="11" fillId="6" borderId="2" xfId="0" applyNumberFormat="1" applyFont="1" applyFill="1" applyBorder="1" applyAlignment="1">
      <alignment vertical="center"/>
    </xf>
    <xf numFmtId="0" fontId="9" fillId="6" borderId="0" xfId="0" applyFont="1" applyFill="1" applyBorder="1" applyAlignment="1">
      <alignment vertical="center" shrinkToFit="1"/>
    </xf>
    <xf numFmtId="0" fontId="7" fillId="6" borderId="0" xfId="0" applyFont="1" applyFill="1">
      <alignment vertical="center"/>
    </xf>
    <xf numFmtId="177" fontId="9" fillId="6" borderId="0" xfId="4" applyNumberFormat="1" applyFont="1" applyFill="1" applyBorder="1" applyAlignment="1">
      <alignment vertical="center" shrinkToFit="1"/>
    </xf>
    <xf numFmtId="0" fontId="9" fillId="6" borderId="5" xfId="0" applyFont="1" applyFill="1" applyBorder="1" applyAlignment="1">
      <alignment vertical="center" shrinkToFit="1"/>
    </xf>
    <xf numFmtId="0" fontId="11" fillId="2" borderId="25" xfId="0" applyFont="1" applyFill="1" applyBorder="1" applyAlignment="1">
      <alignment vertical="center"/>
    </xf>
    <xf numFmtId="0" fontId="11" fillId="2" borderId="26" xfId="0" applyFont="1" applyFill="1" applyBorder="1" applyAlignment="1">
      <alignment vertical="center"/>
    </xf>
    <xf numFmtId="0" fontId="11" fillId="2" borderId="27" xfId="0" applyFont="1" applyFill="1" applyBorder="1" applyAlignment="1">
      <alignment vertical="center"/>
    </xf>
    <xf numFmtId="0" fontId="11" fillId="2" borderId="8" xfId="0" applyFont="1" applyFill="1" applyBorder="1" applyAlignment="1">
      <alignment vertical="center" wrapText="1"/>
    </xf>
    <xf numFmtId="0" fontId="11" fillId="2" borderId="5" xfId="0" applyFont="1" applyFill="1" applyBorder="1" applyAlignment="1">
      <alignment vertical="center" wrapText="1"/>
    </xf>
    <xf numFmtId="0" fontId="11" fillId="2" borderId="31" xfId="0" applyFont="1" applyFill="1" applyBorder="1" applyAlignment="1">
      <alignment horizontal="center" vertical="center"/>
    </xf>
    <xf numFmtId="0" fontId="8" fillId="2" borderId="27" xfId="0" applyFont="1" applyFill="1" applyBorder="1">
      <alignment vertical="center"/>
    </xf>
    <xf numFmtId="0" fontId="8" fillId="2" borderId="31" xfId="0" applyFont="1" applyFill="1" applyBorder="1" applyAlignment="1">
      <alignment vertical="center"/>
    </xf>
    <xf numFmtId="0" fontId="8" fillId="2" borderId="12" xfId="0" applyFont="1" applyFill="1" applyBorder="1" applyAlignment="1">
      <alignment vertical="center"/>
    </xf>
    <xf numFmtId="0" fontId="11" fillId="2" borderId="1"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6" fillId="0" borderId="0" xfId="0" applyFont="1" applyFill="1" applyBorder="1" applyAlignment="1">
      <alignment horizontal="left" vertical="center"/>
    </xf>
    <xf numFmtId="0" fontId="8" fillId="0" borderId="0" xfId="0" applyFont="1" applyAlignment="1">
      <alignment horizontal="center" vertical="center" shrinkToFit="1"/>
    </xf>
    <xf numFmtId="0" fontId="8" fillId="0" borderId="0" xfId="0" applyFont="1" applyAlignment="1">
      <alignment horizontal="left" vertical="center"/>
    </xf>
    <xf numFmtId="0" fontId="5" fillId="0" borderId="0" xfId="0" applyFont="1" applyAlignment="1">
      <alignment horizontal="right" vertical="center"/>
    </xf>
    <xf numFmtId="178" fontId="7" fillId="0" borderId="24" xfId="4" applyNumberFormat="1" applyFont="1" applyBorder="1" applyAlignment="1">
      <alignment horizontal="right" vertical="center" shrinkToFit="1"/>
    </xf>
    <xf numFmtId="178" fontId="7" fillId="0" borderId="24" xfId="4" applyNumberFormat="1" applyFont="1" applyBorder="1" applyAlignment="1">
      <alignment horizontal="center" vertical="center" shrinkToFit="1"/>
    </xf>
    <xf numFmtId="178" fontId="7" fillId="0" borderId="1" xfId="4" applyNumberFormat="1" applyFont="1" applyBorder="1" applyAlignment="1">
      <alignment horizontal="right" vertical="center" shrinkToFit="1"/>
    </xf>
    <xf numFmtId="0" fontId="13" fillId="0" borderId="0" xfId="0" applyFont="1" applyAlignment="1">
      <alignment horizontal="left" vertical="top"/>
    </xf>
    <xf numFmtId="0" fontId="17" fillId="0" borderId="0" xfId="0" applyFont="1" applyAlignment="1">
      <alignment horizontal="left" vertical="top"/>
    </xf>
    <xf numFmtId="0" fontId="13" fillId="0" borderId="0" xfId="0" applyFont="1">
      <alignment vertical="center"/>
    </xf>
    <xf numFmtId="0" fontId="13" fillId="0" borderId="24" xfId="0" applyFont="1" applyBorder="1" applyAlignment="1">
      <alignment horizontal="center" vertical="center"/>
    </xf>
    <xf numFmtId="49" fontId="17" fillId="0" borderId="24" xfId="0" applyNumberFormat="1" applyFont="1" applyBorder="1" applyAlignment="1">
      <alignment horizontal="left" vertical="center" wrapText="1"/>
    </xf>
    <xf numFmtId="0" fontId="17" fillId="0" borderId="24" xfId="0" applyFont="1" applyBorder="1" applyAlignment="1">
      <alignment horizontal="left" vertical="center" wrapText="1"/>
    </xf>
    <xf numFmtId="49" fontId="17" fillId="0" borderId="16" xfId="0" applyNumberFormat="1" applyFont="1" applyBorder="1" applyAlignment="1">
      <alignment vertical="center" wrapText="1"/>
    </xf>
    <xf numFmtId="0" fontId="17" fillId="0" borderId="16" xfId="0" applyFont="1" applyBorder="1" applyAlignment="1">
      <alignment horizontal="left" vertical="center" wrapText="1"/>
    </xf>
    <xf numFmtId="0" fontId="17" fillId="0" borderId="16" xfId="0" applyFont="1" applyBorder="1" applyAlignment="1">
      <alignment vertical="center" wrapText="1"/>
    </xf>
    <xf numFmtId="0" fontId="5" fillId="2" borderId="0" xfId="0" applyFont="1" applyFill="1">
      <alignment vertical="center"/>
    </xf>
    <xf numFmtId="0" fontId="5" fillId="2" borderId="3" xfId="0" applyFont="1" applyFill="1" applyBorder="1">
      <alignment vertical="center"/>
    </xf>
    <xf numFmtId="0" fontId="5" fillId="2" borderId="12" xfId="0" applyFont="1" applyFill="1" applyBorder="1">
      <alignment vertical="center"/>
    </xf>
    <xf numFmtId="49" fontId="11" fillId="6" borderId="21" xfId="0" applyNumberFormat="1" applyFont="1" applyFill="1" applyBorder="1" applyAlignment="1">
      <alignment vertical="center"/>
    </xf>
    <xf numFmtId="49" fontId="11" fillId="6" borderId="22" xfId="0" applyNumberFormat="1" applyFont="1" applyFill="1" applyBorder="1" applyAlignment="1">
      <alignment vertical="center" wrapText="1"/>
    </xf>
    <xf numFmtId="0" fontId="9" fillId="6" borderId="22" xfId="0" applyFont="1" applyFill="1" applyBorder="1" applyAlignment="1">
      <alignment vertical="center" shrinkToFit="1"/>
    </xf>
    <xf numFmtId="0" fontId="9" fillId="6" borderId="23" xfId="0" applyFont="1" applyFill="1" applyBorder="1" applyAlignment="1">
      <alignment vertical="center" shrinkToFi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8" fillId="0" borderId="0" xfId="0" applyFont="1" applyFill="1" applyBorder="1">
      <alignment vertical="center"/>
    </xf>
    <xf numFmtId="0" fontId="11" fillId="2" borderId="24" xfId="0" applyFont="1" applyFill="1" applyBorder="1" applyAlignment="1">
      <alignment horizontal="center" vertical="center"/>
    </xf>
    <xf numFmtId="0" fontId="12" fillId="6" borderId="8" xfId="0" applyFont="1" applyFill="1" applyBorder="1" applyAlignment="1">
      <alignment vertical="center"/>
    </xf>
    <xf numFmtId="0" fontId="13" fillId="7" borderId="24" xfId="0" applyFont="1" applyFill="1" applyBorder="1" applyAlignment="1">
      <alignment horizontal="center" vertical="center"/>
    </xf>
    <xf numFmtId="49" fontId="17" fillId="7" borderId="24" xfId="0" applyNumberFormat="1" applyFont="1" applyFill="1" applyBorder="1" applyAlignment="1">
      <alignment horizontal="center" vertical="top"/>
    </xf>
    <xf numFmtId="0" fontId="17" fillId="7" borderId="24" xfId="0" applyFont="1" applyFill="1" applyBorder="1" applyAlignment="1">
      <alignment horizontal="center" vertical="top"/>
    </xf>
    <xf numFmtId="0" fontId="20" fillId="6" borderId="0" xfId="0" applyFont="1" applyFill="1" applyBorder="1" applyAlignment="1">
      <alignment vertical="center"/>
    </xf>
    <xf numFmtId="0" fontId="6" fillId="6" borderId="0" xfId="0" applyFont="1" applyFill="1" applyBorder="1" applyAlignment="1">
      <alignment vertical="center"/>
    </xf>
    <xf numFmtId="0" fontId="7" fillId="6" borderId="35" xfId="0" applyFont="1" applyFill="1" applyBorder="1" applyAlignment="1">
      <alignment vertical="center"/>
    </xf>
    <xf numFmtId="0" fontId="7" fillId="6" borderId="5" xfId="0" applyFont="1" applyFill="1" applyBorder="1" applyAlignment="1">
      <alignment vertical="center"/>
    </xf>
    <xf numFmtId="176" fontId="0" fillId="0" borderId="0" xfId="0" applyNumberFormat="1" applyAlignment="1">
      <alignment horizontal="right" vertical="center"/>
    </xf>
    <xf numFmtId="0" fontId="11" fillId="2" borderId="24"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4" xfId="0" applyFont="1" applyFill="1" applyBorder="1" applyAlignment="1">
      <alignment horizontal="center" vertical="center"/>
    </xf>
    <xf numFmtId="49" fontId="21" fillId="6" borderId="18" xfId="0" applyNumberFormat="1" applyFont="1" applyFill="1" applyBorder="1" applyAlignment="1">
      <alignment vertical="center"/>
    </xf>
    <xf numFmtId="0" fontId="13" fillId="6" borderId="0" xfId="0" applyFont="1" applyFill="1" applyAlignment="1">
      <alignment horizontal="right" vertical="center"/>
    </xf>
    <xf numFmtId="0" fontId="11" fillId="2" borderId="17" xfId="0" applyFont="1" applyFill="1" applyBorder="1" applyAlignment="1">
      <alignment horizontal="center" vertical="center"/>
    </xf>
    <xf numFmtId="0" fontId="11" fillId="2" borderId="17" xfId="0" applyFont="1" applyFill="1" applyBorder="1" applyAlignment="1">
      <alignment horizontal="center" vertical="center" wrapText="1"/>
    </xf>
    <xf numFmtId="0" fontId="25" fillId="0" borderId="0" xfId="0" applyFont="1">
      <alignment vertical="center"/>
    </xf>
    <xf numFmtId="49" fontId="7" fillId="0" borderId="24" xfId="0" applyNumberFormat="1" applyFont="1" applyBorder="1" applyAlignment="1">
      <alignment vertical="center" shrinkToFit="1"/>
    </xf>
    <xf numFmtId="0" fontId="26" fillId="6" borderId="0" xfId="0" applyFont="1" applyFill="1" applyAlignment="1">
      <alignment vertical="center"/>
    </xf>
    <xf numFmtId="0" fontId="0" fillId="0" borderId="0" xfId="0" applyFont="1">
      <alignment vertical="center"/>
    </xf>
    <xf numFmtId="0" fontId="13" fillId="0" borderId="18" xfId="0" applyFont="1" applyBorder="1">
      <alignment vertical="center"/>
    </xf>
    <xf numFmtId="0" fontId="0" fillId="0" borderId="0" xfId="0" applyFont="1" applyFill="1">
      <alignment vertical="center"/>
    </xf>
    <xf numFmtId="0" fontId="13" fillId="6" borderId="0" xfId="0" applyFont="1" applyFill="1" applyAlignment="1">
      <alignment vertical="center" shrinkToFit="1"/>
    </xf>
    <xf numFmtId="49" fontId="0" fillId="5" borderId="0" xfId="0" applyNumberFormat="1" applyFill="1" applyAlignment="1">
      <alignment horizontal="center" vertical="center"/>
    </xf>
    <xf numFmtId="49" fontId="0" fillId="5" borderId="0" xfId="0" applyNumberFormat="1" applyFill="1">
      <alignment vertical="center"/>
    </xf>
    <xf numFmtId="0" fontId="13" fillId="6" borderId="0" xfId="0" applyFont="1" applyFill="1" applyAlignment="1">
      <alignment horizontal="center" vertical="center"/>
    </xf>
    <xf numFmtId="0" fontId="13" fillId="6" borderId="0" xfId="0" applyFont="1" applyFill="1">
      <alignment vertical="center"/>
    </xf>
    <xf numFmtId="0" fontId="11" fillId="6" borderId="0" xfId="0" applyFont="1" applyFill="1" applyBorder="1" applyAlignment="1">
      <alignment horizontal="left" vertical="center"/>
    </xf>
    <xf numFmtId="0" fontId="13" fillId="0" borderId="0" xfId="0" applyFont="1" applyAlignment="1">
      <alignment horizontal="right" vertical="top"/>
    </xf>
    <xf numFmtId="0" fontId="13" fillId="0" borderId="0" xfId="0" applyFont="1" applyBorder="1">
      <alignment vertical="center"/>
    </xf>
    <xf numFmtId="0" fontId="8" fillId="0" borderId="24" xfId="0" applyFont="1" applyBorder="1" applyProtection="1">
      <alignment vertical="center"/>
      <protection locked="0"/>
    </xf>
    <xf numFmtId="0" fontId="8" fillId="3" borderId="24" xfId="0" applyFont="1" applyFill="1" applyBorder="1" applyProtection="1">
      <alignment vertical="center"/>
      <protection locked="0"/>
    </xf>
    <xf numFmtId="179" fontId="8" fillId="3" borderId="24" xfId="0" applyNumberFormat="1" applyFont="1" applyFill="1" applyBorder="1" applyProtection="1">
      <alignment vertical="center"/>
      <protection locked="0"/>
    </xf>
    <xf numFmtId="0" fontId="8" fillId="7" borderId="24" xfId="0" applyFont="1" applyFill="1" applyBorder="1" applyAlignment="1" applyProtection="1">
      <alignment vertical="center" shrinkToFit="1"/>
      <protection locked="0"/>
    </xf>
    <xf numFmtId="179" fontId="8" fillId="3" borderId="24" xfId="0" applyNumberFormat="1" applyFont="1" applyFill="1" applyBorder="1" applyAlignment="1" applyProtection="1">
      <alignment vertical="center" shrinkToFit="1"/>
      <protection locked="0"/>
    </xf>
    <xf numFmtId="49" fontId="11" fillId="3" borderId="24" xfId="0" applyNumberFormat="1" applyFont="1" applyFill="1" applyBorder="1" applyAlignment="1" applyProtection="1">
      <alignment horizontal="center" vertical="center"/>
      <protection locked="0"/>
    </xf>
    <xf numFmtId="0" fontId="8" fillId="3" borderId="24" xfId="0" applyNumberFormat="1" applyFont="1" applyFill="1" applyBorder="1" applyAlignment="1" applyProtection="1">
      <alignment vertical="center" shrinkToFit="1"/>
      <protection locked="0"/>
    </xf>
    <xf numFmtId="179" fontId="12" fillId="3" borderId="24" xfId="0" applyNumberFormat="1" applyFont="1" applyFill="1" applyBorder="1" applyProtection="1">
      <alignment vertical="center"/>
      <protection locked="0"/>
    </xf>
    <xf numFmtId="0" fontId="8" fillId="3" borderId="24" xfId="0" applyFont="1" applyFill="1" applyBorder="1" applyAlignment="1" applyProtection="1">
      <alignment horizontal="center" vertical="center" shrinkToFit="1"/>
      <protection locked="0"/>
    </xf>
    <xf numFmtId="0" fontId="8" fillId="0" borderId="24" xfId="0" applyFont="1" applyBorder="1" applyAlignment="1" applyProtection="1">
      <alignment horizontal="center" vertical="center"/>
      <protection locked="0"/>
    </xf>
    <xf numFmtId="180" fontId="8" fillId="3" borderId="24" xfId="0" applyNumberFormat="1" applyFont="1" applyFill="1" applyBorder="1" applyProtection="1">
      <alignment vertical="center"/>
      <protection locked="0"/>
    </xf>
    <xf numFmtId="38" fontId="8" fillId="3" borderId="24" xfId="4" applyFont="1" applyFill="1" applyBorder="1" applyProtection="1">
      <alignment vertical="center"/>
      <protection locked="0"/>
    </xf>
    <xf numFmtId="179" fontId="12" fillId="4" borderId="24" xfId="0" applyNumberFormat="1" applyFont="1" applyFill="1" applyBorder="1" applyProtection="1">
      <alignment vertical="center"/>
    </xf>
    <xf numFmtId="0" fontId="8" fillId="6" borderId="24" xfId="0" applyFont="1" applyFill="1" applyBorder="1" applyProtection="1">
      <alignment vertical="center"/>
    </xf>
    <xf numFmtId="0" fontId="8" fillId="4" borderId="24" xfId="0" applyFont="1" applyFill="1" applyBorder="1" applyAlignment="1" applyProtection="1">
      <alignment horizontal="center" vertical="center"/>
    </xf>
    <xf numFmtId="178" fontId="11" fillId="3" borderId="3" xfId="4" applyNumberFormat="1" applyFont="1" applyFill="1" applyBorder="1" applyAlignment="1" applyProtection="1">
      <alignment horizontal="center" vertical="center" shrinkToFit="1"/>
      <protection locked="0"/>
    </xf>
    <xf numFmtId="178" fontId="7" fillId="0" borderId="24" xfId="0" applyNumberFormat="1" applyFont="1" applyBorder="1" applyAlignment="1" applyProtection="1">
      <alignment horizontal="center" vertical="center" shrinkToFit="1"/>
      <protection locked="0"/>
    </xf>
    <xf numFmtId="0" fontId="11" fillId="2" borderId="17" xfId="0" applyFont="1" applyFill="1" applyBorder="1" applyAlignment="1">
      <alignment horizontal="center" vertical="center"/>
    </xf>
    <xf numFmtId="0" fontId="7" fillId="0" borderId="24" xfId="0" applyNumberFormat="1" applyFont="1" applyBorder="1" applyAlignment="1" applyProtection="1">
      <alignment vertical="center" shrinkToFit="1"/>
      <protection hidden="1"/>
    </xf>
    <xf numFmtId="49" fontId="11" fillId="4" borderId="24" xfId="0" applyNumberFormat="1" applyFont="1" applyFill="1" applyBorder="1" applyAlignment="1" applyProtection="1">
      <alignment horizontal="center" vertical="center"/>
      <protection locked="0"/>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6" borderId="0" xfId="0" applyFont="1" applyFill="1" applyBorder="1" applyAlignment="1">
      <alignment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11" xfId="0" applyFont="1" applyFill="1" applyBorder="1" applyAlignment="1">
      <alignment vertical="center"/>
    </xf>
    <xf numFmtId="0" fontId="11" fillId="2" borderId="8" xfId="0" applyFont="1" applyFill="1" applyBorder="1" applyAlignment="1">
      <alignment vertical="center"/>
    </xf>
    <xf numFmtId="0" fontId="11" fillId="0" borderId="0" xfId="0" applyFont="1" applyFill="1" applyBorder="1" applyAlignment="1">
      <alignment vertical="center"/>
    </xf>
    <xf numFmtId="0" fontId="11" fillId="2" borderId="12" xfId="0" applyFont="1" applyFill="1" applyBorder="1" applyAlignment="1">
      <alignment horizontal="center" vertical="center"/>
    </xf>
    <xf numFmtId="0" fontId="26" fillId="6" borderId="0" xfId="0" applyFont="1" applyFill="1" applyBorder="1" applyAlignment="1">
      <alignment vertical="center"/>
    </xf>
    <xf numFmtId="176" fontId="26" fillId="6" borderId="0" xfId="0" applyNumberFormat="1" applyFont="1" applyFill="1" applyAlignment="1">
      <alignment vertical="center"/>
    </xf>
    <xf numFmtId="0" fontId="13" fillId="6" borderId="0" xfId="0" applyFont="1" applyFill="1" applyAlignment="1">
      <alignment vertical="center"/>
    </xf>
    <xf numFmtId="0" fontId="29" fillId="6" borderId="0" xfId="0" applyFont="1" applyFill="1" applyAlignment="1">
      <alignment vertical="center"/>
    </xf>
    <xf numFmtId="0" fontId="26" fillId="6" borderId="0" xfId="0" applyFont="1" applyFill="1" applyBorder="1" applyAlignment="1">
      <alignment vertical="center"/>
    </xf>
    <xf numFmtId="0" fontId="30" fillId="6" borderId="0" xfId="0" applyFont="1" applyFill="1" applyAlignment="1">
      <alignment horizontal="right" vertical="center"/>
    </xf>
    <xf numFmtId="0" fontId="0" fillId="7" borderId="24" xfId="0" applyFill="1" applyBorder="1" applyAlignment="1">
      <alignment horizontal="center" wrapText="1"/>
    </xf>
    <xf numFmtId="49" fontId="0" fillId="7" borderId="24" xfId="0" applyNumberFormat="1" applyFill="1" applyBorder="1" applyAlignment="1">
      <alignment horizontal="center" wrapText="1"/>
    </xf>
    <xf numFmtId="38" fontId="0" fillId="7" borderId="24" xfId="4" applyFont="1" applyFill="1" applyBorder="1" applyAlignment="1">
      <alignment horizontal="center" wrapText="1"/>
    </xf>
    <xf numFmtId="0" fontId="7" fillId="7" borderId="24" xfId="0" applyFont="1" applyFill="1" applyBorder="1">
      <alignment vertical="center"/>
    </xf>
    <xf numFmtId="0" fontId="0" fillId="0" borderId="0" xfId="0" applyAlignment="1">
      <alignment horizontal="center"/>
    </xf>
    <xf numFmtId="0" fontId="0" fillId="0" borderId="24" xfId="0" applyBorder="1">
      <alignment vertical="center"/>
    </xf>
    <xf numFmtId="0" fontId="16" fillId="0" borderId="0" xfId="0" applyFont="1" applyAlignment="1">
      <alignment horizontal="center"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5" fillId="6" borderId="24" xfId="0" applyFont="1" applyFill="1" applyBorder="1" applyAlignment="1">
      <alignmen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11" xfId="0" applyFont="1" applyFill="1" applyBorder="1" applyAlignment="1">
      <alignment vertical="center"/>
    </xf>
    <xf numFmtId="0" fontId="5" fillId="2" borderId="8" xfId="0" applyFont="1" applyFill="1" applyBorder="1" applyAlignme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6" fillId="6" borderId="0" xfId="0" applyFont="1" applyFill="1" applyBorder="1" applyAlignment="1">
      <alignment vertical="center"/>
    </xf>
    <xf numFmtId="176" fontId="26" fillId="6" borderId="0" xfId="0" applyNumberFormat="1" applyFont="1" applyFill="1" applyAlignment="1">
      <alignment vertical="center"/>
    </xf>
    <xf numFmtId="0" fontId="13" fillId="6" borderId="0" xfId="0" applyFont="1" applyFill="1" applyAlignment="1">
      <alignment horizontal="center" vertical="center"/>
    </xf>
    <xf numFmtId="0" fontId="13" fillId="6" borderId="0" xfId="0" applyFont="1" applyFill="1" applyAlignment="1">
      <alignment horizontal="right" vertical="center"/>
    </xf>
    <xf numFmtId="0" fontId="13" fillId="6" borderId="2" xfId="0" applyFont="1" applyFill="1" applyBorder="1">
      <alignment vertical="center"/>
    </xf>
    <xf numFmtId="0" fontId="13" fillId="6" borderId="8" xfId="0" applyFont="1" applyFill="1" applyBorder="1" applyAlignment="1">
      <alignment vertical="center"/>
    </xf>
    <xf numFmtId="0" fontId="13" fillId="6" borderId="0" xfId="0" applyFont="1" applyFill="1" applyAlignment="1">
      <alignment horizontal="center" vertical="center" shrinkToFit="1"/>
    </xf>
    <xf numFmtId="0" fontId="13" fillId="6" borderId="0" xfId="0" applyFont="1" applyFill="1" applyAlignment="1">
      <alignment vertical="center"/>
    </xf>
    <xf numFmtId="0" fontId="7" fillId="2" borderId="24" xfId="0" applyFont="1" applyFill="1" applyBorder="1" applyAlignment="1">
      <alignment horizontal="center" vertical="center" shrinkToFit="1"/>
    </xf>
    <xf numFmtId="0" fontId="8" fillId="2" borderId="24" xfId="0" applyFont="1" applyFill="1" applyBorder="1" applyAlignment="1">
      <alignment horizontal="center" vertical="center" wrapText="1"/>
    </xf>
    <xf numFmtId="0" fontId="8" fillId="2" borderId="24" xfId="0" applyFont="1" applyFill="1" applyBorder="1" applyAlignment="1">
      <alignment horizontal="center" vertical="center"/>
    </xf>
    <xf numFmtId="0" fontId="24" fillId="9" borderId="25" xfId="0" applyFont="1" applyFill="1" applyBorder="1" applyAlignment="1">
      <alignment vertical="center"/>
    </xf>
    <xf numFmtId="0" fontId="24" fillId="9" borderId="26" xfId="0" applyFont="1" applyFill="1" applyBorder="1" applyAlignment="1">
      <alignment vertical="center"/>
    </xf>
    <xf numFmtId="0" fontId="24" fillId="9" borderId="29" xfId="0" applyFont="1" applyFill="1" applyBorder="1" applyAlignment="1">
      <alignment vertical="center"/>
    </xf>
    <xf numFmtId="0" fontId="8" fillId="2" borderId="6"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24"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177" fontId="11" fillId="3" borderId="18" xfId="4" applyNumberFormat="1" applyFont="1" applyFill="1" applyBorder="1" applyAlignment="1" applyProtection="1">
      <alignment vertical="center" shrinkToFit="1"/>
      <protection locked="0"/>
    </xf>
    <xf numFmtId="177" fontId="11" fillId="3" borderId="19" xfId="4" applyNumberFormat="1" applyFont="1" applyFill="1" applyBorder="1" applyAlignment="1" applyProtection="1">
      <alignment vertical="center" shrinkToFit="1"/>
      <protection locked="0"/>
    </xf>
    <xf numFmtId="177" fontId="11" fillId="3" borderId="20" xfId="4" applyNumberFormat="1" applyFont="1" applyFill="1" applyBorder="1" applyAlignment="1" applyProtection="1">
      <alignment vertical="center" shrinkToFit="1"/>
      <protection locked="0"/>
    </xf>
    <xf numFmtId="178" fontId="11" fillId="0" borderId="1" xfId="0" applyNumberFormat="1" applyFont="1" applyFill="1" applyBorder="1" applyAlignment="1">
      <alignment vertical="center" shrinkToFit="1"/>
    </xf>
    <xf numFmtId="178" fontId="11" fillId="0" borderId="2" xfId="0" applyNumberFormat="1" applyFont="1" applyFill="1" applyBorder="1" applyAlignment="1">
      <alignment vertical="center" shrinkToFit="1"/>
    </xf>
    <xf numFmtId="0" fontId="11" fillId="6" borderId="2" xfId="0" applyFont="1" applyFill="1" applyBorder="1" applyAlignment="1">
      <alignment horizontal="center" vertical="center"/>
    </xf>
    <xf numFmtId="0" fontId="11" fillId="6" borderId="3" xfId="0" applyFont="1" applyFill="1" applyBorder="1" applyAlignment="1">
      <alignment horizontal="center" vertical="center"/>
    </xf>
    <xf numFmtId="177" fontId="11" fillId="0" borderId="1" xfId="4" applyNumberFormat="1"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177" fontId="11" fillId="3" borderId="14" xfId="4" applyNumberFormat="1" applyFont="1" applyFill="1" applyBorder="1" applyAlignment="1" applyProtection="1">
      <alignment vertical="center" shrinkToFit="1"/>
      <protection locked="0"/>
    </xf>
    <xf numFmtId="177" fontId="11" fillId="3" borderId="7" xfId="4" applyNumberFormat="1" applyFont="1" applyFill="1" applyBorder="1" applyAlignment="1" applyProtection="1">
      <alignment vertical="center" shrinkToFit="1"/>
      <protection locked="0"/>
    </xf>
    <xf numFmtId="177" fontId="11" fillId="3" borderId="15" xfId="4" applyNumberFormat="1" applyFont="1" applyFill="1" applyBorder="1" applyAlignment="1" applyProtection="1">
      <alignment vertical="center" shrinkToFit="1"/>
      <protection locked="0"/>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9" fillId="3" borderId="36" xfId="0" applyFont="1" applyFill="1" applyBorder="1" applyAlignment="1" applyProtection="1">
      <alignment horizontal="center" vertical="center" shrinkToFit="1"/>
      <protection locked="0"/>
    </xf>
    <xf numFmtId="0" fontId="9" fillId="3" borderId="13" xfId="0" applyFont="1" applyFill="1" applyBorder="1" applyAlignment="1" applyProtection="1">
      <alignment horizontal="center" vertical="center" shrinkToFit="1"/>
      <protection locked="0"/>
    </xf>
    <xf numFmtId="0" fontId="9" fillId="3" borderId="37" xfId="0" applyFont="1" applyFill="1" applyBorder="1" applyAlignment="1" applyProtection="1">
      <alignment horizontal="center" vertical="center" shrinkToFit="1"/>
      <protection locked="0"/>
    </xf>
    <xf numFmtId="0" fontId="9" fillId="3" borderId="18" xfId="0" applyFont="1" applyFill="1" applyBorder="1" applyAlignment="1" applyProtection="1">
      <alignment vertical="center" shrinkToFit="1"/>
      <protection locked="0"/>
    </xf>
    <xf numFmtId="0" fontId="9" fillId="3" borderId="19" xfId="0" applyFont="1" applyFill="1" applyBorder="1" applyAlignment="1" applyProtection="1">
      <alignment vertical="center" shrinkToFit="1"/>
      <protection locked="0"/>
    </xf>
    <xf numFmtId="0" fontId="9" fillId="3" borderId="20" xfId="0" applyFont="1" applyFill="1" applyBorder="1" applyAlignment="1" applyProtection="1">
      <alignment vertical="center" shrinkToFit="1"/>
      <protection locked="0"/>
    </xf>
    <xf numFmtId="0" fontId="9" fillId="3" borderId="14" xfId="0" applyFont="1" applyFill="1" applyBorder="1" applyAlignment="1" applyProtection="1">
      <alignment vertical="center" shrinkToFit="1"/>
      <protection locked="0"/>
    </xf>
    <xf numFmtId="0" fontId="9" fillId="3" borderId="7" xfId="0" applyFont="1" applyFill="1" applyBorder="1" applyAlignment="1" applyProtection="1">
      <alignment vertical="center" shrinkToFit="1"/>
      <protection locked="0"/>
    </xf>
    <xf numFmtId="0" fontId="9" fillId="3" borderId="15" xfId="0" applyFont="1" applyFill="1" applyBorder="1" applyAlignment="1" applyProtection="1">
      <alignment vertical="center" shrinkToFit="1"/>
      <protection locked="0"/>
    </xf>
    <xf numFmtId="178" fontId="11" fillId="3" borderId="38" xfId="0" applyNumberFormat="1" applyFont="1" applyFill="1" applyBorder="1" applyAlignment="1" applyProtection="1">
      <alignment vertical="center" shrinkToFit="1"/>
      <protection locked="0"/>
    </xf>
    <xf numFmtId="178" fontId="11" fillId="3" borderId="30" xfId="0" applyNumberFormat="1" applyFont="1" applyFill="1" applyBorder="1" applyAlignment="1" applyProtection="1">
      <alignment vertical="center" shrinkToFit="1"/>
      <protection locked="0"/>
    </xf>
    <xf numFmtId="0" fontId="11" fillId="6" borderId="30" xfId="0" applyFont="1" applyFill="1" applyBorder="1" applyAlignment="1">
      <alignment horizontal="center" vertical="center"/>
    </xf>
    <xf numFmtId="0" fontId="11" fillId="6" borderId="31" xfId="0" applyFont="1" applyFill="1" applyBorder="1" applyAlignment="1">
      <alignment horizontal="center" vertical="center"/>
    </xf>
    <xf numFmtId="0" fontId="11" fillId="0" borderId="9" xfId="0" applyFont="1" applyFill="1" applyBorder="1" applyAlignment="1">
      <alignment horizontal="center" vertical="center" textRotation="255"/>
    </xf>
    <xf numFmtId="178" fontId="11" fillId="0" borderId="35" xfId="0" applyNumberFormat="1" applyFont="1" applyFill="1" applyBorder="1" applyAlignment="1">
      <alignment vertical="center" shrinkToFit="1"/>
    </xf>
    <xf numFmtId="0" fontId="11" fillId="0" borderId="35" xfId="0" applyFont="1" applyFill="1" applyBorder="1" applyAlignment="1">
      <alignment horizontal="center" vertical="center"/>
    </xf>
    <xf numFmtId="0" fontId="11" fillId="0" borderId="4" xfId="0" applyFont="1" applyFill="1" applyBorder="1" applyAlignment="1">
      <alignment horizontal="right" vertical="center" wrapText="1"/>
    </xf>
    <xf numFmtId="0" fontId="11" fillId="0" borderId="5" xfId="0" applyFont="1" applyFill="1" applyBorder="1" applyAlignment="1">
      <alignment horizontal="right" vertical="center" wrapText="1"/>
    </xf>
    <xf numFmtId="0" fontId="11" fillId="0" borderId="5" xfId="0" applyFont="1" applyFill="1" applyBorder="1" applyAlignment="1">
      <alignment vertical="center"/>
    </xf>
    <xf numFmtId="0" fontId="11" fillId="0" borderId="6" xfId="0" applyFont="1" applyFill="1" applyBorder="1" applyAlignment="1">
      <alignment vertical="center"/>
    </xf>
    <xf numFmtId="178" fontId="11" fillId="3" borderId="28" xfId="0" applyNumberFormat="1" applyFont="1" applyFill="1" applyBorder="1" applyAlignment="1">
      <alignment vertical="center" shrinkToFit="1"/>
    </xf>
    <xf numFmtId="178" fontId="11" fillId="3" borderId="26" xfId="0" applyNumberFormat="1" applyFont="1" applyFill="1" applyBorder="1" applyAlignment="1">
      <alignment vertical="center" shrinkToFit="1"/>
    </xf>
    <xf numFmtId="0" fontId="11" fillId="6" borderId="26" xfId="0" applyFont="1" applyFill="1" applyBorder="1" applyAlignment="1">
      <alignment horizontal="center" vertical="center"/>
    </xf>
    <xf numFmtId="0" fontId="11" fillId="6" borderId="29"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3" borderId="1" xfId="0" applyFont="1" applyFill="1" applyBorder="1" applyAlignment="1" applyProtection="1">
      <alignment vertical="center"/>
      <protection locked="0"/>
    </xf>
    <xf numFmtId="0" fontId="11" fillId="3" borderId="2" xfId="0" applyFont="1" applyFill="1" applyBorder="1" applyAlignment="1" applyProtection="1">
      <alignment vertical="center"/>
      <protection locked="0"/>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178" fontId="11" fillId="0" borderId="28" xfId="0" applyNumberFormat="1" applyFont="1" applyFill="1" applyBorder="1" applyAlignment="1">
      <alignment vertical="center" shrinkToFit="1"/>
    </xf>
    <xf numFmtId="178" fontId="11" fillId="0" borderId="26" xfId="0" applyNumberFormat="1" applyFont="1" applyFill="1" applyBorder="1" applyAlignment="1">
      <alignment vertical="center" shrinkToFit="1"/>
    </xf>
    <xf numFmtId="178" fontId="11" fillId="6" borderId="28" xfId="0" quotePrefix="1" applyNumberFormat="1" applyFont="1" applyFill="1" applyBorder="1" applyAlignment="1">
      <alignment vertical="center" shrinkToFit="1"/>
    </xf>
    <xf numFmtId="178" fontId="11" fillId="6" borderId="26" xfId="0" quotePrefix="1" applyNumberFormat="1" applyFont="1" applyFill="1" applyBorder="1" applyAlignment="1">
      <alignment vertical="center" shrinkToFit="1"/>
    </xf>
    <xf numFmtId="0" fontId="11" fillId="3" borderId="11" xfId="0" applyFont="1" applyFill="1" applyBorder="1" applyAlignment="1" applyProtection="1">
      <alignment vertical="center"/>
      <protection locked="0"/>
    </xf>
    <xf numFmtId="0" fontId="11" fillId="3" borderId="8" xfId="0" applyFont="1" applyFill="1" applyBorder="1" applyAlignment="1" applyProtection="1">
      <alignment vertical="center"/>
      <protection locked="0"/>
    </xf>
    <xf numFmtId="0" fontId="8" fillId="0" borderId="8" xfId="0" applyFont="1" applyFill="1" applyBorder="1" applyAlignment="1">
      <alignment horizontal="center" vertical="center"/>
    </xf>
    <xf numFmtId="0" fontId="8" fillId="0" borderId="12" xfId="0" applyFont="1" applyFill="1" applyBorder="1" applyAlignment="1">
      <alignment horizontal="center" vertical="center"/>
    </xf>
    <xf numFmtId="177" fontId="11" fillId="3" borderId="36" xfId="4" applyNumberFormat="1" applyFont="1" applyFill="1" applyBorder="1" applyAlignment="1" applyProtection="1">
      <alignment vertical="center" shrinkToFit="1"/>
      <protection locked="0"/>
    </xf>
    <xf numFmtId="177" fontId="11" fillId="3" borderId="13" xfId="4" applyNumberFormat="1" applyFont="1" applyFill="1" applyBorder="1" applyAlignment="1" applyProtection="1">
      <alignment vertical="center" shrinkToFit="1"/>
      <protection locked="0"/>
    </xf>
    <xf numFmtId="177" fontId="11" fillId="3" borderId="37" xfId="4" applyNumberFormat="1" applyFont="1" applyFill="1" applyBorder="1" applyAlignment="1" applyProtection="1">
      <alignment vertical="center" shrinkToFit="1"/>
      <protection locked="0"/>
    </xf>
    <xf numFmtId="176" fontId="11" fillId="6" borderId="1" xfId="0" applyNumberFormat="1" applyFont="1" applyFill="1" applyBorder="1" applyAlignment="1" applyProtection="1">
      <alignment vertical="center"/>
      <protection locked="0"/>
    </xf>
    <xf numFmtId="176" fontId="11" fillId="6" borderId="2" xfId="0" applyNumberFormat="1" applyFont="1" applyFill="1" applyBorder="1" applyAlignment="1" applyProtection="1">
      <alignment vertical="center"/>
      <protection locked="0"/>
    </xf>
    <xf numFmtId="0" fontId="11" fillId="2" borderId="8" xfId="0" applyFont="1" applyFill="1" applyBorder="1" applyAlignment="1">
      <alignment vertical="center"/>
    </xf>
    <xf numFmtId="0" fontId="11" fillId="2" borderId="12" xfId="0" applyFont="1" applyFill="1" applyBorder="1" applyAlignment="1">
      <alignment vertical="center"/>
    </xf>
    <xf numFmtId="0" fontId="11" fillId="6" borderId="4" xfId="0" applyFont="1" applyFill="1" applyBorder="1" applyAlignment="1">
      <alignment horizontal="right" vertical="center" wrapText="1"/>
    </xf>
    <xf numFmtId="0" fontId="11" fillId="6" borderId="5" xfId="0" applyFont="1" applyFill="1" applyBorder="1" applyAlignment="1">
      <alignment horizontal="right" vertical="center" wrapText="1"/>
    </xf>
    <xf numFmtId="0" fontId="11" fillId="6" borderId="11" xfId="0" applyFont="1" applyFill="1" applyBorder="1" applyAlignment="1">
      <alignment horizontal="right" vertical="center" wrapText="1"/>
    </xf>
    <xf numFmtId="0" fontId="11" fillId="6" borderId="8" xfId="0" applyFont="1" applyFill="1" applyBorder="1" applyAlignment="1">
      <alignment horizontal="right" vertical="center" wrapText="1"/>
    </xf>
    <xf numFmtId="0" fontId="11" fillId="6" borderId="5" xfId="0" applyFont="1" applyFill="1" applyBorder="1" applyAlignment="1">
      <alignment vertical="center"/>
    </xf>
    <xf numFmtId="0" fontId="11" fillId="6" borderId="6" xfId="0" applyFont="1" applyFill="1" applyBorder="1" applyAlignment="1">
      <alignment vertical="center"/>
    </xf>
    <xf numFmtId="0" fontId="11" fillId="6" borderId="8" xfId="0" applyFont="1" applyFill="1" applyBorder="1" applyAlignment="1">
      <alignment vertical="center"/>
    </xf>
    <xf numFmtId="0" fontId="11" fillId="6" borderId="12" xfId="0"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textRotation="255"/>
    </xf>
    <xf numFmtId="0" fontId="11" fillId="2" borderId="9" xfId="0" applyFont="1" applyFill="1" applyBorder="1" applyAlignment="1">
      <alignment horizontal="center" vertical="center" textRotation="255"/>
    </xf>
    <xf numFmtId="0" fontId="11" fillId="2" borderId="11" xfId="0" applyFont="1" applyFill="1" applyBorder="1" applyAlignment="1">
      <alignment horizontal="center" vertical="center" textRotation="255"/>
    </xf>
    <xf numFmtId="0" fontId="9" fillId="0" borderId="0" xfId="0" applyFont="1" applyFill="1" applyBorder="1" applyAlignment="1">
      <alignment horizontal="center" vertical="center"/>
    </xf>
    <xf numFmtId="0" fontId="8" fillId="2" borderId="1" xfId="0" applyFont="1" applyFill="1" applyBorder="1" applyAlignment="1" applyProtection="1">
      <alignment vertical="center"/>
      <protection locked="0"/>
    </xf>
    <xf numFmtId="0" fontId="8" fillId="2" borderId="2" xfId="0" applyFont="1" applyFill="1" applyBorder="1" applyAlignment="1" applyProtection="1">
      <alignment vertical="center"/>
      <protection locked="0"/>
    </xf>
    <xf numFmtId="0" fontId="8" fillId="2" borderId="3" xfId="0" applyFont="1" applyFill="1" applyBorder="1" applyAlignment="1" applyProtection="1">
      <alignment vertical="center"/>
      <protection locked="0"/>
    </xf>
    <xf numFmtId="0" fontId="8" fillId="3" borderId="1" xfId="0" applyFont="1" applyFill="1" applyBorder="1" applyAlignment="1" applyProtection="1">
      <alignment vertical="center"/>
    </xf>
    <xf numFmtId="0" fontId="8" fillId="3" borderId="2" xfId="0" applyFont="1" applyFill="1" applyBorder="1" applyAlignment="1" applyProtection="1">
      <alignment vertical="center"/>
    </xf>
    <xf numFmtId="0" fontId="8" fillId="3" borderId="1" xfId="0" applyFont="1" applyFill="1" applyBorder="1" applyAlignment="1" applyProtection="1">
      <alignment vertical="center" shrinkToFit="1"/>
      <protection locked="0"/>
    </xf>
    <xf numFmtId="0" fontId="8" fillId="3" borderId="2" xfId="0" applyFont="1" applyFill="1" applyBorder="1" applyAlignment="1" applyProtection="1">
      <alignment vertical="center" shrinkToFit="1"/>
      <protection locked="0"/>
    </xf>
    <xf numFmtId="0" fontId="8" fillId="2" borderId="1" xfId="0" applyFont="1" applyFill="1" applyBorder="1" applyAlignment="1">
      <alignment vertical="center" wrapText="1" shrinkToFit="1"/>
    </xf>
    <xf numFmtId="0" fontId="8" fillId="2" borderId="2" xfId="0" applyFont="1" applyFill="1" applyBorder="1" applyAlignment="1">
      <alignment vertical="center" wrapText="1" shrinkToFit="1"/>
    </xf>
    <xf numFmtId="0" fontId="8" fillId="2" borderId="3" xfId="0" applyFont="1" applyFill="1" applyBorder="1" applyAlignment="1">
      <alignment vertical="center" wrapText="1" shrinkToFit="1"/>
    </xf>
    <xf numFmtId="0" fontId="11" fillId="2" borderId="1" xfId="0" applyFont="1" applyFill="1" applyBorder="1" applyAlignment="1">
      <alignment vertical="center" wrapText="1" shrinkToFit="1"/>
    </xf>
    <xf numFmtId="0" fontId="11" fillId="2" borderId="2" xfId="0" applyFont="1" applyFill="1" applyBorder="1" applyAlignment="1">
      <alignment vertical="center" wrapText="1" shrinkToFit="1"/>
    </xf>
    <xf numFmtId="0" fontId="11" fillId="2" borderId="3" xfId="0" applyFont="1" applyFill="1" applyBorder="1" applyAlignment="1">
      <alignment vertical="center" wrapText="1" shrinkToFit="1"/>
    </xf>
    <xf numFmtId="0" fontId="11" fillId="4" borderId="1" xfId="0" applyFont="1" applyFill="1" applyBorder="1" applyAlignment="1" applyProtection="1">
      <alignment vertical="center" shrinkToFit="1"/>
      <protection locked="0"/>
    </xf>
    <xf numFmtId="0" fontId="11" fillId="4" borderId="2" xfId="0" applyFont="1" applyFill="1" applyBorder="1" applyAlignment="1" applyProtection="1">
      <alignment vertical="center" shrinkToFit="1"/>
      <protection locked="0"/>
    </xf>
    <xf numFmtId="0" fontId="11" fillId="4" borderId="3" xfId="0" applyFont="1" applyFill="1" applyBorder="1" applyAlignment="1" applyProtection="1">
      <alignment vertical="center" shrinkToFit="1"/>
      <protection locked="0"/>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11" xfId="0" applyFont="1" applyFill="1" applyBorder="1" applyAlignment="1">
      <alignment vertical="center"/>
    </xf>
    <xf numFmtId="0" fontId="11" fillId="0" borderId="11" xfId="0" applyFont="1" applyFill="1" applyBorder="1" applyAlignment="1">
      <alignment horizontal="right" vertical="center" wrapText="1"/>
    </xf>
    <xf numFmtId="0" fontId="11" fillId="0" borderId="8" xfId="0" applyFont="1" applyFill="1" applyBorder="1" applyAlignment="1">
      <alignment horizontal="right" vertical="center" wrapText="1"/>
    </xf>
    <xf numFmtId="0" fontId="11" fillId="0" borderId="8" xfId="0" applyFont="1" applyFill="1" applyBorder="1" applyAlignment="1">
      <alignment vertical="center"/>
    </xf>
    <xf numFmtId="0" fontId="11" fillId="0" borderId="12" xfId="0" applyFont="1" applyFill="1" applyBorder="1" applyAlignment="1">
      <alignment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2" xfId="0" applyFont="1" applyFill="1" applyBorder="1" applyAlignment="1">
      <alignment horizontal="center" vertical="center"/>
    </xf>
    <xf numFmtId="0" fontId="11" fillId="4" borderId="1" xfId="0" applyFont="1" applyFill="1" applyBorder="1" applyAlignment="1" applyProtection="1">
      <alignment horizontal="center" vertical="center"/>
      <protection locked="0"/>
    </xf>
    <xf numFmtId="0" fontId="11" fillId="4" borderId="2"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49" fontId="11" fillId="3" borderId="1" xfId="0" applyNumberFormat="1" applyFont="1" applyFill="1" applyBorder="1" applyAlignment="1" applyProtection="1">
      <alignment vertical="center"/>
      <protection locked="0"/>
    </xf>
    <xf numFmtId="49" fontId="11" fillId="3" borderId="2" xfId="0" applyNumberFormat="1" applyFont="1" applyFill="1" applyBorder="1" applyAlignment="1" applyProtection="1">
      <alignment vertical="center"/>
      <protection locked="0"/>
    </xf>
    <xf numFmtId="49" fontId="11" fillId="3" borderId="3" xfId="0" applyNumberFormat="1" applyFont="1" applyFill="1" applyBorder="1" applyAlignment="1" applyProtection="1">
      <alignment vertical="center"/>
      <protection locked="0"/>
    </xf>
    <xf numFmtId="0" fontId="11" fillId="3" borderId="1" xfId="0" applyFont="1" applyFill="1" applyBorder="1" applyAlignment="1" applyProtection="1">
      <alignment vertical="center" shrinkToFit="1"/>
      <protection locked="0"/>
    </xf>
    <xf numFmtId="0" fontId="11" fillId="3" borderId="2" xfId="0" applyFont="1" applyFill="1" applyBorder="1" applyAlignment="1" applyProtection="1">
      <alignment vertical="center" shrinkToFit="1"/>
      <protection locked="0"/>
    </xf>
    <xf numFmtId="0" fontId="11" fillId="3" borderId="3" xfId="0" applyFont="1" applyFill="1" applyBorder="1" applyAlignment="1" applyProtection="1">
      <alignment vertical="center" shrinkToFit="1"/>
      <protection locked="0"/>
    </xf>
    <xf numFmtId="49" fontId="5" fillId="3" borderId="1" xfId="0" applyNumberFormat="1" applyFont="1" applyFill="1" applyBorder="1" applyAlignment="1" applyProtection="1">
      <alignment horizontal="center" vertical="center" shrinkToFit="1"/>
      <protection locked="0"/>
    </xf>
    <xf numFmtId="49" fontId="5" fillId="3" borderId="2" xfId="0" applyNumberFormat="1" applyFont="1" applyFill="1" applyBorder="1" applyAlignment="1" applyProtection="1">
      <alignment horizontal="center" vertical="center" shrinkToFit="1"/>
      <protection locked="0"/>
    </xf>
    <xf numFmtId="49" fontId="5" fillId="3" borderId="3" xfId="0" applyNumberFormat="1" applyFont="1" applyFill="1" applyBorder="1" applyAlignment="1" applyProtection="1">
      <alignment horizontal="center" vertical="center" shrinkToFit="1"/>
      <protection locked="0"/>
    </xf>
    <xf numFmtId="0" fontId="8" fillId="3" borderId="3" xfId="0" applyFont="1" applyFill="1" applyBorder="1" applyAlignment="1" applyProtection="1">
      <alignment vertical="center" shrinkToFit="1"/>
      <protection locked="0"/>
    </xf>
    <xf numFmtId="0" fontId="8" fillId="4" borderId="1"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12" fillId="0" borderId="9" xfId="0" applyFont="1" applyFill="1" applyBorder="1" applyAlignment="1">
      <alignment vertical="center" wrapText="1"/>
    </xf>
    <xf numFmtId="0" fontId="12" fillId="0" borderId="0" xfId="0" applyFont="1" applyFill="1" applyBorder="1" applyAlignment="1">
      <alignment vertical="center" wrapText="1"/>
    </xf>
    <xf numFmtId="0" fontId="9" fillId="3" borderId="36" xfId="0" applyFont="1" applyFill="1" applyBorder="1" applyAlignment="1" applyProtection="1">
      <alignment vertical="center" shrinkToFit="1"/>
      <protection locked="0"/>
    </xf>
    <xf numFmtId="0" fontId="9" fillId="3" borderId="13" xfId="0" applyFont="1" applyFill="1" applyBorder="1" applyAlignment="1" applyProtection="1">
      <alignment vertical="center" shrinkToFit="1"/>
      <protection locked="0"/>
    </xf>
    <xf numFmtId="0" fontId="9" fillId="3" borderId="37" xfId="0" applyFont="1" applyFill="1" applyBorder="1" applyAlignment="1" applyProtection="1">
      <alignment vertical="center" shrinkToFit="1"/>
      <protection locked="0"/>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24" xfId="0" applyFont="1" applyFill="1" applyBorder="1" applyAlignment="1">
      <alignment horizontal="center" vertical="center" wrapText="1"/>
    </xf>
    <xf numFmtId="0" fontId="11" fillId="2" borderId="24" xfId="0" applyFont="1" applyFill="1" applyBorder="1" applyAlignment="1">
      <alignment horizontal="center" vertical="center"/>
    </xf>
  </cellXfs>
  <cellStyles count="7">
    <cellStyle name="パーセント 2" xfId="2"/>
    <cellStyle name="桁区切り" xfId="4" builtinId="6"/>
    <cellStyle name="桁区切り 2" xfId="1"/>
    <cellStyle name="桁区切り 3" xfId="6"/>
    <cellStyle name="標準" xfId="0" builtinId="0"/>
    <cellStyle name="標準 2" xfId="3"/>
    <cellStyle name="標準 3" xfId="5"/>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10</xdr:row>
          <xdr:rowOff>0</xdr:rowOff>
        </xdr:from>
        <xdr:to>
          <xdr:col>9</xdr:col>
          <xdr:colOff>38100</xdr:colOff>
          <xdr:row>11</xdr:row>
          <xdr:rowOff>28575</xdr:rowOff>
        </xdr:to>
        <xdr:sp macro="" textlink="">
          <xdr:nvSpPr>
            <xdr:cNvPr id="24634" name="Check Box 58" hidden="1">
              <a:extLst>
                <a:ext uri="{63B3BB69-23CF-44E3-9099-C40C66FF867C}">
                  <a14:compatExt spid="_x0000_s24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4635" name="Check Box 59" hidden="1">
              <a:extLst>
                <a:ext uri="{63B3BB69-23CF-44E3-9099-C40C66FF867C}">
                  <a14:compatExt spid="_x0000_s24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xdr:row>
          <xdr:rowOff>228600</xdr:rowOff>
        </xdr:from>
        <xdr:to>
          <xdr:col>9</xdr:col>
          <xdr:colOff>38100</xdr:colOff>
          <xdr:row>12</xdr:row>
          <xdr:rowOff>28575</xdr:rowOff>
        </xdr:to>
        <xdr:sp macro="" textlink="">
          <xdr:nvSpPr>
            <xdr:cNvPr id="24689" name="Check Box 113" hidden="1">
              <a:extLst>
                <a:ext uri="{63B3BB69-23CF-44E3-9099-C40C66FF867C}">
                  <a14:compatExt spid="_x0000_s24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228600</xdr:rowOff>
        </xdr:from>
        <xdr:to>
          <xdr:col>25</xdr:col>
          <xdr:colOff>47625</xdr:colOff>
          <xdr:row>12</xdr:row>
          <xdr:rowOff>19050</xdr:rowOff>
        </xdr:to>
        <xdr:sp macro="" textlink="">
          <xdr:nvSpPr>
            <xdr:cNvPr id="24690" name="Check Box 114" hidden="1">
              <a:extLst>
                <a:ext uri="{63B3BB69-23CF-44E3-9099-C40C66FF867C}">
                  <a14:compatExt spid="_x0000_s24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74543</xdr:colOff>
      <xdr:row>0</xdr:row>
      <xdr:rowOff>74543</xdr:rowOff>
    </xdr:from>
    <xdr:to>
      <xdr:col>84</xdr:col>
      <xdr:colOff>38100</xdr:colOff>
      <xdr:row>35</xdr:row>
      <xdr:rowOff>19050</xdr:rowOff>
    </xdr:to>
    <xdr:sp macro="" textlink="">
      <xdr:nvSpPr>
        <xdr:cNvPr id="3" name="正方形/長方形 2"/>
        <xdr:cNvSpPr/>
      </xdr:nvSpPr>
      <xdr:spPr>
        <a:xfrm>
          <a:off x="12390368" y="74543"/>
          <a:ext cx="5116582" cy="6107182"/>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メイリオ" panose="020B0604030504040204" pitchFamily="50" charset="-128"/>
              <a:ea typeface="メイリオ" panose="020B0604030504040204" pitchFamily="50" charset="-128"/>
            </a:rPr>
            <a:t>手順（１）又は（２）のいずれかの方法でシート全体をコピーし、貼り付け（値の貼り付け）をしてください。</a:t>
          </a:r>
          <a:endParaRPr kumimoji="1" lang="en-US" altLang="ja-JP" sz="1200" b="1">
            <a:latin typeface="メイリオ" panose="020B0604030504040204" pitchFamily="50" charset="-128"/>
            <a:ea typeface="メイリオ" panose="020B0604030504040204" pitchFamily="50" charset="-128"/>
          </a:endParaRPr>
        </a:p>
        <a:p>
          <a:pPr algn="l"/>
          <a:r>
            <a:rPr kumimoji="1" lang="en-US" altLang="ja-JP" sz="1200" b="1">
              <a:latin typeface="メイリオ" panose="020B0604030504040204" pitchFamily="50" charset="-128"/>
              <a:ea typeface="メイリオ" panose="020B0604030504040204" pitchFamily="50" charset="-128"/>
            </a:rPr>
            <a:t>※</a:t>
          </a:r>
          <a:r>
            <a:rPr kumimoji="1" lang="ja-JP" altLang="en-US" sz="1200" b="1">
              <a:latin typeface="メイリオ" panose="020B0604030504040204" pitchFamily="50" charset="-128"/>
              <a:ea typeface="メイリオ" panose="020B0604030504040204" pitchFamily="50" charset="-128"/>
            </a:rPr>
            <a:t>手順（１）、（２）は、個票を１つのエクセルファイルにとりまとめる前に、各事業所が作成したエクセルファイルの個票で行う必要があります。</a:t>
          </a:r>
        </a:p>
        <a:p>
          <a:pPr algn="l"/>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200" b="1">
              <a:latin typeface="メイリオ" panose="020B0604030504040204" pitchFamily="50" charset="-128"/>
              <a:ea typeface="メイリオ" panose="020B0604030504040204" pitchFamily="50" charset="-128"/>
            </a:rPr>
            <a:t>手順（１）</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200" b="1">
              <a:latin typeface="メイリオ" panose="020B0604030504040204" pitchFamily="50" charset="-128"/>
              <a:ea typeface="メイリオ" panose="020B0604030504040204" pitchFamily="50" charset="-128"/>
            </a:rPr>
            <a:t>１ </a:t>
          </a:r>
          <a:r>
            <a:rPr kumimoji="1" lang="en-US" altLang="ja-JP" sz="1200" b="1">
              <a:latin typeface="メイリオ" panose="020B0604030504040204" pitchFamily="50" charset="-128"/>
              <a:ea typeface="メイリオ" panose="020B0604030504040204" pitchFamily="50" charset="-128"/>
            </a:rPr>
            <a:t>Ctrl </a:t>
          </a:r>
          <a:r>
            <a:rPr kumimoji="1" lang="ja-JP" altLang="en-US" sz="1200" b="1">
              <a:latin typeface="メイリオ" panose="020B0604030504040204" pitchFamily="50" charset="-128"/>
              <a:ea typeface="メイリオ" panose="020B0604030504040204" pitchFamily="50" charset="-128"/>
            </a:rPr>
            <a:t>キーを押しながら </a:t>
          </a:r>
          <a:r>
            <a:rPr kumimoji="1" lang="en-US" altLang="ja-JP" sz="1200" b="1">
              <a:latin typeface="メイリオ" panose="020B0604030504040204" pitchFamily="50" charset="-128"/>
              <a:ea typeface="メイリオ" panose="020B0604030504040204" pitchFamily="50" charset="-128"/>
            </a:rPr>
            <a:t>A </a:t>
          </a:r>
          <a:r>
            <a:rPr kumimoji="1" lang="ja-JP" altLang="en-US" sz="1200" b="1">
              <a:latin typeface="メイリオ" panose="020B0604030504040204" pitchFamily="50" charset="-128"/>
              <a:ea typeface="メイリオ" panose="020B0604030504040204" pitchFamily="50" charset="-128"/>
            </a:rPr>
            <a:t>キーを押します。（シート全体選択）</a:t>
          </a:r>
        </a:p>
        <a:p>
          <a:pPr algn="l"/>
          <a:r>
            <a:rPr kumimoji="1" lang="ja-JP" altLang="en-US" sz="1200" b="1">
              <a:latin typeface="メイリオ" panose="020B0604030504040204" pitchFamily="50" charset="-128"/>
              <a:ea typeface="メイリオ" panose="020B0604030504040204" pitchFamily="50" charset="-128"/>
            </a:rPr>
            <a:t>２ </a:t>
          </a:r>
          <a:r>
            <a:rPr kumimoji="1" lang="en-US" altLang="ja-JP" sz="1200" b="1">
              <a:latin typeface="メイリオ" panose="020B0604030504040204" pitchFamily="50" charset="-128"/>
              <a:ea typeface="メイリオ" panose="020B0604030504040204" pitchFamily="50" charset="-128"/>
            </a:rPr>
            <a:t>Ctrl </a:t>
          </a:r>
          <a:r>
            <a:rPr kumimoji="1" lang="ja-JP" altLang="en-US" sz="1200" b="1">
              <a:latin typeface="メイリオ" panose="020B0604030504040204" pitchFamily="50" charset="-128"/>
              <a:ea typeface="メイリオ" panose="020B0604030504040204" pitchFamily="50" charset="-128"/>
            </a:rPr>
            <a:t>キーを押しながら </a:t>
          </a:r>
          <a:r>
            <a:rPr kumimoji="1" lang="en-US" altLang="ja-JP" sz="1200" b="1">
              <a:latin typeface="メイリオ" panose="020B0604030504040204" pitchFamily="50" charset="-128"/>
              <a:ea typeface="メイリオ" panose="020B0604030504040204" pitchFamily="50" charset="-128"/>
            </a:rPr>
            <a:t>C </a:t>
          </a:r>
          <a:r>
            <a:rPr kumimoji="1" lang="ja-JP" altLang="en-US" sz="1200" b="1">
              <a:latin typeface="メイリオ" panose="020B0604030504040204" pitchFamily="50" charset="-128"/>
              <a:ea typeface="メイリオ" panose="020B0604030504040204" pitchFamily="50" charset="-128"/>
            </a:rPr>
            <a:t>キーを押します。（選択範囲のコピー）</a:t>
          </a:r>
        </a:p>
        <a:p>
          <a:pPr algn="l"/>
          <a:r>
            <a:rPr kumimoji="1" lang="ja-JP" altLang="en-US" sz="1200" b="1">
              <a:latin typeface="メイリオ" panose="020B0604030504040204" pitchFamily="50" charset="-128"/>
              <a:ea typeface="メイリオ" panose="020B0604030504040204" pitchFamily="50" charset="-128"/>
            </a:rPr>
            <a:t>３ </a:t>
          </a:r>
          <a:r>
            <a:rPr kumimoji="1" lang="en-US" altLang="ja-JP" sz="1200" b="1">
              <a:latin typeface="メイリオ" panose="020B0604030504040204" pitchFamily="50" charset="-128"/>
              <a:ea typeface="メイリオ" panose="020B0604030504040204" pitchFamily="50" charset="-128"/>
            </a:rPr>
            <a:t>A1</a:t>
          </a:r>
          <a:r>
            <a:rPr kumimoji="1" lang="ja-JP" altLang="en-US" sz="1200" b="1">
              <a:latin typeface="メイリオ" panose="020B0604030504040204" pitchFamily="50" charset="-128"/>
              <a:ea typeface="メイリオ" panose="020B0604030504040204" pitchFamily="50" charset="-128"/>
            </a:rPr>
            <a:t>セルを選択して</a:t>
          </a:r>
          <a:r>
            <a:rPr kumimoji="1" lang="en-US" altLang="ja-JP" sz="1200" b="1">
              <a:latin typeface="メイリオ" panose="020B0604030504040204" pitchFamily="50" charset="-128"/>
              <a:ea typeface="メイリオ" panose="020B0604030504040204" pitchFamily="50" charset="-128"/>
            </a:rPr>
            <a:t>Ctrl </a:t>
          </a:r>
          <a:r>
            <a:rPr kumimoji="1" lang="ja-JP" altLang="en-US" sz="1200" b="1">
              <a:latin typeface="メイリオ" panose="020B0604030504040204" pitchFamily="50" charset="-128"/>
              <a:ea typeface="メイリオ" panose="020B0604030504040204" pitchFamily="50" charset="-128"/>
            </a:rPr>
            <a:t>キーと </a:t>
          </a:r>
          <a:r>
            <a:rPr kumimoji="1" lang="en-US" altLang="ja-JP" sz="1200" b="1">
              <a:latin typeface="メイリオ" panose="020B0604030504040204" pitchFamily="50" charset="-128"/>
              <a:ea typeface="メイリオ" panose="020B0604030504040204" pitchFamily="50" charset="-128"/>
            </a:rPr>
            <a:t>Alt </a:t>
          </a:r>
          <a:r>
            <a:rPr kumimoji="1" lang="ja-JP" altLang="en-US" sz="1200" b="1">
              <a:latin typeface="メイリオ" panose="020B0604030504040204" pitchFamily="50" charset="-128"/>
              <a:ea typeface="メイリオ" panose="020B0604030504040204" pitchFamily="50" charset="-128"/>
            </a:rPr>
            <a:t>キーと </a:t>
          </a:r>
          <a:r>
            <a:rPr kumimoji="1" lang="en-US" altLang="ja-JP" sz="1200" b="1">
              <a:latin typeface="メイリオ" panose="020B0604030504040204" pitchFamily="50" charset="-128"/>
              <a:ea typeface="メイリオ" panose="020B0604030504040204" pitchFamily="50" charset="-128"/>
            </a:rPr>
            <a:t>V </a:t>
          </a:r>
          <a:r>
            <a:rPr kumimoji="1" lang="ja-JP" altLang="en-US" sz="1200" b="1">
              <a:latin typeface="メイリオ" panose="020B0604030504040204" pitchFamily="50" charset="-128"/>
              <a:ea typeface="メイリオ" panose="020B0604030504040204" pitchFamily="50" charset="-128"/>
            </a:rPr>
            <a:t>キーを一緒に押します。</a:t>
          </a:r>
          <a:r>
            <a:rPr kumimoji="1" lang="en-US" altLang="ja-JP" sz="1200" b="1">
              <a:latin typeface="メイリオ" panose="020B0604030504040204" pitchFamily="50" charset="-128"/>
              <a:ea typeface="メイリオ" panose="020B0604030504040204" pitchFamily="50" charset="-128"/>
            </a:rPr>
            <a:t>(</a:t>
          </a:r>
          <a:r>
            <a:rPr kumimoji="1" lang="ja-JP" altLang="en-US" sz="1200" b="1">
              <a:latin typeface="メイリオ" panose="020B0604030504040204" pitchFamily="50" charset="-128"/>
              <a:ea typeface="メイリオ" panose="020B0604030504040204" pitchFamily="50" charset="-128"/>
            </a:rPr>
            <a:t>「形式を選択して貼り付け」の表示</a:t>
          </a:r>
          <a:r>
            <a:rPr kumimoji="1" lang="en-US" altLang="ja-JP" sz="1200" b="1">
              <a:latin typeface="メイリオ" panose="020B0604030504040204" pitchFamily="50" charset="-128"/>
              <a:ea typeface="メイリオ" panose="020B0604030504040204" pitchFamily="50" charset="-128"/>
            </a:rPr>
            <a:t>)</a:t>
          </a:r>
        </a:p>
        <a:p>
          <a:pPr algn="l"/>
          <a:r>
            <a:rPr kumimoji="1" lang="ja-JP" altLang="en-US" sz="1200" b="1">
              <a:latin typeface="メイリオ" panose="020B0604030504040204" pitchFamily="50" charset="-128"/>
              <a:ea typeface="メイリオ" panose="020B0604030504040204" pitchFamily="50" charset="-128"/>
            </a:rPr>
            <a:t>４ </a:t>
          </a:r>
          <a:r>
            <a:rPr kumimoji="1" lang="en-US" altLang="ja-JP" sz="1200" b="1">
              <a:latin typeface="メイリオ" panose="020B0604030504040204" pitchFamily="50" charset="-128"/>
              <a:ea typeface="メイリオ" panose="020B0604030504040204" pitchFamily="50" charset="-128"/>
            </a:rPr>
            <a:t>V </a:t>
          </a:r>
          <a:r>
            <a:rPr kumimoji="1" lang="ja-JP" altLang="en-US" sz="1200" b="1">
              <a:latin typeface="メイリオ" panose="020B0604030504040204" pitchFamily="50" charset="-128"/>
              <a:ea typeface="メイリオ" panose="020B0604030504040204" pitchFamily="50" charset="-128"/>
            </a:rPr>
            <a:t>キーを押します。 </a:t>
          </a:r>
          <a:r>
            <a:rPr kumimoji="1" lang="en-US" altLang="ja-JP" sz="1200" b="1">
              <a:latin typeface="メイリオ" panose="020B0604030504040204" pitchFamily="50" charset="-128"/>
              <a:ea typeface="メイリオ" panose="020B0604030504040204" pitchFamily="50" charset="-128"/>
            </a:rPr>
            <a:t>(</a:t>
          </a:r>
          <a:r>
            <a:rPr kumimoji="1" lang="ja-JP" altLang="en-US" sz="1200" b="1">
              <a:latin typeface="メイリオ" panose="020B0604030504040204" pitchFamily="50" charset="-128"/>
              <a:ea typeface="メイリオ" panose="020B0604030504040204" pitchFamily="50" charset="-128"/>
            </a:rPr>
            <a:t>「貼り付け：値」を選択</a:t>
          </a:r>
          <a:r>
            <a:rPr kumimoji="1" lang="en-US" altLang="ja-JP" sz="1200" b="1">
              <a:latin typeface="メイリオ" panose="020B0604030504040204" pitchFamily="50" charset="-128"/>
              <a:ea typeface="メイリオ" panose="020B0604030504040204" pitchFamily="50" charset="-128"/>
            </a:rPr>
            <a:t>)</a:t>
          </a:r>
        </a:p>
        <a:p>
          <a:pPr algn="l"/>
          <a:r>
            <a:rPr kumimoji="1" lang="ja-JP" altLang="en-US" sz="1200" b="1">
              <a:latin typeface="メイリオ" panose="020B0604030504040204" pitchFamily="50" charset="-128"/>
              <a:ea typeface="メイリオ" panose="020B0604030504040204" pitchFamily="50" charset="-128"/>
            </a:rPr>
            <a:t>５ </a:t>
          </a:r>
          <a:r>
            <a:rPr kumimoji="1" lang="en-US" altLang="ja-JP" sz="1200" b="1">
              <a:latin typeface="メイリオ" panose="020B0604030504040204" pitchFamily="50" charset="-128"/>
              <a:ea typeface="メイリオ" panose="020B0604030504040204" pitchFamily="50" charset="-128"/>
            </a:rPr>
            <a:t>Enter </a:t>
          </a:r>
          <a:r>
            <a:rPr kumimoji="1" lang="ja-JP" altLang="en-US" sz="1200" b="1">
              <a:latin typeface="メイリオ" panose="020B0604030504040204" pitchFamily="50" charset="-128"/>
              <a:ea typeface="メイリオ" panose="020B0604030504040204" pitchFamily="50" charset="-128"/>
            </a:rPr>
            <a:t>キーを押します。（「ＯＫ」を選択）</a:t>
          </a:r>
          <a:endParaRPr kumimoji="1" lang="en-US" altLang="ja-JP" sz="1200" b="1">
            <a:latin typeface="メイリオ" panose="020B0604030504040204" pitchFamily="50" charset="-128"/>
            <a:ea typeface="メイリオ" panose="020B0604030504040204" pitchFamily="50" charset="-128"/>
          </a:endParaRPr>
        </a:p>
        <a:p>
          <a:pPr algn="l"/>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200" b="1">
              <a:latin typeface="メイリオ" panose="020B0604030504040204" pitchFamily="50" charset="-128"/>
              <a:ea typeface="メイリオ" panose="020B0604030504040204" pitchFamily="50" charset="-128"/>
            </a:rPr>
            <a:t>手順（２）</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200" b="1">
              <a:latin typeface="メイリオ" panose="020B0604030504040204" pitchFamily="50" charset="-128"/>
              <a:ea typeface="メイリオ" panose="020B0604030504040204" pitchFamily="50" charset="-128"/>
            </a:rPr>
            <a:t>１</a:t>
          </a:r>
          <a:r>
            <a:rPr kumimoji="1" lang="ja-JP" altLang="ja-JP" sz="1200" b="1">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200" b="1">
              <a:latin typeface="メイリオ" panose="020B0604030504040204" pitchFamily="50" charset="-128"/>
              <a:ea typeface="メイリオ" panose="020B0604030504040204" pitchFamily="50" charset="-128"/>
            </a:rPr>
            <a:t>すべて選択ボタン（Ａ列の左かつ１行目の上）をクリックします。</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200" b="1">
              <a:latin typeface="メイリオ" panose="020B0604030504040204" pitchFamily="50" charset="-128"/>
              <a:ea typeface="メイリオ" panose="020B0604030504040204" pitchFamily="50" charset="-128"/>
            </a:rPr>
            <a:t>２</a:t>
          </a:r>
          <a:r>
            <a:rPr kumimoji="1" lang="ja-JP" altLang="ja-JP" sz="1200" b="1">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200" b="1">
              <a:latin typeface="メイリオ" panose="020B0604030504040204" pitchFamily="50" charset="-128"/>
              <a:ea typeface="メイリオ" panose="020B0604030504040204" pitchFamily="50" charset="-128"/>
            </a:rPr>
            <a:t>ホームタブでコピーを選択します。</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200" b="1">
              <a:latin typeface="メイリオ" panose="020B0604030504040204" pitchFamily="50" charset="-128"/>
              <a:ea typeface="メイリオ" panose="020B0604030504040204" pitchFamily="50" charset="-128"/>
            </a:rPr>
            <a:t>３</a:t>
          </a:r>
          <a:r>
            <a:rPr kumimoji="1" lang="ja-JP" altLang="ja-JP" sz="1200" b="1">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200" b="1">
              <a:solidFill>
                <a:schemeClr val="lt1"/>
              </a:solidFill>
              <a:effectLst/>
              <a:latin typeface="メイリオ" panose="020B0604030504040204" pitchFamily="50" charset="-128"/>
              <a:ea typeface="メイリオ" panose="020B0604030504040204" pitchFamily="50" charset="-128"/>
              <a:cs typeface="+mn-cs"/>
            </a:rPr>
            <a:t>Ａ１セルをクリックします。</a:t>
          </a:r>
        </a:p>
        <a:p>
          <a:pPr algn="l"/>
          <a:r>
            <a:rPr kumimoji="1" lang="ja-JP" altLang="en-US" sz="1200" b="1">
              <a:latin typeface="メイリオ" panose="020B0604030504040204" pitchFamily="50" charset="-128"/>
              <a:ea typeface="メイリオ" panose="020B0604030504040204" pitchFamily="50" charset="-128"/>
            </a:rPr>
            <a:t>４</a:t>
          </a:r>
          <a:r>
            <a:rPr kumimoji="1" lang="ja-JP" altLang="ja-JP" sz="1200" b="1">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200" b="1">
              <a:solidFill>
                <a:schemeClr val="lt1"/>
              </a:solidFill>
              <a:effectLst/>
              <a:latin typeface="メイリオ" panose="020B0604030504040204" pitchFamily="50" charset="-128"/>
              <a:ea typeface="メイリオ" panose="020B0604030504040204" pitchFamily="50" charset="-128"/>
              <a:cs typeface="+mn-cs"/>
            </a:rPr>
            <a:t>ホームタブで貼り付けを選択し、「値の貼り付け」から「値」を選択します。</a:t>
          </a:r>
        </a:p>
        <a:p>
          <a:pPr algn="l"/>
          <a:endParaRPr kumimoji="1" lang="ja-JP" altLang="en-US" sz="1200" b="1">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866775</xdr:colOff>
          <xdr:row>1</xdr:row>
          <xdr:rowOff>76200</xdr:rowOff>
        </xdr:from>
        <xdr:to>
          <xdr:col>3</xdr:col>
          <xdr:colOff>428625</xdr:colOff>
          <xdr:row>1</xdr:row>
          <xdr:rowOff>295275</xdr:rowOff>
        </xdr:to>
        <xdr:sp macro="" textlink="">
          <xdr:nvSpPr>
            <xdr:cNvPr id="30721" name="Button 1" hidden="1">
              <a:extLst>
                <a:ext uri="{63B3BB69-23CF-44E3-9099-C40C66FF867C}">
                  <a14:compatExt spid="_x0000_s307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ファイル出力</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020838/Desktop/&#33576;&#22478;&#30476;&#25903;&#25588;&#37329;&#38306;&#36899;/&#20304;&#12293;&#26408;&#12395;&#36865;&#12387;&#12390;&#12411;&#12375;&#12356;&#12418;&#12398;&#12475;&#12483;&#12488;/01_&#12304;&#38651;&#23376;&#23186;&#20307;&#12305;&#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所"/>
      <sheetName val="対象者"/>
      <sheetName val="ファイル一覧"/>
      <sheetName val="01_【電子媒体】データ作成ツール"/>
    </sheetNames>
    <definedNames>
      <definedName name="ファイル保存"/>
    </defined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4.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tabSelected="1" view="pageBreakPreview" zoomScaleNormal="100" zoomScaleSheetLayoutView="100" workbookViewId="0">
      <selection activeCell="B5" sqref="B5"/>
    </sheetView>
  </sheetViews>
  <sheetFormatPr defaultColWidth="9" defaultRowHeight="13.5"/>
  <cols>
    <col min="1" max="1" width="5.5" style="109" bestFit="1" customWidth="1"/>
    <col min="2" max="4" width="35.625" style="107" customWidth="1"/>
    <col min="5" max="5" width="4.25" style="109" customWidth="1"/>
    <col min="6" max="16384" width="9" style="109"/>
  </cols>
  <sheetData>
    <row r="1" spans="1:4">
      <c r="D1" s="155"/>
    </row>
    <row r="2" spans="1:4" ht="17.25">
      <c r="A2" s="201" t="s">
        <v>146</v>
      </c>
      <c r="B2" s="201"/>
      <c r="C2" s="201"/>
      <c r="D2" s="201"/>
    </row>
    <row r="3" spans="1:4" ht="14.25">
      <c r="B3" s="108"/>
      <c r="C3" s="108"/>
    </row>
    <row r="4" spans="1:4" ht="14.25">
      <c r="A4" s="128" t="s">
        <v>134</v>
      </c>
      <c r="B4" s="129" t="s">
        <v>144</v>
      </c>
      <c r="C4" s="130" t="s">
        <v>135</v>
      </c>
      <c r="D4" s="130" t="s">
        <v>136</v>
      </c>
    </row>
    <row r="5" spans="1:4" ht="36" customHeight="1">
      <c r="A5" s="110">
        <v>1</v>
      </c>
      <c r="B5" s="111" t="s">
        <v>191</v>
      </c>
      <c r="C5" s="112"/>
      <c r="D5" s="112"/>
    </row>
    <row r="6" spans="1:4" ht="65.25" customHeight="1">
      <c r="A6" s="110">
        <f>A5+1</f>
        <v>2</v>
      </c>
      <c r="B6" s="111"/>
      <c r="C6" s="112" t="s">
        <v>252</v>
      </c>
      <c r="D6" s="112"/>
    </row>
    <row r="7" spans="1:4" ht="183" customHeight="1">
      <c r="A7" s="110">
        <f t="shared" ref="A7:A13" si="0">A6+1</f>
        <v>3</v>
      </c>
      <c r="B7" s="111"/>
      <c r="C7" s="112"/>
      <c r="D7" s="112" t="s">
        <v>253</v>
      </c>
    </row>
    <row r="8" spans="1:4" ht="65.25" customHeight="1">
      <c r="A8" s="110">
        <f t="shared" si="0"/>
        <v>4</v>
      </c>
      <c r="B8" s="111"/>
      <c r="C8" s="112" t="s">
        <v>145</v>
      </c>
      <c r="D8" s="112"/>
    </row>
    <row r="9" spans="1:4" ht="99.75" customHeight="1">
      <c r="A9" s="110">
        <f>A8+1</f>
        <v>5</v>
      </c>
      <c r="B9" s="113"/>
      <c r="C9" s="114" t="s">
        <v>254</v>
      </c>
      <c r="D9" s="115"/>
    </row>
    <row r="10" spans="1:4" ht="51" customHeight="1">
      <c r="A10" s="110">
        <f t="shared" si="0"/>
        <v>6</v>
      </c>
      <c r="B10" s="111"/>
      <c r="C10" s="112" t="s">
        <v>251</v>
      </c>
      <c r="D10" s="112"/>
    </row>
    <row r="11" spans="1:4" ht="80.25" customHeight="1">
      <c r="A11" s="110">
        <f t="shared" si="0"/>
        <v>7</v>
      </c>
      <c r="B11" s="111"/>
      <c r="C11" s="112" t="s">
        <v>232</v>
      </c>
      <c r="D11" s="112"/>
    </row>
    <row r="12" spans="1:4" ht="75" customHeight="1">
      <c r="A12" s="110">
        <f t="shared" si="0"/>
        <v>8</v>
      </c>
      <c r="B12" s="111" t="s">
        <v>147</v>
      </c>
      <c r="C12" s="112"/>
      <c r="D12" s="112"/>
    </row>
    <row r="13" spans="1:4" ht="134.25" customHeight="1">
      <c r="A13" s="110">
        <f t="shared" si="0"/>
        <v>9</v>
      </c>
      <c r="B13" s="111" t="s">
        <v>233</v>
      </c>
      <c r="C13" s="112"/>
      <c r="D13" s="112"/>
    </row>
    <row r="14" spans="1:4" ht="54" customHeight="1"/>
  </sheetData>
  <mergeCells count="1">
    <mergeCell ref="A2:D2"/>
  </mergeCells>
  <phoneticPr fontId="3"/>
  <printOptions horizontalCentered="1"/>
  <pageMargins left="0.70866141732283472" right="0.21" top="0.74803149606299213" bottom="0.35433070866141736"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2"/>
  <sheetViews>
    <sheetView showZeros="0" view="pageBreakPreview" zoomScaleNormal="70" zoomScaleSheetLayoutView="100" workbookViewId="0"/>
  </sheetViews>
  <sheetFormatPr defaultColWidth="2.25" defaultRowHeight="12"/>
  <cols>
    <col min="1" max="1" width="2.625" style="1" customWidth="1"/>
    <col min="2" max="16384" width="2.25" style="1"/>
  </cols>
  <sheetData>
    <row r="1" spans="1:49" ht="12" customHeight="1">
      <c r="A1" s="192" t="s">
        <v>242</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94" t="s">
        <v>257</v>
      </c>
      <c r="AU1" s="152"/>
      <c r="AV1" s="152"/>
      <c r="AW1" s="152"/>
    </row>
    <row r="2" spans="1:49" ht="13.5">
      <c r="A2" s="153"/>
      <c r="B2" s="34"/>
      <c r="C2" s="35"/>
      <c r="D2" s="35"/>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40" t="s">
        <v>17</v>
      </c>
      <c r="AL2" s="214"/>
      <c r="AM2" s="214"/>
      <c r="AN2" s="152" t="s">
        <v>3</v>
      </c>
      <c r="AO2" s="214"/>
      <c r="AP2" s="214"/>
      <c r="AQ2" s="152" t="s">
        <v>2</v>
      </c>
      <c r="AR2" s="214"/>
      <c r="AS2" s="214"/>
      <c r="AT2" s="152" t="s">
        <v>1</v>
      </c>
      <c r="AW2" s="152"/>
    </row>
    <row r="3" spans="1:49" ht="45" customHeight="1">
      <c r="A3" s="153"/>
      <c r="B3" s="34"/>
      <c r="C3" s="35"/>
      <c r="D3" s="35"/>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row>
    <row r="4" spans="1:49" ht="18" customHeight="1">
      <c r="A4" s="215" t="s">
        <v>239</v>
      </c>
      <c r="B4" s="215"/>
      <c r="C4" s="215"/>
      <c r="D4" s="215"/>
      <c r="E4" s="215"/>
      <c r="F4" s="215"/>
      <c r="G4" s="215"/>
      <c r="H4" s="153"/>
      <c r="I4" s="153" t="s">
        <v>0</v>
      </c>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row>
    <row r="5" spans="1:49" ht="40.5" customHeight="1">
      <c r="A5" s="140"/>
      <c r="B5" s="140"/>
      <c r="C5" s="140"/>
      <c r="D5" s="140"/>
      <c r="E5" s="140"/>
      <c r="F5" s="140"/>
      <c r="G5" s="140"/>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row>
    <row r="6" spans="1:49" ht="18" customHeight="1">
      <c r="A6" s="140"/>
      <c r="B6" s="140"/>
      <c r="C6" s="140"/>
      <c r="D6" s="140"/>
      <c r="E6" s="140"/>
      <c r="F6" s="140"/>
      <c r="G6" s="140"/>
      <c r="H6" s="153"/>
      <c r="I6" s="153"/>
      <c r="J6" s="153"/>
      <c r="K6" s="153"/>
      <c r="L6" s="153"/>
      <c r="M6" s="153"/>
      <c r="N6" s="153"/>
      <c r="O6" s="153"/>
      <c r="P6" s="153"/>
      <c r="Q6" s="153"/>
      <c r="R6" s="153"/>
      <c r="S6" s="153"/>
      <c r="T6" s="153"/>
      <c r="U6" s="153"/>
      <c r="V6" s="153"/>
      <c r="W6" s="153"/>
      <c r="X6" s="153"/>
      <c r="Y6" s="153"/>
      <c r="Z6" s="153"/>
      <c r="AA6" s="153"/>
      <c r="AB6" s="153"/>
      <c r="AC6" s="153"/>
      <c r="AD6" s="153"/>
      <c r="AE6" s="153"/>
      <c r="AF6" s="140" t="s">
        <v>248</v>
      </c>
      <c r="AG6" s="217"/>
      <c r="AH6" s="217"/>
      <c r="AI6" s="217"/>
      <c r="AJ6" s="217"/>
      <c r="AK6" s="217"/>
      <c r="AL6" s="217"/>
      <c r="AM6" s="217"/>
      <c r="AN6" s="217"/>
      <c r="AO6" s="217"/>
      <c r="AP6" s="217"/>
      <c r="AQ6" s="217"/>
      <c r="AR6" s="217"/>
      <c r="AS6" s="217"/>
      <c r="AT6" s="217"/>
      <c r="AU6" s="217"/>
      <c r="AV6" s="153"/>
      <c r="AW6" s="153"/>
    </row>
    <row r="7" spans="1:49" ht="18" customHeight="1">
      <c r="A7" s="140"/>
      <c r="B7" s="140"/>
      <c r="C7" s="140"/>
      <c r="D7" s="140"/>
      <c r="E7" s="140"/>
      <c r="F7" s="140"/>
      <c r="G7" s="140"/>
      <c r="H7" s="153"/>
      <c r="I7" s="153"/>
      <c r="J7" s="153"/>
      <c r="K7" s="153"/>
      <c r="L7" s="153"/>
      <c r="M7" s="153"/>
      <c r="N7" s="153"/>
      <c r="O7" s="153"/>
      <c r="P7" s="153"/>
      <c r="Q7" s="153"/>
      <c r="R7" s="153"/>
      <c r="S7" s="153"/>
      <c r="T7" s="153"/>
      <c r="U7" s="153"/>
      <c r="V7" s="153"/>
      <c r="W7" s="153"/>
      <c r="X7" s="153"/>
      <c r="Y7" s="153"/>
      <c r="Z7" s="153"/>
      <c r="AA7" s="153"/>
      <c r="AB7" s="153"/>
      <c r="AC7" s="153"/>
      <c r="AD7" s="153"/>
      <c r="AE7" s="153"/>
      <c r="AF7" s="140" t="s">
        <v>249</v>
      </c>
      <c r="AG7" s="216"/>
      <c r="AH7" s="216"/>
      <c r="AI7" s="216"/>
      <c r="AJ7" s="216"/>
      <c r="AK7" s="216"/>
      <c r="AL7" s="216"/>
      <c r="AM7" s="216"/>
      <c r="AN7" s="216"/>
      <c r="AO7" s="216"/>
      <c r="AP7" s="216"/>
      <c r="AQ7" s="216"/>
      <c r="AR7" s="216"/>
      <c r="AS7" s="216"/>
      <c r="AT7" s="216"/>
      <c r="AU7" s="216"/>
      <c r="AV7" s="140"/>
      <c r="AW7" s="153"/>
    </row>
    <row r="8" spans="1:49" ht="18" customHeight="1">
      <c r="A8" s="140"/>
      <c r="B8" s="140"/>
      <c r="C8" s="140"/>
      <c r="D8" s="140"/>
      <c r="E8" s="140"/>
      <c r="F8" s="140"/>
      <c r="G8" s="140"/>
      <c r="H8" s="153"/>
      <c r="I8" s="153"/>
      <c r="J8" s="153"/>
      <c r="K8" s="153"/>
      <c r="L8" s="153"/>
      <c r="M8" s="153"/>
      <c r="N8" s="153"/>
      <c r="O8" s="153"/>
      <c r="P8" s="153"/>
      <c r="Q8" s="153"/>
      <c r="R8" s="153"/>
      <c r="S8" s="153"/>
      <c r="T8" s="153"/>
      <c r="U8" s="153"/>
      <c r="V8" s="153"/>
      <c r="W8" s="153"/>
      <c r="X8" s="153"/>
      <c r="Y8" s="153"/>
      <c r="Z8" s="153"/>
      <c r="AA8" s="153"/>
      <c r="AB8" s="153"/>
      <c r="AC8" s="153"/>
      <c r="AD8" s="153"/>
      <c r="AE8" s="153"/>
      <c r="AF8" s="140" t="s">
        <v>250</v>
      </c>
      <c r="AG8" s="216"/>
      <c r="AH8" s="216"/>
      <c r="AI8" s="216"/>
      <c r="AJ8" s="216"/>
      <c r="AK8" s="216"/>
      <c r="AL8" s="216"/>
      <c r="AM8" s="216"/>
      <c r="AN8" s="216"/>
      <c r="AO8" s="216"/>
      <c r="AP8" s="216"/>
      <c r="AQ8" s="216"/>
      <c r="AR8" s="216"/>
      <c r="AS8" s="216"/>
      <c r="AT8" s="216"/>
      <c r="AU8" s="216"/>
      <c r="AV8" s="103"/>
      <c r="AW8" s="153"/>
    </row>
    <row r="9" spans="1:49" ht="60" customHeight="1">
      <c r="A9" s="140"/>
      <c r="B9" s="140"/>
      <c r="C9" s="140"/>
      <c r="D9" s="140"/>
      <c r="E9" s="140"/>
      <c r="F9" s="140"/>
      <c r="G9" s="140"/>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row>
    <row r="10" spans="1:49" ht="18" customHeight="1">
      <c r="A10" s="218" t="s">
        <v>258</v>
      </c>
      <c r="B10" s="218"/>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149"/>
      <c r="AW10" s="149"/>
    </row>
    <row r="11" spans="1:49" ht="60" customHeight="1">
      <c r="A11" s="153"/>
      <c r="B11" s="34"/>
      <c r="C11" s="35"/>
      <c r="D11" s="35"/>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row>
    <row r="12" spans="1:49" ht="13.5">
      <c r="A12" s="153" t="s">
        <v>50</v>
      </c>
      <c r="B12" s="34"/>
      <c r="C12" s="35"/>
      <c r="D12" s="35"/>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row>
    <row r="13" spans="1:49" ht="57" customHeight="1">
      <c r="A13" s="153"/>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row>
    <row r="14" spans="1:49" ht="13.5">
      <c r="A14" s="153"/>
      <c r="B14" s="219" t="s">
        <v>209</v>
      </c>
      <c r="C14" s="219"/>
      <c r="D14" s="219"/>
      <c r="E14" s="219"/>
      <c r="F14" s="219"/>
      <c r="G14" s="219"/>
      <c r="H14" s="219"/>
      <c r="I14" s="219"/>
      <c r="J14" s="219"/>
      <c r="K14" s="219">
        <f ca="1">SUM(AH17:AL22)</f>
        <v>0</v>
      </c>
      <c r="L14" s="219"/>
      <c r="M14" s="219"/>
      <c r="N14" s="219"/>
      <c r="O14" s="219"/>
      <c r="P14" s="219"/>
      <c r="Q14" s="219"/>
      <c r="R14" s="219"/>
      <c r="S14" s="219"/>
      <c r="T14" s="219"/>
      <c r="U14" s="219"/>
      <c r="V14" s="191" t="s">
        <v>12</v>
      </c>
      <c r="W14" s="191"/>
      <c r="X14" s="191"/>
      <c r="Y14" s="191"/>
      <c r="Z14" s="191"/>
      <c r="AA14" s="191"/>
      <c r="AB14" s="191"/>
      <c r="AC14" s="191"/>
      <c r="AD14" s="191"/>
      <c r="AE14" s="153"/>
      <c r="AF14" s="153"/>
      <c r="AG14" s="153"/>
      <c r="AH14" s="153"/>
      <c r="AI14" s="153"/>
      <c r="AJ14" s="153"/>
      <c r="AK14" s="153"/>
      <c r="AL14" s="153"/>
      <c r="AM14" s="153"/>
      <c r="AN14" s="153"/>
      <c r="AO14" s="153"/>
      <c r="AP14" s="153"/>
      <c r="AQ14" s="153"/>
      <c r="AR14" s="153"/>
      <c r="AS14" s="153"/>
      <c r="AT14" s="153"/>
      <c r="AU14" s="153"/>
      <c r="AV14" s="153"/>
      <c r="AW14" s="153"/>
    </row>
    <row r="15" spans="1:49" ht="7.5" customHeight="1">
      <c r="A15" s="153"/>
      <c r="B15" s="191"/>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53"/>
      <c r="AF15" s="153"/>
      <c r="AG15" s="153"/>
      <c r="AH15" s="153"/>
      <c r="AI15" s="153"/>
      <c r="AJ15" s="153"/>
      <c r="AK15" s="153"/>
      <c r="AL15" s="153"/>
      <c r="AM15" s="153"/>
      <c r="AN15" s="153"/>
      <c r="AO15" s="153"/>
      <c r="AP15" s="153"/>
      <c r="AQ15" s="153"/>
      <c r="AR15" s="153"/>
      <c r="AS15" s="153"/>
      <c r="AT15" s="153"/>
      <c r="AU15" s="153"/>
      <c r="AV15" s="153"/>
      <c r="AW15" s="153"/>
    </row>
    <row r="16" spans="1:49" ht="13.5">
      <c r="A16" s="153"/>
      <c r="B16" s="145" t="s">
        <v>210</v>
      </c>
      <c r="D16" s="191"/>
      <c r="E16" s="191"/>
      <c r="F16" s="191"/>
      <c r="G16" s="191"/>
      <c r="H16" s="191"/>
      <c r="I16" s="191"/>
      <c r="L16" s="191"/>
      <c r="M16" s="191"/>
      <c r="N16" s="191"/>
      <c r="O16" s="191"/>
      <c r="P16" s="191"/>
      <c r="Q16" s="191"/>
      <c r="R16" s="191"/>
      <c r="S16" s="191"/>
      <c r="T16" s="191"/>
      <c r="U16" s="191"/>
      <c r="V16" s="191"/>
      <c r="W16" s="191"/>
      <c r="X16" s="191"/>
      <c r="Y16" s="191"/>
      <c r="Z16" s="191"/>
      <c r="AA16" s="191"/>
      <c r="AB16" s="191"/>
      <c r="AC16" s="191"/>
      <c r="AD16" s="191"/>
      <c r="AE16" s="153"/>
      <c r="AF16" s="153"/>
      <c r="AG16" s="153"/>
      <c r="AH16" s="153"/>
      <c r="AI16" s="153"/>
      <c r="AJ16" s="153"/>
      <c r="AK16" s="153"/>
      <c r="AL16" s="153"/>
      <c r="AM16" s="153"/>
      <c r="AN16" s="153"/>
      <c r="AO16" s="153"/>
      <c r="AP16" s="153"/>
      <c r="AQ16" s="153"/>
      <c r="AR16" s="153"/>
      <c r="AS16" s="153"/>
      <c r="AT16" s="153"/>
      <c r="AU16" s="153"/>
      <c r="AV16" s="153"/>
      <c r="AW16" s="153"/>
    </row>
    <row r="17" spans="1:49" ht="13.5">
      <c r="A17" s="153"/>
      <c r="B17" s="191"/>
      <c r="C17" s="193" t="s">
        <v>255</v>
      </c>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213">
        <f ca="1">SUM(申請額一覧!H5:H19)</f>
        <v>0</v>
      </c>
      <c r="AI17" s="213"/>
      <c r="AJ17" s="213"/>
      <c r="AK17" s="213"/>
      <c r="AL17" s="213"/>
      <c r="AM17" s="153" t="s">
        <v>12</v>
      </c>
      <c r="AN17" s="153"/>
      <c r="AO17" s="153"/>
      <c r="AP17" s="153"/>
      <c r="AQ17" s="153"/>
      <c r="AR17" s="153"/>
      <c r="AS17" s="153"/>
      <c r="AT17" s="153"/>
      <c r="AU17" s="153"/>
      <c r="AV17" s="153"/>
      <c r="AW17" s="153"/>
    </row>
    <row r="18" spans="1:49" ht="13.5">
      <c r="A18" s="153"/>
      <c r="B18" s="191"/>
      <c r="C18" s="212" t="s">
        <v>214</v>
      </c>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3">
        <f ca="1">SUM(申請額一覧!J5:J19)</f>
        <v>0</v>
      </c>
      <c r="AI18" s="213"/>
      <c r="AJ18" s="213"/>
      <c r="AK18" s="213"/>
      <c r="AL18" s="213"/>
      <c r="AM18" s="153" t="s">
        <v>12</v>
      </c>
      <c r="AN18" s="153"/>
      <c r="AO18" s="153"/>
      <c r="AP18" s="153"/>
      <c r="AQ18" s="153"/>
      <c r="AR18" s="153"/>
      <c r="AS18" s="153"/>
      <c r="AT18" s="153"/>
      <c r="AU18" s="153"/>
      <c r="AV18" s="153"/>
      <c r="AW18" s="153"/>
    </row>
    <row r="19" spans="1:49" ht="13.5">
      <c r="A19" s="153"/>
      <c r="B19" s="191"/>
      <c r="C19" s="212" t="s">
        <v>215</v>
      </c>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3">
        <f ca="1">SUM(申請額一覧!K5:K19)</f>
        <v>0</v>
      </c>
      <c r="AI19" s="213"/>
      <c r="AJ19" s="213"/>
      <c r="AK19" s="213"/>
      <c r="AL19" s="213"/>
      <c r="AM19" s="153" t="s">
        <v>12</v>
      </c>
      <c r="AN19" s="153"/>
      <c r="AO19" s="153"/>
      <c r="AP19" s="153"/>
      <c r="AQ19" s="153"/>
      <c r="AR19" s="153"/>
      <c r="AS19" s="153"/>
      <c r="AT19" s="153"/>
      <c r="AU19" s="153"/>
      <c r="AV19" s="153"/>
      <c r="AW19" s="153"/>
    </row>
    <row r="20" spans="1:49" ht="13.5">
      <c r="A20" s="153"/>
      <c r="B20" s="191"/>
      <c r="C20" s="212" t="s">
        <v>220</v>
      </c>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3">
        <f ca="1">SUM(申請額一覧!L5:L19)</f>
        <v>0</v>
      </c>
      <c r="AI20" s="213"/>
      <c r="AJ20" s="213"/>
      <c r="AK20" s="213"/>
      <c r="AL20" s="213"/>
      <c r="AM20" s="153" t="s">
        <v>12</v>
      </c>
      <c r="AN20" s="153"/>
      <c r="AO20" s="153"/>
      <c r="AP20" s="153"/>
      <c r="AQ20" s="153"/>
      <c r="AR20" s="153"/>
      <c r="AS20" s="153"/>
      <c r="AT20" s="153"/>
      <c r="AU20" s="153"/>
      <c r="AV20" s="153"/>
      <c r="AW20" s="153"/>
    </row>
    <row r="21" spans="1:49" ht="13.5">
      <c r="A21" s="153"/>
      <c r="B21" s="191"/>
      <c r="C21" s="189"/>
      <c r="D21" s="189" t="s">
        <v>240</v>
      </c>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90"/>
      <c r="AI21" s="190"/>
      <c r="AJ21" s="190"/>
      <c r="AK21" s="190"/>
      <c r="AL21" s="190"/>
      <c r="AM21" s="153"/>
      <c r="AN21" s="153"/>
      <c r="AO21" s="153"/>
      <c r="AP21" s="153"/>
      <c r="AQ21" s="153"/>
      <c r="AR21" s="153"/>
      <c r="AS21" s="153"/>
      <c r="AT21" s="153"/>
      <c r="AU21" s="153"/>
      <c r="AV21" s="153"/>
      <c r="AW21" s="153"/>
    </row>
    <row r="22" spans="1:49" ht="13.5">
      <c r="A22" s="153"/>
      <c r="B22" s="191"/>
      <c r="C22" s="212" t="s">
        <v>219</v>
      </c>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3">
        <f ca="1">SUM(申請額一覧!M5:M19)</f>
        <v>0</v>
      </c>
      <c r="AI22" s="213"/>
      <c r="AJ22" s="213"/>
      <c r="AK22" s="213"/>
      <c r="AL22" s="213"/>
      <c r="AM22" s="153" t="s">
        <v>12</v>
      </c>
      <c r="AN22" s="153"/>
      <c r="AO22" s="153"/>
      <c r="AP22" s="153"/>
      <c r="AQ22" s="153"/>
      <c r="AR22" s="153"/>
      <c r="AS22" s="153"/>
      <c r="AT22" s="153"/>
      <c r="AU22" s="153"/>
      <c r="AV22" s="153"/>
      <c r="AW22" s="153"/>
    </row>
    <row r="23" spans="1:49" ht="13.5">
      <c r="A23" s="153"/>
      <c r="B23" s="153"/>
      <c r="C23" s="153"/>
      <c r="D23" s="153"/>
      <c r="E23" s="153"/>
      <c r="F23" s="153"/>
      <c r="G23" s="153"/>
      <c r="H23" s="153"/>
      <c r="I23" s="153"/>
      <c r="J23" s="153"/>
      <c r="K23" s="153"/>
      <c r="L23" s="153"/>
      <c r="M23" s="191"/>
      <c r="N23" s="191"/>
      <c r="O23" s="191"/>
      <c r="P23" s="191"/>
      <c r="Q23" s="191"/>
      <c r="R23" s="191"/>
      <c r="S23" s="191"/>
      <c r="T23" s="191"/>
      <c r="U23" s="191"/>
      <c r="V23" s="191"/>
      <c r="W23" s="191"/>
      <c r="X23" s="191"/>
      <c r="Y23" s="191"/>
      <c r="Z23" s="191"/>
      <c r="AA23" s="191"/>
      <c r="AB23" s="191"/>
      <c r="AC23" s="191"/>
      <c r="AD23" s="191"/>
      <c r="AE23" s="153"/>
      <c r="AF23" s="153"/>
      <c r="AG23" s="153"/>
      <c r="AH23" s="153"/>
      <c r="AI23" s="153"/>
      <c r="AJ23" s="153"/>
      <c r="AK23" s="153"/>
      <c r="AL23" s="153"/>
      <c r="AM23" s="153"/>
      <c r="AN23" s="153"/>
      <c r="AO23" s="153"/>
      <c r="AP23" s="153"/>
      <c r="AQ23" s="153"/>
      <c r="AR23" s="153"/>
      <c r="AS23" s="153"/>
      <c r="AT23" s="153"/>
      <c r="AU23" s="153"/>
      <c r="AV23" s="153"/>
      <c r="AW23" s="153"/>
    </row>
    <row r="24" spans="1:49" ht="13.5">
      <c r="A24" s="153"/>
      <c r="B24" s="153"/>
      <c r="C24" s="153"/>
      <c r="D24" s="153"/>
      <c r="E24" s="153"/>
      <c r="F24" s="153"/>
      <c r="G24" s="153"/>
      <c r="H24" s="153"/>
      <c r="I24" s="153"/>
      <c r="J24" s="153"/>
      <c r="K24" s="153"/>
      <c r="L24" s="153"/>
      <c r="M24" s="191"/>
      <c r="N24" s="191"/>
      <c r="O24" s="191"/>
      <c r="P24" s="191"/>
      <c r="Q24" s="191"/>
      <c r="R24" s="191"/>
      <c r="S24" s="191"/>
      <c r="T24" s="191"/>
      <c r="U24" s="191"/>
      <c r="V24" s="191"/>
      <c r="W24" s="191"/>
      <c r="X24" s="191"/>
      <c r="Y24" s="191"/>
      <c r="Z24" s="191"/>
      <c r="AA24" s="191"/>
      <c r="AB24" s="191"/>
      <c r="AC24" s="191"/>
      <c r="AD24" s="191"/>
      <c r="AE24" s="153"/>
      <c r="AF24" s="153"/>
      <c r="AG24" s="153"/>
      <c r="AH24" s="153"/>
      <c r="AI24" s="153"/>
      <c r="AJ24" s="153"/>
      <c r="AK24" s="153"/>
      <c r="AL24" s="153"/>
      <c r="AM24" s="153"/>
      <c r="AN24" s="153"/>
      <c r="AO24" s="153"/>
      <c r="AP24" s="153"/>
      <c r="AQ24" s="153"/>
      <c r="AR24" s="153"/>
      <c r="AS24" s="153"/>
      <c r="AT24" s="153"/>
      <c r="AU24" s="153"/>
      <c r="AV24" s="153"/>
      <c r="AW24" s="153"/>
    </row>
    <row r="25" spans="1:49" ht="13.5">
      <c r="A25" s="153"/>
      <c r="B25" s="153" t="s">
        <v>211</v>
      </c>
      <c r="C25" s="153"/>
      <c r="D25" s="153"/>
      <c r="E25" s="153"/>
      <c r="F25" s="153"/>
      <c r="G25" s="153"/>
      <c r="H25" s="153"/>
      <c r="I25" s="153"/>
      <c r="J25" s="153"/>
      <c r="K25" s="153"/>
      <c r="L25" s="153"/>
      <c r="M25" s="191"/>
      <c r="N25" s="191"/>
      <c r="O25" s="191"/>
      <c r="P25" s="191"/>
      <c r="Q25" s="191"/>
      <c r="R25" s="191"/>
      <c r="S25" s="191"/>
      <c r="T25" s="191"/>
      <c r="U25" s="191"/>
      <c r="V25" s="191"/>
      <c r="W25" s="191"/>
      <c r="X25" s="191"/>
      <c r="Y25" s="191"/>
      <c r="Z25" s="191"/>
      <c r="AA25" s="191"/>
      <c r="AB25" s="191"/>
      <c r="AC25" s="191"/>
      <c r="AD25" s="191"/>
      <c r="AE25" s="153"/>
      <c r="AF25" s="153"/>
      <c r="AG25" s="153"/>
      <c r="AH25" s="153"/>
      <c r="AI25" s="153"/>
      <c r="AJ25" s="153"/>
      <c r="AK25" s="153"/>
      <c r="AL25" s="153"/>
      <c r="AM25" s="153"/>
      <c r="AN25" s="153"/>
      <c r="AO25" s="153"/>
      <c r="AP25" s="153"/>
      <c r="AQ25" s="153"/>
      <c r="AR25" s="153"/>
      <c r="AS25" s="153"/>
      <c r="AT25" s="153"/>
      <c r="AU25" s="153"/>
      <c r="AV25" s="153"/>
      <c r="AW25" s="153"/>
    </row>
    <row r="26" spans="1:49" ht="13.5">
      <c r="A26" s="36"/>
      <c r="B26" s="153" t="s">
        <v>246</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row>
    <row r="27" spans="1:49" ht="15.75" customHeight="1">
      <c r="A27" s="36"/>
      <c r="B27" s="153" t="s">
        <v>229</v>
      </c>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row>
    <row r="28" spans="1:49" ht="15.75" customHeight="1">
      <c r="A28" s="36"/>
      <c r="B28" s="153" t="s">
        <v>247</v>
      </c>
      <c r="C28" s="36"/>
      <c r="D28" s="153"/>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row>
    <row r="29" spans="1:49" ht="13.5">
      <c r="A29" s="36"/>
      <c r="B29" s="153" t="s">
        <v>256</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row>
    <row r="30" spans="1:49">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row>
    <row r="31" spans="1:49">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row>
    <row r="32" spans="1:49">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row>
    <row r="33" spans="1:49">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row>
    <row r="34" spans="1:49">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row>
    <row r="35" spans="1:49">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row>
    <row r="36" spans="1:49">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row>
    <row r="37" spans="1:49">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row>
    <row r="38" spans="1:49">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row>
    <row r="39" spans="1:49">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row>
    <row r="40" spans="1:49">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row>
    <row r="41" spans="1:49">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t="s">
        <v>137</v>
      </c>
      <c r="AF41" s="36"/>
      <c r="AG41" s="36"/>
      <c r="AH41" s="36"/>
      <c r="AI41" s="36"/>
      <c r="AJ41" s="36"/>
      <c r="AK41" s="36"/>
      <c r="AL41" s="36"/>
      <c r="AM41" s="36"/>
      <c r="AN41" s="36"/>
      <c r="AO41" s="36"/>
      <c r="AP41" s="36"/>
      <c r="AQ41" s="36"/>
      <c r="AR41" s="36"/>
      <c r="AS41" s="36"/>
      <c r="AT41" s="36"/>
      <c r="AU41" s="36"/>
      <c r="AV41" s="36"/>
      <c r="AW41" s="36"/>
    </row>
    <row r="42" spans="1:49" ht="6"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H42" s="36"/>
      <c r="AJ42" s="36"/>
      <c r="AK42" s="36"/>
      <c r="AL42" s="36"/>
      <c r="AM42" s="36"/>
      <c r="AN42" s="36"/>
      <c r="AO42" s="36"/>
      <c r="AP42" s="36"/>
      <c r="AQ42" s="36"/>
      <c r="AR42" s="36"/>
      <c r="AS42" s="36"/>
      <c r="AT42" s="36"/>
      <c r="AU42" s="36"/>
      <c r="AV42" s="36"/>
      <c r="AW42" s="36"/>
    </row>
    <row r="43" spans="1:49" ht="18.75"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202" t="s">
        <v>138</v>
      </c>
      <c r="AF43" s="203"/>
      <c r="AG43" s="203"/>
      <c r="AH43" s="203"/>
      <c r="AI43" s="203"/>
      <c r="AJ43" s="203"/>
      <c r="AK43" s="203"/>
      <c r="AL43" s="117"/>
      <c r="AM43" s="204"/>
      <c r="AN43" s="204"/>
      <c r="AO43" s="204"/>
      <c r="AP43" s="204"/>
      <c r="AQ43" s="204"/>
      <c r="AR43" s="204"/>
      <c r="AS43" s="204"/>
      <c r="AT43" s="204"/>
      <c r="AU43" s="204"/>
      <c r="AV43" s="36"/>
      <c r="AW43" s="36"/>
    </row>
    <row r="44" spans="1:49" ht="18.75" customHeight="1">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202" t="s">
        <v>139</v>
      </c>
      <c r="AF44" s="203"/>
      <c r="AG44" s="203"/>
      <c r="AH44" s="203"/>
      <c r="AI44" s="203"/>
      <c r="AJ44" s="203"/>
      <c r="AK44" s="203"/>
      <c r="AL44" s="117"/>
      <c r="AM44" s="204"/>
      <c r="AN44" s="204"/>
      <c r="AO44" s="204"/>
      <c r="AP44" s="204"/>
      <c r="AQ44" s="204"/>
      <c r="AR44" s="204"/>
      <c r="AS44" s="204"/>
      <c r="AT44" s="204"/>
      <c r="AU44" s="204"/>
      <c r="AV44" s="36"/>
      <c r="AW44" s="36"/>
    </row>
    <row r="45" spans="1:49" ht="18.75" customHeigh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205" t="s">
        <v>140</v>
      </c>
      <c r="AF45" s="206"/>
      <c r="AG45" s="206"/>
      <c r="AH45" s="116"/>
      <c r="AI45" s="209" t="s">
        <v>4</v>
      </c>
      <c r="AJ45" s="210"/>
      <c r="AK45" s="210"/>
      <c r="AL45" s="211"/>
      <c r="AM45" s="204"/>
      <c r="AN45" s="204"/>
      <c r="AO45" s="204"/>
      <c r="AP45" s="204"/>
      <c r="AQ45" s="204"/>
      <c r="AR45" s="204"/>
      <c r="AS45" s="204"/>
      <c r="AT45" s="204"/>
      <c r="AU45" s="204"/>
      <c r="AV45" s="36"/>
      <c r="AW45" s="36"/>
    </row>
    <row r="46" spans="1:49" ht="18.75" customHeigh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207"/>
      <c r="AF46" s="208"/>
      <c r="AG46" s="208"/>
      <c r="AH46" s="118"/>
      <c r="AI46" s="209" t="s">
        <v>241</v>
      </c>
      <c r="AJ46" s="210"/>
      <c r="AK46" s="210"/>
      <c r="AL46" s="211"/>
      <c r="AM46" s="204"/>
      <c r="AN46" s="204"/>
      <c r="AO46" s="204"/>
      <c r="AP46" s="204"/>
      <c r="AQ46" s="204"/>
      <c r="AR46" s="204"/>
      <c r="AS46" s="204"/>
      <c r="AT46" s="204"/>
      <c r="AU46" s="204"/>
      <c r="AV46" s="36"/>
      <c r="AW46" s="36"/>
    </row>
    <row r="47" spans="1:49" ht="18.75" customHeight="1">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row>
    <row r="48" spans="1:49">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row>
    <row r="49" spans="1:49">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row>
    <row r="50" spans="1:49">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row>
    <row r="51" spans="1:49">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row>
    <row r="52" spans="1:49">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row>
  </sheetData>
  <mergeCells count="28">
    <mergeCell ref="C18:AG18"/>
    <mergeCell ref="AH18:AL18"/>
    <mergeCell ref="AL2:AM2"/>
    <mergeCell ref="AO2:AP2"/>
    <mergeCell ref="AR2:AS2"/>
    <mergeCell ref="A4:G4"/>
    <mergeCell ref="AG7:AU7"/>
    <mergeCell ref="AG8:AU8"/>
    <mergeCell ref="AG6:AU6"/>
    <mergeCell ref="A10:AU10"/>
    <mergeCell ref="B14:J14"/>
    <mergeCell ref="K14:U14"/>
    <mergeCell ref="AH17:AL17"/>
    <mergeCell ref="C19:AG19"/>
    <mergeCell ref="AH19:AL19"/>
    <mergeCell ref="C20:AG20"/>
    <mergeCell ref="AH20:AL20"/>
    <mergeCell ref="C22:AG22"/>
    <mergeCell ref="AH22:AL22"/>
    <mergeCell ref="AE43:AK43"/>
    <mergeCell ref="AM43:AU43"/>
    <mergeCell ref="AE44:AK44"/>
    <mergeCell ref="AM44:AU44"/>
    <mergeCell ref="AE45:AG46"/>
    <mergeCell ref="AI45:AL45"/>
    <mergeCell ref="AM45:AU45"/>
    <mergeCell ref="AI46:AL46"/>
    <mergeCell ref="AM46:AU46"/>
  </mergeCells>
  <phoneticPr fontId="3"/>
  <printOptions horizontalCentered="1"/>
  <pageMargins left="0.70866141732283472" right="0.70866141732283472" top="0.9448818897637796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36"/>
  <sheetViews>
    <sheetView showZeros="0" zoomScaleNormal="100" zoomScaleSheetLayoutView="100" workbookViewId="0">
      <selection activeCell="G5" sqref="G5"/>
    </sheetView>
  </sheetViews>
  <sheetFormatPr defaultColWidth="2.25" defaultRowHeight="13.5"/>
  <cols>
    <col min="1" max="1" width="3.125" style="7" customWidth="1"/>
    <col min="2" max="2" width="30.25" style="7" customWidth="1"/>
    <col min="3" max="3" width="12.875" style="7" customWidth="1"/>
    <col min="4" max="4" width="20.875" style="7" customWidth="1"/>
    <col min="5" max="5" width="13.875" style="7" bestFit="1" customWidth="1"/>
    <col min="6" max="6" width="20.875" style="7" customWidth="1"/>
    <col min="7" max="7" width="13.875" style="7" customWidth="1"/>
    <col min="8" max="8" width="11.25" style="7" customWidth="1"/>
    <col min="9" max="9" width="7.375" style="7" bestFit="1" customWidth="1"/>
    <col min="10" max="14" width="11.25" style="7" customWidth="1"/>
    <col min="15" max="15" width="4.5" style="7" bestFit="1" customWidth="1"/>
    <col min="16" max="16384" width="2.25" style="7"/>
  </cols>
  <sheetData>
    <row r="1" spans="1:38">
      <c r="A1" s="7" t="s">
        <v>243</v>
      </c>
    </row>
    <row r="2" spans="1:38">
      <c r="A2" s="100"/>
    </row>
    <row r="3" spans="1:38" ht="18" customHeight="1">
      <c r="A3" s="220" t="s">
        <v>132</v>
      </c>
      <c r="B3" s="222" t="s">
        <v>14</v>
      </c>
      <c r="C3" s="221" t="s">
        <v>22</v>
      </c>
      <c r="D3" s="222" t="s">
        <v>15</v>
      </c>
      <c r="E3" s="222" t="s">
        <v>4</v>
      </c>
      <c r="F3" s="226" t="s">
        <v>57</v>
      </c>
      <c r="G3" s="228" t="s">
        <v>222</v>
      </c>
      <c r="H3" s="232" t="s">
        <v>128</v>
      </c>
      <c r="I3" s="232"/>
      <c r="J3" s="232"/>
      <c r="K3" s="232"/>
      <c r="L3" s="232"/>
      <c r="M3" s="232"/>
      <c r="N3" s="233"/>
      <c r="O3" s="230" t="s">
        <v>133</v>
      </c>
    </row>
    <row r="4" spans="1:38" ht="45">
      <c r="A4" s="220"/>
      <c r="B4" s="222"/>
      <c r="C4" s="221"/>
      <c r="D4" s="222"/>
      <c r="E4" s="222"/>
      <c r="F4" s="227"/>
      <c r="G4" s="229"/>
      <c r="H4" s="99" t="s">
        <v>194</v>
      </c>
      <c r="I4" s="99" t="s">
        <v>131</v>
      </c>
      <c r="J4" s="99" t="s">
        <v>193</v>
      </c>
      <c r="K4" s="136" t="s">
        <v>192</v>
      </c>
      <c r="L4" s="99" t="s">
        <v>51</v>
      </c>
      <c r="M4" s="98" t="s">
        <v>52</v>
      </c>
      <c r="N4" s="126" t="s">
        <v>16</v>
      </c>
      <c r="O4" s="231"/>
    </row>
    <row r="5" spans="1:38" ht="22.5" customHeight="1" thickBot="1">
      <c r="A5" s="173">
        <v>1</v>
      </c>
      <c r="B5" s="144">
        <f ca="1">IFERROR(INDIRECT("個票"&amp;$A5&amp;"！$t$7"),"")</f>
        <v>0</v>
      </c>
      <c r="C5" s="144">
        <f ca="1">IFERROR(INDIRECT("個票"&amp;$A5&amp;"！$h$7"),"")</f>
        <v>0</v>
      </c>
      <c r="D5" s="144">
        <f ca="1">IFERROR(INDIRECT("個票"&amp;$A5&amp;"！$l$10"),"")</f>
        <v>0</v>
      </c>
      <c r="E5" s="144">
        <f ca="1">IFERROR(INDIRECT("個票"&amp;$A5&amp;"！$w$9"),"")</f>
        <v>0</v>
      </c>
      <c r="F5" s="144" t="str">
        <f ca="1">IFERROR(INDIRECT("個票"&amp;$A5&amp;"！$ｄ$9")&amp;INDIRECT("個票"&amp;$A5&amp;"！$ｈ$9"),"")</f>
        <v/>
      </c>
      <c r="G5" s="175" t="str">
        <f ca="1">IF(N5&gt;0,申請書!$AG$7,"")</f>
        <v/>
      </c>
      <c r="H5" s="104">
        <f ca="1">IFERROR(INDIRECT("個票"&amp;$A5&amp;"！$ai$21"),"")</f>
        <v>0</v>
      </c>
      <c r="I5" s="105">
        <f ca="1">IFERROR(INDIRECT("個票"&amp;$A5&amp;"！$ao$22"),"")</f>
        <v>0</v>
      </c>
      <c r="J5" s="104" t="str">
        <f ca="1">IFERROR(INDIRECT("個票"&amp;$A5&amp;"！$ai$24"),"")</f>
        <v/>
      </c>
      <c r="K5" s="104" t="str">
        <f ca="1">IFERROR(INDIRECT("個票"&amp;$A5&amp;"！$ai$40"),"")</f>
        <v/>
      </c>
      <c r="L5" s="104">
        <f ca="1">IFERROR(INDIRECT("個票"&amp;$A5&amp;"！$ai$52"),"")</f>
        <v>0</v>
      </c>
      <c r="M5" s="106" t="str">
        <f ca="1">IFERROR(INDIRECT("個票"&amp;$A5&amp;"！$ai$57"),"")</f>
        <v/>
      </c>
      <c r="N5" s="104">
        <f ca="1">SUM(H5,J5,,K5,L5,M5)</f>
        <v>0</v>
      </c>
      <c r="O5" s="172"/>
    </row>
    <row r="6" spans="1:38" ht="22.5" customHeight="1" thickBot="1">
      <c r="A6" s="173">
        <v>2</v>
      </c>
      <c r="B6" s="144" t="str">
        <f t="shared" ref="B6:B19" ca="1" si="0">IFERROR(INDIRECT("個票"&amp;$A6&amp;"！$t$7"),"")</f>
        <v/>
      </c>
      <c r="C6" s="144" t="str">
        <f t="shared" ref="C6:C19" ca="1" si="1">IFERROR(INDIRECT("個票"&amp;$A6&amp;"！$h$7"),"")</f>
        <v/>
      </c>
      <c r="D6" s="144" t="str">
        <f t="shared" ref="D6:D19" ca="1" si="2">IFERROR(INDIRECT("個票"&amp;$A6&amp;"！$l$10"),"")</f>
        <v/>
      </c>
      <c r="E6" s="144" t="str">
        <f t="shared" ref="E6:E19" ca="1" si="3">IFERROR(INDIRECT("個票"&amp;$A6&amp;"！$w$9"),"")</f>
        <v/>
      </c>
      <c r="F6" s="144" t="str">
        <f t="shared" ref="F6:F19" ca="1" si="4">IFERROR(INDIRECT("個票"&amp;$A6&amp;"！$ｄ$9")&amp;INDIRECT("個票"&amp;$A6&amp;"！$ｈ$9"),"")</f>
        <v/>
      </c>
      <c r="G6" s="175" t="str">
        <f ca="1">IF(N6&gt;0,申請書!$AG$7,"")</f>
        <v/>
      </c>
      <c r="H6" s="104" t="str">
        <f t="shared" ref="H6:H19" ca="1" si="5">IFERROR(INDIRECT("個票"&amp;$A6&amp;"！$ai$21"),"")</f>
        <v/>
      </c>
      <c r="I6" s="105" t="str">
        <f t="shared" ref="I6:I19" ca="1" si="6">IFERROR(INDIRECT("個票"&amp;$A6&amp;"！$ao$22"),"")</f>
        <v/>
      </c>
      <c r="J6" s="104" t="str">
        <f t="shared" ref="J6:J19" ca="1" si="7">IFERROR(INDIRECT("個票"&amp;$A6&amp;"！$ai$24"),"")</f>
        <v/>
      </c>
      <c r="K6" s="104" t="str">
        <f t="shared" ref="K6:K19" ca="1" si="8">IFERROR(INDIRECT("個票"&amp;$A6&amp;"！$ai$40"),"")</f>
        <v/>
      </c>
      <c r="L6" s="104" t="str">
        <f t="shared" ref="L6:L19" ca="1" si="9">IFERROR(INDIRECT("個票"&amp;$A6&amp;"！$ai$52"),"")</f>
        <v/>
      </c>
      <c r="M6" s="106" t="str">
        <f t="shared" ref="M6:M19" ca="1" si="10">IFERROR(INDIRECT("個票"&amp;$A6&amp;"！$ai$57"),"")</f>
        <v/>
      </c>
      <c r="N6" s="104">
        <f t="shared" ref="N6:N19" ca="1" si="11">SUM(H6,J6,,K6,L6,M6)</f>
        <v>0</v>
      </c>
      <c r="O6" s="172"/>
      <c r="S6" s="223" t="str">
        <f ca="1">IF(_xlfn.SHEETS()-6=COUNTIF(N5:N19,"&gt;0"),"○","！（本表の事業所数と個票の枚数が一致しません）")</f>
        <v>！（本表の事業所数と個票の枚数が一致しません）</v>
      </c>
      <c r="T6" s="224"/>
      <c r="U6" s="224"/>
      <c r="V6" s="224"/>
      <c r="W6" s="224"/>
      <c r="X6" s="224"/>
      <c r="Y6" s="224"/>
      <c r="Z6" s="224"/>
      <c r="AA6" s="224"/>
      <c r="AB6" s="224"/>
      <c r="AC6" s="224"/>
      <c r="AD6" s="224"/>
      <c r="AE6" s="224"/>
      <c r="AF6" s="224"/>
      <c r="AG6" s="224"/>
      <c r="AH6" s="224"/>
      <c r="AI6" s="224"/>
      <c r="AJ6" s="224"/>
      <c r="AK6" s="224"/>
      <c r="AL6" s="225"/>
    </row>
    <row r="7" spans="1:38" ht="22.5" customHeight="1">
      <c r="A7" s="173">
        <v>3</v>
      </c>
      <c r="B7" s="144" t="str">
        <f t="shared" ca="1" si="0"/>
        <v/>
      </c>
      <c r="C7" s="144" t="str">
        <f t="shared" ca="1" si="1"/>
        <v/>
      </c>
      <c r="D7" s="144" t="str">
        <f t="shared" ca="1" si="2"/>
        <v/>
      </c>
      <c r="E7" s="144" t="str">
        <f t="shared" ca="1" si="3"/>
        <v/>
      </c>
      <c r="F7" s="144" t="str">
        <f t="shared" ca="1" si="4"/>
        <v/>
      </c>
      <c r="G7" s="175" t="str">
        <f ca="1">IF(N7&gt;0,申請書!$AG$7,"")</f>
        <v/>
      </c>
      <c r="H7" s="104" t="str">
        <f t="shared" ca="1" si="5"/>
        <v/>
      </c>
      <c r="I7" s="105" t="str">
        <f t="shared" ca="1" si="6"/>
        <v/>
      </c>
      <c r="J7" s="104" t="str">
        <f t="shared" ca="1" si="7"/>
        <v/>
      </c>
      <c r="K7" s="104" t="str">
        <f t="shared" ca="1" si="8"/>
        <v/>
      </c>
      <c r="L7" s="104" t="str">
        <f t="shared" ca="1" si="9"/>
        <v/>
      </c>
      <c r="M7" s="106" t="str">
        <f t="shared" ca="1" si="10"/>
        <v/>
      </c>
      <c r="N7" s="104">
        <f t="shared" ca="1" si="11"/>
        <v>0</v>
      </c>
      <c r="O7" s="172"/>
      <c r="S7" s="143" t="s">
        <v>207</v>
      </c>
    </row>
    <row r="8" spans="1:38" ht="22.5" customHeight="1">
      <c r="A8" s="173">
        <v>4</v>
      </c>
      <c r="B8" s="144" t="str">
        <f t="shared" ca="1" si="0"/>
        <v/>
      </c>
      <c r="C8" s="144" t="str">
        <f t="shared" ca="1" si="1"/>
        <v/>
      </c>
      <c r="D8" s="144" t="str">
        <f t="shared" ca="1" si="2"/>
        <v/>
      </c>
      <c r="E8" s="144" t="str">
        <f t="shared" ca="1" si="3"/>
        <v/>
      </c>
      <c r="F8" s="144" t="str">
        <f t="shared" ca="1" si="4"/>
        <v/>
      </c>
      <c r="G8" s="175" t="str">
        <f ca="1">IF(N8&gt;0,申請書!$AG$7,"")</f>
        <v/>
      </c>
      <c r="H8" s="104" t="str">
        <f t="shared" ca="1" si="5"/>
        <v/>
      </c>
      <c r="I8" s="105" t="str">
        <f t="shared" ca="1" si="6"/>
        <v/>
      </c>
      <c r="J8" s="104" t="str">
        <f t="shared" ca="1" si="7"/>
        <v/>
      </c>
      <c r="K8" s="104" t="str">
        <f t="shared" ca="1" si="8"/>
        <v/>
      </c>
      <c r="L8" s="104" t="str">
        <f t="shared" ca="1" si="9"/>
        <v/>
      </c>
      <c r="M8" s="106" t="str">
        <f t="shared" ca="1" si="10"/>
        <v/>
      </c>
      <c r="N8" s="104">
        <f t="shared" ca="1" si="11"/>
        <v>0</v>
      </c>
      <c r="O8" s="172"/>
      <c r="S8" s="143" t="s">
        <v>208</v>
      </c>
    </row>
    <row r="9" spans="1:38" ht="22.5" customHeight="1">
      <c r="A9" s="173">
        <v>5</v>
      </c>
      <c r="B9" s="144" t="str">
        <f t="shared" ca="1" si="0"/>
        <v/>
      </c>
      <c r="C9" s="144" t="str">
        <f t="shared" ca="1" si="1"/>
        <v/>
      </c>
      <c r="D9" s="144" t="str">
        <f t="shared" ca="1" si="2"/>
        <v/>
      </c>
      <c r="E9" s="144" t="str">
        <f t="shared" ca="1" si="3"/>
        <v/>
      </c>
      <c r="F9" s="144" t="str">
        <f t="shared" ca="1" si="4"/>
        <v/>
      </c>
      <c r="G9" s="175" t="str">
        <f ca="1">IF(N9&gt;0,申請書!$AG$7,"")</f>
        <v/>
      </c>
      <c r="H9" s="104" t="str">
        <f t="shared" ca="1" si="5"/>
        <v/>
      </c>
      <c r="I9" s="105" t="str">
        <f t="shared" ca="1" si="6"/>
        <v/>
      </c>
      <c r="J9" s="104" t="str">
        <f t="shared" ca="1" si="7"/>
        <v/>
      </c>
      <c r="K9" s="104" t="str">
        <f t="shared" ca="1" si="8"/>
        <v/>
      </c>
      <c r="L9" s="104" t="str">
        <f t="shared" ca="1" si="9"/>
        <v/>
      </c>
      <c r="M9" s="106" t="str">
        <f t="shared" ca="1" si="10"/>
        <v/>
      </c>
      <c r="N9" s="104">
        <f t="shared" ca="1" si="11"/>
        <v>0</v>
      </c>
      <c r="O9" s="172"/>
    </row>
    <row r="10" spans="1:38" ht="22.5" customHeight="1">
      <c r="A10" s="173">
        <v>6</v>
      </c>
      <c r="B10" s="144" t="str">
        <f t="shared" ca="1" si="0"/>
        <v/>
      </c>
      <c r="C10" s="144" t="str">
        <f t="shared" ca="1" si="1"/>
        <v/>
      </c>
      <c r="D10" s="144" t="str">
        <f t="shared" ca="1" si="2"/>
        <v/>
      </c>
      <c r="E10" s="144" t="str">
        <f t="shared" ca="1" si="3"/>
        <v/>
      </c>
      <c r="F10" s="144" t="str">
        <f t="shared" ca="1" si="4"/>
        <v/>
      </c>
      <c r="G10" s="175" t="str">
        <f ca="1">IF(N10&gt;0,申請書!$AG$7,"")</f>
        <v/>
      </c>
      <c r="H10" s="104" t="str">
        <f t="shared" ca="1" si="5"/>
        <v/>
      </c>
      <c r="I10" s="105" t="str">
        <f t="shared" ca="1" si="6"/>
        <v/>
      </c>
      <c r="J10" s="104" t="str">
        <f t="shared" ca="1" si="7"/>
        <v/>
      </c>
      <c r="K10" s="104" t="str">
        <f t="shared" ca="1" si="8"/>
        <v/>
      </c>
      <c r="L10" s="104" t="str">
        <f t="shared" ca="1" si="9"/>
        <v/>
      </c>
      <c r="M10" s="106" t="str">
        <f t="shared" ca="1" si="10"/>
        <v/>
      </c>
      <c r="N10" s="104">
        <f t="shared" ca="1" si="11"/>
        <v>0</v>
      </c>
      <c r="O10" s="172"/>
    </row>
    <row r="11" spans="1:38" ht="22.5" customHeight="1">
      <c r="A11" s="173">
        <v>7</v>
      </c>
      <c r="B11" s="144" t="str">
        <f t="shared" ca="1" si="0"/>
        <v/>
      </c>
      <c r="C11" s="144" t="str">
        <f t="shared" ca="1" si="1"/>
        <v/>
      </c>
      <c r="D11" s="144" t="str">
        <f t="shared" ca="1" si="2"/>
        <v/>
      </c>
      <c r="E11" s="144" t="str">
        <f t="shared" ca="1" si="3"/>
        <v/>
      </c>
      <c r="F11" s="144" t="str">
        <f t="shared" ca="1" si="4"/>
        <v/>
      </c>
      <c r="G11" s="175" t="str">
        <f ca="1">IF(N11&gt;0,申請書!$AG$7,"")</f>
        <v/>
      </c>
      <c r="H11" s="104" t="str">
        <f t="shared" ca="1" si="5"/>
        <v/>
      </c>
      <c r="I11" s="105" t="str">
        <f t="shared" ca="1" si="6"/>
        <v/>
      </c>
      <c r="J11" s="104" t="str">
        <f t="shared" ca="1" si="7"/>
        <v/>
      </c>
      <c r="K11" s="104" t="str">
        <f t="shared" ca="1" si="8"/>
        <v/>
      </c>
      <c r="L11" s="104" t="str">
        <f t="shared" ca="1" si="9"/>
        <v/>
      </c>
      <c r="M11" s="106" t="str">
        <f t="shared" ca="1" si="10"/>
        <v/>
      </c>
      <c r="N11" s="104">
        <f t="shared" ca="1" si="11"/>
        <v>0</v>
      </c>
      <c r="O11" s="172"/>
    </row>
    <row r="12" spans="1:38" ht="22.5" customHeight="1">
      <c r="A12" s="173">
        <v>8</v>
      </c>
      <c r="B12" s="144" t="str">
        <f t="shared" ca="1" si="0"/>
        <v/>
      </c>
      <c r="C12" s="144" t="str">
        <f t="shared" ca="1" si="1"/>
        <v/>
      </c>
      <c r="D12" s="144" t="str">
        <f t="shared" ca="1" si="2"/>
        <v/>
      </c>
      <c r="E12" s="144" t="str">
        <f t="shared" ca="1" si="3"/>
        <v/>
      </c>
      <c r="F12" s="144" t="str">
        <f t="shared" ca="1" si="4"/>
        <v/>
      </c>
      <c r="G12" s="175" t="str">
        <f ca="1">IF(N12&gt;0,申請書!$AG$7,"")</f>
        <v/>
      </c>
      <c r="H12" s="104" t="str">
        <f t="shared" ca="1" si="5"/>
        <v/>
      </c>
      <c r="I12" s="105" t="str">
        <f t="shared" ca="1" si="6"/>
        <v/>
      </c>
      <c r="J12" s="104" t="str">
        <f t="shared" ca="1" si="7"/>
        <v/>
      </c>
      <c r="K12" s="104" t="str">
        <f t="shared" ca="1" si="8"/>
        <v/>
      </c>
      <c r="L12" s="104" t="str">
        <f t="shared" ca="1" si="9"/>
        <v/>
      </c>
      <c r="M12" s="106" t="str">
        <f t="shared" ca="1" si="10"/>
        <v/>
      </c>
      <c r="N12" s="104">
        <f t="shared" ca="1" si="11"/>
        <v>0</v>
      </c>
      <c r="O12" s="172"/>
    </row>
    <row r="13" spans="1:38" ht="22.5" customHeight="1">
      <c r="A13" s="173">
        <v>9</v>
      </c>
      <c r="B13" s="144" t="str">
        <f t="shared" ca="1" si="0"/>
        <v/>
      </c>
      <c r="C13" s="144" t="str">
        <f t="shared" ca="1" si="1"/>
        <v/>
      </c>
      <c r="D13" s="144" t="str">
        <f t="shared" ca="1" si="2"/>
        <v/>
      </c>
      <c r="E13" s="144" t="str">
        <f t="shared" ca="1" si="3"/>
        <v/>
      </c>
      <c r="F13" s="144" t="str">
        <f t="shared" ca="1" si="4"/>
        <v/>
      </c>
      <c r="G13" s="175" t="str">
        <f ca="1">IF(N13&gt;0,申請書!$AG$7,"")</f>
        <v/>
      </c>
      <c r="H13" s="104" t="str">
        <f t="shared" ca="1" si="5"/>
        <v/>
      </c>
      <c r="I13" s="105" t="str">
        <f t="shared" ca="1" si="6"/>
        <v/>
      </c>
      <c r="J13" s="104" t="str">
        <f t="shared" ca="1" si="7"/>
        <v/>
      </c>
      <c r="K13" s="104" t="str">
        <f t="shared" ca="1" si="8"/>
        <v/>
      </c>
      <c r="L13" s="104" t="str">
        <f t="shared" ca="1" si="9"/>
        <v/>
      </c>
      <c r="M13" s="106" t="str">
        <f t="shared" ca="1" si="10"/>
        <v/>
      </c>
      <c r="N13" s="104">
        <f t="shared" ca="1" si="11"/>
        <v>0</v>
      </c>
      <c r="O13" s="172"/>
    </row>
    <row r="14" spans="1:38" ht="22.5" customHeight="1">
      <c r="A14" s="173">
        <v>10</v>
      </c>
      <c r="B14" s="144" t="str">
        <f t="shared" ca="1" si="0"/>
        <v/>
      </c>
      <c r="C14" s="144" t="str">
        <f t="shared" ca="1" si="1"/>
        <v/>
      </c>
      <c r="D14" s="144" t="str">
        <f t="shared" ca="1" si="2"/>
        <v/>
      </c>
      <c r="E14" s="144" t="str">
        <f t="shared" ca="1" si="3"/>
        <v/>
      </c>
      <c r="F14" s="144" t="str">
        <f t="shared" ca="1" si="4"/>
        <v/>
      </c>
      <c r="G14" s="175" t="str">
        <f ca="1">IF(N14&gt;0,申請書!$AG$7,"")</f>
        <v/>
      </c>
      <c r="H14" s="104" t="str">
        <f t="shared" ca="1" si="5"/>
        <v/>
      </c>
      <c r="I14" s="105" t="str">
        <f t="shared" ca="1" si="6"/>
        <v/>
      </c>
      <c r="J14" s="104" t="str">
        <f t="shared" ca="1" si="7"/>
        <v/>
      </c>
      <c r="K14" s="104" t="str">
        <f t="shared" ca="1" si="8"/>
        <v/>
      </c>
      <c r="L14" s="104" t="str">
        <f t="shared" ca="1" si="9"/>
        <v/>
      </c>
      <c r="M14" s="106" t="str">
        <f t="shared" ca="1" si="10"/>
        <v/>
      </c>
      <c r="N14" s="104">
        <f t="shared" ca="1" si="11"/>
        <v>0</v>
      </c>
      <c r="O14" s="172"/>
    </row>
    <row r="15" spans="1:38" ht="22.5" customHeight="1">
      <c r="A15" s="173">
        <v>11</v>
      </c>
      <c r="B15" s="144" t="str">
        <f t="shared" ca="1" si="0"/>
        <v/>
      </c>
      <c r="C15" s="144" t="str">
        <f t="shared" ca="1" si="1"/>
        <v/>
      </c>
      <c r="D15" s="144" t="str">
        <f t="shared" ca="1" si="2"/>
        <v/>
      </c>
      <c r="E15" s="144" t="str">
        <f t="shared" ca="1" si="3"/>
        <v/>
      </c>
      <c r="F15" s="144" t="str">
        <f t="shared" ca="1" si="4"/>
        <v/>
      </c>
      <c r="G15" s="175" t="str">
        <f ca="1">IF(N15&gt;0,申請書!$AG$7,"")</f>
        <v/>
      </c>
      <c r="H15" s="104" t="str">
        <f t="shared" ca="1" si="5"/>
        <v/>
      </c>
      <c r="I15" s="105" t="str">
        <f t="shared" ca="1" si="6"/>
        <v/>
      </c>
      <c r="J15" s="104" t="str">
        <f t="shared" ca="1" si="7"/>
        <v/>
      </c>
      <c r="K15" s="104" t="str">
        <f t="shared" ca="1" si="8"/>
        <v/>
      </c>
      <c r="L15" s="104" t="str">
        <f t="shared" ca="1" si="9"/>
        <v/>
      </c>
      <c r="M15" s="106" t="str">
        <f t="shared" ca="1" si="10"/>
        <v/>
      </c>
      <c r="N15" s="104">
        <f t="shared" ca="1" si="11"/>
        <v>0</v>
      </c>
      <c r="O15" s="172"/>
    </row>
    <row r="16" spans="1:38" ht="22.5" customHeight="1">
      <c r="A16" s="173">
        <v>12</v>
      </c>
      <c r="B16" s="144" t="str">
        <f t="shared" ca="1" si="0"/>
        <v/>
      </c>
      <c r="C16" s="144" t="str">
        <f t="shared" ca="1" si="1"/>
        <v/>
      </c>
      <c r="D16" s="144" t="str">
        <f t="shared" ca="1" si="2"/>
        <v/>
      </c>
      <c r="E16" s="144" t="str">
        <f t="shared" ca="1" si="3"/>
        <v/>
      </c>
      <c r="F16" s="144" t="str">
        <f t="shared" ca="1" si="4"/>
        <v/>
      </c>
      <c r="G16" s="175" t="str">
        <f ca="1">IF(N16&gt;0,申請書!$AG$7,"")</f>
        <v/>
      </c>
      <c r="H16" s="104" t="str">
        <f t="shared" ca="1" si="5"/>
        <v/>
      </c>
      <c r="I16" s="105" t="str">
        <f t="shared" ca="1" si="6"/>
        <v/>
      </c>
      <c r="J16" s="104" t="str">
        <f t="shared" ca="1" si="7"/>
        <v/>
      </c>
      <c r="K16" s="104" t="str">
        <f t="shared" ca="1" si="8"/>
        <v/>
      </c>
      <c r="L16" s="104" t="str">
        <f t="shared" ca="1" si="9"/>
        <v/>
      </c>
      <c r="M16" s="106" t="str">
        <f t="shared" ca="1" si="10"/>
        <v/>
      </c>
      <c r="N16" s="104">
        <f t="shared" ca="1" si="11"/>
        <v>0</v>
      </c>
      <c r="O16" s="172"/>
    </row>
    <row r="17" spans="1:15" ht="22.5" customHeight="1">
      <c r="A17" s="173">
        <v>13</v>
      </c>
      <c r="B17" s="144" t="str">
        <f t="shared" ca="1" si="0"/>
        <v/>
      </c>
      <c r="C17" s="144" t="str">
        <f t="shared" ca="1" si="1"/>
        <v/>
      </c>
      <c r="D17" s="144" t="str">
        <f t="shared" ca="1" si="2"/>
        <v/>
      </c>
      <c r="E17" s="144" t="str">
        <f t="shared" ca="1" si="3"/>
        <v/>
      </c>
      <c r="F17" s="144" t="str">
        <f t="shared" ca="1" si="4"/>
        <v/>
      </c>
      <c r="G17" s="175" t="str">
        <f ca="1">IF(N17&gt;0,申請書!$AG$7,"")</f>
        <v/>
      </c>
      <c r="H17" s="104" t="str">
        <f t="shared" ca="1" si="5"/>
        <v/>
      </c>
      <c r="I17" s="105" t="str">
        <f t="shared" ca="1" si="6"/>
        <v/>
      </c>
      <c r="J17" s="104" t="str">
        <f t="shared" ca="1" si="7"/>
        <v/>
      </c>
      <c r="K17" s="104" t="str">
        <f t="shared" ca="1" si="8"/>
        <v/>
      </c>
      <c r="L17" s="104" t="str">
        <f t="shared" ca="1" si="9"/>
        <v/>
      </c>
      <c r="M17" s="106" t="str">
        <f t="shared" ca="1" si="10"/>
        <v/>
      </c>
      <c r="N17" s="104">
        <f t="shared" ca="1" si="11"/>
        <v>0</v>
      </c>
      <c r="O17" s="172"/>
    </row>
    <row r="18" spans="1:15" ht="22.5" customHeight="1">
      <c r="A18" s="173">
        <v>14</v>
      </c>
      <c r="B18" s="144" t="str">
        <f t="shared" ca="1" si="0"/>
        <v/>
      </c>
      <c r="C18" s="144" t="str">
        <f t="shared" ca="1" si="1"/>
        <v/>
      </c>
      <c r="D18" s="144" t="str">
        <f t="shared" ca="1" si="2"/>
        <v/>
      </c>
      <c r="E18" s="144" t="str">
        <f t="shared" ca="1" si="3"/>
        <v/>
      </c>
      <c r="F18" s="144" t="str">
        <f t="shared" ca="1" si="4"/>
        <v/>
      </c>
      <c r="G18" s="175" t="str">
        <f ca="1">IF(N18&gt;0,申請書!$AG$7,"")</f>
        <v/>
      </c>
      <c r="H18" s="104" t="str">
        <f t="shared" ca="1" si="5"/>
        <v/>
      </c>
      <c r="I18" s="105" t="str">
        <f t="shared" ca="1" si="6"/>
        <v/>
      </c>
      <c r="J18" s="104" t="str">
        <f t="shared" ca="1" si="7"/>
        <v/>
      </c>
      <c r="K18" s="104" t="str">
        <f t="shared" ca="1" si="8"/>
        <v/>
      </c>
      <c r="L18" s="104" t="str">
        <f t="shared" ca="1" si="9"/>
        <v/>
      </c>
      <c r="M18" s="106" t="str">
        <f t="shared" ca="1" si="10"/>
        <v/>
      </c>
      <c r="N18" s="104">
        <f t="shared" ca="1" si="11"/>
        <v>0</v>
      </c>
      <c r="O18" s="172"/>
    </row>
    <row r="19" spans="1:15" ht="22.5" customHeight="1">
      <c r="A19" s="173">
        <v>15</v>
      </c>
      <c r="B19" s="144" t="str">
        <f t="shared" ca="1" si="0"/>
        <v/>
      </c>
      <c r="C19" s="144" t="str">
        <f t="shared" ca="1" si="1"/>
        <v/>
      </c>
      <c r="D19" s="144" t="str">
        <f t="shared" ca="1" si="2"/>
        <v/>
      </c>
      <c r="E19" s="144" t="str">
        <f t="shared" ca="1" si="3"/>
        <v/>
      </c>
      <c r="F19" s="144" t="str">
        <f t="shared" ca="1" si="4"/>
        <v/>
      </c>
      <c r="G19" s="175" t="str">
        <f ca="1">IF(N19&gt;0,申請書!$AG$7,"")</f>
        <v/>
      </c>
      <c r="H19" s="104" t="str">
        <f t="shared" ca="1" si="5"/>
        <v/>
      </c>
      <c r="I19" s="105" t="str">
        <f t="shared" ca="1" si="6"/>
        <v/>
      </c>
      <c r="J19" s="104" t="str">
        <f t="shared" ca="1" si="7"/>
        <v/>
      </c>
      <c r="K19" s="104" t="str">
        <f t="shared" ca="1" si="8"/>
        <v/>
      </c>
      <c r="L19" s="104" t="str">
        <f t="shared" ca="1" si="9"/>
        <v/>
      </c>
      <c r="M19" s="106" t="str">
        <f t="shared" ca="1" si="10"/>
        <v/>
      </c>
      <c r="N19" s="104">
        <f t="shared" ca="1" si="11"/>
        <v>0</v>
      </c>
      <c r="O19" s="172"/>
    </row>
    <row r="20" spans="1:15" ht="11.25" customHeight="1"/>
    <row r="21" spans="1:15" customFormat="1">
      <c r="A21" s="7" t="s">
        <v>227</v>
      </c>
      <c r="B21" s="7"/>
      <c r="C21" s="7"/>
    </row>
    <row r="22" spans="1:15" customFormat="1" ht="16.5" customHeight="1">
      <c r="A22" s="101"/>
      <c r="B22" s="11" t="s">
        <v>226</v>
      </c>
      <c r="C22" s="7"/>
    </row>
    <row r="23" spans="1:15" customFormat="1" ht="16.5" customHeight="1">
      <c r="A23" s="101"/>
      <c r="B23" s="11"/>
      <c r="C23" s="7"/>
    </row>
    <row r="24" spans="1:15" customFormat="1" ht="16.5" customHeight="1">
      <c r="A24" s="12"/>
      <c r="B24" s="102"/>
      <c r="C24" s="7"/>
    </row>
    <row r="25" spans="1:15" customFormat="1" ht="16.5" customHeight="1">
      <c r="A25" s="12"/>
      <c r="B25" s="102"/>
      <c r="C25" s="7"/>
    </row>
    <row r="26" spans="1:15" customFormat="1" ht="22.5" customHeight="1"/>
    <row r="27" spans="1:15" customFormat="1" ht="22.5" customHeight="1"/>
    <row r="28" spans="1:15" customFormat="1" ht="22.5" customHeight="1"/>
    <row r="29" spans="1:15" customFormat="1" ht="22.5" customHeight="1"/>
    <row r="30" spans="1:15" customFormat="1" ht="22.5" customHeight="1"/>
    <row r="31" spans="1:15" customFormat="1" ht="22.5" customHeight="1"/>
    <row r="32" spans="1:15" customFormat="1" ht="22.5" customHeight="1"/>
    <row r="33" customFormat="1" ht="22.5" customHeight="1"/>
    <row r="34" customFormat="1" ht="22.5" customHeight="1"/>
    <row r="35" customFormat="1" ht="22.5" customHeight="1"/>
    <row r="36" customFormat="1" ht="22.5" customHeight="1"/>
  </sheetData>
  <sheetProtection insertColumns="0" insertRows="0" selectLockedCells="1" selectUnlockedCells="1"/>
  <mergeCells count="10">
    <mergeCell ref="A3:A4"/>
    <mergeCell ref="C3:C4"/>
    <mergeCell ref="B3:B4"/>
    <mergeCell ref="D3:D4"/>
    <mergeCell ref="S6:AL6"/>
    <mergeCell ref="F3:F4"/>
    <mergeCell ref="G3:G4"/>
    <mergeCell ref="O3:O4"/>
    <mergeCell ref="E3:E4"/>
    <mergeCell ref="H3:N3"/>
  </mergeCells>
  <phoneticPr fontId="3"/>
  <dataValidations count="1">
    <dataValidation type="list" allowBlank="1" showInputMessage="1" showErrorMessage="1" sqref="O5:O19">
      <formula1>"可"</formula1>
    </dataValidation>
  </dataValidations>
  <printOptions horizontalCentered="1"/>
  <pageMargins left="0.19685039370078741" right="0.19685039370078741" top="0.59055118110236227" bottom="0.39370078740157483" header="0" footer="0"/>
  <pageSetup paperSize="9" scale="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72"/>
  <sheetViews>
    <sheetView showGridLines="0" view="pageBreakPreview" zoomScaleNormal="100" zoomScaleSheetLayoutView="100" workbookViewId="0">
      <selection activeCell="A3" sqref="A3:AM3"/>
    </sheetView>
  </sheetViews>
  <sheetFormatPr defaultColWidth="2.25" defaultRowHeight="13.5"/>
  <cols>
    <col min="1" max="1" width="2.25" style="2" customWidth="1"/>
    <col min="2" max="7" width="2.25" style="2"/>
    <col min="8" max="19" width="2.5" style="2" bestFit="1" customWidth="1"/>
    <col min="20" max="39" width="2.25" style="2"/>
    <col min="40" max="48" width="5.625" style="2" customWidth="1"/>
    <col min="49" max="57" width="2.25" style="2"/>
    <col min="58" max="58" width="9.125" style="2" bestFit="1" customWidth="1"/>
    <col min="59" max="16384" width="2.25" style="2"/>
  </cols>
  <sheetData>
    <row r="1" spans="1:49">
      <c r="A1" s="2" t="s">
        <v>244</v>
      </c>
    </row>
    <row r="2" spans="1:49" ht="7.5" customHeight="1"/>
    <row r="3" spans="1:49">
      <c r="A3" s="346" t="s">
        <v>221</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8"/>
    </row>
    <row r="4" spans="1:49" ht="9" customHeight="1">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row>
    <row r="5" spans="1:49">
      <c r="A5" s="343" t="s">
        <v>53</v>
      </c>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c r="AM5" s="345"/>
    </row>
    <row r="6" spans="1:49" ht="4.5" customHeight="1">
      <c r="A6" s="39"/>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8"/>
    </row>
    <row r="7" spans="1:49" ht="17.25" customHeight="1">
      <c r="A7" s="250" t="s">
        <v>22</v>
      </c>
      <c r="B7" s="251"/>
      <c r="C7" s="251"/>
      <c r="D7" s="251"/>
      <c r="E7" s="251"/>
      <c r="F7" s="251"/>
      <c r="G7" s="252"/>
      <c r="H7" s="370"/>
      <c r="I7" s="371"/>
      <c r="J7" s="371"/>
      <c r="K7" s="371"/>
      <c r="L7" s="371"/>
      <c r="M7" s="371"/>
      <c r="N7" s="372"/>
      <c r="O7" s="250" t="s">
        <v>54</v>
      </c>
      <c r="P7" s="251"/>
      <c r="Q7" s="251"/>
      <c r="R7" s="251"/>
      <c r="S7" s="252"/>
      <c r="T7" s="324"/>
      <c r="U7" s="325"/>
      <c r="V7" s="325"/>
      <c r="W7" s="325"/>
      <c r="X7" s="325"/>
      <c r="Y7" s="325"/>
      <c r="Z7" s="325"/>
      <c r="AA7" s="325"/>
      <c r="AB7" s="325"/>
      <c r="AC7" s="325"/>
      <c r="AD7" s="325"/>
      <c r="AE7" s="325"/>
      <c r="AF7" s="325"/>
      <c r="AG7" s="325"/>
      <c r="AH7" s="325"/>
      <c r="AI7" s="325"/>
      <c r="AJ7" s="325"/>
      <c r="AK7" s="325"/>
      <c r="AL7" s="325"/>
      <c r="AM7" s="373"/>
    </row>
    <row r="8" spans="1:49">
      <c r="A8" s="349" t="s">
        <v>55</v>
      </c>
      <c r="B8" s="350"/>
      <c r="C8" s="351"/>
      <c r="D8" s="250" t="s">
        <v>56</v>
      </c>
      <c r="E8" s="251"/>
      <c r="F8" s="251"/>
      <c r="G8" s="252"/>
      <c r="H8" s="23" t="s">
        <v>57</v>
      </c>
      <c r="I8" s="23"/>
      <c r="J8" s="23"/>
      <c r="K8" s="23"/>
      <c r="L8" s="23"/>
      <c r="M8" s="23"/>
      <c r="N8" s="23"/>
      <c r="O8" s="23"/>
      <c r="P8" s="23"/>
      <c r="Q8" s="23"/>
      <c r="R8" s="23"/>
      <c r="S8" s="24"/>
      <c r="T8" s="349" t="s">
        <v>58</v>
      </c>
      <c r="U8" s="350"/>
      <c r="V8" s="351"/>
      <c r="W8" s="250" t="s">
        <v>59</v>
      </c>
      <c r="X8" s="251"/>
      <c r="Y8" s="251"/>
      <c r="Z8" s="251"/>
      <c r="AA8" s="251"/>
      <c r="AB8" s="251"/>
      <c r="AC8" s="251"/>
      <c r="AD8" s="251"/>
      <c r="AE8" s="251"/>
      <c r="AF8" s="252"/>
      <c r="AG8" s="358" t="s">
        <v>60</v>
      </c>
      <c r="AH8" s="359"/>
      <c r="AI8" s="359"/>
      <c r="AJ8" s="359"/>
      <c r="AK8" s="359"/>
      <c r="AL8" s="359"/>
      <c r="AM8" s="360"/>
    </row>
    <row r="9" spans="1:49" ht="17.25" customHeight="1">
      <c r="A9" s="352"/>
      <c r="B9" s="353"/>
      <c r="C9" s="354"/>
      <c r="D9" s="355"/>
      <c r="E9" s="356"/>
      <c r="F9" s="356"/>
      <c r="G9" s="357"/>
      <c r="H9" s="361"/>
      <c r="I9" s="362"/>
      <c r="J9" s="362"/>
      <c r="K9" s="362"/>
      <c r="L9" s="362"/>
      <c r="M9" s="362"/>
      <c r="N9" s="362"/>
      <c r="O9" s="362"/>
      <c r="P9" s="362"/>
      <c r="Q9" s="362"/>
      <c r="R9" s="362"/>
      <c r="S9" s="363"/>
      <c r="T9" s="352"/>
      <c r="U9" s="353"/>
      <c r="V9" s="354"/>
      <c r="W9" s="364"/>
      <c r="X9" s="365"/>
      <c r="Y9" s="365"/>
      <c r="Z9" s="365"/>
      <c r="AA9" s="365"/>
      <c r="AB9" s="365"/>
      <c r="AC9" s="365"/>
      <c r="AD9" s="365"/>
      <c r="AE9" s="365"/>
      <c r="AF9" s="366"/>
      <c r="AG9" s="367"/>
      <c r="AH9" s="368"/>
      <c r="AI9" s="368"/>
      <c r="AJ9" s="368"/>
      <c r="AK9" s="368"/>
      <c r="AL9" s="368"/>
      <c r="AM9" s="369"/>
    </row>
    <row r="10" spans="1:49" s="3" customFormat="1" ht="20.25" customHeight="1">
      <c r="A10" s="27" t="s">
        <v>122</v>
      </c>
      <c r="B10" s="25"/>
      <c r="C10" s="28"/>
      <c r="D10" s="28"/>
      <c r="E10" s="26"/>
      <c r="F10" s="26"/>
      <c r="G10" s="26"/>
      <c r="H10" s="26"/>
      <c r="I10" s="26"/>
      <c r="J10" s="26"/>
      <c r="K10" s="29"/>
      <c r="L10" s="332"/>
      <c r="M10" s="333"/>
      <c r="N10" s="333"/>
      <c r="O10" s="333"/>
      <c r="P10" s="333"/>
      <c r="Q10" s="333"/>
      <c r="R10" s="333"/>
      <c r="S10" s="333"/>
      <c r="T10" s="333"/>
      <c r="U10" s="333"/>
      <c r="V10" s="333"/>
      <c r="W10" s="333"/>
      <c r="X10" s="333"/>
      <c r="Y10" s="334"/>
      <c r="Z10" s="329" t="s">
        <v>43</v>
      </c>
      <c r="AA10" s="330"/>
      <c r="AB10" s="331"/>
      <c r="AC10" s="324"/>
      <c r="AD10" s="325"/>
      <c r="AE10" s="287" t="s">
        <v>13</v>
      </c>
      <c r="AF10" s="288"/>
      <c r="AG10" s="326" t="s">
        <v>129</v>
      </c>
      <c r="AH10" s="327"/>
      <c r="AI10" s="328"/>
      <c r="AJ10" s="324"/>
      <c r="AK10" s="325"/>
      <c r="AL10" s="287" t="s">
        <v>13</v>
      </c>
      <c r="AM10" s="288"/>
      <c r="AP10" s="318"/>
      <c r="AQ10" s="318"/>
      <c r="AR10" s="318"/>
      <c r="AS10" s="318"/>
      <c r="AT10" s="318"/>
      <c r="AU10" s="318"/>
    </row>
    <row r="11" spans="1:49" s="3" customFormat="1" ht="18" customHeight="1">
      <c r="A11" s="335" t="s">
        <v>6</v>
      </c>
      <c r="B11" s="336"/>
      <c r="C11" s="336"/>
      <c r="D11" s="336"/>
      <c r="E11" s="336"/>
      <c r="F11" s="336"/>
      <c r="G11" s="336"/>
      <c r="H11" s="337"/>
      <c r="I11" s="10"/>
      <c r="J11" s="40" t="s">
        <v>148</v>
      </c>
      <c r="K11" s="41"/>
      <c r="L11" s="42"/>
      <c r="M11" s="42"/>
      <c r="N11" s="42"/>
      <c r="O11" s="42"/>
      <c r="P11" s="42"/>
      <c r="Q11" s="42"/>
      <c r="R11" s="42"/>
      <c r="S11" s="42"/>
      <c r="T11" s="42"/>
      <c r="U11" s="42"/>
      <c r="V11" s="42"/>
      <c r="W11" s="42"/>
      <c r="X11" s="42"/>
      <c r="Y11" s="10"/>
      <c r="Z11" s="40" t="s">
        <v>149</v>
      </c>
      <c r="AA11" s="41"/>
      <c r="AB11" s="42"/>
      <c r="AC11" s="42"/>
      <c r="AD11" s="42"/>
      <c r="AE11" s="42"/>
      <c r="AF11" s="42"/>
      <c r="AG11" s="42"/>
      <c r="AH11" s="42"/>
      <c r="AI11" s="42"/>
      <c r="AJ11" s="42"/>
      <c r="AK11" s="42"/>
      <c r="AL11" s="42"/>
      <c r="AM11" s="46"/>
    </row>
    <row r="12" spans="1:49" s="3" customFormat="1" ht="18" customHeight="1">
      <c r="A12" s="338"/>
      <c r="B12" s="302"/>
      <c r="C12" s="302"/>
      <c r="D12" s="302"/>
      <c r="E12" s="302"/>
      <c r="F12" s="302"/>
      <c r="G12" s="302"/>
      <c r="H12" s="303"/>
      <c r="I12" s="15"/>
      <c r="J12" s="43" t="s">
        <v>48</v>
      </c>
      <c r="K12" s="44"/>
      <c r="L12" s="45"/>
      <c r="M12" s="45"/>
      <c r="N12" s="45"/>
      <c r="O12" s="45"/>
      <c r="P12" s="45"/>
      <c r="Q12" s="45"/>
      <c r="R12" s="45"/>
      <c r="S12" s="45"/>
      <c r="T12" s="45"/>
      <c r="U12" s="44"/>
      <c r="V12" s="45"/>
      <c r="W12" s="45"/>
      <c r="X12" s="45"/>
      <c r="Y12" s="9"/>
      <c r="Z12" s="47" t="s">
        <v>47</v>
      </c>
      <c r="AA12" s="44"/>
      <c r="AB12" s="45"/>
      <c r="AC12" s="45"/>
      <c r="AD12" s="45"/>
      <c r="AE12" s="45"/>
      <c r="AF12" s="45"/>
      <c r="AG12" s="45"/>
      <c r="AH12" s="45"/>
      <c r="AI12" s="45"/>
      <c r="AJ12" s="45"/>
      <c r="AK12" s="45"/>
      <c r="AL12" s="45"/>
      <c r="AM12" s="48"/>
    </row>
    <row r="13" spans="1:49" s="3" customFormat="1" ht="9" customHeight="1">
      <c r="A13" s="49"/>
      <c r="B13" s="182"/>
      <c r="C13" s="182"/>
      <c r="D13" s="182"/>
      <c r="E13" s="182"/>
      <c r="F13" s="182"/>
      <c r="G13" s="182"/>
      <c r="H13" s="182"/>
      <c r="I13" s="50"/>
      <c r="J13" s="51"/>
      <c r="K13" s="50"/>
      <c r="L13" s="52"/>
      <c r="M13" s="52"/>
      <c r="N13" s="52"/>
      <c r="O13" s="52"/>
      <c r="P13" s="52"/>
      <c r="Q13" s="52"/>
      <c r="R13" s="52"/>
      <c r="S13" s="52"/>
      <c r="T13" s="52"/>
      <c r="U13" s="53"/>
      <c r="V13" s="52"/>
      <c r="W13" s="52"/>
      <c r="X13" s="52"/>
      <c r="Y13" s="43"/>
      <c r="Z13" s="47"/>
      <c r="AA13" s="44"/>
      <c r="AB13" s="45"/>
      <c r="AC13" s="45"/>
      <c r="AD13" s="45"/>
      <c r="AE13" s="45"/>
      <c r="AF13" s="45"/>
      <c r="AG13" s="45"/>
      <c r="AH13" s="45"/>
      <c r="AI13" s="45"/>
      <c r="AJ13" s="45"/>
      <c r="AK13" s="45"/>
      <c r="AL13" s="52"/>
      <c r="AM13" s="54"/>
    </row>
    <row r="14" spans="1:49" s="3" customFormat="1" ht="12">
      <c r="A14" s="343" t="s">
        <v>108</v>
      </c>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4"/>
      <c r="AL14" s="344"/>
      <c r="AM14" s="345"/>
    </row>
    <row r="15" spans="1:49" s="3" customFormat="1" ht="4.5" customHeight="1">
      <c r="A15" s="55"/>
      <c r="B15" s="55"/>
      <c r="C15" s="55"/>
      <c r="D15" s="55"/>
      <c r="E15" s="55"/>
      <c r="F15" s="55"/>
      <c r="G15" s="55"/>
      <c r="H15" s="55"/>
      <c r="I15" s="51"/>
      <c r="J15" s="56"/>
      <c r="K15" s="50"/>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9" s="3" customFormat="1" ht="19.5" customHeight="1">
      <c r="A16" s="282" t="s">
        <v>206</v>
      </c>
      <c r="B16" s="283"/>
      <c r="C16" s="283"/>
      <c r="D16" s="283"/>
      <c r="E16" s="283"/>
      <c r="F16" s="283"/>
      <c r="G16" s="283"/>
      <c r="H16" s="283"/>
      <c r="I16" s="283"/>
      <c r="J16" s="283"/>
      <c r="K16" s="283"/>
      <c r="L16" s="283"/>
      <c r="M16" s="283"/>
      <c r="N16" s="283"/>
      <c r="O16" s="283"/>
      <c r="P16" s="283"/>
      <c r="Q16" s="283"/>
      <c r="R16" s="283"/>
      <c r="S16" s="283"/>
      <c r="T16" s="283"/>
      <c r="U16" s="283"/>
      <c r="V16" s="283"/>
      <c r="W16" s="284"/>
      <c r="X16" s="374"/>
      <c r="Y16" s="375"/>
      <c r="Z16" s="376"/>
      <c r="AA16" s="377" t="s">
        <v>223</v>
      </c>
      <c r="AB16" s="378"/>
      <c r="AC16" s="378"/>
      <c r="AD16" s="378"/>
      <c r="AE16" s="378"/>
      <c r="AF16" s="378"/>
      <c r="AG16" s="378"/>
      <c r="AH16" s="378"/>
      <c r="AI16" s="378"/>
      <c r="AJ16" s="378"/>
      <c r="AK16" s="378"/>
      <c r="AL16" s="378"/>
      <c r="AM16" s="378"/>
    </row>
    <row r="17" spans="1:48" s="3" customFormat="1" ht="19.5" customHeight="1">
      <c r="A17" s="282" t="s">
        <v>123</v>
      </c>
      <c r="B17" s="283"/>
      <c r="C17" s="283"/>
      <c r="D17" s="283"/>
      <c r="E17" s="283"/>
      <c r="F17" s="283"/>
      <c r="G17" s="283"/>
      <c r="H17" s="283"/>
      <c r="I17" s="283"/>
      <c r="J17" s="283"/>
      <c r="K17" s="283"/>
      <c r="L17" s="283"/>
      <c r="M17" s="283"/>
      <c r="N17" s="283"/>
      <c r="O17" s="283"/>
      <c r="P17" s="283"/>
      <c r="Q17" s="283"/>
      <c r="R17" s="283"/>
      <c r="S17" s="283"/>
      <c r="T17" s="283"/>
      <c r="U17" s="283"/>
      <c r="V17" s="283"/>
      <c r="W17" s="284"/>
      <c r="X17" s="374"/>
      <c r="Y17" s="375"/>
      <c r="Z17" s="376"/>
      <c r="AA17" s="377" t="s">
        <v>109</v>
      </c>
      <c r="AB17" s="378"/>
      <c r="AC17" s="378"/>
      <c r="AD17" s="378"/>
      <c r="AE17" s="378"/>
      <c r="AF17" s="378"/>
      <c r="AG17" s="378"/>
      <c r="AH17" s="378"/>
      <c r="AI17" s="378"/>
      <c r="AJ17" s="378"/>
      <c r="AK17" s="378"/>
      <c r="AL17" s="378"/>
      <c r="AM17" s="378"/>
    </row>
    <row r="18" spans="1:48" s="3" customFormat="1" ht="9" customHeight="1">
      <c r="A18" s="55"/>
      <c r="B18" s="55"/>
      <c r="C18" s="55"/>
      <c r="D18" s="55"/>
      <c r="E18" s="55"/>
      <c r="F18" s="55"/>
      <c r="G18" s="55"/>
      <c r="H18" s="55"/>
      <c r="I18" s="51"/>
      <c r="J18" s="56"/>
      <c r="K18" s="50"/>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row>
    <row r="19" spans="1:48" s="3" customFormat="1" ht="12">
      <c r="A19" s="343" t="s">
        <v>110</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5"/>
    </row>
    <row r="20" spans="1:48" s="3" customFormat="1" ht="6" customHeight="1" thickBot="1">
      <c r="A20" s="55"/>
      <c r="B20" s="55"/>
      <c r="C20" s="55"/>
      <c r="D20" s="55"/>
      <c r="E20" s="55"/>
      <c r="F20" s="55"/>
      <c r="G20" s="55"/>
      <c r="H20" s="55"/>
      <c r="I20" s="51"/>
      <c r="J20" s="56"/>
      <c r="K20" s="50"/>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row>
    <row r="21" spans="1:48" s="3" customFormat="1" ht="19.5" customHeight="1" thickBot="1">
      <c r="A21" s="57" t="s">
        <v>190</v>
      </c>
      <c r="B21" s="55"/>
      <c r="C21" s="55"/>
      <c r="D21" s="55"/>
      <c r="E21" s="55"/>
      <c r="F21" s="55"/>
      <c r="G21" s="55"/>
      <c r="H21" s="55"/>
      <c r="I21" s="154" t="s">
        <v>141</v>
      </c>
      <c r="J21" s="56"/>
      <c r="K21" s="50"/>
      <c r="L21" s="52"/>
      <c r="M21" s="52"/>
      <c r="N21" s="52"/>
      <c r="O21" s="52"/>
      <c r="P21" s="52"/>
      <c r="Q21" s="52"/>
      <c r="R21" s="52"/>
      <c r="S21" s="52"/>
      <c r="T21" s="52"/>
      <c r="U21" s="52"/>
      <c r="V21" s="52"/>
      <c r="W21" s="52"/>
      <c r="X21" s="52"/>
      <c r="Y21" s="52"/>
      <c r="Z21" s="52"/>
      <c r="AA21" s="52"/>
      <c r="AB21" s="52"/>
      <c r="AC21" s="52"/>
      <c r="AD21" s="52"/>
      <c r="AE21" s="277" t="s">
        <v>125</v>
      </c>
      <c r="AF21" s="278"/>
      <c r="AG21" s="278"/>
      <c r="AH21" s="279"/>
      <c r="AI21" s="289">
        <f>(20*M22+5*V22)*10+AE22</f>
        <v>0</v>
      </c>
      <c r="AJ21" s="290"/>
      <c r="AK21" s="290"/>
      <c r="AL21" s="275" t="s">
        <v>12</v>
      </c>
      <c r="AM21" s="276"/>
    </row>
    <row r="22" spans="1:48" s="3" customFormat="1" ht="19.5" customHeight="1">
      <c r="A22" s="30" t="s">
        <v>39</v>
      </c>
      <c r="B22" s="31"/>
      <c r="C22" s="32"/>
      <c r="D22" s="32"/>
      <c r="E22" s="32"/>
      <c r="F22" s="32"/>
      <c r="G22" s="33"/>
      <c r="H22" s="319" t="s">
        <v>40</v>
      </c>
      <c r="I22" s="320"/>
      <c r="J22" s="320"/>
      <c r="K22" s="320"/>
      <c r="L22" s="321"/>
      <c r="M22" s="322">
        <f>COUNTIFS(職員表!$H6:$H85,$H$7,職員表!$O6:$O85,20,職員表!$I6:$I85,個票1!$L$10)</f>
        <v>0</v>
      </c>
      <c r="N22" s="323"/>
      <c r="O22" s="323"/>
      <c r="P22" s="22" t="s">
        <v>41</v>
      </c>
      <c r="Q22" s="282" t="s">
        <v>42</v>
      </c>
      <c r="R22" s="283"/>
      <c r="S22" s="283"/>
      <c r="T22" s="283"/>
      <c r="U22" s="284"/>
      <c r="V22" s="322">
        <f>COUNTIFS(職員表!$H6:$H85,$H7,職員表!$O6:$O85,5,職員表!$I6:$I85,個票1!$L$10)</f>
        <v>0</v>
      </c>
      <c r="W22" s="323"/>
      <c r="X22" s="323"/>
      <c r="Y22" s="65" t="s">
        <v>41</v>
      </c>
      <c r="Z22" s="179" t="s">
        <v>142</v>
      </c>
      <c r="AA22" s="180"/>
      <c r="AB22" s="180"/>
      <c r="AC22" s="180"/>
      <c r="AD22" s="181"/>
      <c r="AE22" s="262"/>
      <c r="AF22" s="263"/>
      <c r="AG22" s="263"/>
      <c r="AH22" s="264" t="s">
        <v>12</v>
      </c>
      <c r="AI22" s="264"/>
      <c r="AJ22" s="127" t="s">
        <v>143</v>
      </c>
      <c r="AK22" s="45"/>
      <c r="AL22" s="45"/>
      <c r="AM22" s="48"/>
      <c r="AO22" s="3">
        <f>IF(M22=0,,"有")</f>
        <v>0</v>
      </c>
    </row>
    <row r="23" spans="1:48" s="3" customFormat="1" ht="7.5" customHeight="1" thickBot="1">
      <c r="A23" s="55"/>
      <c r="B23" s="55"/>
      <c r="C23" s="55"/>
      <c r="D23" s="55"/>
      <c r="E23" s="55"/>
      <c r="F23" s="55"/>
      <c r="G23" s="55"/>
      <c r="H23" s="55"/>
      <c r="I23" s="51"/>
      <c r="J23" s="56"/>
      <c r="K23" s="50"/>
      <c r="L23" s="52"/>
      <c r="M23" s="52"/>
      <c r="N23" s="52"/>
      <c r="O23" s="52"/>
      <c r="P23" s="52"/>
      <c r="Q23" s="52"/>
      <c r="R23" s="52"/>
      <c r="S23" s="52"/>
      <c r="T23" s="52"/>
      <c r="U23" s="52"/>
      <c r="V23" s="52"/>
      <c r="W23" s="52"/>
      <c r="X23" s="177"/>
      <c r="Y23" s="177"/>
      <c r="Z23" s="177"/>
      <c r="AA23" s="177"/>
      <c r="AB23" s="177"/>
      <c r="AC23" s="177"/>
      <c r="AD23" s="42"/>
      <c r="AE23" s="52"/>
      <c r="AF23" s="52"/>
      <c r="AG23" s="52"/>
      <c r="AH23" s="52"/>
      <c r="AI23" s="52"/>
      <c r="AJ23" s="52"/>
      <c r="AK23" s="52"/>
      <c r="AL23" s="52"/>
      <c r="AM23" s="52"/>
    </row>
    <row r="24" spans="1:48" ht="19.5" customHeight="1" thickBot="1">
      <c r="A24" s="58" t="s">
        <v>216</v>
      </c>
      <c r="B24" s="55"/>
      <c r="C24" s="182"/>
      <c r="D24" s="55"/>
      <c r="E24" s="59"/>
      <c r="F24" s="55"/>
      <c r="G24" s="55"/>
      <c r="H24" s="55"/>
      <c r="I24" s="55"/>
      <c r="J24" s="60"/>
      <c r="K24" s="60"/>
      <c r="L24" s="60"/>
      <c r="M24" s="60"/>
      <c r="N24" s="60"/>
      <c r="O24" s="61"/>
      <c r="P24" s="62"/>
      <c r="Q24" s="63"/>
      <c r="R24" s="63"/>
      <c r="S24" s="60"/>
      <c r="T24" s="56"/>
      <c r="U24" s="60"/>
      <c r="V24" s="60"/>
      <c r="W24" s="182"/>
      <c r="X24" s="312" t="s">
        <v>127</v>
      </c>
      <c r="Y24" s="313"/>
      <c r="Z24" s="313"/>
      <c r="AA24" s="313"/>
      <c r="AB24" s="314"/>
      <c r="AC24" s="315" t="s">
        <v>124</v>
      </c>
      <c r="AD24" s="89" t="s">
        <v>49</v>
      </c>
      <c r="AE24" s="90"/>
      <c r="AF24" s="90"/>
      <c r="AG24" s="91"/>
      <c r="AH24" s="90"/>
      <c r="AI24" s="289" t="e">
        <f>MIN(X25,ROUNDDOWN(H37/1000,0))</f>
        <v>#N/A</v>
      </c>
      <c r="AJ24" s="290"/>
      <c r="AK24" s="290"/>
      <c r="AL24" s="275" t="s">
        <v>12</v>
      </c>
      <c r="AM24" s="276"/>
    </row>
    <row r="25" spans="1:48">
      <c r="A25" s="58"/>
      <c r="B25" s="55"/>
      <c r="C25" s="131" t="s">
        <v>150</v>
      </c>
      <c r="D25" s="55"/>
      <c r="E25" s="59"/>
      <c r="F25" s="55"/>
      <c r="G25" s="55"/>
      <c r="H25" s="55"/>
      <c r="I25" s="55"/>
      <c r="J25" s="60"/>
      <c r="K25" s="60"/>
      <c r="L25" s="60"/>
      <c r="M25" s="60"/>
      <c r="N25" s="60"/>
      <c r="O25" s="61"/>
      <c r="P25" s="62"/>
      <c r="Q25" s="63"/>
      <c r="R25" s="63"/>
      <c r="S25" s="60"/>
      <c r="T25" s="56"/>
      <c r="U25" s="60"/>
      <c r="V25" s="60"/>
      <c r="W25" s="64"/>
      <c r="X25" s="269" t="e">
        <f>VLOOKUP(L10,計算用!A3:G34,2,FALSE)</f>
        <v>#N/A</v>
      </c>
      <c r="Y25" s="270"/>
      <c r="Z25" s="270"/>
      <c r="AA25" s="271" t="s">
        <v>12</v>
      </c>
      <c r="AB25" s="272"/>
      <c r="AC25" s="316"/>
      <c r="AD25" s="185" t="s">
        <v>25</v>
      </c>
      <c r="AE25" s="92"/>
      <c r="AF25" s="92"/>
      <c r="AG25" s="92"/>
      <c r="AH25" s="94"/>
      <c r="AI25" s="262"/>
      <c r="AJ25" s="263"/>
      <c r="AK25" s="263"/>
      <c r="AL25" s="264" t="s">
        <v>12</v>
      </c>
      <c r="AM25" s="265"/>
      <c r="AV25" s="3"/>
    </row>
    <row r="26" spans="1:48">
      <c r="A26" s="182" t="s">
        <v>151</v>
      </c>
      <c r="B26" s="55"/>
      <c r="C26" s="182"/>
      <c r="D26" s="55"/>
      <c r="E26" s="59"/>
      <c r="F26" s="55"/>
      <c r="G26" s="55"/>
      <c r="H26" s="55"/>
      <c r="I26" s="55"/>
      <c r="J26" s="60"/>
      <c r="K26" s="60"/>
      <c r="L26" s="60"/>
      <c r="M26" s="60"/>
      <c r="N26" s="60"/>
      <c r="O26" s="61"/>
      <c r="P26" s="62"/>
      <c r="Q26" s="63"/>
      <c r="R26" s="63"/>
      <c r="S26" s="60"/>
      <c r="T26" s="56"/>
      <c r="U26" s="60"/>
      <c r="V26" s="60"/>
      <c r="W26" s="64"/>
      <c r="X26" s="339"/>
      <c r="Y26" s="340"/>
      <c r="Z26" s="340"/>
      <c r="AA26" s="341"/>
      <c r="AB26" s="342"/>
      <c r="AC26" s="317"/>
      <c r="AD26" s="183" t="s">
        <v>26</v>
      </c>
      <c r="AE26" s="93"/>
      <c r="AF26" s="93"/>
      <c r="AG26" s="93"/>
      <c r="AH26" s="188"/>
      <c r="AI26" s="237" t="e">
        <f>SUM(AI24:AK25)</f>
        <v>#N/A</v>
      </c>
      <c r="AJ26" s="238"/>
      <c r="AK26" s="238"/>
      <c r="AL26" s="239" t="s">
        <v>12</v>
      </c>
      <c r="AM26" s="240"/>
    </row>
    <row r="27" spans="1:48" ht="15" customHeight="1">
      <c r="A27" s="250" t="s">
        <v>111</v>
      </c>
      <c r="B27" s="251"/>
      <c r="C27" s="251"/>
      <c r="D27" s="251"/>
      <c r="E27" s="251"/>
      <c r="F27" s="251"/>
      <c r="G27" s="252"/>
      <c r="H27" s="250" t="s">
        <v>112</v>
      </c>
      <c r="I27" s="251"/>
      <c r="J27" s="251"/>
      <c r="K27" s="251"/>
      <c r="L27" s="252"/>
      <c r="M27" s="250" t="s">
        <v>7</v>
      </c>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2"/>
    </row>
    <row r="28" spans="1:48" ht="15" customHeight="1">
      <c r="A28" s="119" t="s">
        <v>113</v>
      </c>
      <c r="B28" s="120"/>
      <c r="C28" s="120"/>
      <c r="D28" s="120"/>
      <c r="E28" s="121"/>
      <c r="F28" s="121"/>
      <c r="G28" s="122"/>
      <c r="H28" s="297"/>
      <c r="I28" s="298"/>
      <c r="J28" s="298"/>
      <c r="K28" s="298"/>
      <c r="L28" s="299"/>
      <c r="M28" s="253"/>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5"/>
    </row>
    <row r="29" spans="1:48" ht="15" customHeight="1">
      <c r="A29" s="66" t="s">
        <v>114</v>
      </c>
      <c r="B29" s="67"/>
      <c r="C29" s="67"/>
      <c r="D29" s="67"/>
      <c r="E29" s="68"/>
      <c r="F29" s="68"/>
      <c r="G29" s="69"/>
      <c r="H29" s="234"/>
      <c r="I29" s="235"/>
      <c r="J29" s="235"/>
      <c r="K29" s="235"/>
      <c r="L29" s="236"/>
      <c r="M29" s="256"/>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8"/>
    </row>
    <row r="30" spans="1:48" ht="15" customHeight="1">
      <c r="A30" s="66" t="s">
        <v>115</v>
      </c>
      <c r="B30" s="67"/>
      <c r="C30" s="67"/>
      <c r="D30" s="67"/>
      <c r="E30" s="68"/>
      <c r="F30" s="68"/>
      <c r="G30" s="69"/>
      <c r="H30" s="234"/>
      <c r="I30" s="235"/>
      <c r="J30" s="235"/>
      <c r="K30" s="235"/>
      <c r="L30" s="236"/>
      <c r="M30" s="256"/>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8"/>
    </row>
    <row r="31" spans="1:48" ht="15" customHeight="1">
      <c r="A31" s="66" t="s">
        <v>116</v>
      </c>
      <c r="B31" s="67"/>
      <c r="C31" s="67"/>
      <c r="D31" s="67"/>
      <c r="E31" s="68"/>
      <c r="F31" s="68"/>
      <c r="G31" s="69"/>
      <c r="H31" s="234"/>
      <c r="I31" s="235"/>
      <c r="J31" s="235"/>
      <c r="K31" s="235"/>
      <c r="L31" s="236"/>
      <c r="M31" s="256"/>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8"/>
    </row>
    <row r="32" spans="1:48" ht="15" customHeight="1">
      <c r="A32" s="66" t="s">
        <v>117</v>
      </c>
      <c r="B32" s="67"/>
      <c r="C32" s="67"/>
      <c r="D32" s="67"/>
      <c r="E32" s="68"/>
      <c r="F32" s="68"/>
      <c r="G32" s="69"/>
      <c r="H32" s="234"/>
      <c r="I32" s="235"/>
      <c r="J32" s="235"/>
      <c r="K32" s="235"/>
      <c r="L32" s="236"/>
      <c r="M32" s="256"/>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8"/>
    </row>
    <row r="33" spans="1:48" ht="15" customHeight="1">
      <c r="A33" s="66" t="s">
        <v>118</v>
      </c>
      <c r="B33" s="67"/>
      <c r="C33" s="67"/>
      <c r="D33" s="67"/>
      <c r="E33" s="68"/>
      <c r="F33" s="68"/>
      <c r="G33" s="69"/>
      <c r="H33" s="234"/>
      <c r="I33" s="235"/>
      <c r="J33" s="235"/>
      <c r="K33" s="235"/>
      <c r="L33" s="236"/>
      <c r="M33" s="256"/>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8"/>
      <c r="AV33" s="3"/>
    </row>
    <row r="34" spans="1:48" ht="15" customHeight="1">
      <c r="A34" s="66" t="s">
        <v>119</v>
      </c>
      <c r="B34" s="67"/>
      <c r="C34" s="67"/>
      <c r="D34" s="67"/>
      <c r="E34" s="68"/>
      <c r="F34" s="68"/>
      <c r="G34" s="69"/>
      <c r="H34" s="234"/>
      <c r="I34" s="235"/>
      <c r="J34" s="235"/>
      <c r="K34" s="235"/>
      <c r="L34" s="236"/>
      <c r="M34" s="256"/>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8"/>
    </row>
    <row r="35" spans="1:48" ht="15" customHeight="1">
      <c r="A35" s="66" t="s">
        <v>120</v>
      </c>
      <c r="B35" s="70"/>
      <c r="C35" s="70"/>
      <c r="D35" s="70"/>
      <c r="E35" s="70"/>
      <c r="F35" s="70"/>
      <c r="G35" s="71"/>
      <c r="H35" s="234"/>
      <c r="I35" s="235"/>
      <c r="J35" s="235"/>
      <c r="K35" s="235"/>
      <c r="L35" s="236"/>
      <c r="M35" s="256"/>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c r="AL35" s="257"/>
      <c r="AM35" s="258"/>
    </row>
    <row r="36" spans="1:48" ht="15" customHeight="1">
      <c r="A36" s="72" t="s">
        <v>121</v>
      </c>
      <c r="B36" s="73"/>
      <c r="C36" s="73"/>
      <c r="D36" s="73"/>
      <c r="E36" s="74"/>
      <c r="F36" s="74"/>
      <c r="G36" s="75"/>
      <c r="H36" s="247"/>
      <c r="I36" s="248"/>
      <c r="J36" s="248"/>
      <c r="K36" s="248"/>
      <c r="L36" s="249"/>
      <c r="M36" s="259"/>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1"/>
    </row>
    <row r="37" spans="1:48" ht="15" customHeight="1">
      <c r="A37" s="76" t="s">
        <v>16</v>
      </c>
      <c r="B37" s="77"/>
      <c r="C37" s="77"/>
      <c r="D37" s="77"/>
      <c r="E37" s="77"/>
      <c r="F37" s="77"/>
      <c r="G37" s="78"/>
      <c r="H37" s="241">
        <f>SUM(H28:L36)</f>
        <v>0</v>
      </c>
      <c r="I37" s="242"/>
      <c r="J37" s="242"/>
      <c r="K37" s="242"/>
      <c r="L37" s="243"/>
      <c r="M37" s="244"/>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6"/>
    </row>
    <row r="38" spans="1:48" ht="7.5" customHeight="1">
      <c r="A38" s="79"/>
      <c r="B38" s="79"/>
      <c r="C38" s="79"/>
      <c r="D38" s="79"/>
      <c r="E38" s="80"/>
      <c r="F38" s="80"/>
      <c r="G38" s="80"/>
      <c r="H38" s="80"/>
      <c r="I38" s="80"/>
      <c r="J38" s="81"/>
      <c r="K38" s="81"/>
      <c r="L38" s="81"/>
      <c r="M38" s="81"/>
      <c r="N38" s="81"/>
      <c r="O38" s="82"/>
      <c r="P38" s="82"/>
      <c r="Q38" s="82"/>
      <c r="R38" s="82"/>
      <c r="S38" s="82"/>
      <c r="T38" s="82"/>
      <c r="U38" s="82"/>
      <c r="V38" s="82"/>
      <c r="W38" s="82"/>
      <c r="X38" s="82"/>
      <c r="Y38" s="82"/>
      <c r="Z38" s="82"/>
      <c r="AA38" s="82"/>
      <c r="AB38" s="82"/>
      <c r="AC38" s="82"/>
      <c r="AD38" s="82"/>
      <c r="AE38" s="82"/>
      <c r="AF38" s="82"/>
      <c r="AG38" s="82"/>
      <c r="AH38" s="134"/>
      <c r="AI38" s="82"/>
      <c r="AJ38" s="82"/>
      <c r="AK38" s="82"/>
      <c r="AL38" s="82"/>
      <c r="AM38" s="82"/>
    </row>
    <row r="39" spans="1:48" ht="19.5" customHeight="1" thickBot="1">
      <c r="A39" s="58" t="s">
        <v>217</v>
      </c>
      <c r="B39" s="55"/>
      <c r="C39" s="182"/>
      <c r="D39" s="55"/>
      <c r="E39" s="59"/>
      <c r="F39" s="55"/>
      <c r="G39" s="55"/>
      <c r="H39" s="55"/>
      <c r="I39" s="55"/>
      <c r="J39" s="60"/>
      <c r="K39" s="60"/>
      <c r="L39" s="60"/>
      <c r="M39" s="60"/>
      <c r="N39" s="60"/>
      <c r="O39" s="61"/>
      <c r="P39" s="62"/>
      <c r="Q39" s="63"/>
      <c r="R39" s="63"/>
      <c r="S39" s="60"/>
      <c r="T39" s="56"/>
      <c r="U39" s="60"/>
      <c r="V39" s="60"/>
      <c r="W39" s="182"/>
      <c r="X39" s="312" t="s">
        <v>127</v>
      </c>
      <c r="Y39" s="313"/>
      <c r="Z39" s="313"/>
      <c r="AA39" s="313"/>
      <c r="AB39" s="314"/>
      <c r="AC39" s="266"/>
      <c r="AD39" s="187"/>
      <c r="AE39" s="187"/>
      <c r="AF39" s="187"/>
      <c r="AG39" s="187"/>
      <c r="AH39" s="187"/>
      <c r="AI39" s="267"/>
      <c r="AJ39" s="267"/>
      <c r="AK39" s="267"/>
      <c r="AL39" s="268"/>
      <c r="AM39" s="268"/>
    </row>
    <row r="40" spans="1:48" ht="14.25" thickBot="1">
      <c r="A40" s="58"/>
      <c r="B40" s="55"/>
      <c r="C40" s="131" t="s">
        <v>187</v>
      </c>
      <c r="D40" s="55"/>
      <c r="E40" s="59"/>
      <c r="F40" s="55"/>
      <c r="G40" s="55"/>
      <c r="H40" s="55"/>
      <c r="I40" s="55"/>
      <c r="J40" s="60"/>
      <c r="K40" s="60"/>
      <c r="L40" s="60"/>
      <c r="M40" s="60"/>
      <c r="N40" s="60"/>
      <c r="O40" s="61"/>
      <c r="P40" s="62"/>
      <c r="Q40" s="63"/>
      <c r="R40" s="63"/>
      <c r="S40" s="60"/>
      <c r="T40" s="56"/>
      <c r="U40" s="60"/>
      <c r="V40" s="60"/>
      <c r="W40" s="64"/>
      <c r="X40" s="269" t="e">
        <f>VLOOKUP(L10,計算用!A3:G34,5,FALSE)</f>
        <v>#N/A</v>
      </c>
      <c r="Y40" s="270"/>
      <c r="Z40" s="270"/>
      <c r="AA40" s="271" t="s">
        <v>12</v>
      </c>
      <c r="AB40" s="272"/>
      <c r="AC40" s="266"/>
      <c r="AD40" s="187"/>
      <c r="AE40" s="277" t="s">
        <v>124</v>
      </c>
      <c r="AF40" s="278"/>
      <c r="AG40" s="278"/>
      <c r="AH40" s="279"/>
      <c r="AI40" s="273" t="str">
        <f>IF(OR(L10=計算用!A7, L10=計算用!A17,L10=計算用!A18,L10=計算用!A19,L10=計算用!A20,L10=計算用!A21,L10=計算用!A22,L10=計算用!A23),MIN(X40,ROUNDDOWN(H50/1000,0)),"")</f>
        <v/>
      </c>
      <c r="AJ40" s="274"/>
      <c r="AK40" s="274"/>
      <c r="AL40" s="275" t="s">
        <v>12</v>
      </c>
      <c r="AM40" s="276"/>
      <c r="AV40" s="3"/>
    </row>
    <row r="41" spans="1:48" ht="15" customHeight="1">
      <c r="A41" s="250" t="s">
        <v>111</v>
      </c>
      <c r="B41" s="251"/>
      <c r="C41" s="251"/>
      <c r="D41" s="251"/>
      <c r="E41" s="251"/>
      <c r="F41" s="251"/>
      <c r="G41" s="252"/>
      <c r="H41" s="250" t="s">
        <v>112</v>
      </c>
      <c r="I41" s="251"/>
      <c r="J41" s="251"/>
      <c r="K41" s="251"/>
      <c r="L41" s="252"/>
      <c r="M41" s="250" t="s">
        <v>7</v>
      </c>
      <c r="N41" s="251"/>
      <c r="O41" s="251"/>
      <c r="P41" s="251"/>
      <c r="Q41" s="251"/>
      <c r="R41" s="251"/>
      <c r="S41" s="251"/>
      <c r="T41" s="251"/>
      <c r="U41" s="251"/>
      <c r="V41" s="251"/>
      <c r="W41" s="251"/>
      <c r="X41" s="251"/>
      <c r="Y41" s="251"/>
      <c r="Z41" s="251"/>
      <c r="AA41" s="251"/>
      <c r="AB41" s="251"/>
      <c r="AC41" s="251"/>
      <c r="AD41" s="251"/>
      <c r="AE41" s="353"/>
      <c r="AF41" s="353"/>
      <c r="AG41" s="353"/>
      <c r="AH41" s="353"/>
      <c r="AI41" s="353"/>
      <c r="AJ41" s="353"/>
      <c r="AK41" s="353"/>
      <c r="AL41" s="353"/>
      <c r="AM41" s="354"/>
    </row>
    <row r="42" spans="1:48" ht="15" customHeight="1">
      <c r="A42" s="66" t="s">
        <v>188</v>
      </c>
      <c r="B42" s="67"/>
      <c r="C42" s="67"/>
      <c r="D42" s="67"/>
      <c r="E42" s="68"/>
      <c r="F42" s="68"/>
      <c r="G42" s="69"/>
      <c r="H42" s="297"/>
      <c r="I42" s="298"/>
      <c r="J42" s="298"/>
      <c r="K42" s="298"/>
      <c r="L42" s="299"/>
      <c r="M42" s="379"/>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1"/>
    </row>
    <row r="43" spans="1:48" ht="15" customHeight="1">
      <c r="A43" s="139" t="s">
        <v>195</v>
      </c>
      <c r="B43" s="67"/>
      <c r="C43" s="67"/>
      <c r="D43" s="67"/>
      <c r="E43" s="68"/>
      <c r="F43" s="68"/>
      <c r="G43" s="69"/>
      <c r="H43" s="234"/>
      <c r="I43" s="235"/>
      <c r="J43" s="235"/>
      <c r="K43" s="235"/>
      <c r="L43" s="236"/>
      <c r="M43" s="256"/>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8"/>
    </row>
    <row r="44" spans="1:48" ht="15" customHeight="1">
      <c r="A44" s="139" t="s">
        <v>196</v>
      </c>
      <c r="B44" s="67"/>
      <c r="C44" s="67"/>
      <c r="D44" s="67"/>
      <c r="E44" s="68"/>
      <c r="F44" s="68"/>
      <c r="G44" s="69"/>
      <c r="H44" s="234"/>
      <c r="I44" s="235"/>
      <c r="J44" s="235"/>
      <c r="K44" s="235"/>
      <c r="L44" s="236"/>
      <c r="M44" s="256"/>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8"/>
    </row>
    <row r="45" spans="1:48" ht="15" customHeight="1">
      <c r="A45" s="66" t="s">
        <v>118</v>
      </c>
      <c r="B45" s="67"/>
      <c r="C45" s="67"/>
      <c r="D45" s="67"/>
      <c r="E45" s="68"/>
      <c r="F45" s="68"/>
      <c r="G45" s="69"/>
      <c r="H45" s="234"/>
      <c r="I45" s="235"/>
      <c r="J45" s="235"/>
      <c r="K45" s="235"/>
      <c r="L45" s="236"/>
      <c r="M45" s="256"/>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8"/>
    </row>
    <row r="46" spans="1:48" ht="15" customHeight="1">
      <c r="A46" s="66" t="s">
        <v>116</v>
      </c>
      <c r="B46" s="67"/>
      <c r="C46" s="67"/>
      <c r="D46" s="67"/>
      <c r="E46" s="68"/>
      <c r="F46" s="68"/>
      <c r="G46" s="69"/>
      <c r="H46" s="234"/>
      <c r="I46" s="235"/>
      <c r="J46" s="235"/>
      <c r="K46" s="235"/>
      <c r="L46" s="236"/>
      <c r="M46" s="256"/>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8"/>
    </row>
    <row r="47" spans="1:48" ht="15" customHeight="1">
      <c r="A47" s="66" t="s">
        <v>119</v>
      </c>
      <c r="B47" s="67"/>
      <c r="C47" s="67"/>
      <c r="D47" s="67"/>
      <c r="E47" s="68"/>
      <c r="F47" s="68"/>
      <c r="G47" s="69"/>
      <c r="H47" s="234"/>
      <c r="I47" s="235"/>
      <c r="J47" s="235"/>
      <c r="K47" s="235"/>
      <c r="L47" s="236"/>
      <c r="M47" s="256"/>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8"/>
    </row>
    <row r="48" spans="1:48" ht="15" customHeight="1">
      <c r="A48" s="66" t="s">
        <v>120</v>
      </c>
      <c r="B48" s="70"/>
      <c r="C48" s="70"/>
      <c r="D48" s="70"/>
      <c r="E48" s="70"/>
      <c r="F48" s="70"/>
      <c r="G48" s="71"/>
      <c r="H48" s="234"/>
      <c r="I48" s="235"/>
      <c r="J48" s="235"/>
      <c r="K48" s="235"/>
      <c r="L48" s="236"/>
      <c r="M48" s="256"/>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8"/>
    </row>
    <row r="49" spans="1:46" ht="15" customHeight="1">
      <c r="A49" s="72" t="s">
        <v>121</v>
      </c>
      <c r="B49" s="73"/>
      <c r="C49" s="73"/>
      <c r="D49" s="73"/>
      <c r="E49" s="74"/>
      <c r="F49" s="74"/>
      <c r="G49" s="75"/>
      <c r="H49" s="247"/>
      <c r="I49" s="248"/>
      <c r="J49" s="248"/>
      <c r="K49" s="248"/>
      <c r="L49" s="249"/>
      <c r="M49" s="259"/>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1"/>
    </row>
    <row r="50" spans="1:46" ht="15" customHeight="1">
      <c r="A50" s="76" t="s">
        <v>16</v>
      </c>
      <c r="B50" s="77"/>
      <c r="C50" s="77"/>
      <c r="D50" s="77"/>
      <c r="E50" s="77"/>
      <c r="F50" s="77"/>
      <c r="G50" s="78"/>
      <c r="H50" s="241">
        <f>SUM(H42:L49)</f>
        <v>0</v>
      </c>
      <c r="I50" s="242"/>
      <c r="J50" s="242"/>
      <c r="K50" s="242"/>
      <c r="L50" s="243"/>
      <c r="M50" s="244"/>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6"/>
    </row>
    <row r="51" spans="1:46" ht="7.5" customHeight="1" thickBot="1">
      <c r="A51" s="79"/>
      <c r="B51" s="79"/>
      <c r="C51" s="79"/>
      <c r="D51" s="79"/>
      <c r="E51" s="80"/>
      <c r="F51" s="80"/>
      <c r="G51" s="80"/>
      <c r="H51" s="80"/>
      <c r="I51" s="80"/>
      <c r="J51" s="81"/>
      <c r="K51" s="81"/>
      <c r="L51" s="81"/>
      <c r="M51" s="81"/>
      <c r="N51" s="81"/>
      <c r="O51" s="82"/>
      <c r="P51" s="82"/>
      <c r="Q51" s="82"/>
      <c r="R51" s="82"/>
      <c r="S51" s="82"/>
      <c r="T51" s="82"/>
      <c r="U51" s="82"/>
      <c r="V51" s="82"/>
      <c r="W51" s="82"/>
      <c r="X51" s="82"/>
      <c r="Y51" s="82"/>
      <c r="Z51" s="82"/>
      <c r="AA51" s="82"/>
      <c r="AB51" s="82"/>
      <c r="AC51" s="82"/>
      <c r="AD51" s="82"/>
      <c r="AE51" s="82"/>
      <c r="AF51" s="82"/>
      <c r="AG51" s="82"/>
      <c r="AH51" s="133"/>
      <c r="AI51" s="82"/>
      <c r="AJ51" s="82"/>
      <c r="AK51" s="82"/>
      <c r="AL51" s="82"/>
      <c r="AM51" s="82"/>
    </row>
    <row r="52" spans="1:46" s="3" customFormat="1" ht="19.5" customHeight="1" thickBot="1">
      <c r="A52" s="57" t="s">
        <v>218</v>
      </c>
      <c r="B52" s="55"/>
      <c r="C52" s="55"/>
      <c r="D52" s="55"/>
      <c r="E52" s="55"/>
      <c r="F52" s="55"/>
      <c r="G52" s="55"/>
      <c r="H52" s="55"/>
      <c r="I52" s="51"/>
      <c r="J52" s="56"/>
      <c r="K52" s="50"/>
      <c r="L52" s="52"/>
      <c r="M52" s="52"/>
      <c r="N52" s="52"/>
      <c r="O52" s="52"/>
      <c r="P52" s="52"/>
      <c r="Q52" s="52"/>
      <c r="R52" s="52"/>
      <c r="S52" s="52"/>
      <c r="T52" s="52"/>
      <c r="U52" s="52"/>
      <c r="V52" s="52"/>
      <c r="W52" s="52"/>
      <c r="X52" s="52"/>
      <c r="Y52" s="52"/>
      <c r="Z52" s="52"/>
      <c r="AA52" s="52"/>
      <c r="AB52" s="52"/>
      <c r="AC52" s="52"/>
      <c r="AD52" s="52"/>
      <c r="AE52" s="277" t="s">
        <v>126</v>
      </c>
      <c r="AF52" s="278"/>
      <c r="AG52" s="278"/>
      <c r="AH52" s="279"/>
      <c r="AI52" s="291">
        <f t="shared" ref="AI52" si="0">IF(L10=A54,ROUNDDOWN(X54*AI54/1000,0),IF(L10=A55,ROUNDDOWN(X55*AI55/1000,0),IF(NOT(OR(L10=A54,L10=A55)),ROUNDDOWN(X53*AI53/1000,0))))</f>
        <v>0</v>
      </c>
      <c r="AJ52" s="292"/>
      <c r="AK52" s="292"/>
      <c r="AL52" s="275" t="s">
        <v>12</v>
      </c>
      <c r="AM52" s="276"/>
    </row>
    <row r="53" spans="1:46" s="3" customFormat="1" ht="15.75" customHeight="1">
      <c r="A53" s="282" t="s">
        <v>152</v>
      </c>
      <c r="B53" s="283"/>
      <c r="C53" s="283"/>
      <c r="D53" s="283"/>
      <c r="E53" s="283"/>
      <c r="F53" s="283"/>
      <c r="G53" s="283"/>
      <c r="H53" s="283"/>
      <c r="I53" s="283"/>
      <c r="J53" s="283"/>
      <c r="K53" s="283"/>
      <c r="L53" s="283"/>
      <c r="M53" s="283"/>
      <c r="N53" s="283"/>
      <c r="O53" s="283"/>
      <c r="P53" s="283"/>
      <c r="Q53" s="283"/>
      <c r="R53" s="283"/>
      <c r="S53" s="283"/>
      <c r="T53" s="283"/>
      <c r="U53" s="283"/>
      <c r="V53" s="283"/>
      <c r="W53" s="284"/>
      <c r="X53" s="300">
        <v>2000</v>
      </c>
      <c r="Y53" s="301"/>
      <c r="Z53" s="301"/>
      <c r="AA53" s="280" t="s">
        <v>23</v>
      </c>
      <c r="AB53" s="281"/>
      <c r="AC53" s="282" t="s">
        <v>24</v>
      </c>
      <c r="AD53" s="283"/>
      <c r="AE53" s="302"/>
      <c r="AF53" s="302"/>
      <c r="AG53" s="302"/>
      <c r="AH53" s="303"/>
      <c r="AI53" s="293"/>
      <c r="AJ53" s="294"/>
      <c r="AK53" s="294"/>
      <c r="AL53" s="295" t="s">
        <v>13</v>
      </c>
      <c r="AM53" s="296"/>
    </row>
    <row r="54" spans="1:46" s="3" customFormat="1" ht="15.75" customHeight="1">
      <c r="A54" s="282" t="s">
        <v>153</v>
      </c>
      <c r="B54" s="283"/>
      <c r="C54" s="283"/>
      <c r="D54" s="283"/>
      <c r="E54" s="283"/>
      <c r="F54" s="283"/>
      <c r="G54" s="283"/>
      <c r="H54" s="283"/>
      <c r="I54" s="283"/>
      <c r="J54" s="283"/>
      <c r="K54" s="283"/>
      <c r="L54" s="283"/>
      <c r="M54" s="283"/>
      <c r="N54" s="283"/>
      <c r="O54" s="283"/>
      <c r="P54" s="283"/>
      <c r="Q54" s="283"/>
      <c r="R54" s="283"/>
      <c r="S54" s="283"/>
      <c r="T54" s="283"/>
      <c r="U54" s="283"/>
      <c r="V54" s="283"/>
      <c r="W54" s="284"/>
      <c r="X54" s="300">
        <v>1500</v>
      </c>
      <c r="Y54" s="301"/>
      <c r="Z54" s="301"/>
      <c r="AA54" s="280" t="s">
        <v>23</v>
      </c>
      <c r="AB54" s="281"/>
      <c r="AC54" s="282" t="s">
        <v>24</v>
      </c>
      <c r="AD54" s="283"/>
      <c r="AE54" s="283"/>
      <c r="AF54" s="283"/>
      <c r="AG54" s="283"/>
      <c r="AH54" s="284"/>
      <c r="AI54" s="285"/>
      <c r="AJ54" s="286"/>
      <c r="AK54" s="286"/>
      <c r="AL54" s="287" t="s">
        <v>13</v>
      </c>
      <c r="AM54" s="288"/>
    </row>
    <row r="55" spans="1:46" s="3" customFormat="1" ht="15.75" customHeight="1">
      <c r="A55" s="282" t="s">
        <v>154</v>
      </c>
      <c r="B55" s="283"/>
      <c r="C55" s="283"/>
      <c r="D55" s="283"/>
      <c r="E55" s="283"/>
      <c r="F55" s="283"/>
      <c r="G55" s="283"/>
      <c r="H55" s="283"/>
      <c r="I55" s="283"/>
      <c r="J55" s="283"/>
      <c r="K55" s="283"/>
      <c r="L55" s="283"/>
      <c r="M55" s="283"/>
      <c r="N55" s="283"/>
      <c r="O55" s="283"/>
      <c r="P55" s="283"/>
      <c r="Q55" s="283"/>
      <c r="R55" s="283"/>
      <c r="S55" s="283"/>
      <c r="T55" s="283"/>
      <c r="U55" s="283"/>
      <c r="V55" s="283"/>
      <c r="W55" s="284"/>
      <c r="X55" s="300">
        <v>2500</v>
      </c>
      <c r="Y55" s="301"/>
      <c r="Z55" s="301"/>
      <c r="AA55" s="280" t="s">
        <v>23</v>
      </c>
      <c r="AB55" s="281"/>
      <c r="AC55" s="282" t="s">
        <v>24</v>
      </c>
      <c r="AD55" s="283"/>
      <c r="AE55" s="283"/>
      <c r="AF55" s="283"/>
      <c r="AG55" s="283"/>
      <c r="AH55" s="284"/>
      <c r="AI55" s="285"/>
      <c r="AJ55" s="286"/>
      <c r="AK55" s="286"/>
      <c r="AL55" s="287" t="s">
        <v>13</v>
      </c>
      <c r="AM55" s="288"/>
    </row>
    <row r="56" spans="1:46" s="3" customFormat="1" ht="7.5" customHeight="1" thickBot="1">
      <c r="A56" s="55"/>
      <c r="B56" s="55"/>
      <c r="C56" s="55"/>
      <c r="D56" s="55"/>
      <c r="E56" s="55"/>
      <c r="F56" s="55"/>
      <c r="G56" s="55"/>
      <c r="H56" s="55"/>
      <c r="I56" s="51"/>
      <c r="J56" s="56"/>
      <c r="K56" s="50"/>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row>
    <row r="57" spans="1:46" s="3" customFormat="1" ht="19.5" customHeight="1" thickBot="1">
      <c r="A57" s="57" t="s">
        <v>155</v>
      </c>
      <c r="B57" s="50"/>
      <c r="C57" s="55"/>
      <c r="D57" s="55"/>
      <c r="E57" s="55"/>
      <c r="F57" s="55"/>
      <c r="G57" s="55"/>
      <c r="H57" s="55"/>
      <c r="I57" s="51"/>
      <c r="J57" s="56"/>
      <c r="K57" s="50"/>
      <c r="L57" s="52"/>
      <c r="M57" s="52"/>
      <c r="N57" s="52"/>
      <c r="O57" s="53"/>
      <c r="P57" s="53"/>
      <c r="Q57" s="53"/>
      <c r="R57" s="53"/>
      <c r="S57" s="53"/>
      <c r="T57" s="83"/>
      <c r="U57" s="83"/>
      <c r="V57" s="83"/>
      <c r="W57" s="83"/>
      <c r="X57" s="312" t="s">
        <v>127</v>
      </c>
      <c r="Y57" s="313"/>
      <c r="Z57" s="313"/>
      <c r="AA57" s="313"/>
      <c r="AB57" s="314"/>
      <c r="AC57" s="315" t="s">
        <v>124</v>
      </c>
      <c r="AD57" s="89" t="s">
        <v>29</v>
      </c>
      <c r="AE57" s="90"/>
      <c r="AF57" s="90"/>
      <c r="AG57" s="90"/>
      <c r="AH57" s="95"/>
      <c r="AI57" s="289" t="e">
        <f>MIN(X58,ROUNDDOWN(H70/1000,0))</f>
        <v>#N/A</v>
      </c>
      <c r="AJ57" s="290"/>
      <c r="AK57" s="290"/>
      <c r="AL57" s="275" t="s">
        <v>12</v>
      </c>
      <c r="AM57" s="276"/>
    </row>
    <row r="58" spans="1:46" s="3" customFormat="1" ht="12">
      <c r="A58" s="53"/>
      <c r="B58" s="132" t="s">
        <v>156</v>
      </c>
      <c r="C58" s="55"/>
      <c r="D58" s="55"/>
      <c r="E58" s="55"/>
      <c r="F58" s="55"/>
      <c r="G58" s="55"/>
      <c r="H58" s="55"/>
      <c r="I58" s="55"/>
      <c r="J58" s="55"/>
      <c r="K58" s="55"/>
      <c r="L58" s="55"/>
      <c r="M58" s="55"/>
      <c r="N58" s="55"/>
      <c r="O58" s="55"/>
      <c r="P58" s="55"/>
      <c r="Q58" s="55"/>
      <c r="R58" s="55"/>
      <c r="S58" s="55"/>
      <c r="T58" s="55"/>
      <c r="U58" s="55"/>
      <c r="V58" s="55"/>
      <c r="W58" s="55"/>
      <c r="X58" s="304" t="e">
        <f>VLOOKUP(L10,計算用!A3:G34,6,FALSE)</f>
        <v>#N/A</v>
      </c>
      <c r="Y58" s="305"/>
      <c r="Z58" s="305"/>
      <c r="AA58" s="308" t="s">
        <v>12</v>
      </c>
      <c r="AB58" s="309"/>
      <c r="AC58" s="316"/>
      <c r="AD58" s="185" t="s">
        <v>25</v>
      </c>
      <c r="AE58" s="186"/>
      <c r="AF58" s="186"/>
      <c r="AG58" s="186"/>
      <c r="AH58" s="96"/>
      <c r="AI58" s="262">
        <v>0</v>
      </c>
      <c r="AJ58" s="263"/>
      <c r="AK58" s="263"/>
      <c r="AL58" s="264" t="s">
        <v>12</v>
      </c>
      <c r="AM58" s="265"/>
    </row>
    <row r="59" spans="1:46" s="3" customFormat="1" ht="12">
      <c r="A59" s="182" t="s">
        <v>130</v>
      </c>
      <c r="B59" s="55"/>
      <c r="C59" s="55"/>
      <c r="D59" s="55"/>
      <c r="E59" s="55"/>
      <c r="F59" s="55"/>
      <c r="G59" s="55"/>
      <c r="H59" s="55"/>
      <c r="I59" s="55"/>
      <c r="J59" s="55"/>
      <c r="K59" s="55"/>
      <c r="L59" s="55"/>
      <c r="M59" s="55"/>
      <c r="N59" s="55"/>
      <c r="O59" s="55"/>
      <c r="P59" s="55"/>
      <c r="Q59" s="55"/>
      <c r="R59" s="55"/>
      <c r="S59" s="55"/>
      <c r="T59" s="55"/>
      <c r="U59" s="55"/>
      <c r="V59" s="55"/>
      <c r="W59" s="55"/>
      <c r="X59" s="306" t="e">
        <f>VLOOKUP(L30,計算用!A24:G52,5,FALSE)</f>
        <v>#N/A</v>
      </c>
      <c r="Y59" s="307"/>
      <c r="Z59" s="307"/>
      <c r="AA59" s="310"/>
      <c r="AB59" s="311"/>
      <c r="AC59" s="317"/>
      <c r="AD59" s="183" t="s">
        <v>26</v>
      </c>
      <c r="AE59" s="184"/>
      <c r="AF59" s="184"/>
      <c r="AG59" s="184"/>
      <c r="AH59" s="97"/>
      <c r="AI59" s="237" t="e">
        <f>SUM(AI57:AK58)</f>
        <v>#N/A</v>
      </c>
      <c r="AJ59" s="238"/>
      <c r="AK59" s="238"/>
      <c r="AL59" s="239" t="s">
        <v>12</v>
      </c>
      <c r="AM59" s="240"/>
      <c r="AT59" s="4"/>
    </row>
    <row r="60" spans="1:46" ht="15" customHeight="1">
      <c r="A60" s="250" t="s">
        <v>111</v>
      </c>
      <c r="B60" s="251"/>
      <c r="C60" s="251"/>
      <c r="D60" s="251"/>
      <c r="E60" s="251"/>
      <c r="F60" s="251"/>
      <c r="G60" s="252"/>
      <c r="H60" s="250" t="s">
        <v>112</v>
      </c>
      <c r="I60" s="251"/>
      <c r="J60" s="251"/>
      <c r="K60" s="251"/>
      <c r="L60" s="252"/>
      <c r="M60" s="250" t="s">
        <v>7</v>
      </c>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2"/>
    </row>
    <row r="61" spans="1:46" ht="15" customHeight="1">
      <c r="A61" s="119" t="s">
        <v>113</v>
      </c>
      <c r="B61" s="120"/>
      <c r="C61" s="120"/>
      <c r="D61" s="120"/>
      <c r="E61" s="121"/>
      <c r="F61" s="121"/>
      <c r="G61" s="122"/>
      <c r="H61" s="297"/>
      <c r="I61" s="298"/>
      <c r="J61" s="298"/>
      <c r="K61" s="298"/>
      <c r="L61" s="299"/>
      <c r="M61" s="253"/>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5"/>
    </row>
    <row r="62" spans="1:46" ht="15" customHeight="1">
      <c r="A62" s="66" t="s">
        <v>114</v>
      </c>
      <c r="B62" s="67"/>
      <c r="C62" s="67"/>
      <c r="D62" s="67"/>
      <c r="E62" s="68"/>
      <c r="F62" s="68"/>
      <c r="G62" s="69"/>
      <c r="H62" s="234"/>
      <c r="I62" s="235"/>
      <c r="J62" s="235"/>
      <c r="K62" s="235"/>
      <c r="L62" s="236"/>
      <c r="M62" s="256"/>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8"/>
    </row>
    <row r="63" spans="1:46" ht="15" customHeight="1">
      <c r="A63" s="66" t="s">
        <v>115</v>
      </c>
      <c r="B63" s="67"/>
      <c r="C63" s="67"/>
      <c r="D63" s="67"/>
      <c r="E63" s="68"/>
      <c r="F63" s="68"/>
      <c r="G63" s="69"/>
      <c r="H63" s="234"/>
      <c r="I63" s="235"/>
      <c r="J63" s="235"/>
      <c r="K63" s="235"/>
      <c r="L63" s="236"/>
      <c r="M63" s="256"/>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8"/>
    </row>
    <row r="64" spans="1:46" ht="15" customHeight="1">
      <c r="A64" s="66" t="s">
        <v>116</v>
      </c>
      <c r="B64" s="67"/>
      <c r="C64" s="67"/>
      <c r="D64" s="67"/>
      <c r="E64" s="68"/>
      <c r="F64" s="68"/>
      <c r="G64" s="69"/>
      <c r="H64" s="234"/>
      <c r="I64" s="235"/>
      <c r="J64" s="235"/>
      <c r="K64" s="235"/>
      <c r="L64" s="236"/>
      <c r="M64" s="256"/>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8"/>
    </row>
    <row r="65" spans="1:39" ht="15" customHeight="1">
      <c r="A65" s="66" t="s">
        <v>117</v>
      </c>
      <c r="B65" s="67"/>
      <c r="C65" s="67"/>
      <c r="D65" s="67"/>
      <c r="E65" s="68"/>
      <c r="F65" s="68"/>
      <c r="G65" s="69"/>
      <c r="H65" s="234"/>
      <c r="I65" s="235"/>
      <c r="J65" s="235"/>
      <c r="K65" s="235"/>
      <c r="L65" s="236"/>
      <c r="M65" s="256"/>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8"/>
    </row>
    <row r="66" spans="1:39" ht="15" customHeight="1">
      <c r="A66" s="66" t="s">
        <v>118</v>
      </c>
      <c r="B66" s="67"/>
      <c r="C66" s="67"/>
      <c r="D66" s="67"/>
      <c r="E66" s="68"/>
      <c r="F66" s="68"/>
      <c r="G66" s="69"/>
      <c r="H66" s="234"/>
      <c r="I66" s="235"/>
      <c r="J66" s="235"/>
      <c r="K66" s="235"/>
      <c r="L66" s="236"/>
      <c r="M66" s="256"/>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8"/>
    </row>
    <row r="67" spans="1:39" ht="15" customHeight="1">
      <c r="A67" s="66" t="s">
        <v>119</v>
      </c>
      <c r="B67" s="67"/>
      <c r="C67" s="67"/>
      <c r="D67" s="67"/>
      <c r="E67" s="68"/>
      <c r="F67" s="68"/>
      <c r="G67" s="69"/>
      <c r="H67" s="234"/>
      <c r="I67" s="235"/>
      <c r="J67" s="235"/>
      <c r="K67" s="235"/>
      <c r="L67" s="236"/>
      <c r="M67" s="256"/>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8"/>
    </row>
    <row r="68" spans="1:39" ht="15" customHeight="1">
      <c r="A68" s="66" t="s">
        <v>120</v>
      </c>
      <c r="B68" s="70"/>
      <c r="C68" s="70"/>
      <c r="D68" s="70"/>
      <c r="E68" s="70"/>
      <c r="F68" s="70"/>
      <c r="G68" s="71"/>
      <c r="H68" s="234"/>
      <c r="I68" s="235"/>
      <c r="J68" s="235"/>
      <c r="K68" s="235"/>
      <c r="L68" s="236"/>
      <c r="M68" s="256"/>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8"/>
    </row>
    <row r="69" spans="1:39" ht="15" customHeight="1">
      <c r="A69" s="72" t="s">
        <v>121</v>
      </c>
      <c r="B69" s="73"/>
      <c r="C69" s="73"/>
      <c r="D69" s="73"/>
      <c r="E69" s="74"/>
      <c r="F69" s="74"/>
      <c r="G69" s="75"/>
      <c r="H69" s="247"/>
      <c r="I69" s="248"/>
      <c r="J69" s="248"/>
      <c r="K69" s="248"/>
      <c r="L69" s="249"/>
      <c r="M69" s="259"/>
      <c r="N69" s="260"/>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0"/>
      <c r="AM69" s="261"/>
    </row>
    <row r="70" spans="1:39" ht="15" customHeight="1">
      <c r="A70" s="76" t="s">
        <v>16</v>
      </c>
      <c r="B70" s="84"/>
      <c r="C70" s="84"/>
      <c r="D70" s="84"/>
      <c r="E70" s="77"/>
      <c r="F70" s="77"/>
      <c r="G70" s="78"/>
      <c r="H70" s="241">
        <f>SUM(H61:L69)</f>
        <v>0</v>
      </c>
      <c r="I70" s="242"/>
      <c r="J70" s="242"/>
      <c r="K70" s="242"/>
      <c r="L70" s="243"/>
      <c r="M70" s="244"/>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6"/>
    </row>
    <row r="71" spans="1:39" ht="4.5" customHeight="1">
      <c r="A71" s="79"/>
      <c r="B71" s="79"/>
      <c r="C71" s="79"/>
      <c r="D71" s="79"/>
      <c r="E71" s="85"/>
      <c r="F71" s="85"/>
      <c r="G71" s="85"/>
      <c r="H71" s="85"/>
      <c r="I71" s="85"/>
      <c r="J71" s="87"/>
      <c r="K71" s="87"/>
      <c r="L71" s="87"/>
      <c r="M71" s="87"/>
      <c r="N71" s="87"/>
      <c r="O71" s="85"/>
      <c r="P71" s="85"/>
      <c r="Q71" s="85"/>
      <c r="R71" s="85"/>
      <c r="S71" s="85"/>
      <c r="T71" s="85"/>
      <c r="U71" s="85"/>
      <c r="V71" s="85"/>
      <c r="W71" s="85"/>
      <c r="X71" s="85"/>
      <c r="Y71" s="88"/>
      <c r="Z71" s="88"/>
      <c r="AA71" s="88"/>
      <c r="AB71" s="88"/>
      <c r="AC71" s="88"/>
      <c r="AD71" s="88"/>
      <c r="AE71" s="85"/>
      <c r="AF71" s="85"/>
      <c r="AG71" s="85"/>
      <c r="AH71" s="85"/>
      <c r="AI71" s="85"/>
      <c r="AJ71" s="85"/>
      <c r="AK71" s="85"/>
      <c r="AL71" s="85"/>
      <c r="AM71" s="85"/>
    </row>
    <row r="72" spans="1:39">
      <c r="A72" s="37" t="s">
        <v>186</v>
      </c>
      <c r="B72" s="86"/>
      <c r="C72" s="86"/>
      <c r="D72" s="86"/>
      <c r="E72" s="86"/>
      <c r="F72" s="86"/>
      <c r="G72" s="86"/>
      <c r="H72" s="86"/>
      <c r="I72" s="86"/>
      <c r="J72" s="86"/>
      <c r="K72" s="86"/>
      <c r="L72" s="86"/>
      <c r="M72" s="86"/>
      <c r="N72" s="86"/>
      <c r="O72" s="86"/>
      <c r="P72" s="86"/>
      <c r="Q72" s="86"/>
      <c r="R72" s="86"/>
      <c r="S72" s="86"/>
      <c r="T72" s="86"/>
      <c r="U72" s="86"/>
      <c r="V72" s="86"/>
      <c r="W72" s="86"/>
      <c r="X72" s="86"/>
      <c r="Y72" s="63"/>
      <c r="Z72" s="63"/>
      <c r="AA72" s="63"/>
      <c r="AB72" s="63"/>
      <c r="AC72" s="63"/>
      <c r="AD72" s="63"/>
      <c r="AE72" s="86"/>
      <c r="AF72" s="86"/>
      <c r="AG72" s="86"/>
      <c r="AH72" s="86"/>
      <c r="AI72" s="86"/>
      <c r="AJ72" s="86"/>
      <c r="AK72" s="86"/>
      <c r="AL72" s="86"/>
      <c r="AM72" s="86"/>
    </row>
  </sheetData>
  <sheetProtection selectLockedCells="1"/>
  <mergeCells count="158">
    <mergeCell ref="X16:Z16"/>
    <mergeCell ref="X17:Z17"/>
    <mergeCell ref="A16:W16"/>
    <mergeCell ref="A17:W17"/>
    <mergeCell ref="AA16:AM16"/>
    <mergeCell ref="AA17:AM17"/>
    <mergeCell ref="H49:L49"/>
    <mergeCell ref="M49:AM49"/>
    <mergeCell ref="H50:L50"/>
    <mergeCell ref="M50:AM50"/>
    <mergeCell ref="H46:L46"/>
    <mergeCell ref="M46:AM46"/>
    <mergeCell ref="H47:L47"/>
    <mergeCell ref="M47:AM47"/>
    <mergeCell ref="H48:L48"/>
    <mergeCell ref="M48:AM48"/>
    <mergeCell ref="A41:G41"/>
    <mergeCell ref="H41:L41"/>
    <mergeCell ref="M41:AM41"/>
    <mergeCell ref="H42:L42"/>
    <mergeCell ref="M42:AM42"/>
    <mergeCell ref="H45:L45"/>
    <mergeCell ref="M45:AM45"/>
    <mergeCell ref="X39:AB39"/>
    <mergeCell ref="H37:L37"/>
    <mergeCell ref="H32:L32"/>
    <mergeCell ref="H33:L33"/>
    <mergeCell ref="H35:L35"/>
    <mergeCell ref="M35:AM35"/>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A19:AM19"/>
    <mergeCell ref="H36:L36"/>
    <mergeCell ref="M36:AM36"/>
    <mergeCell ref="M37:AM37"/>
    <mergeCell ref="AP10:AU10"/>
    <mergeCell ref="AL24:AM24"/>
    <mergeCell ref="H22:L22"/>
    <mergeCell ref="M22:O22"/>
    <mergeCell ref="Q22:U22"/>
    <mergeCell ref="V22:X22"/>
    <mergeCell ref="AJ10:AK10"/>
    <mergeCell ref="AG10:AI10"/>
    <mergeCell ref="Z10:AB10"/>
    <mergeCell ref="AC10:AD10"/>
    <mergeCell ref="AE10:AF10"/>
    <mergeCell ref="L10:Y10"/>
    <mergeCell ref="A11:H12"/>
    <mergeCell ref="AI24:AK24"/>
    <mergeCell ref="X24:AB24"/>
    <mergeCell ref="AC24:AC26"/>
    <mergeCell ref="AL10:AM10"/>
    <mergeCell ref="AI21:AK21"/>
    <mergeCell ref="AL21:AM21"/>
    <mergeCell ref="X25:Z26"/>
    <mergeCell ref="AA25:AB26"/>
    <mergeCell ref="AI25:AK25"/>
    <mergeCell ref="AE21:AH21"/>
    <mergeCell ref="A14:AM14"/>
    <mergeCell ref="A27:G27"/>
    <mergeCell ref="M28:AM28"/>
    <mergeCell ref="M27:AM27"/>
    <mergeCell ref="H28:L28"/>
    <mergeCell ref="H34:L34"/>
    <mergeCell ref="M32:AM32"/>
    <mergeCell ref="M33:AM33"/>
    <mergeCell ref="M34:AM34"/>
    <mergeCell ref="AL25:AM25"/>
    <mergeCell ref="AI26:AK26"/>
    <mergeCell ref="AL26:AM26"/>
    <mergeCell ref="H29:L29"/>
    <mergeCell ref="H30:L30"/>
    <mergeCell ref="H31:L31"/>
    <mergeCell ref="H27:L27"/>
    <mergeCell ref="M29:AM29"/>
    <mergeCell ref="M30:AM30"/>
    <mergeCell ref="M31:AM31"/>
    <mergeCell ref="A60:G60"/>
    <mergeCell ref="H60:L60"/>
    <mergeCell ref="H61:L61"/>
    <mergeCell ref="H62:L62"/>
    <mergeCell ref="H63:L63"/>
    <mergeCell ref="AE52:AH52"/>
    <mergeCell ref="A55:W55"/>
    <mergeCell ref="X55:Z55"/>
    <mergeCell ref="AA55:AB55"/>
    <mergeCell ref="AC55:AH55"/>
    <mergeCell ref="A53:W53"/>
    <mergeCell ref="X53:Z53"/>
    <mergeCell ref="AA53:AB53"/>
    <mergeCell ref="AC53:AH53"/>
    <mergeCell ref="A54:W54"/>
    <mergeCell ref="X54:Z54"/>
    <mergeCell ref="X58:Z59"/>
    <mergeCell ref="AA58:AB59"/>
    <mergeCell ref="X57:AB57"/>
    <mergeCell ref="AC57:AC59"/>
    <mergeCell ref="AL57:AM57"/>
    <mergeCell ref="AI57:AK57"/>
    <mergeCell ref="AE22:AG22"/>
    <mergeCell ref="AH22:AI22"/>
    <mergeCell ref="AI52:AK52"/>
    <mergeCell ref="AL52:AM52"/>
    <mergeCell ref="AI55:AK55"/>
    <mergeCell ref="AL55:AM55"/>
    <mergeCell ref="AI53:AK53"/>
    <mergeCell ref="AL53:AM53"/>
    <mergeCell ref="AC39:AC40"/>
    <mergeCell ref="AI39:AK39"/>
    <mergeCell ref="AL39:AM39"/>
    <mergeCell ref="X40:Z40"/>
    <mergeCell ref="AA40:AB40"/>
    <mergeCell ref="AI40:AK40"/>
    <mergeCell ref="AL40:AM40"/>
    <mergeCell ref="AE40:AH40"/>
    <mergeCell ref="AA54:AB54"/>
    <mergeCell ref="AC54:AH54"/>
    <mergeCell ref="AI54:AK54"/>
    <mergeCell ref="AL54:AM54"/>
    <mergeCell ref="M43:AM43"/>
    <mergeCell ref="M44:AM44"/>
    <mergeCell ref="H43:L43"/>
    <mergeCell ref="H44:L44"/>
    <mergeCell ref="AI59:AK59"/>
    <mergeCell ref="AL59:AM59"/>
    <mergeCell ref="H70:L70"/>
    <mergeCell ref="M70:AM70"/>
    <mergeCell ref="H69:L69"/>
    <mergeCell ref="M60:AM60"/>
    <mergeCell ref="M61:AM61"/>
    <mergeCell ref="M62:AM62"/>
    <mergeCell ref="M63:AM63"/>
    <mergeCell ref="M64:AM64"/>
    <mergeCell ref="M69:AM69"/>
    <mergeCell ref="H65:L65"/>
    <mergeCell ref="M65:AM65"/>
    <mergeCell ref="H66:L66"/>
    <mergeCell ref="M66:AM66"/>
    <mergeCell ref="H67:L67"/>
    <mergeCell ref="M67:AM67"/>
    <mergeCell ref="H68:L68"/>
    <mergeCell ref="M68:AM68"/>
    <mergeCell ref="H64:L64"/>
    <mergeCell ref="AI58:AK58"/>
    <mergeCell ref="AL58:AM58"/>
  </mergeCells>
  <phoneticPr fontId="3"/>
  <dataValidations count="2">
    <dataValidation imeMode="halfAlpha" allowBlank="1" showInputMessage="1" showErrorMessage="1" sqref="S24:V26 J24:N26 J39:N40 S39:V40"/>
    <dataValidation type="list" allowBlank="1" showInputMessage="1" showErrorMessage="1" sqref="X16:Z17">
      <formula1>"✔"</formula1>
    </dataValidation>
  </dataValidations>
  <printOptions horizontalCentered="1"/>
  <pageMargins left="0.55118110236220474" right="0.55118110236220474" top="0.82677165354330717" bottom="0.23622047244094491" header="0.51181102362204722" footer="0.35433070866141736"/>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190500</xdr:colOff>
                    <xdr:row>10</xdr:row>
                    <xdr:rowOff>0</xdr:rowOff>
                  </from>
                  <to>
                    <xdr:col>9</xdr:col>
                    <xdr:colOff>38100</xdr:colOff>
                    <xdr:row>11</xdr:row>
                    <xdr:rowOff>28575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mc:AlternateContent xmlns:mc="http://schemas.openxmlformats.org/markup-compatibility/2006">
          <mc:Choice Requires="x14">
            <control shapeId="24689" r:id="rId6" name="Check Box 113">
              <controlPr defaultSize="0" autoFill="0" autoLine="0" autoPict="0">
                <anchor moveWithCells="1">
                  <from>
                    <xdr:col>7</xdr:col>
                    <xdr:colOff>190500</xdr:colOff>
                    <xdr:row>10</xdr:row>
                    <xdr:rowOff>228600</xdr:rowOff>
                  </from>
                  <to>
                    <xdr:col>9</xdr:col>
                    <xdr:colOff>38100</xdr:colOff>
                    <xdr:row>12</xdr:row>
                    <xdr:rowOff>28575</xdr:rowOff>
                  </to>
                </anchor>
              </controlPr>
            </control>
          </mc:Choice>
        </mc:AlternateContent>
        <mc:AlternateContent xmlns:mc="http://schemas.openxmlformats.org/markup-compatibility/2006">
          <mc:Choice Requires="x14">
            <control shapeId="24690" r:id="rId7" name="Check Box 114">
              <controlPr defaultSize="0" autoFill="0" autoLine="0" autoPict="0">
                <anchor moveWithCells="1">
                  <from>
                    <xdr:col>23</xdr:col>
                    <xdr:colOff>152400</xdr:colOff>
                    <xdr:row>10</xdr:row>
                    <xdr:rowOff>228600</xdr:rowOff>
                  </from>
                  <to>
                    <xdr:col>25</xdr:col>
                    <xdr:colOff>47625</xdr:colOff>
                    <xdr:row>12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計算用!$A$61:$A$107</xm:f>
          </x14:formula1>
          <xm:sqref>D9:G9</xm:sqref>
        </x14:dataValidation>
        <x14:dataValidation type="list" allowBlank="1" showInputMessage="1" showErrorMessage="1">
          <x14:formula1>
            <xm:f>計算用!$A$3:$A$34</xm:f>
          </x14:formula1>
          <xm:sqref>L10:Y10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86"/>
  <sheetViews>
    <sheetView zoomScaleNormal="100" workbookViewId="0">
      <selection activeCell="A4" sqref="A4:G5"/>
    </sheetView>
  </sheetViews>
  <sheetFormatPr defaultColWidth="9" defaultRowHeight="12"/>
  <cols>
    <col min="1" max="1" width="3.125" style="11" customWidth="1"/>
    <col min="2" max="3" width="12.5" style="11" customWidth="1"/>
    <col min="4" max="4" width="12.25" style="11" bestFit="1" customWidth="1"/>
    <col min="5" max="5" width="22.625" style="11" hidden="1" customWidth="1"/>
    <col min="6" max="6" width="8.125" style="11" hidden="1" customWidth="1"/>
    <col min="7" max="7" width="25" style="11" customWidth="1"/>
    <col min="8" max="8" width="10.5" style="11" bestFit="1" customWidth="1"/>
    <col min="9" max="9" width="10.5" style="11" customWidth="1"/>
    <col min="10" max="10" width="16.75" style="11" bestFit="1" customWidth="1"/>
    <col min="11" max="11" width="14.125" style="11" bestFit="1" customWidth="1"/>
    <col min="12" max="12" width="31.375" style="11" bestFit="1" customWidth="1"/>
    <col min="13" max="13" width="11.375" style="11" hidden="1" customWidth="1"/>
    <col min="14" max="14" width="11.375" style="11" customWidth="1"/>
    <col min="15" max="15" width="6" style="11" customWidth="1"/>
    <col min="16" max="19" width="7.625" style="11" customWidth="1"/>
    <col min="20" max="20" width="12.75" style="11" bestFit="1" customWidth="1"/>
    <col min="21" max="21" width="7.5" style="11" bestFit="1" customWidth="1"/>
    <col min="22" max="22" width="9.375" style="3" customWidth="1"/>
    <col min="23" max="23" width="2.5" style="11" customWidth="1"/>
    <col min="24" max="16384" width="9" style="11"/>
  </cols>
  <sheetData>
    <row r="1" spans="1:23" ht="13.5">
      <c r="A1" s="7" t="s">
        <v>245</v>
      </c>
    </row>
    <row r="3" spans="1:23">
      <c r="A3" s="11" t="s">
        <v>228</v>
      </c>
      <c r="O3" s="14"/>
      <c r="P3" s="14"/>
      <c r="Q3" s="14"/>
      <c r="R3" s="14"/>
      <c r="T3" s="14"/>
      <c r="U3" s="14"/>
    </row>
    <row r="4" spans="1:23" ht="18" customHeight="1">
      <c r="A4" s="222"/>
      <c r="B4" s="385" t="s">
        <v>19</v>
      </c>
      <c r="C4" s="385" t="s">
        <v>21</v>
      </c>
      <c r="D4" s="385" t="s">
        <v>20</v>
      </c>
      <c r="E4" s="19"/>
      <c r="F4" s="19"/>
      <c r="G4" s="382" t="s">
        <v>28</v>
      </c>
      <c r="H4" s="250" t="s">
        <v>27</v>
      </c>
      <c r="I4" s="251"/>
      <c r="J4" s="252"/>
      <c r="K4" s="250" t="s">
        <v>32</v>
      </c>
      <c r="L4" s="251"/>
      <c r="M4" s="251"/>
      <c r="N4" s="252"/>
      <c r="O4" s="384" t="s">
        <v>35</v>
      </c>
      <c r="P4" s="312" t="s">
        <v>202</v>
      </c>
      <c r="Q4" s="313"/>
      <c r="R4" s="313"/>
      <c r="S4" s="314"/>
      <c r="T4" s="312" t="s">
        <v>198</v>
      </c>
      <c r="U4" s="314"/>
      <c r="V4" s="123"/>
    </row>
    <row r="5" spans="1:23" ht="51.75" customHeight="1">
      <c r="A5" s="222"/>
      <c r="B5" s="385"/>
      <c r="C5" s="385"/>
      <c r="D5" s="385"/>
      <c r="E5" s="20" t="s">
        <v>44</v>
      </c>
      <c r="F5" s="20" t="s">
        <v>44</v>
      </c>
      <c r="G5" s="383"/>
      <c r="H5" s="18" t="s">
        <v>22</v>
      </c>
      <c r="I5" s="174" t="s">
        <v>234</v>
      </c>
      <c r="J5" s="18" t="s">
        <v>5</v>
      </c>
      <c r="K5" s="141" t="s">
        <v>30</v>
      </c>
      <c r="L5" s="141" t="s">
        <v>31</v>
      </c>
      <c r="M5" s="18" t="s">
        <v>36</v>
      </c>
      <c r="N5" s="142" t="s">
        <v>212</v>
      </c>
      <c r="O5" s="385"/>
      <c r="P5" s="137" t="s">
        <v>203</v>
      </c>
      <c r="Q5" s="137" t="s">
        <v>213</v>
      </c>
      <c r="R5" s="137" t="s">
        <v>204</v>
      </c>
      <c r="S5" s="137" t="s">
        <v>201</v>
      </c>
      <c r="T5" s="137" t="s">
        <v>199</v>
      </c>
      <c r="U5" s="138" t="s">
        <v>200</v>
      </c>
      <c r="V5" s="124"/>
      <c r="W5" s="3"/>
    </row>
    <row r="6" spans="1:23">
      <c r="A6" s="157">
        <v>1</v>
      </c>
      <c r="B6" s="158"/>
      <c r="C6" s="158"/>
      <c r="D6" s="159"/>
      <c r="E6" s="160" t="str">
        <f>B6&amp;C6&amp;D6</f>
        <v/>
      </c>
      <c r="F6" s="160" t="str">
        <f>IF(E6="","",COUNTIF($E$6:$E$85,E6))</f>
        <v/>
      </c>
      <c r="G6" s="161"/>
      <c r="H6" s="162"/>
      <c r="I6" s="176"/>
      <c r="J6" s="163"/>
      <c r="K6" s="169"/>
      <c r="L6" s="169"/>
      <c r="M6" s="164" t="str">
        <f>K6&amp;L6</f>
        <v/>
      </c>
      <c r="N6" s="165"/>
      <c r="O6" s="170" t="str">
        <f>IFERROR(VLOOKUP(M6,計算用!$A$48:$B$55,2,FALSE),"")</f>
        <v/>
      </c>
      <c r="P6" s="171"/>
      <c r="Q6" s="171"/>
      <c r="R6" s="171"/>
      <c r="S6" s="166" t="str">
        <f>IF(F6&gt;=2,"","可")</f>
        <v/>
      </c>
      <c r="T6" s="167"/>
      <c r="U6" s="168"/>
      <c r="V6" s="125"/>
      <c r="W6" s="3"/>
    </row>
    <row r="7" spans="1:23">
      <c r="A7" s="157">
        <f>A6+1</f>
        <v>2</v>
      </c>
      <c r="B7" s="158"/>
      <c r="C7" s="158"/>
      <c r="D7" s="159"/>
      <c r="E7" s="160" t="str">
        <f t="shared" ref="E7:E70" si="0">B7&amp;C7&amp;D7</f>
        <v/>
      </c>
      <c r="F7" s="160" t="str">
        <f t="shared" ref="F7:F70" si="1">IF(E7="","",COUNTIF($E$6:$E$85,E7))</f>
        <v/>
      </c>
      <c r="G7" s="161"/>
      <c r="H7" s="162"/>
      <c r="I7" s="176"/>
      <c r="J7" s="163"/>
      <c r="K7" s="169"/>
      <c r="L7" s="169"/>
      <c r="M7" s="164" t="str">
        <f>K7&amp;L7</f>
        <v/>
      </c>
      <c r="N7" s="165"/>
      <c r="O7" s="170" t="str">
        <f>IFERROR(VLOOKUP(M7,計算用!$A$48:$B$55,2,FALSE),"")</f>
        <v/>
      </c>
      <c r="P7" s="171"/>
      <c r="Q7" s="171"/>
      <c r="R7" s="171"/>
      <c r="S7" s="166" t="str">
        <f t="shared" ref="S7:S70" si="2">IF(F7&gt;=2,"","可")</f>
        <v/>
      </c>
      <c r="T7" s="167"/>
      <c r="U7" s="168"/>
      <c r="V7" s="125"/>
    </row>
    <row r="8" spans="1:23">
      <c r="A8" s="157">
        <f t="shared" ref="A8:A14" si="3">A7+1</f>
        <v>3</v>
      </c>
      <c r="B8" s="158"/>
      <c r="C8" s="158"/>
      <c r="D8" s="159"/>
      <c r="E8" s="160" t="str">
        <f t="shared" si="0"/>
        <v/>
      </c>
      <c r="F8" s="160" t="str">
        <f t="shared" si="1"/>
        <v/>
      </c>
      <c r="G8" s="161"/>
      <c r="H8" s="162"/>
      <c r="I8" s="176"/>
      <c r="J8" s="163"/>
      <c r="K8" s="169"/>
      <c r="L8" s="169"/>
      <c r="M8" s="164" t="str">
        <f t="shared" ref="M8:M71" si="4">K8&amp;L8</f>
        <v/>
      </c>
      <c r="N8" s="165"/>
      <c r="O8" s="170" t="str">
        <f>IFERROR(VLOOKUP(M8,計算用!$A$48:$B$55,2,FALSE),"")</f>
        <v/>
      </c>
      <c r="P8" s="171"/>
      <c r="Q8" s="171"/>
      <c r="R8" s="171"/>
      <c r="S8" s="166" t="str">
        <f t="shared" si="2"/>
        <v/>
      </c>
      <c r="T8" s="167"/>
      <c r="U8" s="168"/>
      <c r="V8" s="125"/>
      <c r="W8" s="3"/>
    </row>
    <row r="9" spans="1:23">
      <c r="A9" s="157">
        <f t="shared" si="3"/>
        <v>4</v>
      </c>
      <c r="B9" s="158"/>
      <c r="C9" s="158"/>
      <c r="D9" s="159"/>
      <c r="E9" s="160" t="str">
        <f t="shared" si="0"/>
        <v/>
      </c>
      <c r="F9" s="160" t="str">
        <f t="shared" si="1"/>
        <v/>
      </c>
      <c r="G9" s="161"/>
      <c r="H9" s="162"/>
      <c r="I9" s="176"/>
      <c r="J9" s="163"/>
      <c r="K9" s="169"/>
      <c r="L9" s="169"/>
      <c r="M9" s="164" t="str">
        <f t="shared" si="4"/>
        <v/>
      </c>
      <c r="N9" s="165"/>
      <c r="O9" s="170" t="str">
        <f>IFERROR(VLOOKUP(M9,計算用!$A$48:$B$55,2,FALSE),"")</f>
        <v/>
      </c>
      <c r="P9" s="171"/>
      <c r="Q9" s="171"/>
      <c r="R9" s="171"/>
      <c r="S9" s="166" t="str">
        <f t="shared" si="2"/>
        <v/>
      </c>
      <c r="T9" s="167"/>
      <c r="U9" s="168"/>
      <c r="V9" s="125"/>
    </row>
    <row r="10" spans="1:23">
      <c r="A10" s="157">
        <f t="shared" si="3"/>
        <v>5</v>
      </c>
      <c r="B10" s="158"/>
      <c r="C10" s="158"/>
      <c r="D10" s="159"/>
      <c r="E10" s="160" t="str">
        <f t="shared" si="0"/>
        <v/>
      </c>
      <c r="F10" s="160" t="str">
        <f t="shared" si="1"/>
        <v/>
      </c>
      <c r="G10" s="161"/>
      <c r="H10" s="162"/>
      <c r="I10" s="176"/>
      <c r="J10" s="163"/>
      <c r="K10" s="169"/>
      <c r="L10" s="169"/>
      <c r="M10" s="164" t="str">
        <f t="shared" si="4"/>
        <v/>
      </c>
      <c r="N10" s="165"/>
      <c r="O10" s="170" t="str">
        <f>IFERROR(VLOOKUP(M10,計算用!$A$48:$B$55,2,FALSE),"")</f>
        <v/>
      </c>
      <c r="P10" s="171"/>
      <c r="Q10" s="171"/>
      <c r="R10" s="171"/>
      <c r="S10" s="166" t="str">
        <f t="shared" si="2"/>
        <v/>
      </c>
      <c r="T10" s="167"/>
      <c r="U10" s="168"/>
      <c r="V10" s="125"/>
    </row>
    <row r="11" spans="1:23">
      <c r="A11" s="157">
        <f t="shared" si="3"/>
        <v>6</v>
      </c>
      <c r="B11" s="158"/>
      <c r="C11" s="158"/>
      <c r="D11" s="159"/>
      <c r="E11" s="160" t="str">
        <f t="shared" si="0"/>
        <v/>
      </c>
      <c r="F11" s="160" t="str">
        <f t="shared" si="1"/>
        <v/>
      </c>
      <c r="G11" s="161"/>
      <c r="H11" s="162"/>
      <c r="I11" s="176"/>
      <c r="J11" s="163"/>
      <c r="K11" s="169"/>
      <c r="L11" s="169"/>
      <c r="M11" s="164" t="str">
        <f t="shared" si="4"/>
        <v/>
      </c>
      <c r="N11" s="165"/>
      <c r="O11" s="170" t="str">
        <f>IFERROR(VLOOKUP(M11,計算用!$A$48:$B$55,2,FALSE),"")</f>
        <v/>
      </c>
      <c r="P11" s="171"/>
      <c r="Q11" s="171"/>
      <c r="R11" s="171"/>
      <c r="S11" s="166" t="str">
        <f t="shared" si="2"/>
        <v/>
      </c>
      <c r="T11" s="167"/>
      <c r="U11" s="168"/>
      <c r="V11" s="125"/>
    </row>
    <row r="12" spans="1:23">
      <c r="A12" s="157">
        <f t="shared" si="3"/>
        <v>7</v>
      </c>
      <c r="B12" s="158"/>
      <c r="C12" s="158"/>
      <c r="D12" s="159"/>
      <c r="E12" s="160" t="str">
        <f t="shared" si="0"/>
        <v/>
      </c>
      <c r="F12" s="160" t="str">
        <f t="shared" si="1"/>
        <v/>
      </c>
      <c r="G12" s="161"/>
      <c r="H12" s="162"/>
      <c r="I12" s="176"/>
      <c r="J12" s="163"/>
      <c r="K12" s="169"/>
      <c r="L12" s="169"/>
      <c r="M12" s="164" t="str">
        <f t="shared" si="4"/>
        <v/>
      </c>
      <c r="N12" s="165"/>
      <c r="O12" s="170" t="str">
        <f>IFERROR(VLOOKUP(M12,計算用!$A$48:$B$55,2,FALSE),"")</f>
        <v/>
      </c>
      <c r="P12" s="171"/>
      <c r="Q12" s="171"/>
      <c r="R12" s="171"/>
      <c r="S12" s="166" t="str">
        <f t="shared" si="2"/>
        <v/>
      </c>
      <c r="T12" s="167"/>
      <c r="U12" s="168"/>
      <c r="V12" s="125"/>
      <c r="W12" s="3"/>
    </row>
    <row r="13" spans="1:23">
      <c r="A13" s="157">
        <f t="shared" si="3"/>
        <v>8</v>
      </c>
      <c r="B13" s="158"/>
      <c r="C13" s="158"/>
      <c r="D13" s="159"/>
      <c r="E13" s="160" t="str">
        <f t="shared" si="0"/>
        <v/>
      </c>
      <c r="F13" s="160" t="str">
        <f t="shared" si="1"/>
        <v/>
      </c>
      <c r="G13" s="161"/>
      <c r="H13" s="162"/>
      <c r="I13" s="176"/>
      <c r="J13" s="163"/>
      <c r="K13" s="169"/>
      <c r="L13" s="169"/>
      <c r="M13" s="164" t="str">
        <f t="shared" si="4"/>
        <v/>
      </c>
      <c r="N13" s="165"/>
      <c r="O13" s="170" t="str">
        <f>IFERROR(VLOOKUP(M13,計算用!$A$48:$B$55,2,FALSE),"")</f>
        <v/>
      </c>
      <c r="P13" s="171"/>
      <c r="Q13" s="171"/>
      <c r="R13" s="171"/>
      <c r="S13" s="166" t="str">
        <f t="shared" si="2"/>
        <v/>
      </c>
      <c r="T13" s="167"/>
      <c r="U13" s="168"/>
      <c r="V13" s="125"/>
    </row>
    <row r="14" spans="1:23">
      <c r="A14" s="157">
        <f t="shared" si="3"/>
        <v>9</v>
      </c>
      <c r="B14" s="158"/>
      <c r="C14" s="158"/>
      <c r="D14" s="159"/>
      <c r="E14" s="160" t="str">
        <f t="shared" si="0"/>
        <v/>
      </c>
      <c r="F14" s="160" t="str">
        <f t="shared" si="1"/>
        <v/>
      </c>
      <c r="G14" s="161"/>
      <c r="H14" s="162"/>
      <c r="I14" s="176"/>
      <c r="J14" s="163"/>
      <c r="K14" s="169"/>
      <c r="L14" s="169"/>
      <c r="M14" s="164" t="str">
        <f t="shared" si="4"/>
        <v/>
      </c>
      <c r="N14" s="165"/>
      <c r="O14" s="170" t="str">
        <f>IFERROR(VLOOKUP(M14,計算用!$A$48:$B$55,2,FALSE),"")</f>
        <v/>
      </c>
      <c r="P14" s="171"/>
      <c r="Q14" s="171"/>
      <c r="R14" s="171"/>
      <c r="S14" s="166" t="str">
        <f t="shared" si="2"/>
        <v/>
      </c>
      <c r="T14" s="167"/>
      <c r="U14" s="168"/>
      <c r="V14" s="125"/>
    </row>
    <row r="15" spans="1:23">
      <c r="A15" s="157">
        <f t="shared" ref="A15" si="5">A14+1</f>
        <v>10</v>
      </c>
      <c r="B15" s="158"/>
      <c r="C15" s="158"/>
      <c r="D15" s="159"/>
      <c r="E15" s="160" t="str">
        <f t="shared" si="0"/>
        <v/>
      </c>
      <c r="F15" s="160" t="str">
        <f t="shared" si="1"/>
        <v/>
      </c>
      <c r="G15" s="161"/>
      <c r="H15" s="162"/>
      <c r="I15" s="176"/>
      <c r="J15" s="163"/>
      <c r="K15" s="169"/>
      <c r="L15" s="169"/>
      <c r="M15" s="164" t="str">
        <f t="shared" si="4"/>
        <v/>
      </c>
      <c r="N15" s="165"/>
      <c r="O15" s="170" t="str">
        <f>IFERROR(VLOOKUP(M15,計算用!$A$48:$B$55,2,FALSE),"")</f>
        <v/>
      </c>
      <c r="P15" s="171"/>
      <c r="Q15" s="171"/>
      <c r="R15" s="171"/>
      <c r="S15" s="166" t="str">
        <f t="shared" si="2"/>
        <v/>
      </c>
      <c r="T15" s="167"/>
      <c r="U15" s="168"/>
      <c r="V15" s="125"/>
      <c r="W15" s="3"/>
    </row>
    <row r="16" spans="1:23">
      <c r="A16" s="157">
        <f t="shared" ref="A16:A57" si="6">A15+1</f>
        <v>11</v>
      </c>
      <c r="B16" s="158"/>
      <c r="C16" s="158"/>
      <c r="D16" s="159"/>
      <c r="E16" s="160" t="str">
        <f t="shared" si="0"/>
        <v/>
      </c>
      <c r="F16" s="160" t="str">
        <f t="shared" si="1"/>
        <v/>
      </c>
      <c r="G16" s="161"/>
      <c r="H16" s="162"/>
      <c r="I16" s="176"/>
      <c r="J16" s="163"/>
      <c r="K16" s="169"/>
      <c r="L16" s="169"/>
      <c r="M16" s="164" t="str">
        <f t="shared" si="4"/>
        <v/>
      </c>
      <c r="N16" s="165"/>
      <c r="O16" s="170" t="str">
        <f>IFERROR(VLOOKUP(M16,計算用!$A$48:$B$55,2,FALSE),"")</f>
        <v/>
      </c>
      <c r="P16" s="171"/>
      <c r="Q16" s="171"/>
      <c r="R16" s="171"/>
      <c r="S16" s="166" t="str">
        <f t="shared" si="2"/>
        <v/>
      </c>
      <c r="T16" s="167"/>
      <c r="U16" s="168"/>
      <c r="V16" s="125"/>
    </row>
    <row r="17" spans="1:23">
      <c r="A17" s="157">
        <f t="shared" si="6"/>
        <v>12</v>
      </c>
      <c r="B17" s="158"/>
      <c r="C17" s="158"/>
      <c r="D17" s="159"/>
      <c r="E17" s="160" t="str">
        <f t="shared" si="0"/>
        <v/>
      </c>
      <c r="F17" s="160" t="str">
        <f t="shared" si="1"/>
        <v/>
      </c>
      <c r="G17" s="161"/>
      <c r="H17" s="162"/>
      <c r="I17" s="176"/>
      <c r="J17" s="163"/>
      <c r="K17" s="169"/>
      <c r="L17" s="169"/>
      <c r="M17" s="164" t="str">
        <f t="shared" si="4"/>
        <v/>
      </c>
      <c r="N17" s="165"/>
      <c r="O17" s="170" t="str">
        <f>IFERROR(VLOOKUP(M17,計算用!$A$48:$B$55,2,FALSE),"")</f>
        <v/>
      </c>
      <c r="P17" s="171"/>
      <c r="Q17" s="171"/>
      <c r="R17" s="171"/>
      <c r="S17" s="166" t="str">
        <f t="shared" si="2"/>
        <v/>
      </c>
      <c r="T17" s="167"/>
      <c r="U17" s="168"/>
      <c r="V17" s="125"/>
    </row>
    <row r="18" spans="1:23">
      <c r="A18" s="157">
        <f t="shared" si="6"/>
        <v>13</v>
      </c>
      <c r="B18" s="158"/>
      <c r="C18" s="158"/>
      <c r="D18" s="159"/>
      <c r="E18" s="160" t="str">
        <f t="shared" si="0"/>
        <v/>
      </c>
      <c r="F18" s="160" t="str">
        <f t="shared" si="1"/>
        <v/>
      </c>
      <c r="G18" s="161"/>
      <c r="H18" s="162"/>
      <c r="I18" s="176"/>
      <c r="J18" s="163"/>
      <c r="K18" s="169"/>
      <c r="L18" s="169"/>
      <c r="M18" s="164" t="str">
        <f t="shared" si="4"/>
        <v/>
      </c>
      <c r="N18" s="165"/>
      <c r="O18" s="170" t="str">
        <f>IFERROR(VLOOKUP(M18,計算用!$A$48:$B$55,2,FALSE),"")</f>
        <v/>
      </c>
      <c r="P18" s="171"/>
      <c r="Q18" s="171"/>
      <c r="R18" s="171"/>
      <c r="S18" s="166" t="str">
        <f t="shared" si="2"/>
        <v/>
      </c>
      <c r="T18" s="167"/>
      <c r="U18" s="168"/>
      <c r="V18" s="125"/>
    </row>
    <row r="19" spans="1:23">
      <c r="A19" s="157">
        <f t="shared" si="6"/>
        <v>14</v>
      </c>
      <c r="B19" s="158"/>
      <c r="C19" s="158"/>
      <c r="D19" s="159"/>
      <c r="E19" s="160" t="str">
        <f t="shared" si="0"/>
        <v/>
      </c>
      <c r="F19" s="160" t="str">
        <f t="shared" si="1"/>
        <v/>
      </c>
      <c r="G19" s="161"/>
      <c r="H19" s="162"/>
      <c r="I19" s="176"/>
      <c r="J19" s="163"/>
      <c r="K19" s="169"/>
      <c r="L19" s="169"/>
      <c r="M19" s="164" t="str">
        <f t="shared" si="4"/>
        <v/>
      </c>
      <c r="N19" s="165"/>
      <c r="O19" s="170" t="str">
        <f>IFERROR(VLOOKUP(M19,計算用!$A$48:$B$55,2,FALSE),"")</f>
        <v/>
      </c>
      <c r="P19" s="171"/>
      <c r="Q19" s="171"/>
      <c r="R19" s="171"/>
      <c r="S19" s="166" t="str">
        <f t="shared" si="2"/>
        <v/>
      </c>
      <c r="T19" s="167"/>
      <c r="U19" s="168"/>
      <c r="V19" s="125"/>
    </row>
    <row r="20" spans="1:23">
      <c r="A20" s="157">
        <f t="shared" si="6"/>
        <v>15</v>
      </c>
      <c r="B20" s="158"/>
      <c r="C20" s="158"/>
      <c r="D20" s="159"/>
      <c r="E20" s="160" t="str">
        <f t="shared" si="0"/>
        <v/>
      </c>
      <c r="F20" s="160" t="str">
        <f t="shared" si="1"/>
        <v/>
      </c>
      <c r="G20" s="161"/>
      <c r="H20" s="162"/>
      <c r="I20" s="176"/>
      <c r="J20" s="163"/>
      <c r="K20" s="169"/>
      <c r="L20" s="169"/>
      <c r="M20" s="164" t="str">
        <f t="shared" si="4"/>
        <v/>
      </c>
      <c r="N20" s="165"/>
      <c r="O20" s="170" t="str">
        <f>IFERROR(VLOOKUP(M20,計算用!$A$48:$B$55,2,FALSE),"")</f>
        <v/>
      </c>
      <c r="P20" s="171"/>
      <c r="Q20" s="171"/>
      <c r="R20" s="171"/>
      <c r="S20" s="166" t="str">
        <f t="shared" si="2"/>
        <v/>
      </c>
      <c r="T20" s="167"/>
      <c r="U20" s="168"/>
      <c r="V20" s="125"/>
    </row>
    <row r="21" spans="1:23">
      <c r="A21" s="157">
        <f t="shared" si="6"/>
        <v>16</v>
      </c>
      <c r="B21" s="158"/>
      <c r="C21" s="158"/>
      <c r="D21" s="159"/>
      <c r="E21" s="160" t="str">
        <f t="shared" si="0"/>
        <v/>
      </c>
      <c r="F21" s="160" t="str">
        <f t="shared" si="1"/>
        <v/>
      </c>
      <c r="G21" s="161"/>
      <c r="H21" s="162"/>
      <c r="I21" s="176"/>
      <c r="J21" s="163"/>
      <c r="K21" s="169"/>
      <c r="L21" s="169"/>
      <c r="M21" s="164" t="str">
        <f t="shared" si="4"/>
        <v/>
      </c>
      <c r="N21" s="165"/>
      <c r="O21" s="170" t="str">
        <f>IFERROR(VLOOKUP(M21,計算用!$A$48:$B$55,2,FALSE),"")</f>
        <v/>
      </c>
      <c r="P21" s="171"/>
      <c r="Q21" s="171"/>
      <c r="R21" s="171"/>
      <c r="S21" s="166" t="str">
        <f t="shared" si="2"/>
        <v/>
      </c>
      <c r="T21" s="167"/>
      <c r="U21" s="168"/>
      <c r="V21" s="125"/>
    </row>
    <row r="22" spans="1:23">
      <c r="A22" s="157">
        <f t="shared" si="6"/>
        <v>17</v>
      </c>
      <c r="B22" s="158"/>
      <c r="C22" s="158"/>
      <c r="D22" s="159"/>
      <c r="E22" s="160" t="str">
        <f t="shared" si="0"/>
        <v/>
      </c>
      <c r="F22" s="160" t="str">
        <f t="shared" si="1"/>
        <v/>
      </c>
      <c r="G22" s="161"/>
      <c r="H22" s="162"/>
      <c r="I22" s="176"/>
      <c r="J22" s="163"/>
      <c r="K22" s="169"/>
      <c r="L22" s="169"/>
      <c r="M22" s="164" t="str">
        <f t="shared" si="4"/>
        <v/>
      </c>
      <c r="N22" s="165"/>
      <c r="O22" s="170" t="str">
        <f>IFERROR(VLOOKUP(M22,計算用!$A$48:$B$55,2,FALSE),"")</f>
        <v/>
      </c>
      <c r="P22" s="171"/>
      <c r="Q22" s="171"/>
      <c r="R22" s="171"/>
      <c r="S22" s="166" t="str">
        <f t="shared" si="2"/>
        <v/>
      </c>
      <c r="T22" s="167"/>
      <c r="U22" s="168"/>
      <c r="V22" s="125"/>
    </row>
    <row r="23" spans="1:23">
      <c r="A23" s="157">
        <f t="shared" si="6"/>
        <v>18</v>
      </c>
      <c r="B23" s="158"/>
      <c r="C23" s="158"/>
      <c r="D23" s="159"/>
      <c r="E23" s="160" t="str">
        <f t="shared" si="0"/>
        <v/>
      </c>
      <c r="F23" s="160" t="str">
        <f t="shared" si="1"/>
        <v/>
      </c>
      <c r="G23" s="161"/>
      <c r="H23" s="162"/>
      <c r="I23" s="176"/>
      <c r="J23" s="163"/>
      <c r="K23" s="169"/>
      <c r="L23" s="169"/>
      <c r="M23" s="164" t="str">
        <f t="shared" si="4"/>
        <v/>
      </c>
      <c r="N23" s="165"/>
      <c r="O23" s="170" t="str">
        <f>IFERROR(VLOOKUP(M23,計算用!$A$48:$B$55,2,FALSE),"")</f>
        <v/>
      </c>
      <c r="P23" s="171"/>
      <c r="Q23" s="171"/>
      <c r="R23" s="171"/>
      <c r="S23" s="166" t="str">
        <f t="shared" si="2"/>
        <v/>
      </c>
      <c r="T23" s="167"/>
      <c r="U23" s="168"/>
      <c r="V23" s="125"/>
    </row>
    <row r="24" spans="1:23">
      <c r="A24" s="157">
        <f t="shared" si="6"/>
        <v>19</v>
      </c>
      <c r="B24" s="158"/>
      <c r="C24" s="158"/>
      <c r="D24" s="159"/>
      <c r="E24" s="160" t="str">
        <f t="shared" si="0"/>
        <v/>
      </c>
      <c r="F24" s="160" t="str">
        <f t="shared" si="1"/>
        <v/>
      </c>
      <c r="G24" s="161"/>
      <c r="H24" s="162"/>
      <c r="I24" s="176"/>
      <c r="J24" s="163"/>
      <c r="K24" s="169"/>
      <c r="L24" s="169"/>
      <c r="M24" s="164" t="str">
        <f t="shared" si="4"/>
        <v/>
      </c>
      <c r="N24" s="165"/>
      <c r="O24" s="170" t="str">
        <f>IFERROR(VLOOKUP(M24,計算用!$A$48:$B$55,2,FALSE),"")</f>
        <v/>
      </c>
      <c r="P24" s="171"/>
      <c r="Q24" s="171"/>
      <c r="R24" s="171"/>
      <c r="S24" s="166" t="str">
        <f t="shared" si="2"/>
        <v/>
      </c>
      <c r="T24" s="167"/>
      <c r="U24" s="168"/>
      <c r="V24" s="125"/>
    </row>
    <row r="25" spans="1:23">
      <c r="A25" s="157">
        <f t="shared" si="6"/>
        <v>20</v>
      </c>
      <c r="B25" s="158"/>
      <c r="C25" s="158"/>
      <c r="D25" s="159"/>
      <c r="E25" s="160" t="str">
        <f t="shared" si="0"/>
        <v/>
      </c>
      <c r="F25" s="160" t="str">
        <f t="shared" si="1"/>
        <v/>
      </c>
      <c r="G25" s="161"/>
      <c r="H25" s="162"/>
      <c r="I25" s="176"/>
      <c r="J25" s="163"/>
      <c r="K25" s="169"/>
      <c r="L25" s="169"/>
      <c r="M25" s="164" t="str">
        <f t="shared" si="4"/>
        <v/>
      </c>
      <c r="N25" s="165"/>
      <c r="O25" s="170" t="str">
        <f>IFERROR(VLOOKUP(M25,計算用!$A$48:$B$55,2,FALSE),"")</f>
        <v/>
      </c>
      <c r="P25" s="171"/>
      <c r="Q25" s="171"/>
      <c r="R25" s="171"/>
      <c r="S25" s="166" t="str">
        <f t="shared" si="2"/>
        <v/>
      </c>
      <c r="T25" s="167"/>
      <c r="U25" s="168"/>
      <c r="V25" s="125"/>
    </row>
    <row r="26" spans="1:23">
      <c r="A26" s="157">
        <f t="shared" si="6"/>
        <v>21</v>
      </c>
      <c r="B26" s="158"/>
      <c r="C26" s="158"/>
      <c r="D26" s="159"/>
      <c r="E26" s="160" t="str">
        <f t="shared" si="0"/>
        <v/>
      </c>
      <c r="F26" s="160" t="str">
        <f t="shared" si="1"/>
        <v/>
      </c>
      <c r="G26" s="161"/>
      <c r="H26" s="162"/>
      <c r="I26" s="176"/>
      <c r="J26" s="163"/>
      <c r="K26" s="169"/>
      <c r="L26" s="169"/>
      <c r="M26" s="164" t="str">
        <f t="shared" si="4"/>
        <v/>
      </c>
      <c r="N26" s="165"/>
      <c r="O26" s="170" t="str">
        <f>IFERROR(VLOOKUP(M26,計算用!$A$48:$B$55,2,FALSE),"")</f>
        <v/>
      </c>
      <c r="P26" s="171"/>
      <c r="Q26" s="171"/>
      <c r="R26" s="171"/>
      <c r="S26" s="166" t="str">
        <f t="shared" si="2"/>
        <v/>
      </c>
      <c r="T26" s="167"/>
      <c r="U26" s="168"/>
      <c r="V26" s="125"/>
    </row>
    <row r="27" spans="1:23">
      <c r="A27" s="157">
        <f t="shared" si="6"/>
        <v>22</v>
      </c>
      <c r="B27" s="158"/>
      <c r="C27" s="158"/>
      <c r="D27" s="159"/>
      <c r="E27" s="160" t="str">
        <f t="shared" si="0"/>
        <v/>
      </c>
      <c r="F27" s="160" t="str">
        <f t="shared" si="1"/>
        <v/>
      </c>
      <c r="G27" s="161"/>
      <c r="H27" s="162"/>
      <c r="I27" s="176"/>
      <c r="J27" s="163"/>
      <c r="K27" s="169"/>
      <c r="L27" s="169"/>
      <c r="M27" s="164" t="str">
        <f t="shared" si="4"/>
        <v/>
      </c>
      <c r="N27" s="165"/>
      <c r="O27" s="170" t="str">
        <f>IFERROR(VLOOKUP(M27,計算用!$A$48:$B$55,2,FALSE),"")</f>
        <v/>
      </c>
      <c r="P27" s="171"/>
      <c r="Q27" s="171"/>
      <c r="R27" s="171"/>
      <c r="S27" s="166" t="str">
        <f t="shared" si="2"/>
        <v/>
      </c>
      <c r="T27" s="167"/>
      <c r="U27" s="168"/>
      <c r="V27" s="125"/>
    </row>
    <row r="28" spans="1:23">
      <c r="A28" s="157">
        <f t="shared" si="6"/>
        <v>23</v>
      </c>
      <c r="B28" s="158"/>
      <c r="C28" s="158"/>
      <c r="D28" s="159"/>
      <c r="E28" s="160" t="str">
        <f t="shared" si="0"/>
        <v/>
      </c>
      <c r="F28" s="160" t="str">
        <f t="shared" si="1"/>
        <v/>
      </c>
      <c r="G28" s="161"/>
      <c r="H28" s="162"/>
      <c r="I28" s="176"/>
      <c r="J28" s="163"/>
      <c r="K28" s="169"/>
      <c r="L28" s="169"/>
      <c r="M28" s="164" t="str">
        <f t="shared" si="4"/>
        <v/>
      </c>
      <c r="N28" s="165"/>
      <c r="O28" s="170" t="str">
        <f>IFERROR(VLOOKUP(M28,計算用!$A$48:$B$55,2,FALSE),"")</f>
        <v/>
      </c>
      <c r="P28" s="171"/>
      <c r="Q28" s="171"/>
      <c r="R28" s="171"/>
      <c r="S28" s="166" t="str">
        <f t="shared" si="2"/>
        <v/>
      </c>
      <c r="T28" s="167"/>
      <c r="U28" s="168"/>
      <c r="V28" s="125"/>
    </row>
    <row r="29" spans="1:23">
      <c r="A29" s="157">
        <f t="shared" si="6"/>
        <v>24</v>
      </c>
      <c r="B29" s="158"/>
      <c r="C29" s="158"/>
      <c r="D29" s="159"/>
      <c r="E29" s="160" t="str">
        <f t="shared" si="0"/>
        <v/>
      </c>
      <c r="F29" s="160" t="str">
        <f t="shared" si="1"/>
        <v/>
      </c>
      <c r="G29" s="161"/>
      <c r="H29" s="162"/>
      <c r="I29" s="176"/>
      <c r="J29" s="163"/>
      <c r="K29" s="169"/>
      <c r="L29" s="169"/>
      <c r="M29" s="164" t="str">
        <f t="shared" si="4"/>
        <v/>
      </c>
      <c r="N29" s="165"/>
      <c r="O29" s="170" t="str">
        <f>IFERROR(VLOOKUP(M29,計算用!$A$48:$B$55,2,FALSE),"")</f>
        <v/>
      </c>
      <c r="P29" s="171"/>
      <c r="Q29" s="171"/>
      <c r="R29" s="171"/>
      <c r="S29" s="166" t="str">
        <f t="shared" si="2"/>
        <v/>
      </c>
      <c r="T29" s="167"/>
      <c r="U29" s="168"/>
      <c r="V29" s="125"/>
    </row>
    <row r="30" spans="1:23">
      <c r="A30" s="157">
        <f t="shared" si="6"/>
        <v>25</v>
      </c>
      <c r="B30" s="158"/>
      <c r="C30" s="158"/>
      <c r="D30" s="159"/>
      <c r="E30" s="160" t="str">
        <f t="shared" si="0"/>
        <v/>
      </c>
      <c r="F30" s="160" t="str">
        <f t="shared" si="1"/>
        <v/>
      </c>
      <c r="G30" s="161"/>
      <c r="H30" s="162"/>
      <c r="I30" s="176"/>
      <c r="J30" s="163"/>
      <c r="K30" s="169"/>
      <c r="L30" s="169"/>
      <c r="M30" s="164" t="str">
        <f t="shared" si="4"/>
        <v/>
      </c>
      <c r="N30" s="165"/>
      <c r="O30" s="170" t="str">
        <f>IFERROR(VLOOKUP(M30,計算用!$A$48:$B$55,2,FALSE),"")</f>
        <v/>
      </c>
      <c r="P30" s="171"/>
      <c r="Q30" s="171"/>
      <c r="R30" s="171"/>
      <c r="S30" s="166" t="str">
        <f t="shared" si="2"/>
        <v/>
      </c>
      <c r="T30" s="167"/>
      <c r="U30" s="168"/>
      <c r="V30" s="125"/>
    </row>
    <row r="31" spans="1:23">
      <c r="A31" s="157">
        <f t="shared" si="6"/>
        <v>26</v>
      </c>
      <c r="B31" s="158"/>
      <c r="C31" s="158"/>
      <c r="D31" s="159"/>
      <c r="E31" s="160" t="str">
        <f t="shared" si="0"/>
        <v/>
      </c>
      <c r="F31" s="160" t="str">
        <f t="shared" si="1"/>
        <v/>
      </c>
      <c r="G31" s="161"/>
      <c r="H31" s="162"/>
      <c r="I31" s="176"/>
      <c r="J31" s="163"/>
      <c r="K31" s="169"/>
      <c r="L31" s="169"/>
      <c r="M31" s="164" t="str">
        <f t="shared" si="4"/>
        <v/>
      </c>
      <c r="N31" s="165"/>
      <c r="O31" s="170" t="str">
        <f>IFERROR(VLOOKUP(M31,計算用!$A$48:$B$55,2,FALSE),"")</f>
        <v/>
      </c>
      <c r="P31" s="171"/>
      <c r="Q31" s="171"/>
      <c r="R31" s="171"/>
      <c r="S31" s="166" t="str">
        <f t="shared" si="2"/>
        <v/>
      </c>
      <c r="T31" s="167"/>
      <c r="U31" s="168"/>
      <c r="V31" s="125"/>
    </row>
    <row r="32" spans="1:23">
      <c r="A32" s="157">
        <f t="shared" si="6"/>
        <v>27</v>
      </c>
      <c r="B32" s="158"/>
      <c r="C32" s="158"/>
      <c r="D32" s="159"/>
      <c r="E32" s="160" t="str">
        <f t="shared" si="0"/>
        <v/>
      </c>
      <c r="F32" s="160" t="str">
        <f t="shared" si="1"/>
        <v/>
      </c>
      <c r="G32" s="161"/>
      <c r="H32" s="162"/>
      <c r="I32" s="176"/>
      <c r="J32" s="163"/>
      <c r="K32" s="169"/>
      <c r="L32" s="169"/>
      <c r="M32" s="164" t="str">
        <f t="shared" si="4"/>
        <v/>
      </c>
      <c r="N32" s="165"/>
      <c r="O32" s="170" t="str">
        <f>IFERROR(VLOOKUP(M32,計算用!$A$48:$B$55,2,FALSE),"")</f>
        <v/>
      </c>
      <c r="P32" s="171"/>
      <c r="Q32" s="171"/>
      <c r="R32" s="171"/>
      <c r="S32" s="166" t="str">
        <f t="shared" si="2"/>
        <v/>
      </c>
      <c r="T32" s="167"/>
      <c r="U32" s="168"/>
      <c r="V32" s="125"/>
      <c r="W32" s="3"/>
    </row>
    <row r="33" spans="1:22">
      <c r="A33" s="157">
        <f t="shared" si="6"/>
        <v>28</v>
      </c>
      <c r="B33" s="158"/>
      <c r="C33" s="158"/>
      <c r="D33" s="159"/>
      <c r="E33" s="160" t="str">
        <f t="shared" si="0"/>
        <v/>
      </c>
      <c r="F33" s="160" t="str">
        <f t="shared" si="1"/>
        <v/>
      </c>
      <c r="G33" s="161"/>
      <c r="H33" s="162"/>
      <c r="I33" s="176"/>
      <c r="J33" s="163"/>
      <c r="K33" s="169"/>
      <c r="L33" s="169"/>
      <c r="M33" s="164" t="str">
        <f t="shared" si="4"/>
        <v/>
      </c>
      <c r="N33" s="165"/>
      <c r="O33" s="170" t="str">
        <f>IFERROR(VLOOKUP(M33,計算用!$A$48:$B$55,2,FALSE),"")</f>
        <v/>
      </c>
      <c r="P33" s="171"/>
      <c r="Q33" s="171"/>
      <c r="R33" s="171"/>
      <c r="S33" s="166" t="str">
        <f t="shared" si="2"/>
        <v/>
      </c>
      <c r="T33" s="167"/>
      <c r="U33" s="168"/>
      <c r="V33" s="125"/>
    </row>
    <row r="34" spans="1:22">
      <c r="A34" s="157">
        <f t="shared" si="6"/>
        <v>29</v>
      </c>
      <c r="B34" s="158"/>
      <c r="C34" s="158"/>
      <c r="D34" s="159"/>
      <c r="E34" s="160" t="str">
        <f t="shared" si="0"/>
        <v/>
      </c>
      <c r="F34" s="160" t="str">
        <f t="shared" si="1"/>
        <v/>
      </c>
      <c r="G34" s="161"/>
      <c r="H34" s="162"/>
      <c r="I34" s="176"/>
      <c r="J34" s="163"/>
      <c r="K34" s="169"/>
      <c r="L34" s="169"/>
      <c r="M34" s="164" t="str">
        <f t="shared" si="4"/>
        <v/>
      </c>
      <c r="N34" s="165"/>
      <c r="O34" s="170" t="str">
        <f>IFERROR(VLOOKUP(M34,計算用!$A$48:$B$55,2,FALSE),"")</f>
        <v/>
      </c>
      <c r="P34" s="171"/>
      <c r="Q34" s="171"/>
      <c r="R34" s="171"/>
      <c r="S34" s="166" t="str">
        <f t="shared" si="2"/>
        <v/>
      </c>
      <c r="T34" s="167"/>
      <c r="U34" s="168"/>
      <c r="V34" s="125"/>
    </row>
    <row r="35" spans="1:22">
      <c r="A35" s="157">
        <f t="shared" si="6"/>
        <v>30</v>
      </c>
      <c r="B35" s="158"/>
      <c r="C35" s="158"/>
      <c r="D35" s="159"/>
      <c r="E35" s="160" t="str">
        <f t="shared" si="0"/>
        <v/>
      </c>
      <c r="F35" s="160" t="str">
        <f t="shared" si="1"/>
        <v/>
      </c>
      <c r="G35" s="161"/>
      <c r="H35" s="162"/>
      <c r="I35" s="176"/>
      <c r="J35" s="163"/>
      <c r="K35" s="169"/>
      <c r="L35" s="169"/>
      <c r="M35" s="164" t="str">
        <f t="shared" si="4"/>
        <v/>
      </c>
      <c r="N35" s="165"/>
      <c r="O35" s="170" t="str">
        <f>IFERROR(VLOOKUP(M35,計算用!$A$48:$B$55,2,FALSE),"")</f>
        <v/>
      </c>
      <c r="P35" s="171"/>
      <c r="Q35" s="171"/>
      <c r="R35" s="171"/>
      <c r="S35" s="166" t="str">
        <f t="shared" si="2"/>
        <v/>
      </c>
      <c r="T35" s="167"/>
      <c r="U35" s="168"/>
      <c r="V35" s="125"/>
    </row>
    <row r="36" spans="1:22">
      <c r="A36" s="157">
        <f t="shared" si="6"/>
        <v>31</v>
      </c>
      <c r="B36" s="158"/>
      <c r="C36" s="158"/>
      <c r="D36" s="159"/>
      <c r="E36" s="160" t="str">
        <f t="shared" si="0"/>
        <v/>
      </c>
      <c r="F36" s="160" t="str">
        <f t="shared" si="1"/>
        <v/>
      </c>
      <c r="G36" s="161"/>
      <c r="H36" s="162"/>
      <c r="I36" s="176"/>
      <c r="J36" s="163"/>
      <c r="K36" s="169"/>
      <c r="L36" s="169"/>
      <c r="M36" s="164" t="str">
        <f t="shared" si="4"/>
        <v/>
      </c>
      <c r="N36" s="165"/>
      <c r="O36" s="170" t="str">
        <f>IFERROR(VLOOKUP(M36,計算用!$A$48:$B$55,2,FALSE),"")</f>
        <v/>
      </c>
      <c r="P36" s="171"/>
      <c r="Q36" s="171"/>
      <c r="R36" s="171"/>
      <c r="S36" s="166" t="str">
        <f t="shared" si="2"/>
        <v/>
      </c>
      <c r="T36" s="167"/>
      <c r="U36" s="168"/>
      <c r="V36" s="125"/>
    </row>
    <row r="37" spans="1:22">
      <c r="A37" s="157">
        <f t="shared" si="6"/>
        <v>32</v>
      </c>
      <c r="B37" s="158"/>
      <c r="C37" s="158"/>
      <c r="D37" s="159"/>
      <c r="E37" s="160" t="str">
        <f t="shared" si="0"/>
        <v/>
      </c>
      <c r="F37" s="160" t="str">
        <f t="shared" si="1"/>
        <v/>
      </c>
      <c r="G37" s="161"/>
      <c r="H37" s="162"/>
      <c r="I37" s="176"/>
      <c r="J37" s="163"/>
      <c r="K37" s="169"/>
      <c r="L37" s="169"/>
      <c r="M37" s="164" t="str">
        <f t="shared" si="4"/>
        <v/>
      </c>
      <c r="N37" s="165"/>
      <c r="O37" s="170" t="str">
        <f>IFERROR(VLOOKUP(M37,計算用!$A$48:$B$55,2,FALSE),"")</f>
        <v/>
      </c>
      <c r="P37" s="171"/>
      <c r="Q37" s="171"/>
      <c r="R37" s="171"/>
      <c r="S37" s="166" t="str">
        <f t="shared" si="2"/>
        <v/>
      </c>
      <c r="T37" s="167"/>
      <c r="U37" s="168"/>
      <c r="V37" s="125"/>
    </row>
    <row r="38" spans="1:22">
      <c r="A38" s="157">
        <f t="shared" si="6"/>
        <v>33</v>
      </c>
      <c r="B38" s="158"/>
      <c r="C38" s="158"/>
      <c r="D38" s="159"/>
      <c r="E38" s="160" t="str">
        <f t="shared" si="0"/>
        <v/>
      </c>
      <c r="F38" s="160" t="str">
        <f t="shared" si="1"/>
        <v/>
      </c>
      <c r="G38" s="161"/>
      <c r="H38" s="162"/>
      <c r="I38" s="176"/>
      <c r="J38" s="163"/>
      <c r="K38" s="169"/>
      <c r="L38" s="169"/>
      <c r="M38" s="164" t="str">
        <f t="shared" si="4"/>
        <v/>
      </c>
      <c r="N38" s="165"/>
      <c r="O38" s="170" t="str">
        <f>IFERROR(VLOOKUP(M38,計算用!$A$48:$B$55,2,FALSE),"")</f>
        <v/>
      </c>
      <c r="P38" s="171"/>
      <c r="Q38" s="171"/>
      <c r="R38" s="171"/>
      <c r="S38" s="166" t="str">
        <f t="shared" si="2"/>
        <v/>
      </c>
      <c r="T38" s="167"/>
      <c r="U38" s="168"/>
      <c r="V38" s="125"/>
    </row>
    <row r="39" spans="1:22">
      <c r="A39" s="157">
        <f t="shared" si="6"/>
        <v>34</v>
      </c>
      <c r="B39" s="158"/>
      <c r="C39" s="158"/>
      <c r="D39" s="159"/>
      <c r="E39" s="160" t="str">
        <f t="shared" si="0"/>
        <v/>
      </c>
      <c r="F39" s="160" t="str">
        <f t="shared" si="1"/>
        <v/>
      </c>
      <c r="G39" s="161"/>
      <c r="H39" s="162"/>
      <c r="I39" s="176"/>
      <c r="J39" s="163"/>
      <c r="K39" s="169"/>
      <c r="L39" s="169"/>
      <c r="M39" s="164" t="str">
        <f t="shared" si="4"/>
        <v/>
      </c>
      <c r="N39" s="165"/>
      <c r="O39" s="170" t="str">
        <f>IFERROR(VLOOKUP(M39,計算用!$A$48:$B$55,2,FALSE),"")</f>
        <v/>
      </c>
      <c r="P39" s="171"/>
      <c r="Q39" s="171"/>
      <c r="R39" s="171"/>
      <c r="S39" s="166" t="str">
        <f t="shared" si="2"/>
        <v/>
      </c>
      <c r="T39" s="167"/>
      <c r="U39" s="168"/>
      <c r="V39" s="125"/>
    </row>
    <row r="40" spans="1:22">
      <c r="A40" s="157">
        <f t="shared" si="6"/>
        <v>35</v>
      </c>
      <c r="B40" s="158"/>
      <c r="C40" s="158"/>
      <c r="D40" s="159"/>
      <c r="E40" s="160" t="str">
        <f t="shared" si="0"/>
        <v/>
      </c>
      <c r="F40" s="160" t="str">
        <f t="shared" si="1"/>
        <v/>
      </c>
      <c r="G40" s="161"/>
      <c r="H40" s="162"/>
      <c r="I40" s="176"/>
      <c r="J40" s="163"/>
      <c r="K40" s="169"/>
      <c r="L40" s="169"/>
      <c r="M40" s="164" t="str">
        <f t="shared" si="4"/>
        <v/>
      </c>
      <c r="N40" s="165"/>
      <c r="O40" s="170" t="str">
        <f>IFERROR(VLOOKUP(M40,計算用!$A$48:$B$55,2,FALSE),"")</f>
        <v/>
      </c>
      <c r="P40" s="171"/>
      <c r="Q40" s="171"/>
      <c r="R40" s="171"/>
      <c r="S40" s="166" t="str">
        <f t="shared" si="2"/>
        <v/>
      </c>
      <c r="T40" s="167"/>
      <c r="U40" s="168"/>
      <c r="V40" s="125"/>
    </row>
    <row r="41" spans="1:22">
      <c r="A41" s="157">
        <f t="shared" si="6"/>
        <v>36</v>
      </c>
      <c r="B41" s="158"/>
      <c r="C41" s="158"/>
      <c r="D41" s="159"/>
      <c r="E41" s="160" t="str">
        <f t="shared" si="0"/>
        <v/>
      </c>
      <c r="F41" s="160" t="str">
        <f t="shared" si="1"/>
        <v/>
      </c>
      <c r="G41" s="161"/>
      <c r="H41" s="162"/>
      <c r="I41" s="176"/>
      <c r="J41" s="163"/>
      <c r="K41" s="169"/>
      <c r="L41" s="169"/>
      <c r="M41" s="164" t="str">
        <f t="shared" si="4"/>
        <v/>
      </c>
      <c r="N41" s="165"/>
      <c r="O41" s="170" t="str">
        <f>IFERROR(VLOOKUP(M41,計算用!$A$48:$B$55,2,FALSE),"")</f>
        <v/>
      </c>
      <c r="P41" s="171"/>
      <c r="Q41" s="171"/>
      <c r="R41" s="171"/>
      <c r="S41" s="166" t="str">
        <f t="shared" si="2"/>
        <v/>
      </c>
      <c r="T41" s="167"/>
      <c r="U41" s="168"/>
      <c r="V41" s="125"/>
    </row>
    <row r="42" spans="1:22">
      <c r="A42" s="157">
        <f t="shared" si="6"/>
        <v>37</v>
      </c>
      <c r="B42" s="158"/>
      <c r="C42" s="158"/>
      <c r="D42" s="159"/>
      <c r="E42" s="160" t="str">
        <f t="shared" si="0"/>
        <v/>
      </c>
      <c r="F42" s="160" t="str">
        <f t="shared" si="1"/>
        <v/>
      </c>
      <c r="G42" s="161"/>
      <c r="H42" s="162"/>
      <c r="I42" s="176"/>
      <c r="J42" s="163"/>
      <c r="K42" s="169"/>
      <c r="L42" s="169"/>
      <c r="M42" s="164" t="str">
        <f t="shared" si="4"/>
        <v/>
      </c>
      <c r="N42" s="165"/>
      <c r="O42" s="170" t="str">
        <f>IFERROR(VLOOKUP(M42,計算用!$A$48:$B$55,2,FALSE),"")</f>
        <v/>
      </c>
      <c r="P42" s="171"/>
      <c r="Q42" s="171"/>
      <c r="R42" s="171"/>
      <c r="S42" s="166" t="str">
        <f t="shared" si="2"/>
        <v/>
      </c>
      <c r="T42" s="167"/>
      <c r="U42" s="168"/>
      <c r="V42" s="125"/>
    </row>
    <row r="43" spans="1:22">
      <c r="A43" s="157">
        <f t="shared" si="6"/>
        <v>38</v>
      </c>
      <c r="B43" s="158"/>
      <c r="C43" s="158"/>
      <c r="D43" s="159"/>
      <c r="E43" s="160" t="str">
        <f t="shared" si="0"/>
        <v/>
      </c>
      <c r="F43" s="160" t="str">
        <f t="shared" si="1"/>
        <v/>
      </c>
      <c r="G43" s="161"/>
      <c r="H43" s="162"/>
      <c r="I43" s="176"/>
      <c r="J43" s="163"/>
      <c r="K43" s="169"/>
      <c r="L43" s="169"/>
      <c r="M43" s="164" t="str">
        <f t="shared" si="4"/>
        <v/>
      </c>
      <c r="N43" s="165"/>
      <c r="O43" s="170" t="str">
        <f>IFERROR(VLOOKUP(M43,計算用!$A$48:$B$55,2,FALSE),"")</f>
        <v/>
      </c>
      <c r="P43" s="171"/>
      <c r="Q43" s="171"/>
      <c r="R43" s="171"/>
      <c r="S43" s="166" t="str">
        <f t="shared" si="2"/>
        <v/>
      </c>
      <c r="T43" s="167"/>
      <c r="U43" s="168"/>
      <c r="V43" s="125"/>
    </row>
    <row r="44" spans="1:22">
      <c r="A44" s="157">
        <f t="shared" si="6"/>
        <v>39</v>
      </c>
      <c r="B44" s="158"/>
      <c r="C44" s="158"/>
      <c r="D44" s="159"/>
      <c r="E44" s="160" t="str">
        <f t="shared" si="0"/>
        <v/>
      </c>
      <c r="F44" s="160" t="str">
        <f t="shared" si="1"/>
        <v/>
      </c>
      <c r="G44" s="161"/>
      <c r="H44" s="162"/>
      <c r="I44" s="176"/>
      <c r="J44" s="163"/>
      <c r="K44" s="169"/>
      <c r="L44" s="169"/>
      <c r="M44" s="164" t="str">
        <f t="shared" si="4"/>
        <v/>
      </c>
      <c r="N44" s="165"/>
      <c r="O44" s="170" t="str">
        <f>IFERROR(VLOOKUP(M44,計算用!$A$48:$B$55,2,FALSE),"")</f>
        <v/>
      </c>
      <c r="P44" s="171"/>
      <c r="Q44" s="171"/>
      <c r="R44" s="171"/>
      <c r="S44" s="166" t="str">
        <f t="shared" si="2"/>
        <v/>
      </c>
      <c r="T44" s="167"/>
      <c r="U44" s="168"/>
      <c r="V44" s="125"/>
    </row>
    <row r="45" spans="1:22">
      <c r="A45" s="157">
        <f t="shared" si="6"/>
        <v>40</v>
      </c>
      <c r="B45" s="158"/>
      <c r="C45" s="158"/>
      <c r="D45" s="159"/>
      <c r="E45" s="160" t="str">
        <f t="shared" si="0"/>
        <v/>
      </c>
      <c r="F45" s="160" t="str">
        <f t="shared" si="1"/>
        <v/>
      </c>
      <c r="G45" s="161"/>
      <c r="H45" s="162"/>
      <c r="I45" s="176"/>
      <c r="J45" s="163"/>
      <c r="K45" s="169"/>
      <c r="L45" s="169"/>
      <c r="M45" s="164" t="str">
        <f t="shared" si="4"/>
        <v/>
      </c>
      <c r="N45" s="165"/>
      <c r="O45" s="170" t="str">
        <f>IFERROR(VLOOKUP(M45,計算用!$A$48:$B$55,2,FALSE),"")</f>
        <v/>
      </c>
      <c r="P45" s="171"/>
      <c r="Q45" s="171"/>
      <c r="R45" s="171"/>
      <c r="S45" s="166" t="str">
        <f t="shared" si="2"/>
        <v/>
      </c>
      <c r="T45" s="167"/>
      <c r="U45" s="168"/>
      <c r="V45" s="125"/>
    </row>
    <row r="46" spans="1:22">
      <c r="A46" s="157">
        <f t="shared" si="6"/>
        <v>41</v>
      </c>
      <c r="B46" s="158"/>
      <c r="C46" s="158"/>
      <c r="D46" s="159"/>
      <c r="E46" s="160" t="str">
        <f t="shared" si="0"/>
        <v/>
      </c>
      <c r="F46" s="160" t="str">
        <f t="shared" si="1"/>
        <v/>
      </c>
      <c r="G46" s="161"/>
      <c r="H46" s="162"/>
      <c r="I46" s="176"/>
      <c r="J46" s="163"/>
      <c r="K46" s="169"/>
      <c r="L46" s="169"/>
      <c r="M46" s="164" t="str">
        <f t="shared" si="4"/>
        <v/>
      </c>
      <c r="N46" s="165"/>
      <c r="O46" s="170" t="str">
        <f>IFERROR(VLOOKUP(M46,計算用!$A$48:$B$55,2,FALSE),"")</f>
        <v/>
      </c>
      <c r="P46" s="171"/>
      <c r="Q46" s="171"/>
      <c r="R46" s="171"/>
      <c r="S46" s="166" t="str">
        <f t="shared" si="2"/>
        <v/>
      </c>
      <c r="T46" s="167"/>
      <c r="U46" s="168"/>
      <c r="V46" s="125"/>
    </row>
    <row r="47" spans="1:22">
      <c r="A47" s="157">
        <f t="shared" si="6"/>
        <v>42</v>
      </c>
      <c r="B47" s="158"/>
      <c r="C47" s="158"/>
      <c r="D47" s="159"/>
      <c r="E47" s="160" t="str">
        <f t="shared" si="0"/>
        <v/>
      </c>
      <c r="F47" s="160" t="str">
        <f t="shared" si="1"/>
        <v/>
      </c>
      <c r="G47" s="161"/>
      <c r="H47" s="162"/>
      <c r="I47" s="176"/>
      <c r="J47" s="163"/>
      <c r="K47" s="169"/>
      <c r="L47" s="169"/>
      <c r="M47" s="164" t="str">
        <f t="shared" si="4"/>
        <v/>
      </c>
      <c r="N47" s="165"/>
      <c r="O47" s="170" t="str">
        <f>IFERROR(VLOOKUP(M47,計算用!$A$48:$B$55,2,FALSE),"")</f>
        <v/>
      </c>
      <c r="P47" s="171"/>
      <c r="Q47" s="171"/>
      <c r="R47" s="171"/>
      <c r="S47" s="166" t="str">
        <f t="shared" si="2"/>
        <v/>
      </c>
      <c r="T47" s="167"/>
      <c r="U47" s="168"/>
      <c r="V47" s="125"/>
    </row>
    <row r="48" spans="1:22">
      <c r="A48" s="157">
        <f t="shared" si="6"/>
        <v>43</v>
      </c>
      <c r="B48" s="158"/>
      <c r="C48" s="158"/>
      <c r="D48" s="159"/>
      <c r="E48" s="160" t="str">
        <f t="shared" si="0"/>
        <v/>
      </c>
      <c r="F48" s="160" t="str">
        <f t="shared" si="1"/>
        <v/>
      </c>
      <c r="G48" s="161"/>
      <c r="H48" s="162"/>
      <c r="I48" s="176"/>
      <c r="J48" s="163"/>
      <c r="K48" s="169"/>
      <c r="L48" s="169"/>
      <c r="M48" s="164" t="str">
        <f t="shared" si="4"/>
        <v/>
      </c>
      <c r="N48" s="165"/>
      <c r="O48" s="170" t="str">
        <f>IFERROR(VLOOKUP(M48,計算用!$A$48:$B$55,2,FALSE),"")</f>
        <v/>
      </c>
      <c r="P48" s="171"/>
      <c r="Q48" s="171"/>
      <c r="R48" s="171"/>
      <c r="S48" s="166" t="str">
        <f t="shared" si="2"/>
        <v/>
      </c>
      <c r="T48" s="167"/>
      <c r="U48" s="168"/>
      <c r="V48" s="125"/>
    </row>
    <row r="49" spans="1:22">
      <c r="A49" s="157">
        <f t="shared" si="6"/>
        <v>44</v>
      </c>
      <c r="B49" s="158"/>
      <c r="C49" s="158"/>
      <c r="D49" s="159"/>
      <c r="E49" s="160" t="str">
        <f t="shared" si="0"/>
        <v/>
      </c>
      <c r="F49" s="160" t="str">
        <f t="shared" si="1"/>
        <v/>
      </c>
      <c r="G49" s="161"/>
      <c r="H49" s="162"/>
      <c r="I49" s="176"/>
      <c r="J49" s="163"/>
      <c r="K49" s="169"/>
      <c r="L49" s="169"/>
      <c r="M49" s="164" t="str">
        <f t="shared" si="4"/>
        <v/>
      </c>
      <c r="N49" s="165"/>
      <c r="O49" s="170" t="str">
        <f>IFERROR(VLOOKUP(M49,計算用!$A$48:$B$55,2,FALSE),"")</f>
        <v/>
      </c>
      <c r="P49" s="171"/>
      <c r="Q49" s="171"/>
      <c r="R49" s="171"/>
      <c r="S49" s="166" t="str">
        <f t="shared" si="2"/>
        <v/>
      </c>
      <c r="T49" s="167"/>
      <c r="U49" s="168"/>
      <c r="V49" s="125"/>
    </row>
    <row r="50" spans="1:22">
      <c r="A50" s="157">
        <f t="shared" si="6"/>
        <v>45</v>
      </c>
      <c r="B50" s="158"/>
      <c r="C50" s="158"/>
      <c r="D50" s="159"/>
      <c r="E50" s="160" t="str">
        <f t="shared" si="0"/>
        <v/>
      </c>
      <c r="F50" s="160" t="str">
        <f t="shared" si="1"/>
        <v/>
      </c>
      <c r="G50" s="161"/>
      <c r="H50" s="162"/>
      <c r="I50" s="176"/>
      <c r="J50" s="163"/>
      <c r="K50" s="169"/>
      <c r="L50" s="169"/>
      <c r="M50" s="164" t="str">
        <f t="shared" si="4"/>
        <v/>
      </c>
      <c r="N50" s="165"/>
      <c r="O50" s="170" t="str">
        <f>IFERROR(VLOOKUP(M50,計算用!$A$48:$B$55,2,FALSE),"")</f>
        <v/>
      </c>
      <c r="P50" s="171"/>
      <c r="Q50" s="171"/>
      <c r="R50" s="171"/>
      <c r="S50" s="166" t="str">
        <f t="shared" si="2"/>
        <v/>
      </c>
      <c r="T50" s="167"/>
      <c r="U50" s="168"/>
      <c r="V50" s="125"/>
    </row>
    <row r="51" spans="1:22">
      <c r="A51" s="157">
        <f t="shared" si="6"/>
        <v>46</v>
      </c>
      <c r="B51" s="158"/>
      <c r="C51" s="158"/>
      <c r="D51" s="159"/>
      <c r="E51" s="160" t="str">
        <f t="shared" si="0"/>
        <v/>
      </c>
      <c r="F51" s="160" t="str">
        <f t="shared" si="1"/>
        <v/>
      </c>
      <c r="G51" s="161"/>
      <c r="H51" s="162"/>
      <c r="I51" s="176"/>
      <c r="J51" s="163"/>
      <c r="K51" s="169"/>
      <c r="L51" s="169"/>
      <c r="M51" s="164" t="str">
        <f t="shared" si="4"/>
        <v/>
      </c>
      <c r="N51" s="165"/>
      <c r="O51" s="170" t="str">
        <f>IFERROR(VLOOKUP(M51,計算用!$A$48:$B$55,2,FALSE),"")</f>
        <v/>
      </c>
      <c r="P51" s="171"/>
      <c r="Q51" s="171"/>
      <c r="R51" s="171"/>
      <c r="S51" s="166" t="str">
        <f t="shared" si="2"/>
        <v/>
      </c>
      <c r="T51" s="167"/>
      <c r="U51" s="168"/>
      <c r="V51" s="125"/>
    </row>
    <row r="52" spans="1:22">
      <c r="A52" s="157">
        <f t="shared" si="6"/>
        <v>47</v>
      </c>
      <c r="B52" s="158"/>
      <c r="C52" s="158"/>
      <c r="D52" s="159"/>
      <c r="E52" s="160" t="str">
        <f t="shared" si="0"/>
        <v/>
      </c>
      <c r="F52" s="160" t="str">
        <f t="shared" si="1"/>
        <v/>
      </c>
      <c r="G52" s="161"/>
      <c r="H52" s="162"/>
      <c r="I52" s="176"/>
      <c r="J52" s="163"/>
      <c r="K52" s="169"/>
      <c r="L52" s="169"/>
      <c r="M52" s="164" t="str">
        <f t="shared" si="4"/>
        <v/>
      </c>
      <c r="N52" s="165"/>
      <c r="O52" s="170" t="str">
        <f>IFERROR(VLOOKUP(M52,計算用!$A$48:$B$55,2,FALSE),"")</f>
        <v/>
      </c>
      <c r="P52" s="171"/>
      <c r="Q52" s="171"/>
      <c r="R52" s="171"/>
      <c r="S52" s="166" t="str">
        <f t="shared" si="2"/>
        <v/>
      </c>
      <c r="T52" s="167"/>
      <c r="U52" s="168"/>
      <c r="V52" s="125"/>
    </row>
    <row r="53" spans="1:22">
      <c r="A53" s="157">
        <f t="shared" si="6"/>
        <v>48</v>
      </c>
      <c r="B53" s="158"/>
      <c r="C53" s="158"/>
      <c r="D53" s="159"/>
      <c r="E53" s="160" t="str">
        <f t="shared" si="0"/>
        <v/>
      </c>
      <c r="F53" s="160" t="str">
        <f t="shared" si="1"/>
        <v/>
      </c>
      <c r="G53" s="161"/>
      <c r="H53" s="162"/>
      <c r="I53" s="176"/>
      <c r="J53" s="163"/>
      <c r="K53" s="169"/>
      <c r="L53" s="169"/>
      <c r="M53" s="164" t="str">
        <f t="shared" si="4"/>
        <v/>
      </c>
      <c r="N53" s="165"/>
      <c r="O53" s="170" t="str">
        <f>IFERROR(VLOOKUP(M53,計算用!$A$48:$B$55,2,FALSE),"")</f>
        <v/>
      </c>
      <c r="P53" s="171"/>
      <c r="Q53" s="171"/>
      <c r="R53" s="171"/>
      <c r="S53" s="166" t="str">
        <f t="shared" si="2"/>
        <v/>
      </c>
      <c r="T53" s="167"/>
      <c r="U53" s="168"/>
      <c r="V53" s="125"/>
    </row>
    <row r="54" spans="1:22">
      <c r="A54" s="157">
        <f t="shared" si="6"/>
        <v>49</v>
      </c>
      <c r="B54" s="158"/>
      <c r="C54" s="158"/>
      <c r="D54" s="159"/>
      <c r="E54" s="160" t="str">
        <f t="shared" si="0"/>
        <v/>
      </c>
      <c r="F54" s="160" t="str">
        <f t="shared" si="1"/>
        <v/>
      </c>
      <c r="G54" s="161"/>
      <c r="H54" s="162"/>
      <c r="I54" s="176"/>
      <c r="J54" s="163"/>
      <c r="K54" s="169"/>
      <c r="L54" s="169"/>
      <c r="M54" s="164" t="str">
        <f t="shared" si="4"/>
        <v/>
      </c>
      <c r="N54" s="165"/>
      <c r="O54" s="170" t="str">
        <f>IFERROR(VLOOKUP(M54,計算用!$A$48:$B$55,2,FALSE),"")</f>
        <v/>
      </c>
      <c r="P54" s="171"/>
      <c r="Q54" s="171"/>
      <c r="R54" s="171"/>
      <c r="S54" s="166" t="str">
        <f t="shared" si="2"/>
        <v/>
      </c>
      <c r="T54" s="167"/>
      <c r="U54" s="168"/>
      <c r="V54" s="125"/>
    </row>
    <row r="55" spans="1:22">
      <c r="A55" s="157">
        <f t="shared" si="6"/>
        <v>50</v>
      </c>
      <c r="B55" s="158"/>
      <c r="C55" s="158"/>
      <c r="D55" s="159"/>
      <c r="E55" s="160" t="str">
        <f t="shared" si="0"/>
        <v/>
      </c>
      <c r="F55" s="160" t="str">
        <f t="shared" si="1"/>
        <v/>
      </c>
      <c r="G55" s="161"/>
      <c r="H55" s="162"/>
      <c r="I55" s="176"/>
      <c r="J55" s="163"/>
      <c r="K55" s="169"/>
      <c r="L55" s="169"/>
      <c r="M55" s="164" t="str">
        <f t="shared" si="4"/>
        <v/>
      </c>
      <c r="N55" s="165"/>
      <c r="O55" s="170" t="str">
        <f>IFERROR(VLOOKUP(M55,計算用!$A$48:$B$55,2,FALSE),"")</f>
        <v/>
      </c>
      <c r="P55" s="171"/>
      <c r="Q55" s="171"/>
      <c r="R55" s="171"/>
      <c r="S55" s="166" t="str">
        <f t="shared" si="2"/>
        <v/>
      </c>
      <c r="T55" s="167"/>
      <c r="U55" s="168"/>
      <c r="V55" s="125"/>
    </row>
    <row r="56" spans="1:22">
      <c r="A56" s="157">
        <f t="shared" si="6"/>
        <v>51</v>
      </c>
      <c r="B56" s="158"/>
      <c r="C56" s="158"/>
      <c r="D56" s="159"/>
      <c r="E56" s="160" t="str">
        <f t="shared" si="0"/>
        <v/>
      </c>
      <c r="F56" s="160" t="str">
        <f t="shared" si="1"/>
        <v/>
      </c>
      <c r="G56" s="161"/>
      <c r="H56" s="162"/>
      <c r="I56" s="176"/>
      <c r="J56" s="163"/>
      <c r="K56" s="169"/>
      <c r="L56" s="169"/>
      <c r="M56" s="164" t="str">
        <f t="shared" si="4"/>
        <v/>
      </c>
      <c r="N56" s="165"/>
      <c r="O56" s="170" t="str">
        <f>IFERROR(VLOOKUP(M56,計算用!$A$48:$B$55,2,FALSE),"")</f>
        <v/>
      </c>
      <c r="P56" s="171"/>
      <c r="Q56" s="171"/>
      <c r="R56" s="171"/>
      <c r="S56" s="166" t="str">
        <f t="shared" si="2"/>
        <v/>
      </c>
      <c r="T56" s="167"/>
      <c r="U56" s="168"/>
      <c r="V56" s="125"/>
    </row>
    <row r="57" spans="1:22">
      <c r="A57" s="157">
        <f t="shared" si="6"/>
        <v>52</v>
      </c>
      <c r="B57" s="158"/>
      <c r="C57" s="158"/>
      <c r="D57" s="159"/>
      <c r="E57" s="160" t="str">
        <f t="shared" si="0"/>
        <v/>
      </c>
      <c r="F57" s="160" t="str">
        <f t="shared" si="1"/>
        <v/>
      </c>
      <c r="G57" s="161"/>
      <c r="H57" s="162"/>
      <c r="I57" s="176"/>
      <c r="J57" s="163"/>
      <c r="K57" s="169"/>
      <c r="L57" s="169"/>
      <c r="M57" s="164" t="str">
        <f t="shared" si="4"/>
        <v/>
      </c>
      <c r="N57" s="165"/>
      <c r="O57" s="170" t="str">
        <f>IFERROR(VLOOKUP(M57,計算用!$A$48:$B$55,2,FALSE),"")</f>
        <v/>
      </c>
      <c r="P57" s="171"/>
      <c r="Q57" s="171"/>
      <c r="R57" s="171"/>
      <c r="S57" s="166" t="str">
        <f t="shared" si="2"/>
        <v/>
      </c>
      <c r="T57" s="167"/>
      <c r="U57" s="168"/>
      <c r="V57" s="125"/>
    </row>
    <row r="58" spans="1:22">
      <c r="A58" s="157">
        <f t="shared" ref="A58:A85" si="7">A57+1</f>
        <v>53</v>
      </c>
      <c r="B58" s="158"/>
      <c r="C58" s="158"/>
      <c r="D58" s="159"/>
      <c r="E58" s="160" t="str">
        <f t="shared" si="0"/>
        <v/>
      </c>
      <c r="F58" s="160" t="str">
        <f t="shared" si="1"/>
        <v/>
      </c>
      <c r="G58" s="161"/>
      <c r="H58" s="162"/>
      <c r="I58" s="176"/>
      <c r="J58" s="163"/>
      <c r="K58" s="169"/>
      <c r="L58" s="169"/>
      <c r="M58" s="164" t="str">
        <f t="shared" si="4"/>
        <v/>
      </c>
      <c r="N58" s="165"/>
      <c r="O58" s="170" t="str">
        <f>IFERROR(VLOOKUP(M58,計算用!$A$48:$B$55,2,FALSE),"")</f>
        <v/>
      </c>
      <c r="P58" s="171"/>
      <c r="Q58" s="171"/>
      <c r="R58" s="171"/>
      <c r="S58" s="166" t="str">
        <f t="shared" si="2"/>
        <v/>
      </c>
      <c r="T58" s="167"/>
      <c r="U58" s="168"/>
      <c r="V58" s="125"/>
    </row>
    <row r="59" spans="1:22">
      <c r="A59" s="157">
        <f t="shared" si="7"/>
        <v>54</v>
      </c>
      <c r="B59" s="158"/>
      <c r="C59" s="158"/>
      <c r="D59" s="159"/>
      <c r="E59" s="160" t="str">
        <f t="shared" si="0"/>
        <v/>
      </c>
      <c r="F59" s="160" t="str">
        <f t="shared" si="1"/>
        <v/>
      </c>
      <c r="G59" s="161"/>
      <c r="H59" s="162"/>
      <c r="I59" s="176"/>
      <c r="J59" s="163"/>
      <c r="K59" s="169"/>
      <c r="L59" s="169"/>
      <c r="M59" s="164" t="str">
        <f t="shared" si="4"/>
        <v/>
      </c>
      <c r="N59" s="165"/>
      <c r="O59" s="170" t="str">
        <f>IFERROR(VLOOKUP(M59,計算用!$A$48:$B$55,2,FALSE),"")</f>
        <v/>
      </c>
      <c r="P59" s="171"/>
      <c r="Q59" s="171"/>
      <c r="R59" s="171"/>
      <c r="S59" s="166" t="str">
        <f t="shared" si="2"/>
        <v/>
      </c>
      <c r="T59" s="167"/>
      <c r="U59" s="168"/>
      <c r="V59" s="125"/>
    </row>
    <row r="60" spans="1:22">
      <c r="A60" s="157">
        <f t="shared" si="7"/>
        <v>55</v>
      </c>
      <c r="B60" s="158"/>
      <c r="C60" s="158"/>
      <c r="D60" s="159"/>
      <c r="E60" s="160" t="str">
        <f t="shared" si="0"/>
        <v/>
      </c>
      <c r="F60" s="160" t="str">
        <f t="shared" si="1"/>
        <v/>
      </c>
      <c r="G60" s="161"/>
      <c r="H60" s="162"/>
      <c r="I60" s="176"/>
      <c r="J60" s="163"/>
      <c r="K60" s="169"/>
      <c r="L60" s="169"/>
      <c r="M60" s="164" t="str">
        <f t="shared" si="4"/>
        <v/>
      </c>
      <c r="N60" s="165"/>
      <c r="O60" s="170" t="str">
        <f>IFERROR(VLOOKUP(M60,計算用!$A$48:$B$55,2,FALSE),"")</f>
        <v/>
      </c>
      <c r="P60" s="171"/>
      <c r="Q60" s="171"/>
      <c r="R60" s="171"/>
      <c r="S60" s="166" t="str">
        <f t="shared" si="2"/>
        <v/>
      </c>
      <c r="T60" s="167"/>
      <c r="U60" s="168"/>
      <c r="V60" s="125"/>
    </row>
    <row r="61" spans="1:22">
      <c r="A61" s="157">
        <f t="shared" si="7"/>
        <v>56</v>
      </c>
      <c r="B61" s="158"/>
      <c r="C61" s="158"/>
      <c r="D61" s="159"/>
      <c r="E61" s="160" t="str">
        <f t="shared" si="0"/>
        <v/>
      </c>
      <c r="F61" s="160" t="str">
        <f t="shared" si="1"/>
        <v/>
      </c>
      <c r="G61" s="161"/>
      <c r="H61" s="162"/>
      <c r="I61" s="176"/>
      <c r="J61" s="163"/>
      <c r="K61" s="169"/>
      <c r="L61" s="169"/>
      <c r="M61" s="164" t="str">
        <f t="shared" si="4"/>
        <v/>
      </c>
      <c r="N61" s="165"/>
      <c r="O61" s="170" t="str">
        <f>IFERROR(VLOOKUP(M61,計算用!$A$48:$B$55,2,FALSE),"")</f>
        <v/>
      </c>
      <c r="P61" s="171"/>
      <c r="Q61" s="171"/>
      <c r="R61" s="171"/>
      <c r="S61" s="166" t="str">
        <f t="shared" si="2"/>
        <v/>
      </c>
      <c r="T61" s="167"/>
      <c r="U61" s="168"/>
      <c r="V61" s="125"/>
    </row>
    <row r="62" spans="1:22">
      <c r="A62" s="157">
        <f t="shared" si="7"/>
        <v>57</v>
      </c>
      <c r="B62" s="158"/>
      <c r="C62" s="158"/>
      <c r="D62" s="159"/>
      <c r="E62" s="160" t="str">
        <f t="shared" si="0"/>
        <v/>
      </c>
      <c r="F62" s="160" t="str">
        <f t="shared" si="1"/>
        <v/>
      </c>
      <c r="G62" s="161"/>
      <c r="H62" s="162"/>
      <c r="I62" s="176"/>
      <c r="J62" s="163"/>
      <c r="K62" s="169"/>
      <c r="L62" s="169"/>
      <c r="M62" s="164" t="str">
        <f t="shared" si="4"/>
        <v/>
      </c>
      <c r="N62" s="165"/>
      <c r="O62" s="170" t="str">
        <f>IFERROR(VLOOKUP(M62,計算用!$A$48:$B$55,2,FALSE),"")</f>
        <v/>
      </c>
      <c r="P62" s="171"/>
      <c r="Q62" s="171"/>
      <c r="R62" s="171"/>
      <c r="S62" s="166" t="str">
        <f t="shared" si="2"/>
        <v/>
      </c>
      <c r="T62" s="167"/>
      <c r="U62" s="168"/>
      <c r="V62" s="125"/>
    </row>
    <row r="63" spans="1:22">
      <c r="A63" s="157">
        <f t="shared" si="7"/>
        <v>58</v>
      </c>
      <c r="B63" s="158"/>
      <c r="C63" s="158"/>
      <c r="D63" s="159"/>
      <c r="E63" s="160" t="str">
        <f t="shared" si="0"/>
        <v/>
      </c>
      <c r="F63" s="160" t="str">
        <f t="shared" si="1"/>
        <v/>
      </c>
      <c r="G63" s="161"/>
      <c r="H63" s="162"/>
      <c r="I63" s="176"/>
      <c r="J63" s="163"/>
      <c r="K63" s="169"/>
      <c r="L63" s="169"/>
      <c r="M63" s="164" t="str">
        <f t="shared" si="4"/>
        <v/>
      </c>
      <c r="N63" s="165"/>
      <c r="O63" s="170" t="str">
        <f>IFERROR(VLOOKUP(M63,計算用!$A$48:$B$55,2,FALSE),"")</f>
        <v/>
      </c>
      <c r="P63" s="171"/>
      <c r="Q63" s="171"/>
      <c r="R63" s="171"/>
      <c r="S63" s="166" t="str">
        <f t="shared" si="2"/>
        <v/>
      </c>
      <c r="T63" s="167"/>
      <c r="U63" s="168"/>
      <c r="V63" s="125"/>
    </row>
    <row r="64" spans="1:22">
      <c r="A64" s="157">
        <f t="shared" si="7"/>
        <v>59</v>
      </c>
      <c r="B64" s="158"/>
      <c r="C64" s="158"/>
      <c r="D64" s="159"/>
      <c r="E64" s="160" t="str">
        <f t="shared" si="0"/>
        <v/>
      </c>
      <c r="F64" s="160" t="str">
        <f t="shared" si="1"/>
        <v/>
      </c>
      <c r="G64" s="161"/>
      <c r="H64" s="162"/>
      <c r="I64" s="176"/>
      <c r="J64" s="163"/>
      <c r="K64" s="169"/>
      <c r="L64" s="169"/>
      <c r="M64" s="164" t="str">
        <f t="shared" si="4"/>
        <v/>
      </c>
      <c r="N64" s="165"/>
      <c r="O64" s="170" t="str">
        <f>IFERROR(VLOOKUP(M64,計算用!$A$48:$B$55,2,FALSE),"")</f>
        <v/>
      </c>
      <c r="P64" s="171"/>
      <c r="Q64" s="171"/>
      <c r="R64" s="171"/>
      <c r="S64" s="166" t="str">
        <f t="shared" si="2"/>
        <v/>
      </c>
      <c r="T64" s="167"/>
      <c r="U64" s="168"/>
      <c r="V64" s="125"/>
    </row>
    <row r="65" spans="1:22">
      <c r="A65" s="157">
        <f t="shared" si="7"/>
        <v>60</v>
      </c>
      <c r="B65" s="158"/>
      <c r="C65" s="158"/>
      <c r="D65" s="159"/>
      <c r="E65" s="160" t="str">
        <f t="shared" si="0"/>
        <v/>
      </c>
      <c r="F65" s="160" t="str">
        <f t="shared" si="1"/>
        <v/>
      </c>
      <c r="G65" s="161"/>
      <c r="H65" s="162"/>
      <c r="I65" s="176"/>
      <c r="J65" s="163"/>
      <c r="K65" s="169"/>
      <c r="L65" s="169"/>
      <c r="M65" s="164" t="str">
        <f t="shared" si="4"/>
        <v/>
      </c>
      <c r="N65" s="165"/>
      <c r="O65" s="170" t="str">
        <f>IFERROR(VLOOKUP(M65,計算用!$A$48:$B$55,2,FALSE),"")</f>
        <v/>
      </c>
      <c r="P65" s="171"/>
      <c r="Q65" s="171"/>
      <c r="R65" s="171"/>
      <c r="S65" s="166" t="str">
        <f t="shared" si="2"/>
        <v/>
      </c>
      <c r="T65" s="167"/>
      <c r="U65" s="168"/>
      <c r="V65" s="125"/>
    </row>
    <row r="66" spans="1:22">
      <c r="A66" s="157">
        <f t="shared" si="7"/>
        <v>61</v>
      </c>
      <c r="B66" s="158"/>
      <c r="C66" s="158"/>
      <c r="D66" s="159"/>
      <c r="E66" s="160" t="str">
        <f t="shared" si="0"/>
        <v/>
      </c>
      <c r="F66" s="160" t="str">
        <f t="shared" si="1"/>
        <v/>
      </c>
      <c r="G66" s="161"/>
      <c r="H66" s="162"/>
      <c r="I66" s="176"/>
      <c r="J66" s="163"/>
      <c r="K66" s="169"/>
      <c r="L66" s="169"/>
      <c r="M66" s="164" t="str">
        <f t="shared" si="4"/>
        <v/>
      </c>
      <c r="N66" s="165"/>
      <c r="O66" s="170" t="str">
        <f>IFERROR(VLOOKUP(M66,計算用!$A$48:$B$55,2,FALSE),"")</f>
        <v/>
      </c>
      <c r="P66" s="171"/>
      <c r="Q66" s="171"/>
      <c r="R66" s="171"/>
      <c r="S66" s="166" t="str">
        <f t="shared" si="2"/>
        <v/>
      </c>
      <c r="T66" s="167"/>
      <c r="U66" s="168"/>
      <c r="V66" s="125"/>
    </row>
    <row r="67" spans="1:22">
      <c r="A67" s="157">
        <f t="shared" si="7"/>
        <v>62</v>
      </c>
      <c r="B67" s="158"/>
      <c r="C67" s="158"/>
      <c r="D67" s="159"/>
      <c r="E67" s="160" t="str">
        <f t="shared" si="0"/>
        <v/>
      </c>
      <c r="F67" s="160" t="str">
        <f t="shared" si="1"/>
        <v/>
      </c>
      <c r="G67" s="161"/>
      <c r="H67" s="162"/>
      <c r="I67" s="176"/>
      <c r="J67" s="163"/>
      <c r="K67" s="169"/>
      <c r="L67" s="169"/>
      <c r="M67" s="164" t="str">
        <f t="shared" si="4"/>
        <v/>
      </c>
      <c r="N67" s="165"/>
      <c r="O67" s="170" t="str">
        <f>IFERROR(VLOOKUP(M67,計算用!$A$48:$B$55,2,FALSE),"")</f>
        <v/>
      </c>
      <c r="P67" s="171"/>
      <c r="Q67" s="171"/>
      <c r="R67" s="171"/>
      <c r="S67" s="166" t="str">
        <f t="shared" si="2"/>
        <v/>
      </c>
      <c r="T67" s="167"/>
      <c r="U67" s="168"/>
      <c r="V67" s="125"/>
    </row>
    <row r="68" spans="1:22">
      <c r="A68" s="157">
        <f t="shared" si="7"/>
        <v>63</v>
      </c>
      <c r="B68" s="158"/>
      <c r="C68" s="158"/>
      <c r="D68" s="159"/>
      <c r="E68" s="160" t="str">
        <f t="shared" si="0"/>
        <v/>
      </c>
      <c r="F68" s="160" t="str">
        <f t="shared" si="1"/>
        <v/>
      </c>
      <c r="G68" s="161"/>
      <c r="H68" s="162"/>
      <c r="I68" s="176"/>
      <c r="J68" s="163"/>
      <c r="K68" s="169"/>
      <c r="L68" s="169"/>
      <c r="M68" s="164" t="str">
        <f t="shared" si="4"/>
        <v/>
      </c>
      <c r="N68" s="165"/>
      <c r="O68" s="170" t="str">
        <f>IFERROR(VLOOKUP(M68,計算用!$A$48:$B$55,2,FALSE),"")</f>
        <v/>
      </c>
      <c r="P68" s="171"/>
      <c r="Q68" s="171"/>
      <c r="R68" s="171"/>
      <c r="S68" s="166" t="str">
        <f t="shared" si="2"/>
        <v/>
      </c>
      <c r="T68" s="167"/>
      <c r="U68" s="168"/>
      <c r="V68" s="125"/>
    </row>
    <row r="69" spans="1:22">
      <c r="A69" s="157">
        <f t="shared" si="7"/>
        <v>64</v>
      </c>
      <c r="B69" s="158"/>
      <c r="C69" s="158"/>
      <c r="D69" s="159"/>
      <c r="E69" s="160" t="str">
        <f t="shared" si="0"/>
        <v/>
      </c>
      <c r="F69" s="160" t="str">
        <f t="shared" si="1"/>
        <v/>
      </c>
      <c r="G69" s="161"/>
      <c r="H69" s="162"/>
      <c r="I69" s="176"/>
      <c r="J69" s="163"/>
      <c r="K69" s="169"/>
      <c r="L69" s="169"/>
      <c r="M69" s="164" t="str">
        <f t="shared" si="4"/>
        <v/>
      </c>
      <c r="N69" s="165"/>
      <c r="O69" s="170" t="str">
        <f>IFERROR(VLOOKUP(M69,計算用!$A$48:$B$55,2,FALSE),"")</f>
        <v/>
      </c>
      <c r="P69" s="171"/>
      <c r="Q69" s="171"/>
      <c r="R69" s="171"/>
      <c r="S69" s="166" t="str">
        <f t="shared" si="2"/>
        <v/>
      </c>
      <c r="T69" s="167"/>
      <c r="U69" s="168"/>
      <c r="V69" s="125"/>
    </row>
    <row r="70" spans="1:22">
      <c r="A70" s="157">
        <f t="shared" si="7"/>
        <v>65</v>
      </c>
      <c r="B70" s="158"/>
      <c r="C70" s="158"/>
      <c r="D70" s="159"/>
      <c r="E70" s="160" t="str">
        <f t="shared" si="0"/>
        <v/>
      </c>
      <c r="F70" s="160" t="str">
        <f t="shared" si="1"/>
        <v/>
      </c>
      <c r="G70" s="161"/>
      <c r="H70" s="162"/>
      <c r="I70" s="176"/>
      <c r="J70" s="163"/>
      <c r="K70" s="169"/>
      <c r="L70" s="169"/>
      <c r="M70" s="164" t="str">
        <f t="shared" si="4"/>
        <v/>
      </c>
      <c r="N70" s="165"/>
      <c r="O70" s="170" t="str">
        <f>IFERROR(VLOOKUP(M70,計算用!$A$48:$B$55,2,FALSE),"")</f>
        <v/>
      </c>
      <c r="P70" s="171"/>
      <c r="Q70" s="171"/>
      <c r="R70" s="171"/>
      <c r="S70" s="166" t="str">
        <f t="shared" si="2"/>
        <v/>
      </c>
      <c r="T70" s="167"/>
      <c r="U70" s="168"/>
      <c r="V70" s="125"/>
    </row>
    <row r="71" spans="1:22">
      <c r="A71" s="157">
        <f t="shared" si="7"/>
        <v>66</v>
      </c>
      <c r="B71" s="158"/>
      <c r="C71" s="158"/>
      <c r="D71" s="159"/>
      <c r="E71" s="160" t="str">
        <f t="shared" ref="E71:E85" si="8">B71&amp;C71&amp;D71</f>
        <v/>
      </c>
      <c r="F71" s="160" t="str">
        <f t="shared" ref="F71:F85" si="9">IF(E71="","",COUNTIF($E$6:$E$85,E71))</f>
        <v/>
      </c>
      <c r="G71" s="161"/>
      <c r="H71" s="162"/>
      <c r="I71" s="176"/>
      <c r="J71" s="163"/>
      <c r="K71" s="169"/>
      <c r="L71" s="169"/>
      <c r="M71" s="164" t="str">
        <f t="shared" si="4"/>
        <v/>
      </c>
      <c r="N71" s="165"/>
      <c r="O71" s="170" t="str">
        <f>IFERROR(VLOOKUP(M71,計算用!$A$48:$B$55,2,FALSE),"")</f>
        <v/>
      </c>
      <c r="P71" s="171"/>
      <c r="Q71" s="171"/>
      <c r="R71" s="171"/>
      <c r="S71" s="166" t="str">
        <f t="shared" ref="S71:S85" si="10">IF(F71&gt;=2,"","可")</f>
        <v/>
      </c>
      <c r="T71" s="167"/>
      <c r="U71" s="168"/>
      <c r="V71" s="125"/>
    </row>
    <row r="72" spans="1:22">
      <c r="A72" s="157">
        <f t="shared" si="7"/>
        <v>67</v>
      </c>
      <c r="B72" s="158"/>
      <c r="C72" s="158"/>
      <c r="D72" s="159"/>
      <c r="E72" s="160" t="str">
        <f t="shared" si="8"/>
        <v/>
      </c>
      <c r="F72" s="160" t="str">
        <f t="shared" si="9"/>
        <v/>
      </c>
      <c r="G72" s="161"/>
      <c r="H72" s="162"/>
      <c r="I72" s="176"/>
      <c r="J72" s="163"/>
      <c r="K72" s="169"/>
      <c r="L72" s="169"/>
      <c r="M72" s="164" t="str">
        <f t="shared" ref="M72:M85" si="11">K72&amp;L72</f>
        <v/>
      </c>
      <c r="N72" s="165"/>
      <c r="O72" s="170" t="str">
        <f>IFERROR(VLOOKUP(M72,計算用!$A$48:$B$55,2,FALSE),"")</f>
        <v/>
      </c>
      <c r="P72" s="171"/>
      <c r="Q72" s="171"/>
      <c r="R72" s="171"/>
      <c r="S72" s="166" t="str">
        <f t="shared" si="10"/>
        <v/>
      </c>
      <c r="T72" s="167"/>
      <c r="U72" s="168"/>
      <c r="V72" s="125"/>
    </row>
    <row r="73" spans="1:22">
      <c r="A73" s="157">
        <f t="shared" si="7"/>
        <v>68</v>
      </c>
      <c r="B73" s="158"/>
      <c r="C73" s="158"/>
      <c r="D73" s="159"/>
      <c r="E73" s="160" t="str">
        <f t="shared" si="8"/>
        <v/>
      </c>
      <c r="F73" s="160" t="str">
        <f t="shared" si="9"/>
        <v/>
      </c>
      <c r="G73" s="161"/>
      <c r="H73" s="162"/>
      <c r="I73" s="176"/>
      <c r="J73" s="163"/>
      <c r="K73" s="169"/>
      <c r="L73" s="169"/>
      <c r="M73" s="164" t="str">
        <f t="shared" si="11"/>
        <v/>
      </c>
      <c r="N73" s="165"/>
      <c r="O73" s="170" t="str">
        <f>IFERROR(VLOOKUP(M73,計算用!$A$48:$B$55,2,FALSE),"")</f>
        <v/>
      </c>
      <c r="P73" s="171"/>
      <c r="Q73" s="171"/>
      <c r="R73" s="171"/>
      <c r="S73" s="166" t="str">
        <f t="shared" si="10"/>
        <v/>
      </c>
      <c r="T73" s="167"/>
      <c r="U73" s="168"/>
      <c r="V73" s="125"/>
    </row>
    <row r="74" spans="1:22">
      <c r="A74" s="157">
        <f t="shared" si="7"/>
        <v>69</v>
      </c>
      <c r="B74" s="158"/>
      <c r="C74" s="158"/>
      <c r="D74" s="159"/>
      <c r="E74" s="160" t="str">
        <f t="shared" si="8"/>
        <v/>
      </c>
      <c r="F74" s="160" t="str">
        <f t="shared" si="9"/>
        <v/>
      </c>
      <c r="G74" s="161"/>
      <c r="H74" s="162"/>
      <c r="I74" s="176"/>
      <c r="J74" s="163"/>
      <c r="K74" s="169"/>
      <c r="L74" s="169"/>
      <c r="M74" s="164" t="str">
        <f t="shared" si="11"/>
        <v/>
      </c>
      <c r="N74" s="165"/>
      <c r="O74" s="170" t="str">
        <f>IFERROR(VLOOKUP(M74,計算用!$A$48:$B$55,2,FALSE),"")</f>
        <v/>
      </c>
      <c r="P74" s="171"/>
      <c r="Q74" s="171"/>
      <c r="R74" s="171"/>
      <c r="S74" s="166" t="str">
        <f t="shared" si="10"/>
        <v/>
      </c>
      <c r="T74" s="167"/>
      <c r="U74" s="168"/>
      <c r="V74" s="125"/>
    </row>
    <row r="75" spans="1:22">
      <c r="A75" s="157">
        <f t="shared" si="7"/>
        <v>70</v>
      </c>
      <c r="B75" s="158"/>
      <c r="C75" s="158"/>
      <c r="D75" s="159"/>
      <c r="E75" s="160" t="str">
        <f t="shared" si="8"/>
        <v/>
      </c>
      <c r="F75" s="160" t="str">
        <f t="shared" si="9"/>
        <v/>
      </c>
      <c r="G75" s="161"/>
      <c r="H75" s="162"/>
      <c r="I75" s="176"/>
      <c r="J75" s="163"/>
      <c r="K75" s="169"/>
      <c r="L75" s="169"/>
      <c r="M75" s="164" t="str">
        <f t="shared" si="11"/>
        <v/>
      </c>
      <c r="N75" s="165"/>
      <c r="O75" s="170" t="str">
        <f>IFERROR(VLOOKUP(M75,計算用!$A$48:$B$55,2,FALSE),"")</f>
        <v/>
      </c>
      <c r="P75" s="171"/>
      <c r="Q75" s="171"/>
      <c r="R75" s="171"/>
      <c r="S75" s="166" t="str">
        <f t="shared" si="10"/>
        <v/>
      </c>
      <c r="T75" s="167"/>
      <c r="U75" s="168"/>
      <c r="V75" s="125"/>
    </row>
    <row r="76" spans="1:22">
      <c r="A76" s="157">
        <f t="shared" si="7"/>
        <v>71</v>
      </c>
      <c r="B76" s="158"/>
      <c r="C76" s="158"/>
      <c r="D76" s="159"/>
      <c r="E76" s="160" t="str">
        <f t="shared" si="8"/>
        <v/>
      </c>
      <c r="F76" s="160" t="str">
        <f t="shared" si="9"/>
        <v/>
      </c>
      <c r="G76" s="161"/>
      <c r="H76" s="162"/>
      <c r="I76" s="176"/>
      <c r="J76" s="163"/>
      <c r="K76" s="169"/>
      <c r="L76" s="169"/>
      <c r="M76" s="164" t="str">
        <f t="shared" si="11"/>
        <v/>
      </c>
      <c r="N76" s="165"/>
      <c r="O76" s="170" t="str">
        <f>IFERROR(VLOOKUP(M76,計算用!$A$48:$B$55,2,FALSE),"")</f>
        <v/>
      </c>
      <c r="P76" s="171"/>
      <c r="Q76" s="171"/>
      <c r="R76" s="171"/>
      <c r="S76" s="166" t="str">
        <f t="shared" si="10"/>
        <v/>
      </c>
      <c r="T76" s="167"/>
      <c r="U76" s="168"/>
      <c r="V76" s="125"/>
    </row>
    <row r="77" spans="1:22">
      <c r="A77" s="157">
        <f t="shared" si="7"/>
        <v>72</v>
      </c>
      <c r="B77" s="158"/>
      <c r="C77" s="158"/>
      <c r="D77" s="159"/>
      <c r="E77" s="160" t="str">
        <f t="shared" si="8"/>
        <v/>
      </c>
      <c r="F77" s="160" t="str">
        <f t="shared" si="9"/>
        <v/>
      </c>
      <c r="G77" s="161"/>
      <c r="H77" s="162"/>
      <c r="I77" s="176"/>
      <c r="J77" s="163"/>
      <c r="K77" s="169"/>
      <c r="L77" s="169"/>
      <c r="M77" s="164" t="str">
        <f t="shared" si="11"/>
        <v/>
      </c>
      <c r="N77" s="165"/>
      <c r="O77" s="170" t="str">
        <f>IFERROR(VLOOKUP(M77,計算用!$A$48:$B$55,2,FALSE),"")</f>
        <v/>
      </c>
      <c r="P77" s="171"/>
      <c r="Q77" s="171"/>
      <c r="R77" s="171"/>
      <c r="S77" s="166" t="str">
        <f t="shared" si="10"/>
        <v/>
      </c>
      <c r="T77" s="167"/>
      <c r="U77" s="168"/>
      <c r="V77" s="125"/>
    </row>
    <row r="78" spans="1:22">
      <c r="A78" s="157">
        <f t="shared" si="7"/>
        <v>73</v>
      </c>
      <c r="B78" s="158"/>
      <c r="C78" s="158"/>
      <c r="D78" s="159"/>
      <c r="E78" s="160" t="str">
        <f t="shared" si="8"/>
        <v/>
      </c>
      <c r="F78" s="160" t="str">
        <f t="shared" si="9"/>
        <v/>
      </c>
      <c r="G78" s="161"/>
      <c r="H78" s="162"/>
      <c r="I78" s="176"/>
      <c r="J78" s="163"/>
      <c r="K78" s="169"/>
      <c r="L78" s="169"/>
      <c r="M78" s="164" t="str">
        <f t="shared" si="11"/>
        <v/>
      </c>
      <c r="N78" s="165"/>
      <c r="O78" s="170" t="str">
        <f>IFERROR(VLOOKUP(M78,計算用!$A$48:$B$55,2,FALSE),"")</f>
        <v/>
      </c>
      <c r="P78" s="171"/>
      <c r="Q78" s="171"/>
      <c r="R78" s="171"/>
      <c r="S78" s="166" t="str">
        <f t="shared" si="10"/>
        <v/>
      </c>
      <c r="T78" s="167"/>
      <c r="U78" s="168"/>
      <c r="V78" s="125"/>
    </row>
    <row r="79" spans="1:22">
      <c r="A79" s="157">
        <f t="shared" si="7"/>
        <v>74</v>
      </c>
      <c r="B79" s="158"/>
      <c r="C79" s="158"/>
      <c r="D79" s="159"/>
      <c r="E79" s="160" t="str">
        <f t="shared" si="8"/>
        <v/>
      </c>
      <c r="F79" s="160" t="str">
        <f t="shared" si="9"/>
        <v/>
      </c>
      <c r="G79" s="161"/>
      <c r="H79" s="162"/>
      <c r="I79" s="176"/>
      <c r="J79" s="163"/>
      <c r="K79" s="169"/>
      <c r="L79" s="169"/>
      <c r="M79" s="164" t="str">
        <f t="shared" si="11"/>
        <v/>
      </c>
      <c r="N79" s="165"/>
      <c r="O79" s="170" t="str">
        <f>IFERROR(VLOOKUP(M79,計算用!$A$48:$B$55,2,FALSE),"")</f>
        <v/>
      </c>
      <c r="P79" s="171"/>
      <c r="Q79" s="171"/>
      <c r="R79" s="171"/>
      <c r="S79" s="166" t="str">
        <f t="shared" si="10"/>
        <v/>
      </c>
      <c r="T79" s="167"/>
      <c r="U79" s="168"/>
      <c r="V79" s="125"/>
    </row>
    <row r="80" spans="1:22">
      <c r="A80" s="157">
        <f t="shared" si="7"/>
        <v>75</v>
      </c>
      <c r="B80" s="158"/>
      <c r="C80" s="158"/>
      <c r="D80" s="159"/>
      <c r="E80" s="160" t="str">
        <f t="shared" si="8"/>
        <v/>
      </c>
      <c r="F80" s="160" t="str">
        <f t="shared" si="9"/>
        <v/>
      </c>
      <c r="G80" s="161"/>
      <c r="H80" s="162"/>
      <c r="I80" s="176"/>
      <c r="J80" s="163"/>
      <c r="K80" s="169"/>
      <c r="L80" s="169"/>
      <c r="M80" s="164" t="str">
        <f t="shared" si="11"/>
        <v/>
      </c>
      <c r="N80" s="165"/>
      <c r="O80" s="170" t="str">
        <f>IFERROR(VLOOKUP(M80,計算用!$A$48:$B$55,2,FALSE),"")</f>
        <v/>
      </c>
      <c r="P80" s="171"/>
      <c r="Q80" s="171"/>
      <c r="R80" s="171"/>
      <c r="S80" s="166" t="str">
        <f t="shared" si="10"/>
        <v/>
      </c>
      <c r="T80" s="167"/>
      <c r="U80" s="168"/>
      <c r="V80" s="125"/>
    </row>
    <row r="81" spans="1:22">
      <c r="A81" s="157">
        <f t="shared" si="7"/>
        <v>76</v>
      </c>
      <c r="B81" s="158"/>
      <c r="C81" s="158"/>
      <c r="D81" s="159"/>
      <c r="E81" s="160" t="str">
        <f t="shared" si="8"/>
        <v/>
      </c>
      <c r="F81" s="160" t="str">
        <f t="shared" si="9"/>
        <v/>
      </c>
      <c r="G81" s="161"/>
      <c r="H81" s="162"/>
      <c r="I81" s="176"/>
      <c r="J81" s="163"/>
      <c r="K81" s="169"/>
      <c r="L81" s="169"/>
      <c r="M81" s="164" t="str">
        <f t="shared" si="11"/>
        <v/>
      </c>
      <c r="N81" s="165"/>
      <c r="O81" s="170" t="str">
        <f>IFERROR(VLOOKUP(M81,計算用!$A$48:$B$55,2,FALSE),"")</f>
        <v/>
      </c>
      <c r="P81" s="171"/>
      <c r="Q81" s="171"/>
      <c r="R81" s="171"/>
      <c r="S81" s="166" t="str">
        <f t="shared" si="10"/>
        <v/>
      </c>
      <c r="T81" s="167"/>
      <c r="U81" s="168"/>
      <c r="V81" s="125"/>
    </row>
    <row r="82" spans="1:22">
      <c r="A82" s="157">
        <f t="shared" si="7"/>
        <v>77</v>
      </c>
      <c r="B82" s="158"/>
      <c r="C82" s="158"/>
      <c r="D82" s="159"/>
      <c r="E82" s="160" t="str">
        <f t="shared" si="8"/>
        <v/>
      </c>
      <c r="F82" s="160" t="str">
        <f t="shared" si="9"/>
        <v/>
      </c>
      <c r="G82" s="161"/>
      <c r="H82" s="162"/>
      <c r="I82" s="176"/>
      <c r="J82" s="163"/>
      <c r="K82" s="169"/>
      <c r="L82" s="169"/>
      <c r="M82" s="164" t="str">
        <f t="shared" si="11"/>
        <v/>
      </c>
      <c r="N82" s="165"/>
      <c r="O82" s="170" t="str">
        <f>IFERROR(VLOOKUP(M82,計算用!$A$48:$B$55,2,FALSE),"")</f>
        <v/>
      </c>
      <c r="P82" s="171"/>
      <c r="Q82" s="171"/>
      <c r="R82" s="171"/>
      <c r="S82" s="166" t="str">
        <f t="shared" si="10"/>
        <v/>
      </c>
      <c r="T82" s="167"/>
      <c r="U82" s="168"/>
      <c r="V82" s="125"/>
    </row>
    <row r="83" spans="1:22">
      <c r="A83" s="157">
        <f t="shared" si="7"/>
        <v>78</v>
      </c>
      <c r="B83" s="158"/>
      <c r="C83" s="158"/>
      <c r="D83" s="159"/>
      <c r="E83" s="160" t="str">
        <f t="shared" si="8"/>
        <v/>
      </c>
      <c r="F83" s="160" t="str">
        <f t="shared" si="9"/>
        <v/>
      </c>
      <c r="G83" s="161"/>
      <c r="H83" s="162"/>
      <c r="I83" s="176"/>
      <c r="J83" s="163"/>
      <c r="K83" s="169"/>
      <c r="L83" s="169"/>
      <c r="M83" s="164" t="str">
        <f t="shared" si="11"/>
        <v/>
      </c>
      <c r="N83" s="165"/>
      <c r="O83" s="170" t="str">
        <f>IFERROR(VLOOKUP(M83,計算用!$A$48:$B$55,2,FALSE),"")</f>
        <v/>
      </c>
      <c r="P83" s="171"/>
      <c r="Q83" s="171"/>
      <c r="R83" s="171"/>
      <c r="S83" s="166" t="str">
        <f t="shared" si="10"/>
        <v/>
      </c>
      <c r="T83" s="167"/>
      <c r="U83" s="168"/>
      <c r="V83" s="125"/>
    </row>
    <row r="84" spans="1:22">
      <c r="A84" s="157">
        <f t="shared" si="7"/>
        <v>79</v>
      </c>
      <c r="B84" s="158"/>
      <c r="C84" s="158"/>
      <c r="D84" s="159"/>
      <c r="E84" s="160" t="str">
        <f t="shared" si="8"/>
        <v/>
      </c>
      <c r="F84" s="160" t="str">
        <f t="shared" si="9"/>
        <v/>
      </c>
      <c r="G84" s="161"/>
      <c r="H84" s="162"/>
      <c r="I84" s="176"/>
      <c r="J84" s="163"/>
      <c r="K84" s="169"/>
      <c r="L84" s="169"/>
      <c r="M84" s="164" t="str">
        <f t="shared" si="11"/>
        <v/>
      </c>
      <c r="N84" s="165"/>
      <c r="O84" s="170" t="str">
        <f>IFERROR(VLOOKUP(M84,計算用!$A$48:$B$55,2,FALSE),"")</f>
        <v/>
      </c>
      <c r="P84" s="171"/>
      <c r="Q84" s="171"/>
      <c r="R84" s="171"/>
      <c r="S84" s="166" t="str">
        <f t="shared" si="10"/>
        <v/>
      </c>
      <c r="T84" s="167"/>
      <c r="U84" s="168"/>
      <c r="V84" s="125"/>
    </row>
    <row r="85" spans="1:22">
      <c r="A85" s="157">
        <f t="shared" si="7"/>
        <v>80</v>
      </c>
      <c r="B85" s="158"/>
      <c r="C85" s="158"/>
      <c r="D85" s="159"/>
      <c r="E85" s="160" t="str">
        <f t="shared" si="8"/>
        <v/>
      </c>
      <c r="F85" s="160" t="str">
        <f t="shared" si="9"/>
        <v/>
      </c>
      <c r="G85" s="161"/>
      <c r="H85" s="162"/>
      <c r="I85" s="176"/>
      <c r="J85" s="163"/>
      <c r="K85" s="169"/>
      <c r="L85" s="169"/>
      <c r="M85" s="164" t="str">
        <f t="shared" si="11"/>
        <v/>
      </c>
      <c r="N85" s="165"/>
      <c r="O85" s="170" t="str">
        <f>IFERROR(VLOOKUP(M85,計算用!$A$48:$B$55,2,FALSE),"")</f>
        <v/>
      </c>
      <c r="P85" s="171"/>
      <c r="Q85" s="171"/>
      <c r="R85" s="171"/>
      <c r="S85" s="166" t="str">
        <f t="shared" si="10"/>
        <v/>
      </c>
      <c r="T85" s="167"/>
      <c r="U85" s="168"/>
      <c r="V85" s="125"/>
    </row>
    <row r="86" spans="1:22">
      <c r="S86" s="12"/>
    </row>
  </sheetData>
  <sheetProtection formatCells="0" formatColumns="0" formatRows="0" insertColumns="0" insertRows="0" selectLockedCells="1" autoFilter="0"/>
  <mergeCells count="10">
    <mergeCell ref="T4:U4"/>
    <mergeCell ref="P4:S4"/>
    <mergeCell ref="A4:A5"/>
    <mergeCell ref="G4:G5"/>
    <mergeCell ref="H4:J4"/>
    <mergeCell ref="O4:O5"/>
    <mergeCell ref="B4:B5"/>
    <mergeCell ref="C4:C5"/>
    <mergeCell ref="D4:D5"/>
    <mergeCell ref="K4:N4"/>
  </mergeCells>
  <phoneticPr fontId="3"/>
  <dataValidations count="1">
    <dataValidation type="list" allowBlank="1" showInputMessage="1" showErrorMessage="1" sqref="R6:R85">
      <formula1>"該当"</formula1>
    </dataValidation>
  </dataValidations>
  <pageMargins left="0.70866141732283472" right="0.70866141732283472" top="0.74803149606299213" bottom="0.55118110236220474" header="0.31496062992125984" footer="0.31496062992125984"/>
  <pageSetup paperSize="9" scale="68" orientation="landscape" r:id="rId1"/>
  <rowBreaks count="1" manualBreakCount="1">
    <brk id="45" max="14" man="1"/>
  </row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計算用!$A$43:$A$45</xm:f>
          </x14:formula1>
          <xm:sqref>K7:K85</xm:sqref>
        </x14:dataValidation>
        <x14:dataValidation type="list" allowBlank="1" showInputMessage="1" showErrorMessage="1">
          <x14:formula1>
            <xm:f>OFFSET(計算用!$A$42,MATCH(K6,計算用!$A$43:$A$45,0),1,1,3)</xm:f>
          </x14:formula1>
          <xm:sqref>L6:L85</xm:sqref>
        </x14:dataValidation>
        <x14:dataValidation type="list" allowBlank="1" showInputMessage="1" showErrorMessage="1">
          <x14:formula1>
            <xm:f>計算用!$A$57:$A$58</xm:f>
          </x14:formula1>
          <xm:sqref>P6:Q85</xm:sqref>
        </x14:dataValidation>
        <x14:dataValidation type="list" allowBlank="1" showInputMessage="1" showErrorMessage="1">
          <x14:formula1>
            <xm:f>計算用!$A$3:$A$34</xm:f>
          </x14:formula1>
          <xm:sqref>I6:I85</xm:sqref>
        </x14:dataValidation>
        <x14:dataValidation type="list" allowBlank="1" showInputMessage="1" showErrorMessage="1">
          <x14:formula1>
            <xm:f>計算用!$A$43:$A$44</xm:f>
          </x14:formula1>
          <xm:sqref>K6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U102"/>
  <sheetViews>
    <sheetView workbookViewId="0">
      <selection activeCell="B4" sqref="B4"/>
    </sheetView>
  </sheetViews>
  <sheetFormatPr defaultRowHeight="13.5"/>
  <cols>
    <col min="1" max="1" width="5.875" customWidth="1"/>
    <col min="2" max="2" width="15.25" customWidth="1"/>
    <col min="3" max="3" width="23.125" customWidth="1"/>
    <col min="4" max="4" width="15.375" customWidth="1"/>
    <col min="5" max="5" width="45.375" customWidth="1"/>
    <col min="6" max="6" width="10.375" customWidth="1"/>
    <col min="7" max="7" width="11.375" bestFit="1" customWidth="1"/>
    <col min="8" max="13" width="9" customWidth="1"/>
  </cols>
  <sheetData>
    <row r="1" spans="1:21">
      <c r="A1" t="s">
        <v>259</v>
      </c>
    </row>
    <row r="2" spans="1:21" s="199" customFormat="1" ht="30.95" customHeight="1">
      <c r="A2" s="195" t="s">
        <v>260</v>
      </c>
      <c r="B2" s="196" t="s">
        <v>261</v>
      </c>
      <c r="C2" s="195" t="s">
        <v>262</v>
      </c>
      <c r="D2" s="196" t="s">
        <v>263</v>
      </c>
      <c r="E2" s="195" t="s">
        <v>264</v>
      </c>
      <c r="F2" s="195" t="s">
        <v>265</v>
      </c>
      <c r="G2" s="195" t="s">
        <v>266</v>
      </c>
      <c r="H2" s="197" t="s">
        <v>267</v>
      </c>
      <c r="I2" s="197" t="s">
        <v>268</v>
      </c>
      <c r="J2" s="197" t="s">
        <v>269</v>
      </c>
      <c r="K2" s="197" t="s">
        <v>270</v>
      </c>
      <c r="L2" s="197" t="s">
        <v>271</v>
      </c>
      <c r="M2" s="197" t="s">
        <v>272</v>
      </c>
      <c r="N2" s="198" t="s">
        <v>273</v>
      </c>
      <c r="O2" s="198" t="s">
        <v>274</v>
      </c>
      <c r="P2" s="198" t="s">
        <v>275</v>
      </c>
      <c r="Q2" s="198" t="s">
        <v>276</v>
      </c>
      <c r="R2" s="198" t="s">
        <v>277</v>
      </c>
      <c r="S2" s="198" t="s">
        <v>278</v>
      </c>
      <c r="T2" s="198" t="s">
        <v>279</v>
      </c>
      <c r="U2" s="198" t="s">
        <v>280</v>
      </c>
    </row>
    <row r="3" spans="1:21">
      <c r="A3" s="200">
        <v>1</v>
      </c>
      <c r="B3" s="200">
        <f ca="1">IFERROR(INDIRECT("個票"&amp;$A3&amp;"！$H$7"),"")</f>
        <v>0</v>
      </c>
      <c r="C3" s="200">
        <f ca="1">IFERROR(INDIRECT("個票"&amp;$A3&amp;"！$T$7"),"")</f>
        <v>0</v>
      </c>
      <c r="D3" s="200">
        <f ca="1">IFERROR(INDIRECT("個票"&amp;$A3&amp;"！$W$9"),"")</f>
        <v>0</v>
      </c>
      <c r="E3" s="200" t="str">
        <f ca="1">IFERROR(INDIRECT("個票"&amp;$A3&amp;"！$D$9")&amp;INDIRECT("個票"&amp;$A3&amp;"！$H$9"),"")</f>
        <v/>
      </c>
      <c r="F3" s="200">
        <f ca="1">IFERROR(INDIRECT("個票"&amp;$A3&amp;"！$L$10"),"")</f>
        <v>0</v>
      </c>
      <c r="G3" s="200" t="str">
        <f ca="1">IFERROR(IF(INDIRECT("個票"&amp;$A3&amp;"！$X$16")="","いいえ","はい"),"")</f>
        <v>いいえ</v>
      </c>
      <c r="H3" s="200">
        <f ca="1">IFERROR(INDIRECT("個票"&amp;$A3&amp;"！$AI$21")-INDIRECT("個票"&amp;$A3&amp;"！$AE$22"),"")</f>
        <v>0</v>
      </c>
      <c r="I3" s="200">
        <f ca="1">IFERROR(INDIRECT("個票"&amp;$A3&amp;"！$AE$22"),"")</f>
        <v>0</v>
      </c>
      <c r="J3" s="200" t="str">
        <f ca="1">IFERROR(INDIRECT("個票"&amp;$A3&amp;"！$AI$24"),"")</f>
        <v/>
      </c>
      <c r="K3" s="200" t="str">
        <f ca="1">IFERROR(INDIRECT("個票"&amp;$A3&amp;"！$AI$40"),"")</f>
        <v/>
      </c>
      <c r="L3" s="200">
        <f ca="1">IFERROR(INDIRECT("個票"&amp;$A3&amp;"！$AI$52"),"")</f>
        <v>0</v>
      </c>
      <c r="M3" s="200" t="str">
        <f ca="1">IFERROR(INDIRECT("個票"&amp;$A3&amp;"！$AI$57"),"")</f>
        <v/>
      </c>
      <c r="N3" s="200"/>
      <c r="O3" s="200"/>
      <c r="P3" s="200"/>
      <c r="Q3" s="200"/>
      <c r="R3" s="200"/>
      <c r="S3" s="200"/>
      <c r="T3" s="200"/>
      <c r="U3" s="200"/>
    </row>
    <row r="4" spans="1:21">
      <c r="A4" s="200">
        <v>2</v>
      </c>
      <c r="B4" s="200" t="str">
        <f t="shared" ref="B4:B67" ca="1" si="0">IFERROR(INDIRECT("個票"&amp;$A4&amp;"！$H$7"),"")</f>
        <v/>
      </c>
      <c r="C4" s="200" t="str">
        <f t="shared" ref="C4:C67" ca="1" si="1">IFERROR(INDIRECT("個票"&amp;$A4&amp;"！$T$7"),"")</f>
        <v/>
      </c>
      <c r="D4" s="200" t="str">
        <f t="shared" ref="D4:D67" ca="1" si="2">IFERROR(INDIRECT("個票"&amp;$A4&amp;"！$W$9"),"")</f>
        <v/>
      </c>
      <c r="E4" s="200" t="str">
        <f t="shared" ref="E4:E67" ca="1" si="3">IFERROR(INDIRECT("個票"&amp;$A4&amp;"！$D$9")&amp;INDIRECT("個票"&amp;$A4&amp;"！$H$9"),"")</f>
        <v/>
      </c>
      <c r="F4" s="200" t="str">
        <f t="shared" ref="F4:F67" ca="1" si="4">IFERROR(INDIRECT("個票"&amp;$A4&amp;"！$L$10"),"")</f>
        <v/>
      </c>
      <c r="G4" s="200" t="str">
        <f t="shared" ref="G4:G67" ca="1" si="5">IFERROR(IF(INDIRECT("個票"&amp;$A4&amp;"！$X$16")="","いいえ","はい"),"")</f>
        <v/>
      </c>
      <c r="H4" s="200" t="str">
        <f t="shared" ref="H4:H67" ca="1" si="6">IFERROR(INDIRECT("個票"&amp;$A4&amp;"！$AI$21")-INDIRECT("個票"&amp;$A4&amp;"！$AE$22"),"")</f>
        <v/>
      </c>
      <c r="I4" s="200" t="str">
        <f t="shared" ref="I4:I67" ca="1" si="7">IFERROR(INDIRECT("個票"&amp;$A4&amp;"！$AE$22"),"")</f>
        <v/>
      </c>
      <c r="J4" s="200" t="str">
        <f t="shared" ref="J4:J67" ca="1" si="8">IFERROR(INDIRECT("個票"&amp;$A4&amp;"！$AI$24"),"")</f>
        <v/>
      </c>
      <c r="K4" s="200" t="str">
        <f t="shared" ref="K4:K67" ca="1" si="9">IFERROR(INDIRECT("個票"&amp;$A4&amp;"！$AI$40"),"")</f>
        <v/>
      </c>
      <c r="L4" s="200" t="str">
        <f t="shared" ref="L4:L67" ca="1" si="10">IFERROR(INDIRECT("個票"&amp;$A4&amp;"！$AI$52"),"")</f>
        <v/>
      </c>
      <c r="M4" s="200" t="str">
        <f t="shared" ref="M4:M67" ca="1" si="11">IFERROR(INDIRECT("個票"&amp;$A4&amp;"！$AI$57"),"")</f>
        <v/>
      </c>
      <c r="N4" s="200"/>
      <c r="O4" s="200"/>
      <c r="P4" s="200"/>
      <c r="Q4" s="200"/>
      <c r="R4" s="200"/>
      <c r="S4" s="200"/>
      <c r="T4" s="200"/>
      <c r="U4" s="200"/>
    </row>
    <row r="5" spans="1:21">
      <c r="A5" s="200">
        <v>3</v>
      </c>
      <c r="B5" s="200" t="str">
        <f t="shared" ca="1" si="0"/>
        <v/>
      </c>
      <c r="C5" s="200" t="str">
        <f t="shared" ca="1" si="1"/>
        <v/>
      </c>
      <c r="D5" s="200" t="str">
        <f t="shared" ca="1" si="2"/>
        <v/>
      </c>
      <c r="E5" s="200" t="str">
        <f t="shared" ca="1" si="3"/>
        <v/>
      </c>
      <c r="F5" s="200" t="str">
        <f t="shared" ca="1" si="4"/>
        <v/>
      </c>
      <c r="G5" s="200" t="str">
        <f t="shared" ca="1" si="5"/>
        <v/>
      </c>
      <c r="H5" s="200" t="str">
        <f t="shared" ca="1" si="6"/>
        <v/>
      </c>
      <c r="I5" s="200" t="str">
        <f t="shared" ca="1" si="7"/>
        <v/>
      </c>
      <c r="J5" s="200" t="str">
        <f t="shared" ca="1" si="8"/>
        <v/>
      </c>
      <c r="K5" s="200" t="str">
        <f t="shared" ca="1" si="9"/>
        <v/>
      </c>
      <c r="L5" s="200" t="str">
        <f t="shared" ca="1" si="10"/>
        <v/>
      </c>
      <c r="M5" s="200" t="str">
        <f t="shared" ca="1" si="11"/>
        <v/>
      </c>
      <c r="N5" s="200"/>
      <c r="O5" s="200"/>
      <c r="P5" s="200"/>
      <c r="Q5" s="200"/>
      <c r="R5" s="200"/>
      <c r="S5" s="200"/>
      <c r="T5" s="200"/>
      <c r="U5" s="200"/>
    </row>
    <row r="6" spans="1:21">
      <c r="A6" s="200">
        <v>4</v>
      </c>
      <c r="B6" s="200" t="str">
        <f t="shared" ca="1" si="0"/>
        <v/>
      </c>
      <c r="C6" s="200" t="str">
        <f t="shared" ca="1" si="1"/>
        <v/>
      </c>
      <c r="D6" s="200" t="str">
        <f t="shared" ca="1" si="2"/>
        <v/>
      </c>
      <c r="E6" s="200" t="str">
        <f t="shared" ca="1" si="3"/>
        <v/>
      </c>
      <c r="F6" s="200" t="str">
        <f t="shared" ca="1" si="4"/>
        <v/>
      </c>
      <c r="G6" s="200" t="str">
        <f t="shared" ca="1" si="5"/>
        <v/>
      </c>
      <c r="H6" s="200" t="str">
        <f t="shared" ca="1" si="6"/>
        <v/>
      </c>
      <c r="I6" s="200" t="str">
        <f t="shared" ca="1" si="7"/>
        <v/>
      </c>
      <c r="J6" s="200" t="str">
        <f t="shared" ca="1" si="8"/>
        <v/>
      </c>
      <c r="K6" s="200" t="str">
        <f t="shared" ca="1" si="9"/>
        <v/>
      </c>
      <c r="L6" s="200" t="str">
        <f t="shared" ca="1" si="10"/>
        <v/>
      </c>
      <c r="M6" s="200" t="str">
        <f t="shared" ca="1" si="11"/>
        <v/>
      </c>
      <c r="N6" s="200"/>
      <c r="O6" s="200"/>
      <c r="P6" s="200"/>
      <c r="Q6" s="200"/>
      <c r="R6" s="200"/>
      <c r="S6" s="200"/>
      <c r="T6" s="200"/>
      <c r="U6" s="200"/>
    </row>
    <row r="7" spans="1:21">
      <c r="A7" s="200">
        <v>5</v>
      </c>
      <c r="B7" s="200" t="str">
        <f t="shared" ca="1" si="0"/>
        <v/>
      </c>
      <c r="C7" s="200" t="str">
        <f t="shared" ca="1" si="1"/>
        <v/>
      </c>
      <c r="D7" s="200" t="str">
        <f t="shared" ca="1" si="2"/>
        <v/>
      </c>
      <c r="E7" s="200" t="str">
        <f t="shared" ca="1" si="3"/>
        <v/>
      </c>
      <c r="F7" s="200" t="str">
        <f t="shared" ca="1" si="4"/>
        <v/>
      </c>
      <c r="G7" s="200" t="str">
        <f t="shared" ca="1" si="5"/>
        <v/>
      </c>
      <c r="H7" s="200" t="str">
        <f t="shared" ca="1" si="6"/>
        <v/>
      </c>
      <c r="I7" s="200" t="str">
        <f t="shared" ca="1" si="7"/>
        <v/>
      </c>
      <c r="J7" s="200" t="str">
        <f t="shared" ca="1" si="8"/>
        <v/>
      </c>
      <c r="K7" s="200" t="str">
        <f t="shared" ca="1" si="9"/>
        <v/>
      </c>
      <c r="L7" s="200" t="str">
        <f t="shared" ca="1" si="10"/>
        <v/>
      </c>
      <c r="M7" s="200" t="str">
        <f t="shared" ca="1" si="11"/>
        <v/>
      </c>
      <c r="N7" s="200"/>
      <c r="O7" s="200"/>
      <c r="P7" s="200"/>
      <c r="Q7" s="200"/>
      <c r="R7" s="200"/>
      <c r="S7" s="200"/>
      <c r="T7" s="200"/>
      <c r="U7" s="200"/>
    </row>
    <row r="8" spans="1:21">
      <c r="A8" s="200">
        <v>6</v>
      </c>
      <c r="B8" s="200" t="str">
        <f t="shared" ca="1" si="0"/>
        <v/>
      </c>
      <c r="C8" s="200" t="str">
        <f t="shared" ca="1" si="1"/>
        <v/>
      </c>
      <c r="D8" s="200" t="str">
        <f t="shared" ca="1" si="2"/>
        <v/>
      </c>
      <c r="E8" s="200" t="str">
        <f t="shared" ca="1" si="3"/>
        <v/>
      </c>
      <c r="F8" s="200" t="str">
        <f t="shared" ca="1" si="4"/>
        <v/>
      </c>
      <c r="G8" s="200" t="str">
        <f t="shared" ca="1" si="5"/>
        <v/>
      </c>
      <c r="H8" s="200" t="str">
        <f t="shared" ca="1" si="6"/>
        <v/>
      </c>
      <c r="I8" s="200" t="str">
        <f t="shared" ca="1" si="7"/>
        <v/>
      </c>
      <c r="J8" s="200" t="str">
        <f t="shared" ca="1" si="8"/>
        <v/>
      </c>
      <c r="K8" s="200" t="str">
        <f t="shared" ca="1" si="9"/>
        <v/>
      </c>
      <c r="L8" s="200" t="str">
        <f t="shared" ca="1" si="10"/>
        <v/>
      </c>
      <c r="M8" s="200" t="str">
        <f t="shared" ca="1" si="11"/>
        <v/>
      </c>
      <c r="N8" s="200"/>
      <c r="O8" s="200"/>
      <c r="P8" s="200"/>
      <c r="Q8" s="200"/>
      <c r="R8" s="200"/>
      <c r="S8" s="200"/>
      <c r="T8" s="200"/>
      <c r="U8" s="200"/>
    </row>
    <row r="9" spans="1:21">
      <c r="A9" s="200">
        <v>7</v>
      </c>
      <c r="B9" s="200" t="str">
        <f t="shared" ca="1" si="0"/>
        <v/>
      </c>
      <c r="C9" s="200" t="str">
        <f t="shared" ca="1" si="1"/>
        <v/>
      </c>
      <c r="D9" s="200" t="str">
        <f t="shared" ca="1" si="2"/>
        <v/>
      </c>
      <c r="E9" s="200" t="str">
        <f t="shared" ca="1" si="3"/>
        <v/>
      </c>
      <c r="F9" s="200" t="str">
        <f t="shared" ca="1" si="4"/>
        <v/>
      </c>
      <c r="G9" s="200" t="str">
        <f t="shared" ca="1" si="5"/>
        <v/>
      </c>
      <c r="H9" s="200" t="str">
        <f t="shared" ca="1" si="6"/>
        <v/>
      </c>
      <c r="I9" s="200" t="str">
        <f t="shared" ca="1" si="7"/>
        <v/>
      </c>
      <c r="J9" s="200" t="str">
        <f t="shared" ca="1" si="8"/>
        <v/>
      </c>
      <c r="K9" s="200" t="str">
        <f t="shared" ca="1" si="9"/>
        <v/>
      </c>
      <c r="L9" s="200" t="str">
        <f t="shared" ca="1" si="10"/>
        <v/>
      </c>
      <c r="M9" s="200" t="str">
        <f t="shared" ca="1" si="11"/>
        <v/>
      </c>
      <c r="N9" s="200"/>
      <c r="O9" s="200"/>
      <c r="P9" s="200"/>
      <c r="Q9" s="200"/>
      <c r="R9" s="200"/>
      <c r="S9" s="200"/>
      <c r="T9" s="200"/>
      <c r="U9" s="200"/>
    </row>
    <row r="10" spans="1:21">
      <c r="A10" s="200">
        <v>8</v>
      </c>
      <c r="B10" s="200" t="str">
        <f t="shared" ca="1" si="0"/>
        <v/>
      </c>
      <c r="C10" s="200" t="str">
        <f t="shared" ca="1" si="1"/>
        <v/>
      </c>
      <c r="D10" s="200" t="str">
        <f t="shared" ca="1" si="2"/>
        <v/>
      </c>
      <c r="E10" s="200" t="str">
        <f t="shared" ca="1" si="3"/>
        <v/>
      </c>
      <c r="F10" s="200" t="str">
        <f t="shared" ca="1" si="4"/>
        <v/>
      </c>
      <c r="G10" s="200" t="str">
        <f t="shared" ca="1" si="5"/>
        <v/>
      </c>
      <c r="H10" s="200" t="str">
        <f t="shared" ca="1" si="6"/>
        <v/>
      </c>
      <c r="I10" s="200" t="str">
        <f t="shared" ca="1" si="7"/>
        <v/>
      </c>
      <c r="J10" s="200" t="str">
        <f t="shared" ca="1" si="8"/>
        <v/>
      </c>
      <c r="K10" s="200" t="str">
        <f t="shared" ca="1" si="9"/>
        <v/>
      </c>
      <c r="L10" s="200" t="str">
        <f t="shared" ca="1" si="10"/>
        <v/>
      </c>
      <c r="M10" s="200" t="str">
        <f t="shared" ca="1" si="11"/>
        <v/>
      </c>
      <c r="N10" s="200"/>
      <c r="O10" s="200"/>
      <c r="P10" s="200"/>
      <c r="Q10" s="200"/>
      <c r="R10" s="200"/>
      <c r="S10" s="200"/>
      <c r="T10" s="200"/>
      <c r="U10" s="200"/>
    </row>
    <row r="11" spans="1:21">
      <c r="A11" s="200">
        <v>9</v>
      </c>
      <c r="B11" s="200" t="str">
        <f t="shared" ca="1" si="0"/>
        <v/>
      </c>
      <c r="C11" s="200" t="str">
        <f t="shared" ca="1" si="1"/>
        <v/>
      </c>
      <c r="D11" s="200" t="str">
        <f t="shared" ca="1" si="2"/>
        <v/>
      </c>
      <c r="E11" s="200" t="str">
        <f t="shared" ca="1" si="3"/>
        <v/>
      </c>
      <c r="F11" s="200" t="str">
        <f t="shared" ca="1" si="4"/>
        <v/>
      </c>
      <c r="G11" s="200" t="str">
        <f t="shared" ca="1" si="5"/>
        <v/>
      </c>
      <c r="H11" s="200" t="str">
        <f t="shared" ca="1" si="6"/>
        <v/>
      </c>
      <c r="I11" s="200" t="str">
        <f t="shared" ca="1" si="7"/>
        <v/>
      </c>
      <c r="J11" s="200" t="str">
        <f t="shared" ca="1" si="8"/>
        <v/>
      </c>
      <c r="K11" s="200" t="str">
        <f t="shared" ca="1" si="9"/>
        <v/>
      </c>
      <c r="L11" s="200" t="str">
        <f t="shared" ca="1" si="10"/>
        <v/>
      </c>
      <c r="M11" s="200" t="str">
        <f t="shared" ca="1" si="11"/>
        <v/>
      </c>
      <c r="N11" s="200"/>
      <c r="O11" s="200"/>
      <c r="P11" s="200"/>
      <c r="Q11" s="200"/>
      <c r="R11" s="200"/>
      <c r="S11" s="200"/>
      <c r="T11" s="200"/>
      <c r="U11" s="200"/>
    </row>
    <row r="12" spans="1:21">
      <c r="A12" s="200">
        <v>10</v>
      </c>
      <c r="B12" s="200" t="str">
        <f t="shared" ca="1" si="0"/>
        <v/>
      </c>
      <c r="C12" s="200" t="str">
        <f t="shared" ca="1" si="1"/>
        <v/>
      </c>
      <c r="D12" s="200" t="str">
        <f t="shared" ca="1" si="2"/>
        <v/>
      </c>
      <c r="E12" s="200" t="str">
        <f t="shared" ca="1" si="3"/>
        <v/>
      </c>
      <c r="F12" s="200" t="str">
        <f t="shared" ca="1" si="4"/>
        <v/>
      </c>
      <c r="G12" s="200" t="str">
        <f t="shared" ca="1" si="5"/>
        <v/>
      </c>
      <c r="H12" s="200" t="str">
        <f t="shared" ca="1" si="6"/>
        <v/>
      </c>
      <c r="I12" s="200" t="str">
        <f t="shared" ca="1" si="7"/>
        <v/>
      </c>
      <c r="J12" s="200" t="str">
        <f t="shared" ca="1" si="8"/>
        <v/>
      </c>
      <c r="K12" s="200" t="str">
        <f t="shared" ca="1" si="9"/>
        <v/>
      </c>
      <c r="L12" s="200" t="str">
        <f t="shared" ca="1" si="10"/>
        <v/>
      </c>
      <c r="M12" s="200" t="str">
        <f t="shared" ca="1" si="11"/>
        <v/>
      </c>
      <c r="N12" s="200"/>
      <c r="O12" s="200"/>
      <c r="P12" s="200"/>
      <c r="Q12" s="200"/>
      <c r="R12" s="200"/>
      <c r="S12" s="200"/>
      <c r="T12" s="200"/>
      <c r="U12" s="200"/>
    </row>
    <row r="13" spans="1:21">
      <c r="A13" s="200">
        <v>11</v>
      </c>
      <c r="B13" s="200" t="str">
        <f t="shared" ca="1" si="0"/>
        <v/>
      </c>
      <c r="C13" s="200" t="str">
        <f t="shared" ca="1" si="1"/>
        <v/>
      </c>
      <c r="D13" s="200" t="str">
        <f t="shared" ca="1" si="2"/>
        <v/>
      </c>
      <c r="E13" s="200" t="str">
        <f t="shared" ca="1" si="3"/>
        <v/>
      </c>
      <c r="F13" s="200" t="str">
        <f t="shared" ca="1" si="4"/>
        <v/>
      </c>
      <c r="G13" s="200" t="str">
        <f t="shared" ca="1" si="5"/>
        <v/>
      </c>
      <c r="H13" s="200" t="str">
        <f t="shared" ca="1" si="6"/>
        <v/>
      </c>
      <c r="I13" s="200" t="str">
        <f t="shared" ca="1" si="7"/>
        <v/>
      </c>
      <c r="J13" s="200" t="str">
        <f t="shared" ca="1" si="8"/>
        <v/>
      </c>
      <c r="K13" s="200" t="str">
        <f t="shared" ca="1" si="9"/>
        <v/>
      </c>
      <c r="L13" s="200" t="str">
        <f t="shared" ca="1" si="10"/>
        <v/>
      </c>
      <c r="M13" s="200" t="str">
        <f t="shared" ca="1" si="11"/>
        <v/>
      </c>
      <c r="N13" s="200"/>
      <c r="O13" s="200"/>
      <c r="P13" s="200"/>
      <c r="Q13" s="200"/>
      <c r="R13" s="200"/>
      <c r="S13" s="200"/>
      <c r="T13" s="200"/>
      <c r="U13" s="200"/>
    </row>
    <row r="14" spans="1:21">
      <c r="A14" s="200">
        <v>12</v>
      </c>
      <c r="B14" s="200" t="str">
        <f t="shared" ca="1" si="0"/>
        <v/>
      </c>
      <c r="C14" s="200" t="str">
        <f t="shared" ca="1" si="1"/>
        <v/>
      </c>
      <c r="D14" s="200" t="str">
        <f t="shared" ca="1" si="2"/>
        <v/>
      </c>
      <c r="E14" s="200" t="str">
        <f t="shared" ca="1" si="3"/>
        <v/>
      </c>
      <c r="F14" s="200" t="str">
        <f t="shared" ca="1" si="4"/>
        <v/>
      </c>
      <c r="G14" s="200" t="str">
        <f t="shared" ca="1" si="5"/>
        <v/>
      </c>
      <c r="H14" s="200" t="str">
        <f t="shared" ca="1" si="6"/>
        <v/>
      </c>
      <c r="I14" s="200" t="str">
        <f t="shared" ca="1" si="7"/>
        <v/>
      </c>
      <c r="J14" s="200" t="str">
        <f t="shared" ca="1" si="8"/>
        <v/>
      </c>
      <c r="K14" s="200" t="str">
        <f t="shared" ca="1" si="9"/>
        <v/>
      </c>
      <c r="L14" s="200" t="str">
        <f t="shared" ca="1" si="10"/>
        <v/>
      </c>
      <c r="M14" s="200" t="str">
        <f t="shared" ca="1" si="11"/>
        <v/>
      </c>
      <c r="N14" s="200"/>
      <c r="O14" s="200"/>
      <c r="P14" s="200"/>
      <c r="Q14" s="200"/>
      <c r="R14" s="200"/>
      <c r="S14" s="200"/>
      <c r="T14" s="200"/>
      <c r="U14" s="200"/>
    </row>
    <row r="15" spans="1:21">
      <c r="A15" s="200">
        <v>13</v>
      </c>
      <c r="B15" s="200" t="str">
        <f t="shared" ca="1" si="0"/>
        <v/>
      </c>
      <c r="C15" s="200" t="str">
        <f t="shared" ca="1" si="1"/>
        <v/>
      </c>
      <c r="D15" s="200" t="str">
        <f t="shared" ca="1" si="2"/>
        <v/>
      </c>
      <c r="E15" s="200" t="str">
        <f t="shared" ca="1" si="3"/>
        <v/>
      </c>
      <c r="F15" s="200" t="str">
        <f t="shared" ca="1" si="4"/>
        <v/>
      </c>
      <c r="G15" s="200" t="str">
        <f t="shared" ca="1" si="5"/>
        <v/>
      </c>
      <c r="H15" s="200" t="str">
        <f t="shared" ca="1" si="6"/>
        <v/>
      </c>
      <c r="I15" s="200" t="str">
        <f t="shared" ca="1" si="7"/>
        <v/>
      </c>
      <c r="J15" s="200" t="str">
        <f t="shared" ca="1" si="8"/>
        <v/>
      </c>
      <c r="K15" s="200" t="str">
        <f t="shared" ca="1" si="9"/>
        <v/>
      </c>
      <c r="L15" s="200" t="str">
        <f t="shared" ca="1" si="10"/>
        <v/>
      </c>
      <c r="M15" s="200" t="str">
        <f t="shared" ca="1" si="11"/>
        <v/>
      </c>
      <c r="N15" s="200"/>
      <c r="O15" s="200"/>
      <c r="P15" s="200"/>
      <c r="Q15" s="200"/>
      <c r="R15" s="200"/>
      <c r="S15" s="200"/>
      <c r="T15" s="200"/>
      <c r="U15" s="200"/>
    </row>
    <row r="16" spans="1:21">
      <c r="A16" s="200">
        <v>14</v>
      </c>
      <c r="B16" s="200" t="str">
        <f t="shared" ca="1" si="0"/>
        <v/>
      </c>
      <c r="C16" s="200" t="str">
        <f t="shared" ca="1" si="1"/>
        <v/>
      </c>
      <c r="D16" s="200" t="str">
        <f t="shared" ca="1" si="2"/>
        <v/>
      </c>
      <c r="E16" s="200" t="str">
        <f t="shared" ca="1" si="3"/>
        <v/>
      </c>
      <c r="F16" s="200" t="str">
        <f t="shared" ca="1" si="4"/>
        <v/>
      </c>
      <c r="G16" s="200" t="str">
        <f t="shared" ca="1" si="5"/>
        <v/>
      </c>
      <c r="H16" s="200" t="str">
        <f t="shared" ca="1" si="6"/>
        <v/>
      </c>
      <c r="I16" s="200" t="str">
        <f t="shared" ca="1" si="7"/>
        <v/>
      </c>
      <c r="J16" s="200" t="str">
        <f t="shared" ca="1" si="8"/>
        <v/>
      </c>
      <c r="K16" s="200" t="str">
        <f t="shared" ca="1" si="9"/>
        <v/>
      </c>
      <c r="L16" s="200" t="str">
        <f t="shared" ca="1" si="10"/>
        <v/>
      </c>
      <c r="M16" s="200" t="str">
        <f t="shared" ca="1" si="11"/>
        <v/>
      </c>
      <c r="N16" s="200"/>
      <c r="O16" s="200"/>
      <c r="P16" s="200"/>
      <c r="Q16" s="200"/>
      <c r="R16" s="200"/>
      <c r="S16" s="200"/>
      <c r="T16" s="200"/>
      <c r="U16" s="200"/>
    </row>
    <row r="17" spans="1:21">
      <c r="A17" s="200">
        <v>15</v>
      </c>
      <c r="B17" s="200" t="str">
        <f t="shared" ca="1" si="0"/>
        <v/>
      </c>
      <c r="C17" s="200" t="str">
        <f t="shared" ca="1" si="1"/>
        <v/>
      </c>
      <c r="D17" s="200" t="str">
        <f t="shared" ca="1" si="2"/>
        <v/>
      </c>
      <c r="E17" s="200" t="str">
        <f t="shared" ca="1" si="3"/>
        <v/>
      </c>
      <c r="F17" s="200" t="str">
        <f t="shared" ca="1" si="4"/>
        <v/>
      </c>
      <c r="G17" s="200" t="str">
        <f t="shared" ca="1" si="5"/>
        <v/>
      </c>
      <c r="H17" s="200" t="str">
        <f t="shared" ca="1" si="6"/>
        <v/>
      </c>
      <c r="I17" s="200" t="str">
        <f t="shared" ca="1" si="7"/>
        <v/>
      </c>
      <c r="J17" s="200" t="str">
        <f t="shared" ca="1" si="8"/>
        <v/>
      </c>
      <c r="K17" s="200" t="str">
        <f t="shared" ca="1" si="9"/>
        <v/>
      </c>
      <c r="L17" s="200" t="str">
        <f t="shared" ca="1" si="10"/>
        <v/>
      </c>
      <c r="M17" s="200" t="str">
        <f t="shared" ca="1" si="11"/>
        <v/>
      </c>
      <c r="N17" s="200"/>
      <c r="O17" s="200"/>
      <c r="P17" s="200"/>
      <c r="Q17" s="200"/>
      <c r="R17" s="200"/>
      <c r="S17" s="200"/>
      <c r="T17" s="200"/>
      <c r="U17" s="200"/>
    </row>
    <row r="18" spans="1:21">
      <c r="A18" s="200">
        <v>16</v>
      </c>
      <c r="B18" s="200" t="str">
        <f t="shared" ca="1" si="0"/>
        <v/>
      </c>
      <c r="C18" s="200" t="str">
        <f t="shared" ca="1" si="1"/>
        <v/>
      </c>
      <c r="D18" s="200" t="str">
        <f t="shared" ca="1" si="2"/>
        <v/>
      </c>
      <c r="E18" s="200" t="str">
        <f t="shared" ca="1" si="3"/>
        <v/>
      </c>
      <c r="F18" s="200" t="str">
        <f t="shared" ca="1" si="4"/>
        <v/>
      </c>
      <c r="G18" s="200" t="str">
        <f t="shared" ca="1" si="5"/>
        <v/>
      </c>
      <c r="H18" s="200" t="str">
        <f t="shared" ca="1" si="6"/>
        <v/>
      </c>
      <c r="I18" s="200" t="str">
        <f t="shared" ca="1" si="7"/>
        <v/>
      </c>
      <c r="J18" s="200" t="str">
        <f t="shared" ca="1" si="8"/>
        <v/>
      </c>
      <c r="K18" s="200" t="str">
        <f t="shared" ca="1" si="9"/>
        <v/>
      </c>
      <c r="L18" s="200" t="str">
        <f t="shared" ca="1" si="10"/>
        <v/>
      </c>
      <c r="M18" s="200" t="str">
        <f t="shared" ca="1" si="11"/>
        <v/>
      </c>
      <c r="N18" s="200"/>
      <c r="O18" s="200"/>
      <c r="P18" s="200"/>
      <c r="Q18" s="200"/>
      <c r="R18" s="200"/>
      <c r="S18" s="200"/>
      <c r="T18" s="200"/>
      <c r="U18" s="200"/>
    </row>
    <row r="19" spans="1:21">
      <c r="A19" s="200">
        <v>17</v>
      </c>
      <c r="B19" s="200" t="str">
        <f t="shared" ca="1" si="0"/>
        <v/>
      </c>
      <c r="C19" s="200" t="str">
        <f t="shared" ca="1" si="1"/>
        <v/>
      </c>
      <c r="D19" s="200" t="str">
        <f t="shared" ca="1" si="2"/>
        <v/>
      </c>
      <c r="E19" s="200" t="str">
        <f t="shared" ca="1" si="3"/>
        <v/>
      </c>
      <c r="F19" s="200" t="str">
        <f t="shared" ca="1" si="4"/>
        <v/>
      </c>
      <c r="G19" s="200" t="str">
        <f t="shared" ca="1" si="5"/>
        <v/>
      </c>
      <c r="H19" s="200" t="str">
        <f t="shared" ca="1" si="6"/>
        <v/>
      </c>
      <c r="I19" s="200" t="str">
        <f t="shared" ca="1" si="7"/>
        <v/>
      </c>
      <c r="J19" s="200" t="str">
        <f t="shared" ca="1" si="8"/>
        <v/>
      </c>
      <c r="K19" s="200" t="str">
        <f t="shared" ca="1" si="9"/>
        <v/>
      </c>
      <c r="L19" s="200" t="str">
        <f t="shared" ca="1" si="10"/>
        <v/>
      </c>
      <c r="M19" s="200" t="str">
        <f t="shared" ca="1" si="11"/>
        <v/>
      </c>
      <c r="N19" s="200"/>
      <c r="O19" s="200"/>
      <c r="P19" s="200"/>
      <c r="Q19" s="200"/>
      <c r="R19" s="200"/>
      <c r="S19" s="200"/>
      <c r="T19" s="200"/>
      <c r="U19" s="200"/>
    </row>
    <row r="20" spans="1:21">
      <c r="A20" s="200">
        <v>18</v>
      </c>
      <c r="B20" s="200" t="str">
        <f t="shared" ca="1" si="0"/>
        <v/>
      </c>
      <c r="C20" s="200" t="str">
        <f t="shared" ca="1" si="1"/>
        <v/>
      </c>
      <c r="D20" s="200" t="str">
        <f t="shared" ca="1" si="2"/>
        <v/>
      </c>
      <c r="E20" s="200" t="str">
        <f t="shared" ca="1" si="3"/>
        <v/>
      </c>
      <c r="F20" s="200" t="str">
        <f t="shared" ca="1" si="4"/>
        <v/>
      </c>
      <c r="G20" s="200" t="str">
        <f t="shared" ca="1" si="5"/>
        <v/>
      </c>
      <c r="H20" s="200" t="str">
        <f t="shared" ca="1" si="6"/>
        <v/>
      </c>
      <c r="I20" s="200" t="str">
        <f t="shared" ca="1" si="7"/>
        <v/>
      </c>
      <c r="J20" s="200" t="str">
        <f t="shared" ca="1" si="8"/>
        <v/>
      </c>
      <c r="K20" s="200" t="str">
        <f t="shared" ca="1" si="9"/>
        <v/>
      </c>
      <c r="L20" s="200" t="str">
        <f t="shared" ca="1" si="10"/>
        <v/>
      </c>
      <c r="M20" s="200" t="str">
        <f t="shared" ca="1" si="11"/>
        <v/>
      </c>
      <c r="N20" s="200"/>
      <c r="O20" s="200"/>
      <c r="P20" s="200"/>
      <c r="Q20" s="200"/>
      <c r="R20" s="200"/>
      <c r="S20" s="200"/>
      <c r="T20" s="200"/>
      <c r="U20" s="200"/>
    </row>
    <row r="21" spans="1:21">
      <c r="A21" s="200">
        <v>19</v>
      </c>
      <c r="B21" s="200" t="str">
        <f t="shared" ca="1" si="0"/>
        <v/>
      </c>
      <c r="C21" s="200" t="str">
        <f t="shared" ca="1" si="1"/>
        <v/>
      </c>
      <c r="D21" s="200" t="str">
        <f t="shared" ca="1" si="2"/>
        <v/>
      </c>
      <c r="E21" s="200" t="str">
        <f t="shared" ca="1" si="3"/>
        <v/>
      </c>
      <c r="F21" s="200" t="str">
        <f t="shared" ca="1" si="4"/>
        <v/>
      </c>
      <c r="G21" s="200" t="str">
        <f t="shared" ca="1" si="5"/>
        <v/>
      </c>
      <c r="H21" s="200" t="str">
        <f t="shared" ca="1" si="6"/>
        <v/>
      </c>
      <c r="I21" s="200" t="str">
        <f t="shared" ca="1" si="7"/>
        <v/>
      </c>
      <c r="J21" s="200" t="str">
        <f t="shared" ca="1" si="8"/>
        <v/>
      </c>
      <c r="K21" s="200" t="str">
        <f t="shared" ca="1" si="9"/>
        <v/>
      </c>
      <c r="L21" s="200" t="str">
        <f t="shared" ca="1" si="10"/>
        <v/>
      </c>
      <c r="M21" s="200" t="str">
        <f t="shared" ca="1" si="11"/>
        <v/>
      </c>
      <c r="N21" s="200"/>
      <c r="O21" s="200"/>
      <c r="P21" s="200"/>
      <c r="Q21" s="200"/>
      <c r="R21" s="200"/>
      <c r="S21" s="200"/>
      <c r="T21" s="200"/>
      <c r="U21" s="200"/>
    </row>
    <row r="22" spans="1:21">
      <c r="A22" s="200">
        <v>20</v>
      </c>
      <c r="B22" s="200" t="str">
        <f t="shared" ca="1" si="0"/>
        <v/>
      </c>
      <c r="C22" s="200" t="str">
        <f t="shared" ca="1" si="1"/>
        <v/>
      </c>
      <c r="D22" s="200" t="str">
        <f t="shared" ca="1" si="2"/>
        <v/>
      </c>
      <c r="E22" s="200" t="str">
        <f t="shared" ca="1" si="3"/>
        <v/>
      </c>
      <c r="F22" s="200" t="str">
        <f t="shared" ca="1" si="4"/>
        <v/>
      </c>
      <c r="G22" s="200" t="str">
        <f t="shared" ca="1" si="5"/>
        <v/>
      </c>
      <c r="H22" s="200" t="str">
        <f t="shared" ca="1" si="6"/>
        <v/>
      </c>
      <c r="I22" s="200" t="str">
        <f t="shared" ca="1" si="7"/>
        <v/>
      </c>
      <c r="J22" s="200" t="str">
        <f t="shared" ca="1" si="8"/>
        <v/>
      </c>
      <c r="K22" s="200" t="str">
        <f t="shared" ca="1" si="9"/>
        <v/>
      </c>
      <c r="L22" s="200" t="str">
        <f t="shared" ca="1" si="10"/>
        <v/>
      </c>
      <c r="M22" s="200" t="str">
        <f t="shared" ca="1" si="11"/>
        <v/>
      </c>
      <c r="N22" s="200"/>
      <c r="O22" s="200"/>
      <c r="P22" s="200"/>
      <c r="Q22" s="200"/>
      <c r="R22" s="200"/>
      <c r="S22" s="200"/>
      <c r="T22" s="200"/>
      <c r="U22" s="200"/>
    </row>
    <row r="23" spans="1:21">
      <c r="A23" s="200">
        <v>21</v>
      </c>
      <c r="B23" s="200" t="str">
        <f t="shared" ca="1" si="0"/>
        <v/>
      </c>
      <c r="C23" s="200" t="str">
        <f t="shared" ca="1" si="1"/>
        <v/>
      </c>
      <c r="D23" s="200" t="str">
        <f t="shared" ca="1" si="2"/>
        <v/>
      </c>
      <c r="E23" s="200" t="str">
        <f t="shared" ca="1" si="3"/>
        <v/>
      </c>
      <c r="F23" s="200" t="str">
        <f t="shared" ca="1" si="4"/>
        <v/>
      </c>
      <c r="G23" s="200" t="str">
        <f t="shared" ca="1" si="5"/>
        <v/>
      </c>
      <c r="H23" s="200" t="str">
        <f t="shared" ca="1" si="6"/>
        <v/>
      </c>
      <c r="I23" s="200" t="str">
        <f t="shared" ca="1" si="7"/>
        <v/>
      </c>
      <c r="J23" s="200" t="str">
        <f t="shared" ca="1" si="8"/>
        <v/>
      </c>
      <c r="K23" s="200" t="str">
        <f t="shared" ca="1" si="9"/>
        <v/>
      </c>
      <c r="L23" s="200" t="str">
        <f t="shared" ca="1" si="10"/>
        <v/>
      </c>
      <c r="M23" s="200" t="str">
        <f t="shared" ca="1" si="11"/>
        <v/>
      </c>
      <c r="N23" s="200"/>
      <c r="O23" s="200"/>
      <c r="P23" s="200"/>
      <c r="Q23" s="200"/>
      <c r="R23" s="200"/>
      <c r="S23" s="200"/>
      <c r="T23" s="200"/>
      <c r="U23" s="200"/>
    </row>
    <row r="24" spans="1:21">
      <c r="A24" s="200">
        <v>22</v>
      </c>
      <c r="B24" s="200" t="str">
        <f t="shared" ca="1" si="0"/>
        <v/>
      </c>
      <c r="C24" s="200" t="str">
        <f t="shared" ca="1" si="1"/>
        <v/>
      </c>
      <c r="D24" s="200" t="str">
        <f t="shared" ca="1" si="2"/>
        <v/>
      </c>
      <c r="E24" s="200" t="str">
        <f t="shared" ca="1" si="3"/>
        <v/>
      </c>
      <c r="F24" s="200" t="str">
        <f t="shared" ca="1" si="4"/>
        <v/>
      </c>
      <c r="G24" s="200" t="str">
        <f t="shared" ca="1" si="5"/>
        <v/>
      </c>
      <c r="H24" s="200" t="str">
        <f t="shared" ca="1" si="6"/>
        <v/>
      </c>
      <c r="I24" s="200" t="str">
        <f t="shared" ca="1" si="7"/>
        <v/>
      </c>
      <c r="J24" s="200" t="str">
        <f t="shared" ca="1" si="8"/>
        <v/>
      </c>
      <c r="K24" s="200" t="str">
        <f t="shared" ca="1" si="9"/>
        <v/>
      </c>
      <c r="L24" s="200" t="str">
        <f t="shared" ca="1" si="10"/>
        <v/>
      </c>
      <c r="M24" s="200" t="str">
        <f t="shared" ca="1" si="11"/>
        <v/>
      </c>
      <c r="N24" s="200"/>
      <c r="O24" s="200"/>
      <c r="P24" s="200"/>
      <c r="Q24" s="200"/>
      <c r="R24" s="200"/>
      <c r="S24" s="200"/>
      <c r="T24" s="200"/>
      <c r="U24" s="200"/>
    </row>
    <row r="25" spans="1:21">
      <c r="A25" s="200">
        <v>23</v>
      </c>
      <c r="B25" s="200" t="str">
        <f t="shared" ca="1" si="0"/>
        <v/>
      </c>
      <c r="C25" s="200" t="str">
        <f t="shared" ca="1" si="1"/>
        <v/>
      </c>
      <c r="D25" s="200" t="str">
        <f t="shared" ca="1" si="2"/>
        <v/>
      </c>
      <c r="E25" s="200" t="str">
        <f t="shared" ca="1" si="3"/>
        <v/>
      </c>
      <c r="F25" s="200" t="str">
        <f t="shared" ca="1" si="4"/>
        <v/>
      </c>
      <c r="G25" s="200" t="str">
        <f t="shared" ca="1" si="5"/>
        <v/>
      </c>
      <c r="H25" s="200" t="str">
        <f t="shared" ca="1" si="6"/>
        <v/>
      </c>
      <c r="I25" s="200" t="str">
        <f t="shared" ca="1" si="7"/>
        <v/>
      </c>
      <c r="J25" s="200" t="str">
        <f t="shared" ca="1" si="8"/>
        <v/>
      </c>
      <c r="K25" s="200" t="str">
        <f t="shared" ca="1" si="9"/>
        <v/>
      </c>
      <c r="L25" s="200" t="str">
        <f t="shared" ca="1" si="10"/>
        <v/>
      </c>
      <c r="M25" s="200" t="str">
        <f t="shared" ca="1" si="11"/>
        <v/>
      </c>
      <c r="N25" s="200"/>
      <c r="O25" s="200"/>
      <c r="P25" s="200"/>
      <c r="Q25" s="200"/>
      <c r="R25" s="200"/>
      <c r="S25" s="200"/>
      <c r="T25" s="200"/>
      <c r="U25" s="200"/>
    </row>
    <row r="26" spans="1:21">
      <c r="A26" s="200">
        <v>24</v>
      </c>
      <c r="B26" s="200" t="str">
        <f t="shared" ca="1" si="0"/>
        <v/>
      </c>
      <c r="C26" s="200" t="str">
        <f t="shared" ca="1" si="1"/>
        <v/>
      </c>
      <c r="D26" s="200" t="str">
        <f t="shared" ca="1" si="2"/>
        <v/>
      </c>
      <c r="E26" s="200" t="str">
        <f t="shared" ca="1" si="3"/>
        <v/>
      </c>
      <c r="F26" s="200" t="str">
        <f t="shared" ca="1" si="4"/>
        <v/>
      </c>
      <c r="G26" s="200" t="str">
        <f t="shared" ca="1" si="5"/>
        <v/>
      </c>
      <c r="H26" s="200" t="str">
        <f t="shared" ca="1" si="6"/>
        <v/>
      </c>
      <c r="I26" s="200" t="str">
        <f t="shared" ca="1" si="7"/>
        <v/>
      </c>
      <c r="J26" s="200" t="str">
        <f t="shared" ca="1" si="8"/>
        <v/>
      </c>
      <c r="K26" s="200" t="str">
        <f t="shared" ca="1" si="9"/>
        <v/>
      </c>
      <c r="L26" s="200" t="str">
        <f t="shared" ca="1" si="10"/>
        <v/>
      </c>
      <c r="M26" s="200" t="str">
        <f t="shared" ca="1" si="11"/>
        <v/>
      </c>
      <c r="N26" s="200"/>
      <c r="O26" s="200"/>
      <c r="P26" s="200"/>
      <c r="Q26" s="200"/>
      <c r="R26" s="200"/>
      <c r="S26" s="200"/>
      <c r="T26" s="200"/>
      <c r="U26" s="200"/>
    </row>
    <row r="27" spans="1:21">
      <c r="A27" s="200">
        <v>25</v>
      </c>
      <c r="B27" s="200" t="str">
        <f t="shared" ca="1" si="0"/>
        <v/>
      </c>
      <c r="C27" s="200" t="str">
        <f t="shared" ca="1" si="1"/>
        <v/>
      </c>
      <c r="D27" s="200" t="str">
        <f t="shared" ca="1" si="2"/>
        <v/>
      </c>
      <c r="E27" s="200" t="str">
        <f t="shared" ca="1" si="3"/>
        <v/>
      </c>
      <c r="F27" s="200" t="str">
        <f t="shared" ca="1" si="4"/>
        <v/>
      </c>
      <c r="G27" s="200" t="str">
        <f t="shared" ca="1" si="5"/>
        <v/>
      </c>
      <c r="H27" s="200" t="str">
        <f t="shared" ca="1" si="6"/>
        <v/>
      </c>
      <c r="I27" s="200" t="str">
        <f t="shared" ca="1" si="7"/>
        <v/>
      </c>
      <c r="J27" s="200" t="str">
        <f t="shared" ca="1" si="8"/>
        <v/>
      </c>
      <c r="K27" s="200" t="str">
        <f t="shared" ca="1" si="9"/>
        <v/>
      </c>
      <c r="L27" s="200" t="str">
        <f t="shared" ca="1" si="10"/>
        <v/>
      </c>
      <c r="M27" s="200" t="str">
        <f t="shared" ca="1" si="11"/>
        <v/>
      </c>
      <c r="N27" s="200"/>
      <c r="O27" s="200"/>
      <c r="P27" s="200"/>
      <c r="Q27" s="200"/>
      <c r="R27" s="200"/>
      <c r="S27" s="200"/>
      <c r="T27" s="200"/>
      <c r="U27" s="200"/>
    </row>
    <row r="28" spans="1:21">
      <c r="A28" s="200">
        <v>26</v>
      </c>
      <c r="B28" s="200" t="str">
        <f t="shared" ca="1" si="0"/>
        <v/>
      </c>
      <c r="C28" s="200" t="str">
        <f t="shared" ca="1" si="1"/>
        <v/>
      </c>
      <c r="D28" s="200" t="str">
        <f t="shared" ca="1" si="2"/>
        <v/>
      </c>
      <c r="E28" s="200" t="str">
        <f t="shared" ca="1" si="3"/>
        <v/>
      </c>
      <c r="F28" s="200" t="str">
        <f t="shared" ca="1" si="4"/>
        <v/>
      </c>
      <c r="G28" s="200" t="str">
        <f t="shared" ca="1" si="5"/>
        <v/>
      </c>
      <c r="H28" s="200" t="str">
        <f t="shared" ca="1" si="6"/>
        <v/>
      </c>
      <c r="I28" s="200" t="str">
        <f t="shared" ca="1" si="7"/>
        <v/>
      </c>
      <c r="J28" s="200" t="str">
        <f t="shared" ca="1" si="8"/>
        <v/>
      </c>
      <c r="K28" s="200" t="str">
        <f t="shared" ca="1" si="9"/>
        <v/>
      </c>
      <c r="L28" s="200" t="str">
        <f t="shared" ca="1" si="10"/>
        <v/>
      </c>
      <c r="M28" s="200" t="str">
        <f t="shared" ca="1" si="11"/>
        <v/>
      </c>
      <c r="N28" s="200"/>
      <c r="O28" s="200"/>
      <c r="P28" s="200"/>
      <c r="Q28" s="200"/>
      <c r="R28" s="200"/>
      <c r="S28" s="200"/>
      <c r="T28" s="200"/>
      <c r="U28" s="200"/>
    </row>
    <row r="29" spans="1:21">
      <c r="A29" s="200">
        <v>27</v>
      </c>
      <c r="B29" s="200" t="str">
        <f t="shared" ca="1" si="0"/>
        <v/>
      </c>
      <c r="C29" s="200" t="str">
        <f t="shared" ca="1" si="1"/>
        <v/>
      </c>
      <c r="D29" s="200" t="str">
        <f t="shared" ca="1" si="2"/>
        <v/>
      </c>
      <c r="E29" s="200" t="str">
        <f t="shared" ca="1" si="3"/>
        <v/>
      </c>
      <c r="F29" s="200" t="str">
        <f t="shared" ca="1" si="4"/>
        <v/>
      </c>
      <c r="G29" s="200" t="str">
        <f t="shared" ca="1" si="5"/>
        <v/>
      </c>
      <c r="H29" s="200" t="str">
        <f t="shared" ca="1" si="6"/>
        <v/>
      </c>
      <c r="I29" s="200" t="str">
        <f t="shared" ca="1" si="7"/>
        <v/>
      </c>
      <c r="J29" s="200" t="str">
        <f t="shared" ca="1" si="8"/>
        <v/>
      </c>
      <c r="K29" s="200" t="str">
        <f t="shared" ca="1" si="9"/>
        <v/>
      </c>
      <c r="L29" s="200" t="str">
        <f t="shared" ca="1" si="10"/>
        <v/>
      </c>
      <c r="M29" s="200" t="str">
        <f t="shared" ca="1" si="11"/>
        <v/>
      </c>
      <c r="N29" s="200"/>
      <c r="O29" s="200"/>
      <c r="P29" s="200"/>
      <c r="Q29" s="200"/>
      <c r="R29" s="200"/>
      <c r="S29" s="200"/>
      <c r="T29" s="200"/>
      <c r="U29" s="200"/>
    </row>
    <row r="30" spans="1:21">
      <c r="A30" s="200">
        <v>28</v>
      </c>
      <c r="B30" s="200" t="str">
        <f t="shared" ca="1" si="0"/>
        <v/>
      </c>
      <c r="C30" s="200" t="str">
        <f t="shared" ca="1" si="1"/>
        <v/>
      </c>
      <c r="D30" s="200" t="str">
        <f t="shared" ca="1" si="2"/>
        <v/>
      </c>
      <c r="E30" s="200" t="str">
        <f t="shared" ca="1" si="3"/>
        <v/>
      </c>
      <c r="F30" s="200" t="str">
        <f t="shared" ca="1" si="4"/>
        <v/>
      </c>
      <c r="G30" s="200" t="str">
        <f t="shared" ca="1" si="5"/>
        <v/>
      </c>
      <c r="H30" s="200" t="str">
        <f t="shared" ca="1" si="6"/>
        <v/>
      </c>
      <c r="I30" s="200" t="str">
        <f t="shared" ca="1" si="7"/>
        <v/>
      </c>
      <c r="J30" s="200" t="str">
        <f t="shared" ca="1" si="8"/>
        <v/>
      </c>
      <c r="K30" s="200" t="str">
        <f t="shared" ca="1" si="9"/>
        <v/>
      </c>
      <c r="L30" s="200" t="str">
        <f t="shared" ca="1" si="10"/>
        <v/>
      </c>
      <c r="M30" s="200" t="str">
        <f t="shared" ca="1" si="11"/>
        <v/>
      </c>
      <c r="N30" s="200"/>
      <c r="O30" s="200"/>
      <c r="P30" s="200"/>
      <c r="Q30" s="200"/>
      <c r="R30" s="200"/>
      <c r="S30" s="200"/>
      <c r="T30" s="200"/>
      <c r="U30" s="200"/>
    </row>
    <row r="31" spans="1:21">
      <c r="A31" s="200">
        <v>29</v>
      </c>
      <c r="B31" s="200" t="str">
        <f t="shared" ca="1" si="0"/>
        <v/>
      </c>
      <c r="C31" s="200" t="str">
        <f t="shared" ca="1" si="1"/>
        <v/>
      </c>
      <c r="D31" s="200" t="str">
        <f t="shared" ca="1" si="2"/>
        <v/>
      </c>
      <c r="E31" s="200" t="str">
        <f t="shared" ca="1" si="3"/>
        <v/>
      </c>
      <c r="F31" s="200" t="str">
        <f t="shared" ca="1" si="4"/>
        <v/>
      </c>
      <c r="G31" s="200" t="str">
        <f t="shared" ca="1" si="5"/>
        <v/>
      </c>
      <c r="H31" s="200" t="str">
        <f t="shared" ca="1" si="6"/>
        <v/>
      </c>
      <c r="I31" s="200" t="str">
        <f t="shared" ca="1" si="7"/>
        <v/>
      </c>
      <c r="J31" s="200" t="str">
        <f t="shared" ca="1" si="8"/>
        <v/>
      </c>
      <c r="K31" s="200" t="str">
        <f t="shared" ca="1" si="9"/>
        <v/>
      </c>
      <c r="L31" s="200" t="str">
        <f t="shared" ca="1" si="10"/>
        <v/>
      </c>
      <c r="M31" s="200" t="str">
        <f t="shared" ca="1" si="11"/>
        <v/>
      </c>
      <c r="N31" s="200"/>
      <c r="O31" s="200"/>
      <c r="P31" s="200"/>
      <c r="Q31" s="200"/>
      <c r="R31" s="200"/>
      <c r="S31" s="200"/>
      <c r="T31" s="200"/>
      <c r="U31" s="200"/>
    </row>
    <row r="32" spans="1:21">
      <c r="A32" s="200">
        <v>30</v>
      </c>
      <c r="B32" s="200" t="str">
        <f t="shared" ca="1" si="0"/>
        <v/>
      </c>
      <c r="C32" s="200" t="str">
        <f t="shared" ca="1" si="1"/>
        <v/>
      </c>
      <c r="D32" s="200" t="str">
        <f t="shared" ca="1" si="2"/>
        <v/>
      </c>
      <c r="E32" s="200" t="str">
        <f t="shared" ca="1" si="3"/>
        <v/>
      </c>
      <c r="F32" s="200" t="str">
        <f t="shared" ca="1" si="4"/>
        <v/>
      </c>
      <c r="G32" s="200" t="str">
        <f t="shared" ca="1" si="5"/>
        <v/>
      </c>
      <c r="H32" s="200" t="str">
        <f t="shared" ca="1" si="6"/>
        <v/>
      </c>
      <c r="I32" s="200" t="str">
        <f t="shared" ca="1" si="7"/>
        <v/>
      </c>
      <c r="J32" s="200" t="str">
        <f t="shared" ca="1" si="8"/>
        <v/>
      </c>
      <c r="K32" s="200" t="str">
        <f t="shared" ca="1" si="9"/>
        <v/>
      </c>
      <c r="L32" s="200" t="str">
        <f t="shared" ca="1" si="10"/>
        <v/>
      </c>
      <c r="M32" s="200" t="str">
        <f t="shared" ca="1" si="11"/>
        <v/>
      </c>
      <c r="N32" s="200"/>
      <c r="O32" s="200"/>
      <c r="P32" s="200"/>
      <c r="Q32" s="200"/>
      <c r="R32" s="200"/>
      <c r="S32" s="200"/>
      <c r="T32" s="200"/>
      <c r="U32" s="200"/>
    </row>
    <row r="33" spans="1:21">
      <c r="A33" s="200">
        <v>31</v>
      </c>
      <c r="B33" s="200" t="str">
        <f t="shared" ca="1" si="0"/>
        <v/>
      </c>
      <c r="C33" s="200" t="str">
        <f t="shared" ca="1" si="1"/>
        <v/>
      </c>
      <c r="D33" s="200" t="str">
        <f t="shared" ca="1" si="2"/>
        <v/>
      </c>
      <c r="E33" s="200" t="str">
        <f t="shared" ca="1" si="3"/>
        <v/>
      </c>
      <c r="F33" s="200" t="str">
        <f t="shared" ca="1" si="4"/>
        <v/>
      </c>
      <c r="G33" s="200" t="str">
        <f t="shared" ca="1" si="5"/>
        <v/>
      </c>
      <c r="H33" s="200" t="str">
        <f t="shared" ca="1" si="6"/>
        <v/>
      </c>
      <c r="I33" s="200" t="str">
        <f t="shared" ca="1" si="7"/>
        <v/>
      </c>
      <c r="J33" s="200" t="str">
        <f t="shared" ca="1" si="8"/>
        <v/>
      </c>
      <c r="K33" s="200" t="str">
        <f t="shared" ca="1" si="9"/>
        <v/>
      </c>
      <c r="L33" s="200" t="str">
        <f t="shared" ca="1" si="10"/>
        <v/>
      </c>
      <c r="M33" s="200" t="str">
        <f t="shared" ca="1" si="11"/>
        <v/>
      </c>
      <c r="N33" s="200"/>
      <c r="O33" s="200"/>
      <c r="P33" s="200"/>
      <c r="Q33" s="200"/>
      <c r="R33" s="200"/>
      <c r="S33" s="200"/>
      <c r="T33" s="200"/>
      <c r="U33" s="200"/>
    </row>
    <row r="34" spans="1:21">
      <c r="A34" s="200">
        <v>32</v>
      </c>
      <c r="B34" s="200" t="str">
        <f t="shared" ca="1" si="0"/>
        <v/>
      </c>
      <c r="C34" s="200" t="str">
        <f t="shared" ca="1" si="1"/>
        <v/>
      </c>
      <c r="D34" s="200" t="str">
        <f t="shared" ca="1" si="2"/>
        <v/>
      </c>
      <c r="E34" s="200" t="str">
        <f t="shared" ca="1" si="3"/>
        <v/>
      </c>
      <c r="F34" s="200" t="str">
        <f t="shared" ca="1" si="4"/>
        <v/>
      </c>
      <c r="G34" s="200" t="str">
        <f t="shared" ca="1" si="5"/>
        <v/>
      </c>
      <c r="H34" s="200" t="str">
        <f t="shared" ca="1" si="6"/>
        <v/>
      </c>
      <c r="I34" s="200" t="str">
        <f t="shared" ca="1" si="7"/>
        <v/>
      </c>
      <c r="J34" s="200" t="str">
        <f t="shared" ca="1" si="8"/>
        <v/>
      </c>
      <c r="K34" s="200" t="str">
        <f t="shared" ca="1" si="9"/>
        <v/>
      </c>
      <c r="L34" s="200" t="str">
        <f t="shared" ca="1" si="10"/>
        <v/>
      </c>
      <c r="M34" s="200" t="str">
        <f t="shared" ca="1" si="11"/>
        <v/>
      </c>
      <c r="N34" s="200"/>
      <c r="O34" s="200"/>
      <c r="P34" s="200"/>
      <c r="Q34" s="200"/>
      <c r="R34" s="200"/>
      <c r="S34" s="200"/>
      <c r="T34" s="200"/>
      <c r="U34" s="200"/>
    </row>
    <row r="35" spans="1:21">
      <c r="A35" s="200">
        <v>33</v>
      </c>
      <c r="B35" s="200" t="str">
        <f t="shared" ca="1" si="0"/>
        <v/>
      </c>
      <c r="C35" s="200" t="str">
        <f t="shared" ca="1" si="1"/>
        <v/>
      </c>
      <c r="D35" s="200" t="str">
        <f t="shared" ca="1" si="2"/>
        <v/>
      </c>
      <c r="E35" s="200" t="str">
        <f t="shared" ca="1" si="3"/>
        <v/>
      </c>
      <c r="F35" s="200" t="str">
        <f t="shared" ca="1" si="4"/>
        <v/>
      </c>
      <c r="G35" s="200" t="str">
        <f t="shared" ca="1" si="5"/>
        <v/>
      </c>
      <c r="H35" s="200" t="str">
        <f t="shared" ca="1" si="6"/>
        <v/>
      </c>
      <c r="I35" s="200" t="str">
        <f t="shared" ca="1" si="7"/>
        <v/>
      </c>
      <c r="J35" s="200" t="str">
        <f t="shared" ca="1" si="8"/>
        <v/>
      </c>
      <c r="K35" s="200" t="str">
        <f t="shared" ca="1" si="9"/>
        <v/>
      </c>
      <c r="L35" s="200" t="str">
        <f t="shared" ca="1" si="10"/>
        <v/>
      </c>
      <c r="M35" s="200" t="str">
        <f t="shared" ca="1" si="11"/>
        <v/>
      </c>
      <c r="N35" s="200"/>
      <c r="O35" s="200"/>
      <c r="P35" s="200"/>
      <c r="Q35" s="200"/>
      <c r="R35" s="200"/>
      <c r="S35" s="200"/>
      <c r="T35" s="200"/>
      <c r="U35" s="200"/>
    </row>
    <row r="36" spans="1:21">
      <c r="A36" s="200">
        <v>34</v>
      </c>
      <c r="B36" s="200" t="str">
        <f t="shared" ca="1" si="0"/>
        <v/>
      </c>
      <c r="C36" s="200" t="str">
        <f t="shared" ca="1" si="1"/>
        <v/>
      </c>
      <c r="D36" s="200" t="str">
        <f t="shared" ca="1" si="2"/>
        <v/>
      </c>
      <c r="E36" s="200" t="str">
        <f t="shared" ca="1" si="3"/>
        <v/>
      </c>
      <c r="F36" s="200" t="str">
        <f t="shared" ca="1" si="4"/>
        <v/>
      </c>
      <c r="G36" s="200" t="str">
        <f t="shared" ca="1" si="5"/>
        <v/>
      </c>
      <c r="H36" s="200" t="str">
        <f t="shared" ca="1" si="6"/>
        <v/>
      </c>
      <c r="I36" s="200" t="str">
        <f t="shared" ca="1" si="7"/>
        <v/>
      </c>
      <c r="J36" s="200" t="str">
        <f t="shared" ca="1" si="8"/>
        <v/>
      </c>
      <c r="K36" s="200" t="str">
        <f t="shared" ca="1" si="9"/>
        <v/>
      </c>
      <c r="L36" s="200" t="str">
        <f t="shared" ca="1" si="10"/>
        <v/>
      </c>
      <c r="M36" s="200" t="str">
        <f t="shared" ca="1" si="11"/>
        <v/>
      </c>
      <c r="N36" s="200"/>
      <c r="O36" s="200"/>
      <c r="P36" s="200"/>
      <c r="Q36" s="200"/>
      <c r="R36" s="200"/>
      <c r="S36" s="200"/>
      <c r="T36" s="200"/>
      <c r="U36" s="200"/>
    </row>
    <row r="37" spans="1:21">
      <c r="A37" s="200">
        <v>35</v>
      </c>
      <c r="B37" s="200" t="str">
        <f t="shared" ca="1" si="0"/>
        <v/>
      </c>
      <c r="C37" s="200" t="str">
        <f t="shared" ca="1" si="1"/>
        <v/>
      </c>
      <c r="D37" s="200" t="str">
        <f t="shared" ca="1" si="2"/>
        <v/>
      </c>
      <c r="E37" s="200" t="str">
        <f t="shared" ca="1" si="3"/>
        <v/>
      </c>
      <c r="F37" s="200" t="str">
        <f t="shared" ca="1" si="4"/>
        <v/>
      </c>
      <c r="G37" s="200" t="str">
        <f t="shared" ca="1" si="5"/>
        <v/>
      </c>
      <c r="H37" s="200" t="str">
        <f t="shared" ca="1" si="6"/>
        <v/>
      </c>
      <c r="I37" s="200" t="str">
        <f t="shared" ca="1" si="7"/>
        <v/>
      </c>
      <c r="J37" s="200" t="str">
        <f t="shared" ca="1" si="8"/>
        <v/>
      </c>
      <c r="K37" s="200" t="str">
        <f t="shared" ca="1" si="9"/>
        <v/>
      </c>
      <c r="L37" s="200" t="str">
        <f t="shared" ca="1" si="10"/>
        <v/>
      </c>
      <c r="M37" s="200" t="str">
        <f t="shared" ca="1" si="11"/>
        <v/>
      </c>
      <c r="N37" s="200"/>
      <c r="O37" s="200"/>
      <c r="P37" s="200"/>
      <c r="Q37" s="200"/>
      <c r="R37" s="200"/>
      <c r="S37" s="200"/>
      <c r="T37" s="200"/>
      <c r="U37" s="200"/>
    </row>
    <row r="38" spans="1:21">
      <c r="A38" s="200">
        <v>36</v>
      </c>
      <c r="B38" s="200" t="str">
        <f t="shared" ca="1" si="0"/>
        <v/>
      </c>
      <c r="C38" s="200" t="str">
        <f t="shared" ca="1" si="1"/>
        <v/>
      </c>
      <c r="D38" s="200" t="str">
        <f t="shared" ca="1" si="2"/>
        <v/>
      </c>
      <c r="E38" s="200" t="str">
        <f t="shared" ca="1" si="3"/>
        <v/>
      </c>
      <c r="F38" s="200" t="str">
        <f t="shared" ca="1" si="4"/>
        <v/>
      </c>
      <c r="G38" s="200" t="str">
        <f t="shared" ca="1" si="5"/>
        <v/>
      </c>
      <c r="H38" s="200" t="str">
        <f t="shared" ca="1" si="6"/>
        <v/>
      </c>
      <c r="I38" s="200" t="str">
        <f t="shared" ca="1" si="7"/>
        <v/>
      </c>
      <c r="J38" s="200" t="str">
        <f t="shared" ca="1" si="8"/>
        <v/>
      </c>
      <c r="K38" s="200" t="str">
        <f t="shared" ca="1" si="9"/>
        <v/>
      </c>
      <c r="L38" s="200" t="str">
        <f t="shared" ca="1" si="10"/>
        <v/>
      </c>
      <c r="M38" s="200" t="str">
        <f t="shared" ca="1" si="11"/>
        <v/>
      </c>
      <c r="N38" s="200"/>
      <c r="O38" s="200"/>
      <c r="P38" s="200"/>
      <c r="Q38" s="200"/>
      <c r="R38" s="200"/>
      <c r="S38" s="200"/>
      <c r="T38" s="200"/>
      <c r="U38" s="200"/>
    </row>
    <row r="39" spans="1:21">
      <c r="A39" s="200">
        <v>37</v>
      </c>
      <c r="B39" s="200" t="str">
        <f t="shared" ca="1" si="0"/>
        <v/>
      </c>
      <c r="C39" s="200" t="str">
        <f t="shared" ca="1" si="1"/>
        <v/>
      </c>
      <c r="D39" s="200" t="str">
        <f t="shared" ca="1" si="2"/>
        <v/>
      </c>
      <c r="E39" s="200" t="str">
        <f t="shared" ca="1" si="3"/>
        <v/>
      </c>
      <c r="F39" s="200" t="str">
        <f t="shared" ca="1" si="4"/>
        <v/>
      </c>
      <c r="G39" s="200" t="str">
        <f t="shared" ca="1" si="5"/>
        <v/>
      </c>
      <c r="H39" s="200" t="str">
        <f t="shared" ca="1" si="6"/>
        <v/>
      </c>
      <c r="I39" s="200" t="str">
        <f t="shared" ca="1" si="7"/>
        <v/>
      </c>
      <c r="J39" s="200" t="str">
        <f t="shared" ca="1" si="8"/>
        <v/>
      </c>
      <c r="K39" s="200" t="str">
        <f t="shared" ca="1" si="9"/>
        <v/>
      </c>
      <c r="L39" s="200" t="str">
        <f t="shared" ca="1" si="10"/>
        <v/>
      </c>
      <c r="M39" s="200" t="str">
        <f t="shared" ca="1" si="11"/>
        <v/>
      </c>
      <c r="N39" s="200"/>
      <c r="O39" s="200"/>
      <c r="P39" s="200"/>
      <c r="Q39" s="200"/>
      <c r="R39" s="200"/>
      <c r="S39" s="200"/>
      <c r="T39" s="200"/>
      <c r="U39" s="200"/>
    </row>
    <row r="40" spans="1:21">
      <c r="A40" s="200">
        <v>38</v>
      </c>
      <c r="B40" s="200" t="str">
        <f t="shared" ca="1" si="0"/>
        <v/>
      </c>
      <c r="C40" s="200" t="str">
        <f t="shared" ca="1" si="1"/>
        <v/>
      </c>
      <c r="D40" s="200" t="str">
        <f t="shared" ca="1" si="2"/>
        <v/>
      </c>
      <c r="E40" s="200" t="str">
        <f t="shared" ca="1" si="3"/>
        <v/>
      </c>
      <c r="F40" s="200" t="str">
        <f t="shared" ca="1" si="4"/>
        <v/>
      </c>
      <c r="G40" s="200" t="str">
        <f t="shared" ca="1" si="5"/>
        <v/>
      </c>
      <c r="H40" s="200" t="str">
        <f t="shared" ca="1" si="6"/>
        <v/>
      </c>
      <c r="I40" s="200" t="str">
        <f t="shared" ca="1" si="7"/>
        <v/>
      </c>
      <c r="J40" s="200" t="str">
        <f t="shared" ca="1" si="8"/>
        <v/>
      </c>
      <c r="K40" s="200" t="str">
        <f t="shared" ca="1" si="9"/>
        <v/>
      </c>
      <c r="L40" s="200" t="str">
        <f t="shared" ca="1" si="10"/>
        <v/>
      </c>
      <c r="M40" s="200" t="str">
        <f t="shared" ca="1" si="11"/>
        <v/>
      </c>
      <c r="N40" s="200"/>
      <c r="O40" s="200"/>
      <c r="P40" s="200"/>
      <c r="Q40" s="200"/>
      <c r="R40" s="200"/>
      <c r="S40" s="200"/>
      <c r="T40" s="200"/>
      <c r="U40" s="200"/>
    </row>
    <row r="41" spans="1:21">
      <c r="A41" s="200">
        <v>39</v>
      </c>
      <c r="B41" s="200" t="str">
        <f t="shared" ca="1" si="0"/>
        <v/>
      </c>
      <c r="C41" s="200" t="str">
        <f t="shared" ca="1" si="1"/>
        <v/>
      </c>
      <c r="D41" s="200" t="str">
        <f t="shared" ca="1" si="2"/>
        <v/>
      </c>
      <c r="E41" s="200" t="str">
        <f t="shared" ca="1" si="3"/>
        <v/>
      </c>
      <c r="F41" s="200" t="str">
        <f t="shared" ca="1" si="4"/>
        <v/>
      </c>
      <c r="G41" s="200" t="str">
        <f t="shared" ca="1" si="5"/>
        <v/>
      </c>
      <c r="H41" s="200" t="str">
        <f t="shared" ca="1" si="6"/>
        <v/>
      </c>
      <c r="I41" s="200" t="str">
        <f t="shared" ca="1" si="7"/>
        <v/>
      </c>
      <c r="J41" s="200" t="str">
        <f t="shared" ca="1" si="8"/>
        <v/>
      </c>
      <c r="K41" s="200" t="str">
        <f t="shared" ca="1" si="9"/>
        <v/>
      </c>
      <c r="L41" s="200" t="str">
        <f t="shared" ca="1" si="10"/>
        <v/>
      </c>
      <c r="M41" s="200" t="str">
        <f t="shared" ca="1" si="11"/>
        <v/>
      </c>
      <c r="N41" s="200"/>
      <c r="O41" s="200"/>
      <c r="P41" s="200"/>
      <c r="Q41" s="200"/>
      <c r="R41" s="200"/>
      <c r="S41" s="200"/>
      <c r="T41" s="200"/>
      <c r="U41" s="200"/>
    </row>
    <row r="42" spans="1:21">
      <c r="A42" s="200">
        <v>40</v>
      </c>
      <c r="B42" s="200" t="str">
        <f t="shared" ca="1" si="0"/>
        <v/>
      </c>
      <c r="C42" s="200" t="str">
        <f t="shared" ca="1" si="1"/>
        <v/>
      </c>
      <c r="D42" s="200" t="str">
        <f t="shared" ca="1" si="2"/>
        <v/>
      </c>
      <c r="E42" s="200" t="str">
        <f t="shared" ca="1" si="3"/>
        <v/>
      </c>
      <c r="F42" s="200" t="str">
        <f t="shared" ca="1" si="4"/>
        <v/>
      </c>
      <c r="G42" s="200" t="str">
        <f t="shared" ca="1" si="5"/>
        <v/>
      </c>
      <c r="H42" s="200" t="str">
        <f t="shared" ca="1" si="6"/>
        <v/>
      </c>
      <c r="I42" s="200" t="str">
        <f t="shared" ca="1" si="7"/>
        <v/>
      </c>
      <c r="J42" s="200" t="str">
        <f t="shared" ca="1" si="8"/>
        <v/>
      </c>
      <c r="K42" s="200" t="str">
        <f t="shared" ca="1" si="9"/>
        <v/>
      </c>
      <c r="L42" s="200" t="str">
        <f t="shared" ca="1" si="10"/>
        <v/>
      </c>
      <c r="M42" s="200" t="str">
        <f t="shared" ca="1" si="11"/>
        <v/>
      </c>
      <c r="N42" s="200"/>
      <c r="O42" s="200"/>
      <c r="P42" s="200"/>
      <c r="Q42" s="200"/>
      <c r="R42" s="200"/>
      <c r="S42" s="200"/>
      <c r="T42" s="200"/>
      <c r="U42" s="200"/>
    </row>
    <row r="43" spans="1:21">
      <c r="A43" s="200">
        <v>41</v>
      </c>
      <c r="B43" s="200" t="str">
        <f t="shared" ca="1" si="0"/>
        <v/>
      </c>
      <c r="C43" s="200" t="str">
        <f t="shared" ca="1" si="1"/>
        <v/>
      </c>
      <c r="D43" s="200" t="str">
        <f t="shared" ca="1" si="2"/>
        <v/>
      </c>
      <c r="E43" s="200" t="str">
        <f t="shared" ca="1" si="3"/>
        <v/>
      </c>
      <c r="F43" s="200" t="str">
        <f t="shared" ca="1" si="4"/>
        <v/>
      </c>
      <c r="G43" s="200" t="str">
        <f t="shared" ca="1" si="5"/>
        <v/>
      </c>
      <c r="H43" s="200" t="str">
        <f t="shared" ca="1" si="6"/>
        <v/>
      </c>
      <c r="I43" s="200" t="str">
        <f t="shared" ca="1" si="7"/>
        <v/>
      </c>
      <c r="J43" s="200" t="str">
        <f t="shared" ca="1" si="8"/>
        <v/>
      </c>
      <c r="K43" s="200" t="str">
        <f t="shared" ca="1" si="9"/>
        <v/>
      </c>
      <c r="L43" s="200" t="str">
        <f t="shared" ca="1" si="10"/>
        <v/>
      </c>
      <c r="M43" s="200" t="str">
        <f t="shared" ca="1" si="11"/>
        <v/>
      </c>
      <c r="N43" s="200"/>
      <c r="O43" s="200"/>
      <c r="P43" s="200"/>
      <c r="Q43" s="200"/>
      <c r="R43" s="200"/>
      <c r="S43" s="200"/>
      <c r="T43" s="200"/>
      <c r="U43" s="200"/>
    </row>
    <row r="44" spans="1:21">
      <c r="A44" s="200">
        <v>42</v>
      </c>
      <c r="B44" s="200" t="str">
        <f t="shared" ca="1" si="0"/>
        <v/>
      </c>
      <c r="C44" s="200" t="str">
        <f t="shared" ca="1" si="1"/>
        <v/>
      </c>
      <c r="D44" s="200" t="str">
        <f t="shared" ca="1" si="2"/>
        <v/>
      </c>
      <c r="E44" s="200" t="str">
        <f t="shared" ca="1" si="3"/>
        <v/>
      </c>
      <c r="F44" s="200" t="str">
        <f t="shared" ca="1" si="4"/>
        <v/>
      </c>
      <c r="G44" s="200" t="str">
        <f t="shared" ca="1" si="5"/>
        <v/>
      </c>
      <c r="H44" s="200" t="str">
        <f t="shared" ca="1" si="6"/>
        <v/>
      </c>
      <c r="I44" s="200" t="str">
        <f t="shared" ca="1" si="7"/>
        <v/>
      </c>
      <c r="J44" s="200" t="str">
        <f t="shared" ca="1" si="8"/>
        <v/>
      </c>
      <c r="K44" s="200" t="str">
        <f t="shared" ca="1" si="9"/>
        <v/>
      </c>
      <c r="L44" s="200" t="str">
        <f t="shared" ca="1" si="10"/>
        <v/>
      </c>
      <c r="M44" s="200" t="str">
        <f t="shared" ca="1" si="11"/>
        <v/>
      </c>
      <c r="N44" s="200"/>
      <c r="O44" s="200"/>
      <c r="P44" s="200"/>
      <c r="Q44" s="200"/>
      <c r="R44" s="200"/>
      <c r="S44" s="200"/>
      <c r="T44" s="200"/>
      <c r="U44" s="200"/>
    </row>
    <row r="45" spans="1:21">
      <c r="A45" s="200">
        <v>43</v>
      </c>
      <c r="B45" s="200" t="str">
        <f t="shared" ca="1" si="0"/>
        <v/>
      </c>
      <c r="C45" s="200" t="str">
        <f t="shared" ca="1" si="1"/>
        <v/>
      </c>
      <c r="D45" s="200" t="str">
        <f t="shared" ca="1" si="2"/>
        <v/>
      </c>
      <c r="E45" s="200" t="str">
        <f t="shared" ca="1" si="3"/>
        <v/>
      </c>
      <c r="F45" s="200" t="str">
        <f t="shared" ca="1" si="4"/>
        <v/>
      </c>
      <c r="G45" s="200" t="str">
        <f t="shared" ca="1" si="5"/>
        <v/>
      </c>
      <c r="H45" s="200" t="str">
        <f t="shared" ca="1" si="6"/>
        <v/>
      </c>
      <c r="I45" s="200" t="str">
        <f t="shared" ca="1" si="7"/>
        <v/>
      </c>
      <c r="J45" s="200" t="str">
        <f t="shared" ca="1" si="8"/>
        <v/>
      </c>
      <c r="K45" s="200" t="str">
        <f t="shared" ca="1" si="9"/>
        <v/>
      </c>
      <c r="L45" s="200" t="str">
        <f t="shared" ca="1" si="10"/>
        <v/>
      </c>
      <c r="M45" s="200" t="str">
        <f t="shared" ca="1" si="11"/>
        <v/>
      </c>
      <c r="N45" s="200"/>
      <c r="O45" s="200"/>
      <c r="P45" s="200"/>
      <c r="Q45" s="200"/>
      <c r="R45" s="200"/>
      <c r="S45" s="200"/>
      <c r="T45" s="200"/>
      <c r="U45" s="200"/>
    </row>
    <row r="46" spans="1:21">
      <c r="A46" s="200">
        <v>44</v>
      </c>
      <c r="B46" s="200" t="str">
        <f t="shared" ca="1" si="0"/>
        <v/>
      </c>
      <c r="C46" s="200" t="str">
        <f t="shared" ca="1" si="1"/>
        <v/>
      </c>
      <c r="D46" s="200" t="str">
        <f t="shared" ca="1" si="2"/>
        <v/>
      </c>
      <c r="E46" s="200" t="str">
        <f t="shared" ca="1" si="3"/>
        <v/>
      </c>
      <c r="F46" s="200" t="str">
        <f t="shared" ca="1" si="4"/>
        <v/>
      </c>
      <c r="G46" s="200" t="str">
        <f t="shared" ca="1" si="5"/>
        <v/>
      </c>
      <c r="H46" s="200" t="str">
        <f t="shared" ca="1" si="6"/>
        <v/>
      </c>
      <c r="I46" s="200" t="str">
        <f t="shared" ca="1" si="7"/>
        <v/>
      </c>
      <c r="J46" s="200" t="str">
        <f t="shared" ca="1" si="8"/>
        <v/>
      </c>
      <c r="K46" s="200" t="str">
        <f t="shared" ca="1" si="9"/>
        <v/>
      </c>
      <c r="L46" s="200" t="str">
        <f t="shared" ca="1" si="10"/>
        <v/>
      </c>
      <c r="M46" s="200" t="str">
        <f t="shared" ca="1" si="11"/>
        <v/>
      </c>
      <c r="N46" s="200"/>
      <c r="O46" s="200"/>
      <c r="P46" s="200"/>
      <c r="Q46" s="200"/>
      <c r="R46" s="200"/>
      <c r="S46" s="200"/>
      <c r="T46" s="200"/>
      <c r="U46" s="200"/>
    </row>
    <row r="47" spans="1:21">
      <c r="A47" s="200">
        <v>45</v>
      </c>
      <c r="B47" s="200" t="str">
        <f t="shared" ca="1" si="0"/>
        <v/>
      </c>
      <c r="C47" s="200" t="str">
        <f t="shared" ca="1" si="1"/>
        <v/>
      </c>
      <c r="D47" s="200" t="str">
        <f t="shared" ca="1" si="2"/>
        <v/>
      </c>
      <c r="E47" s="200" t="str">
        <f t="shared" ca="1" si="3"/>
        <v/>
      </c>
      <c r="F47" s="200" t="str">
        <f t="shared" ca="1" si="4"/>
        <v/>
      </c>
      <c r="G47" s="200" t="str">
        <f t="shared" ca="1" si="5"/>
        <v/>
      </c>
      <c r="H47" s="200" t="str">
        <f t="shared" ca="1" si="6"/>
        <v/>
      </c>
      <c r="I47" s="200" t="str">
        <f t="shared" ca="1" si="7"/>
        <v/>
      </c>
      <c r="J47" s="200" t="str">
        <f t="shared" ca="1" si="8"/>
        <v/>
      </c>
      <c r="K47" s="200" t="str">
        <f t="shared" ca="1" si="9"/>
        <v/>
      </c>
      <c r="L47" s="200" t="str">
        <f t="shared" ca="1" si="10"/>
        <v/>
      </c>
      <c r="M47" s="200" t="str">
        <f t="shared" ca="1" si="11"/>
        <v/>
      </c>
      <c r="N47" s="200"/>
      <c r="O47" s="200"/>
      <c r="P47" s="200"/>
      <c r="Q47" s="200"/>
      <c r="R47" s="200"/>
      <c r="S47" s="200"/>
      <c r="T47" s="200"/>
      <c r="U47" s="200"/>
    </row>
    <row r="48" spans="1:21">
      <c r="A48" s="200">
        <v>46</v>
      </c>
      <c r="B48" s="200" t="str">
        <f t="shared" ca="1" si="0"/>
        <v/>
      </c>
      <c r="C48" s="200" t="str">
        <f t="shared" ca="1" si="1"/>
        <v/>
      </c>
      <c r="D48" s="200" t="str">
        <f t="shared" ca="1" si="2"/>
        <v/>
      </c>
      <c r="E48" s="200" t="str">
        <f t="shared" ca="1" si="3"/>
        <v/>
      </c>
      <c r="F48" s="200" t="str">
        <f t="shared" ca="1" si="4"/>
        <v/>
      </c>
      <c r="G48" s="200" t="str">
        <f t="shared" ca="1" si="5"/>
        <v/>
      </c>
      <c r="H48" s="200" t="str">
        <f t="shared" ca="1" si="6"/>
        <v/>
      </c>
      <c r="I48" s="200" t="str">
        <f t="shared" ca="1" si="7"/>
        <v/>
      </c>
      <c r="J48" s="200" t="str">
        <f t="shared" ca="1" si="8"/>
        <v/>
      </c>
      <c r="K48" s="200" t="str">
        <f t="shared" ca="1" si="9"/>
        <v/>
      </c>
      <c r="L48" s="200" t="str">
        <f t="shared" ca="1" si="10"/>
        <v/>
      </c>
      <c r="M48" s="200" t="str">
        <f t="shared" ca="1" si="11"/>
        <v/>
      </c>
      <c r="N48" s="200"/>
      <c r="O48" s="200"/>
      <c r="P48" s="200"/>
      <c r="Q48" s="200"/>
      <c r="R48" s="200"/>
      <c r="S48" s="200"/>
      <c r="T48" s="200"/>
      <c r="U48" s="200"/>
    </row>
    <row r="49" spans="1:21">
      <c r="A49" s="200">
        <v>47</v>
      </c>
      <c r="B49" s="200" t="str">
        <f t="shared" ca="1" si="0"/>
        <v/>
      </c>
      <c r="C49" s="200" t="str">
        <f t="shared" ca="1" si="1"/>
        <v/>
      </c>
      <c r="D49" s="200" t="str">
        <f t="shared" ca="1" si="2"/>
        <v/>
      </c>
      <c r="E49" s="200" t="str">
        <f t="shared" ca="1" si="3"/>
        <v/>
      </c>
      <c r="F49" s="200" t="str">
        <f t="shared" ca="1" si="4"/>
        <v/>
      </c>
      <c r="G49" s="200" t="str">
        <f t="shared" ca="1" si="5"/>
        <v/>
      </c>
      <c r="H49" s="200" t="str">
        <f t="shared" ca="1" si="6"/>
        <v/>
      </c>
      <c r="I49" s="200" t="str">
        <f t="shared" ca="1" si="7"/>
        <v/>
      </c>
      <c r="J49" s="200" t="str">
        <f t="shared" ca="1" si="8"/>
        <v/>
      </c>
      <c r="K49" s="200" t="str">
        <f t="shared" ca="1" si="9"/>
        <v/>
      </c>
      <c r="L49" s="200" t="str">
        <f t="shared" ca="1" si="10"/>
        <v/>
      </c>
      <c r="M49" s="200" t="str">
        <f t="shared" ca="1" si="11"/>
        <v/>
      </c>
      <c r="N49" s="200"/>
      <c r="O49" s="200"/>
      <c r="P49" s="200"/>
      <c r="Q49" s="200"/>
      <c r="R49" s="200"/>
      <c r="S49" s="200"/>
      <c r="T49" s="200"/>
      <c r="U49" s="200"/>
    </row>
    <row r="50" spans="1:21">
      <c r="A50" s="200">
        <v>48</v>
      </c>
      <c r="B50" s="200" t="str">
        <f t="shared" ca="1" si="0"/>
        <v/>
      </c>
      <c r="C50" s="200" t="str">
        <f t="shared" ca="1" si="1"/>
        <v/>
      </c>
      <c r="D50" s="200" t="str">
        <f t="shared" ca="1" si="2"/>
        <v/>
      </c>
      <c r="E50" s="200" t="str">
        <f t="shared" ca="1" si="3"/>
        <v/>
      </c>
      <c r="F50" s="200" t="str">
        <f t="shared" ca="1" si="4"/>
        <v/>
      </c>
      <c r="G50" s="200" t="str">
        <f t="shared" ca="1" si="5"/>
        <v/>
      </c>
      <c r="H50" s="200" t="str">
        <f t="shared" ca="1" si="6"/>
        <v/>
      </c>
      <c r="I50" s="200" t="str">
        <f t="shared" ca="1" si="7"/>
        <v/>
      </c>
      <c r="J50" s="200" t="str">
        <f t="shared" ca="1" si="8"/>
        <v/>
      </c>
      <c r="K50" s="200" t="str">
        <f t="shared" ca="1" si="9"/>
        <v/>
      </c>
      <c r="L50" s="200" t="str">
        <f t="shared" ca="1" si="10"/>
        <v/>
      </c>
      <c r="M50" s="200" t="str">
        <f t="shared" ca="1" si="11"/>
        <v/>
      </c>
      <c r="N50" s="200"/>
      <c r="O50" s="200"/>
      <c r="P50" s="200"/>
      <c r="Q50" s="200"/>
      <c r="R50" s="200"/>
      <c r="S50" s="200"/>
      <c r="T50" s="200"/>
      <c r="U50" s="200"/>
    </row>
    <row r="51" spans="1:21">
      <c r="A51" s="200">
        <v>49</v>
      </c>
      <c r="B51" s="200" t="str">
        <f t="shared" ca="1" si="0"/>
        <v/>
      </c>
      <c r="C51" s="200" t="str">
        <f t="shared" ca="1" si="1"/>
        <v/>
      </c>
      <c r="D51" s="200" t="str">
        <f t="shared" ca="1" si="2"/>
        <v/>
      </c>
      <c r="E51" s="200" t="str">
        <f t="shared" ca="1" si="3"/>
        <v/>
      </c>
      <c r="F51" s="200" t="str">
        <f t="shared" ca="1" si="4"/>
        <v/>
      </c>
      <c r="G51" s="200" t="str">
        <f t="shared" ca="1" si="5"/>
        <v/>
      </c>
      <c r="H51" s="200" t="str">
        <f t="shared" ca="1" si="6"/>
        <v/>
      </c>
      <c r="I51" s="200" t="str">
        <f t="shared" ca="1" si="7"/>
        <v/>
      </c>
      <c r="J51" s="200" t="str">
        <f t="shared" ca="1" si="8"/>
        <v/>
      </c>
      <c r="K51" s="200" t="str">
        <f t="shared" ca="1" si="9"/>
        <v/>
      </c>
      <c r="L51" s="200" t="str">
        <f t="shared" ca="1" si="10"/>
        <v/>
      </c>
      <c r="M51" s="200" t="str">
        <f t="shared" ca="1" si="11"/>
        <v/>
      </c>
      <c r="N51" s="200"/>
      <c r="O51" s="200"/>
      <c r="P51" s="200"/>
      <c r="Q51" s="200"/>
      <c r="R51" s="200"/>
      <c r="S51" s="200"/>
      <c r="T51" s="200"/>
      <c r="U51" s="200"/>
    </row>
    <row r="52" spans="1:21">
      <c r="A52" s="200">
        <v>50</v>
      </c>
      <c r="B52" s="200" t="str">
        <f t="shared" ca="1" si="0"/>
        <v/>
      </c>
      <c r="C52" s="200" t="str">
        <f t="shared" ca="1" si="1"/>
        <v/>
      </c>
      <c r="D52" s="200" t="str">
        <f t="shared" ca="1" si="2"/>
        <v/>
      </c>
      <c r="E52" s="200" t="str">
        <f t="shared" ca="1" si="3"/>
        <v/>
      </c>
      <c r="F52" s="200" t="str">
        <f t="shared" ca="1" si="4"/>
        <v/>
      </c>
      <c r="G52" s="200" t="str">
        <f t="shared" ca="1" si="5"/>
        <v/>
      </c>
      <c r="H52" s="200" t="str">
        <f t="shared" ca="1" si="6"/>
        <v/>
      </c>
      <c r="I52" s="200" t="str">
        <f t="shared" ca="1" si="7"/>
        <v/>
      </c>
      <c r="J52" s="200" t="str">
        <f t="shared" ca="1" si="8"/>
        <v/>
      </c>
      <c r="K52" s="200" t="str">
        <f t="shared" ca="1" si="9"/>
        <v/>
      </c>
      <c r="L52" s="200" t="str">
        <f t="shared" ca="1" si="10"/>
        <v/>
      </c>
      <c r="M52" s="200" t="str">
        <f t="shared" ca="1" si="11"/>
        <v/>
      </c>
      <c r="N52" s="200"/>
      <c r="O52" s="200"/>
      <c r="P52" s="200"/>
      <c r="Q52" s="200"/>
      <c r="R52" s="200"/>
      <c r="S52" s="200"/>
      <c r="T52" s="200"/>
      <c r="U52" s="200"/>
    </row>
    <row r="53" spans="1:21">
      <c r="A53" s="200">
        <v>51</v>
      </c>
      <c r="B53" s="200" t="str">
        <f t="shared" ca="1" si="0"/>
        <v/>
      </c>
      <c r="C53" s="200" t="str">
        <f t="shared" ca="1" si="1"/>
        <v/>
      </c>
      <c r="D53" s="200" t="str">
        <f t="shared" ca="1" si="2"/>
        <v/>
      </c>
      <c r="E53" s="200" t="str">
        <f t="shared" ca="1" si="3"/>
        <v/>
      </c>
      <c r="F53" s="200" t="str">
        <f t="shared" ca="1" si="4"/>
        <v/>
      </c>
      <c r="G53" s="200" t="str">
        <f t="shared" ca="1" si="5"/>
        <v/>
      </c>
      <c r="H53" s="200" t="str">
        <f t="shared" ca="1" si="6"/>
        <v/>
      </c>
      <c r="I53" s="200" t="str">
        <f t="shared" ca="1" si="7"/>
        <v/>
      </c>
      <c r="J53" s="200" t="str">
        <f t="shared" ca="1" si="8"/>
        <v/>
      </c>
      <c r="K53" s="200" t="str">
        <f t="shared" ca="1" si="9"/>
        <v/>
      </c>
      <c r="L53" s="200" t="str">
        <f t="shared" ca="1" si="10"/>
        <v/>
      </c>
      <c r="M53" s="200" t="str">
        <f t="shared" ca="1" si="11"/>
        <v/>
      </c>
      <c r="N53" s="200"/>
      <c r="O53" s="200"/>
      <c r="P53" s="200"/>
      <c r="Q53" s="200"/>
      <c r="R53" s="200"/>
      <c r="S53" s="200"/>
      <c r="T53" s="200"/>
      <c r="U53" s="200"/>
    </row>
    <row r="54" spans="1:21">
      <c r="A54" s="200">
        <v>52</v>
      </c>
      <c r="B54" s="200" t="str">
        <f t="shared" ca="1" si="0"/>
        <v/>
      </c>
      <c r="C54" s="200" t="str">
        <f t="shared" ca="1" si="1"/>
        <v/>
      </c>
      <c r="D54" s="200" t="str">
        <f t="shared" ca="1" si="2"/>
        <v/>
      </c>
      <c r="E54" s="200" t="str">
        <f t="shared" ca="1" si="3"/>
        <v/>
      </c>
      <c r="F54" s="200" t="str">
        <f t="shared" ca="1" si="4"/>
        <v/>
      </c>
      <c r="G54" s="200" t="str">
        <f t="shared" ca="1" si="5"/>
        <v/>
      </c>
      <c r="H54" s="200" t="str">
        <f t="shared" ca="1" si="6"/>
        <v/>
      </c>
      <c r="I54" s="200" t="str">
        <f t="shared" ca="1" si="7"/>
        <v/>
      </c>
      <c r="J54" s="200" t="str">
        <f t="shared" ca="1" si="8"/>
        <v/>
      </c>
      <c r="K54" s="200" t="str">
        <f t="shared" ca="1" si="9"/>
        <v/>
      </c>
      <c r="L54" s="200" t="str">
        <f t="shared" ca="1" si="10"/>
        <v/>
      </c>
      <c r="M54" s="200" t="str">
        <f t="shared" ca="1" si="11"/>
        <v/>
      </c>
      <c r="N54" s="200"/>
      <c r="O54" s="200"/>
      <c r="P54" s="200"/>
      <c r="Q54" s="200"/>
      <c r="R54" s="200"/>
      <c r="S54" s="200"/>
      <c r="T54" s="200"/>
      <c r="U54" s="200"/>
    </row>
    <row r="55" spans="1:21">
      <c r="A55" s="200">
        <v>53</v>
      </c>
      <c r="B55" s="200" t="str">
        <f t="shared" ca="1" si="0"/>
        <v/>
      </c>
      <c r="C55" s="200" t="str">
        <f t="shared" ca="1" si="1"/>
        <v/>
      </c>
      <c r="D55" s="200" t="str">
        <f t="shared" ca="1" si="2"/>
        <v/>
      </c>
      <c r="E55" s="200" t="str">
        <f t="shared" ca="1" si="3"/>
        <v/>
      </c>
      <c r="F55" s="200" t="str">
        <f t="shared" ca="1" si="4"/>
        <v/>
      </c>
      <c r="G55" s="200" t="str">
        <f t="shared" ca="1" si="5"/>
        <v/>
      </c>
      <c r="H55" s="200" t="str">
        <f t="shared" ca="1" si="6"/>
        <v/>
      </c>
      <c r="I55" s="200" t="str">
        <f t="shared" ca="1" si="7"/>
        <v/>
      </c>
      <c r="J55" s="200" t="str">
        <f t="shared" ca="1" si="8"/>
        <v/>
      </c>
      <c r="K55" s="200" t="str">
        <f t="shared" ca="1" si="9"/>
        <v/>
      </c>
      <c r="L55" s="200" t="str">
        <f t="shared" ca="1" si="10"/>
        <v/>
      </c>
      <c r="M55" s="200" t="str">
        <f t="shared" ca="1" si="11"/>
        <v/>
      </c>
      <c r="N55" s="200"/>
      <c r="O55" s="200"/>
      <c r="P55" s="200"/>
      <c r="Q55" s="200"/>
      <c r="R55" s="200"/>
      <c r="S55" s="200"/>
      <c r="T55" s="200"/>
      <c r="U55" s="200"/>
    </row>
    <row r="56" spans="1:21">
      <c r="A56" s="200">
        <v>54</v>
      </c>
      <c r="B56" s="200" t="str">
        <f t="shared" ca="1" si="0"/>
        <v/>
      </c>
      <c r="C56" s="200" t="str">
        <f t="shared" ca="1" si="1"/>
        <v/>
      </c>
      <c r="D56" s="200" t="str">
        <f t="shared" ca="1" si="2"/>
        <v/>
      </c>
      <c r="E56" s="200" t="str">
        <f t="shared" ca="1" si="3"/>
        <v/>
      </c>
      <c r="F56" s="200" t="str">
        <f t="shared" ca="1" si="4"/>
        <v/>
      </c>
      <c r="G56" s="200" t="str">
        <f t="shared" ca="1" si="5"/>
        <v/>
      </c>
      <c r="H56" s="200" t="str">
        <f t="shared" ca="1" si="6"/>
        <v/>
      </c>
      <c r="I56" s="200" t="str">
        <f t="shared" ca="1" si="7"/>
        <v/>
      </c>
      <c r="J56" s="200" t="str">
        <f t="shared" ca="1" si="8"/>
        <v/>
      </c>
      <c r="K56" s="200" t="str">
        <f t="shared" ca="1" si="9"/>
        <v/>
      </c>
      <c r="L56" s="200" t="str">
        <f t="shared" ca="1" si="10"/>
        <v/>
      </c>
      <c r="M56" s="200" t="str">
        <f t="shared" ca="1" si="11"/>
        <v/>
      </c>
      <c r="N56" s="200"/>
      <c r="O56" s="200"/>
      <c r="P56" s="200"/>
      <c r="Q56" s="200"/>
      <c r="R56" s="200"/>
      <c r="S56" s="200"/>
      <c r="T56" s="200"/>
      <c r="U56" s="200"/>
    </row>
    <row r="57" spans="1:21">
      <c r="A57" s="200">
        <v>55</v>
      </c>
      <c r="B57" s="200" t="str">
        <f t="shared" ca="1" si="0"/>
        <v/>
      </c>
      <c r="C57" s="200" t="str">
        <f t="shared" ca="1" si="1"/>
        <v/>
      </c>
      <c r="D57" s="200" t="str">
        <f t="shared" ca="1" si="2"/>
        <v/>
      </c>
      <c r="E57" s="200" t="str">
        <f t="shared" ca="1" si="3"/>
        <v/>
      </c>
      <c r="F57" s="200" t="str">
        <f t="shared" ca="1" si="4"/>
        <v/>
      </c>
      <c r="G57" s="200" t="str">
        <f t="shared" ca="1" si="5"/>
        <v/>
      </c>
      <c r="H57" s="200" t="str">
        <f t="shared" ca="1" si="6"/>
        <v/>
      </c>
      <c r="I57" s="200" t="str">
        <f t="shared" ca="1" si="7"/>
        <v/>
      </c>
      <c r="J57" s="200" t="str">
        <f t="shared" ca="1" si="8"/>
        <v/>
      </c>
      <c r="K57" s="200" t="str">
        <f t="shared" ca="1" si="9"/>
        <v/>
      </c>
      <c r="L57" s="200" t="str">
        <f t="shared" ca="1" si="10"/>
        <v/>
      </c>
      <c r="M57" s="200" t="str">
        <f t="shared" ca="1" si="11"/>
        <v/>
      </c>
      <c r="N57" s="200"/>
      <c r="O57" s="200"/>
      <c r="P57" s="200"/>
      <c r="Q57" s="200"/>
      <c r="R57" s="200"/>
      <c r="S57" s="200"/>
      <c r="T57" s="200"/>
      <c r="U57" s="200"/>
    </row>
    <row r="58" spans="1:21">
      <c r="A58" s="200">
        <v>56</v>
      </c>
      <c r="B58" s="200" t="str">
        <f t="shared" ca="1" si="0"/>
        <v/>
      </c>
      <c r="C58" s="200" t="str">
        <f t="shared" ca="1" si="1"/>
        <v/>
      </c>
      <c r="D58" s="200" t="str">
        <f t="shared" ca="1" si="2"/>
        <v/>
      </c>
      <c r="E58" s="200" t="str">
        <f t="shared" ca="1" si="3"/>
        <v/>
      </c>
      <c r="F58" s="200" t="str">
        <f t="shared" ca="1" si="4"/>
        <v/>
      </c>
      <c r="G58" s="200" t="str">
        <f t="shared" ca="1" si="5"/>
        <v/>
      </c>
      <c r="H58" s="200" t="str">
        <f t="shared" ca="1" si="6"/>
        <v/>
      </c>
      <c r="I58" s="200" t="str">
        <f t="shared" ca="1" si="7"/>
        <v/>
      </c>
      <c r="J58" s="200" t="str">
        <f t="shared" ca="1" si="8"/>
        <v/>
      </c>
      <c r="K58" s="200" t="str">
        <f t="shared" ca="1" si="9"/>
        <v/>
      </c>
      <c r="L58" s="200" t="str">
        <f t="shared" ca="1" si="10"/>
        <v/>
      </c>
      <c r="M58" s="200" t="str">
        <f t="shared" ca="1" si="11"/>
        <v/>
      </c>
      <c r="N58" s="200"/>
      <c r="O58" s="200"/>
      <c r="P58" s="200"/>
      <c r="Q58" s="200"/>
      <c r="R58" s="200"/>
      <c r="S58" s="200"/>
      <c r="T58" s="200"/>
      <c r="U58" s="200"/>
    </row>
    <row r="59" spans="1:21">
      <c r="A59" s="200">
        <v>57</v>
      </c>
      <c r="B59" s="200" t="str">
        <f t="shared" ca="1" si="0"/>
        <v/>
      </c>
      <c r="C59" s="200" t="str">
        <f t="shared" ca="1" si="1"/>
        <v/>
      </c>
      <c r="D59" s="200" t="str">
        <f t="shared" ca="1" si="2"/>
        <v/>
      </c>
      <c r="E59" s="200" t="str">
        <f t="shared" ca="1" si="3"/>
        <v/>
      </c>
      <c r="F59" s="200" t="str">
        <f t="shared" ca="1" si="4"/>
        <v/>
      </c>
      <c r="G59" s="200" t="str">
        <f t="shared" ca="1" si="5"/>
        <v/>
      </c>
      <c r="H59" s="200" t="str">
        <f t="shared" ca="1" si="6"/>
        <v/>
      </c>
      <c r="I59" s="200" t="str">
        <f t="shared" ca="1" si="7"/>
        <v/>
      </c>
      <c r="J59" s="200" t="str">
        <f t="shared" ca="1" si="8"/>
        <v/>
      </c>
      <c r="K59" s="200" t="str">
        <f t="shared" ca="1" si="9"/>
        <v/>
      </c>
      <c r="L59" s="200" t="str">
        <f t="shared" ca="1" si="10"/>
        <v/>
      </c>
      <c r="M59" s="200" t="str">
        <f t="shared" ca="1" si="11"/>
        <v/>
      </c>
      <c r="N59" s="200"/>
      <c r="O59" s="200"/>
      <c r="P59" s="200"/>
      <c r="Q59" s="200"/>
      <c r="R59" s="200"/>
      <c r="S59" s="200"/>
      <c r="T59" s="200"/>
      <c r="U59" s="200"/>
    </row>
    <row r="60" spans="1:21">
      <c r="A60" s="200">
        <v>58</v>
      </c>
      <c r="B60" s="200" t="str">
        <f t="shared" ca="1" si="0"/>
        <v/>
      </c>
      <c r="C60" s="200" t="str">
        <f t="shared" ca="1" si="1"/>
        <v/>
      </c>
      <c r="D60" s="200" t="str">
        <f t="shared" ca="1" si="2"/>
        <v/>
      </c>
      <c r="E60" s="200" t="str">
        <f t="shared" ca="1" si="3"/>
        <v/>
      </c>
      <c r="F60" s="200" t="str">
        <f t="shared" ca="1" si="4"/>
        <v/>
      </c>
      <c r="G60" s="200" t="str">
        <f t="shared" ca="1" si="5"/>
        <v/>
      </c>
      <c r="H60" s="200" t="str">
        <f t="shared" ca="1" si="6"/>
        <v/>
      </c>
      <c r="I60" s="200" t="str">
        <f t="shared" ca="1" si="7"/>
        <v/>
      </c>
      <c r="J60" s="200" t="str">
        <f t="shared" ca="1" si="8"/>
        <v/>
      </c>
      <c r="K60" s="200" t="str">
        <f t="shared" ca="1" si="9"/>
        <v/>
      </c>
      <c r="L60" s="200" t="str">
        <f t="shared" ca="1" si="10"/>
        <v/>
      </c>
      <c r="M60" s="200" t="str">
        <f t="shared" ca="1" si="11"/>
        <v/>
      </c>
      <c r="N60" s="200"/>
      <c r="O60" s="200"/>
      <c r="P60" s="200"/>
      <c r="Q60" s="200"/>
      <c r="R60" s="200"/>
      <c r="S60" s="200"/>
      <c r="T60" s="200"/>
      <c r="U60" s="200"/>
    </row>
    <row r="61" spans="1:21">
      <c r="A61" s="200">
        <v>59</v>
      </c>
      <c r="B61" s="200" t="str">
        <f t="shared" ca="1" si="0"/>
        <v/>
      </c>
      <c r="C61" s="200" t="str">
        <f t="shared" ca="1" si="1"/>
        <v/>
      </c>
      <c r="D61" s="200" t="str">
        <f t="shared" ca="1" si="2"/>
        <v/>
      </c>
      <c r="E61" s="200" t="str">
        <f t="shared" ca="1" si="3"/>
        <v/>
      </c>
      <c r="F61" s="200" t="str">
        <f t="shared" ca="1" si="4"/>
        <v/>
      </c>
      <c r="G61" s="200" t="str">
        <f t="shared" ca="1" si="5"/>
        <v/>
      </c>
      <c r="H61" s="200" t="str">
        <f t="shared" ca="1" si="6"/>
        <v/>
      </c>
      <c r="I61" s="200" t="str">
        <f t="shared" ca="1" si="7"/>
        <v/>
      </c>
      <c r="J61" s="200" t="str">
        <f t="shared" ca="1" si="8"/>
        <v/>
      </c>
      <c r="K61" s="200" t="str">
        <f t="shared" ca="1" si="9"/>
        <v/>
      </c>
      <c r="L61" s="200" t="str">
        <f t="shared" ca="1" si="10"/>
        <v/>
      </c>
      <c r="M61" s="200" t="str">
        <f t="shared" ca="1" si="11"/>
        <v/>
      </c>
      <c r="N61" s="200"/>
      <c r="O61" s="200"/>
      <c r="P61" s="200"/>
      <c r="Q61" s="200"/>
      <c r="R61" s="200"/>
      <c r="S61" s="200"/>
      <c r="T61" s="200"/>
      <c r="U61" s="200"/>
    </row>
    <row r="62" spans="1:21">
      <c r="A62" s="200">
        <v>60</v>
      </c>
      <c r="B62" s="200" t="str">
        <f t="shared" ca="1" si="0"/>
        <v/>
      </c>
      <c r="C62" s="200" t="str">
        <f t="shared" ca="1" si="1"/>
        <v/>
      </c>
      <c r="D62" s="200" t="str">
        <f t="shared" ca="1" si="2"/>
        <v/>
      </c>
      <c r="E62" s="200" t="str">
        <f t="shared" ca="1" si="3"/>
        <v/>
      </c>
      <c r="F62" s="200" t="str">
        <f t="shared" ca="1" si="4"/>
        <v/>
      </c>
      <c r="G62" s="200" t="str">
        <f t="shared" ca="1" si="5"/>
        <v/>
      </c>
      <c r="H62" s="200" t="str">
        <f t="shared" ca="1" si="6"/>
        <v/>
      </c>
      <c r="I62" s="200" t="str">
        <f t="shared" ca="1" si="7"/>
        <v/>
      </c>
      <c r="J62" s="200" t="str">
        <f t="shared" ca="1" si="8"/>
        <v/>
      </c>
      <c r="K62" s="200" t="str">
        <f t="shared" ca="1" si="9"/>
        <v/>
      </c>
      <c r="L62" s="200" t="str">
        <f t="shared" ca="1" si="10"/>
        <v/>
      </c>
      <c r="M62" s="200" t="str">
        <f t="shared" ca="1" si="11"/>
        <v/>
      </c>
      <c r="N62" s="200"/>
      <c r="O62" s="200"/>
      <c r="P62" s="200"/>
      <c r="Q62" s="200"/>
      <c r="R62" s="200"/>
      <c r="S62" s="200"/>
      <c r="T62" s="200"/>
      <c r="U62" s="200"/>
    </row>
    <row r="63" spans="1:21">
      <c r="A63" s="200">
        <v>61</v>
      </c>
      <c r="B63" s="200" t="str">
        <f t="shared" ca="1" si="0"/>
        <v/>
      </c>
      <c r="C63" s="200" t="str">
        <f t="shared" ca="1" si="1"/>
        <v/>
      </c>
      <c r="D63" s="200" t="str">
        <f t="shared" ca="1" si="2"/>
        <v/>
      </c>
      <c r="E63" s="200" t="str">
        <f t="shared" ca="1" si="3"/>
        <v/>
      </c>
      <c r="F63" s="200" t="str">
        <f t="shared" ca="1" si="4"/>
        <v/>
      </c>
      <c r="G63" s="200" t="str">
        <f t="shared" ca="1" si="5"/>
        <v/>
      </c>
      <c r="H63" s="200" t="str">
        <f t="shared" ca="1" si="6"/>
        <v/>
      </c>
      <c r="I63" s="200" t="str">
        <f t="shared" ca="1" si="7"/>
        <v/>
      </c>
      <c r="J63" s="200" t="str">
        <f t="shared" ca="1" si="8"/>
        <v/>
      </c>
      <c r="K63" s="200" t="str">
        <f t="shared" ca="1" si="9"/>
        <v/>
      </c>
      <c r="L63" s="200" t="str">
        <f t="shared" ca="1" si="10"/>
        <v/>
      </c>
      <c r="M63" s="200" t="str">
        <f t="shared" ca="1" si="11"/>
        <v/>
      </c>
      <c r="N63" s="200"/>
      <c r="O63" s="200"/>
      <c r="P63" s="200"/>
      <c r="Q63" s="200"/>
      <c r="R63" s="200"/>
      <c r="S63" s="200"/>
      <c r="T63" s="200"/>
      <c r="U63" s="200"/>
    </row>
    <row r="64" spans="1:21">
      <c r="A64" s="200">
        <v>62</v>
      </c>
      <c r="B64" s="200" t="str">
        <f t="shared" ca="1" si="0"/>
        <v/>
      </c>
      <c r="C64" s="200" t="str">
        <f t="shared" ca="1" si="1"/>
        <v/>
      </c>
      <c r="D64" s="200" t="str">
        <f t="shared" ca="1" si="2"/>
        <v/>
      </c>
      <c r="E64" s="200" t="str">
        <f t="shared" ca="1" si="3"/>
        <v/>
      </c>
      <c r="F64" s="200" t="str">
        <f t="shared" ca="1" si="4"/>
        <v/>
      </c>
      <c r="G64" s="200" t="str">
        <f t="shared" ca="1" si="5"/>
        <v/>
      </c>
      <c r="H64" s="200" t="str">
        <f t="shared" ca="1" si="6"/>
        <v/>
      </c>
      <c r="I64" s="200" t="str">
        <f t="shared" ca="1" si="7"/>
        <v/>
      </c>
      <c r="J64" s="200" t="str">
        <f t="shared" ca="1" si="8"/>
        <v/>
      </c>
      <c r="K64" s="200" t="str">
        <f t="shared" ca="1" si="9"/>
        <v/>
      </c>
      <c r="L64" s="200" t="str">
        <f t="shared" ca="1" si="10"/>
        <v/>
      </c>
      <c r="M64" s="200" t="str">
        <f t="shared" ca="1" si="11"/>
        <v/>
      </c>
      <c r="N64" s="200"/>
      <c r="O64" s="200"/>
      <c r="P64" s="200"/>
      <c r="Q64" s="200"/>
      <c r="R64" s="200"/>
      <c r="S64" s="200"/>
      <c r="T64" s="200"/>
      <c r="U64" s="200"/>
    </row>
    <row r="65" spans="1:21">
      <c r="A65" s="200">
        <v>63</v>
      </c>
      <c r="B65" s="200" t="str">
        <f t="shared" ca="1" si="0"/>
        <v/>
      </c>
      <c r="C65" s="200" t="str">
        <f t="shared" ca="1" si="1"/>
        <v/>
      </c>
      <c r="D65" s="200" t="str">
        <f t="shared" ca="1" si="2"/>
        <v/>
      </c>
      <c r="E65" s="200" t="str">
        <f t="shared" ca="1" si="3"/>
        <v/>
      </c>
      <c r="F65" s="200" t="str">
        <f t="shared" ca="1" si="4"/>
        <v/>
      </c>
      <c r="G65" s="200" t="str">
        <f t="shared" ca="1" si="5"/>
        <v/>
      </c>
      <c r="H65" s="200" t="str">
        <f t="shared" ca="1" si="6"/>
        <v/>
      </c>
      <c r="I65" s="200" t="str">
        <f t="shared" ca="1" si="7"/>
        <v/>
      </c>
      <c r="J65" s="200" t="str">
        <f t="shared" ca="1" si="8"/>
        <v/>
      </c>
      <c r="K65" s="200" t="str">
        <f t="shared" ca="1" si="9"/>
        <v/>
      </c>
      <c r="L65" s="200" t="str">
        <f t="shared" ca="1" si="10"/>
        <v/>
      </c>
      <c r="M65" s="200" t="str">
        <f t="shared" ca="1" si="11"/>
        <v/>
      </c>
      <c r="N65" s="200"/>
      <c r="O65" s="200"/>
      <c r="P65" s="200"/>
      <c r="Q65" s="200"/>
      <c r="R65" s="200"/>
      <c r="S65" s="200"/>
      <c r="T65" s="200"/>
      <c r="U65" s="200"/>
    </row>
    <row r="66" spans="1:21">
      <c r="A66" s="200">
        <v>64</v>
      </c>
      <c r="B66" s="200" t="str">
        <f t="shared" ca="1" si="0"/>
        <v/>
      </c>
      <c r="C66" s="200" t="str">
        <f t="shared" ca="1" si="1"/>
        <v/>
      </c>
      <c r="D66" s="200" t="str">
        <f t="shared" ca="1" si="2"/>
        <v/>
      </c>
      <c r="E66" s="200" t="str">
        <f t="shared" ca="1" si="3"/>
        <v/>
      </c>
      <c r="F66" s="200" t="str">
        <f t="shared" ca="1" si="4"/>
        <v/>
      </c>
      <c r="G66" s="200" t="str">
        <f t="shared" ca="1" si="5"/>
        <v/>
      </c>
      <c r="H66" s="200" t="str">
        <f t="shared" ca="1" si="6"/>
        <v/>
      </c>
      <c r="I66" s="200" t="str">
        <f t="shared" ca="1" si="7"/>
        <v/>
      </c>
      <c r="J66" s="200" t="str">
        <f t="shared" ca="1" si="8"/>
        <v/>
      </c>
      <c r="K66" s="200" t="str">
        <f t="shared" ca="1" si="9"/>
        <v/>
      </c>
      <c r="L66" s="200" t="str">
        <f t="shared" ca="1" si="10"/>
        <v/>
      </c>
      <c r="M66" s="200" t="str">
        <f t="shared" ca="1" si="11"/>
        <v/>
      </c>
      <c r="N66" s="200"/>
      <c r="O66" s="200"/>
      <c r="P66" s="200"/>
      <c r="Q66" s="200"/>
      <c r="R66" s="200"/>
      <c r="S66" s="200"/>
      <c r="T66" s="200"/>
      <c r="U66" s="200"/>
    </row>
    <row r="67" spans="1:21">
      <c r="A67" s="200">
        <v>65</v>
      </c>
      <c r="B67" s="200" t="str">
        <f t="shared" ca="1" si="0"/>
        <v/>
      </c>
      <c r="C67" s="200" t="str">
        <f t="shared" ca="1" si="1"/>
        <v/>
      </c>
      <c r="D67" s="200" t="str">
        <f t="shared" ca="1" si="2"/>
        <v/>
      </c>
      <c r="E67" s="200" t="str">
        <f t="shared" ca="1" si="3"/>
        <v/>
      </c>
      <c r="F67" s="200" t="str">
        <f t="shared" ca="1" si="4"/>
        <v/>
      </c>
      <c r="G67" s="200" t="str">
        <f t="shared" ca="1" si="5"/>
        <v/>
      </c>
      <c r="H67" s="200" t="str">
        <f t="shared" ca="1" si="6"/>
        <v/>
      </c>
      <c r="I67" s="200" t="str">
        <f t="shared" ca="1" si="7"/>
        <v/>
      </c>
      <c r="J67" s="200" t="str">
        <f t="shared" ca="1" si="8"/>
        <v/>
      </c>
      <c r="K67" s="200" t="str">
        <f t="shared" ca="1" si="9"/>
        <v/>
      </c>
      <c r="L67" s="200" t="str">
        <f t="shared" ca="1" si="10"/>
        <v/>
      </c>
      <c r="M67" s="200" t="str">
        <f t="shared" ca="1" si="11"/>
        <v/>
      </c>
      <c r="N67" s="200"/>
      <c r="O67" s="200"/>
      <c r="P67" s="200"/>
      <c r="Q67" s="200"/>
      <c r="R67" s="200"/>
      <c r="S67" s="200"/>
      <c r="T67" s="200"/>
      <c r="U67" s="200"/>
    </row>
    <row r="68" spans="1:21">
      <c r="A68" s="200">
        <v>66</v>
      </c>
      <c r="B68" s="200" t="str">
        <f t="shared" ref="B68:B102" ca="1" si="12">IFERROR(INDIRECT("個票"&amp;$A68&amp;"！$H$7"),"")</f>
        <v/>
      </c>
      <c r="C68" s="200" t="str">
        <f t="shared" ref="C68:C102" ca="1" si="13">IFERROR(INDIRECT("個票"&amp;$A68&amp;"！$T$7"),"")</f>
        <v/>
      </c>
      <c r="D68" s="200" t="str">
        <f t="shared" ref="D68:D102" ca="1" si="14">IFERROR(INDIRECT("個票"&amp;$A68&amp;"！$W$9"),"")</f>
        <v/>
      </c>
      <c r="E68" s="200" t="str">
        <f t="shared" ref="E68:E102" ca="1" si="15">IFERROR(INDIRECT("個票"&amp;$A68&amp;"！$D$9")&amp;INDIRECT("個票"&amp;$A68&amp;"！$H$9"),"")</f>
        <v/>
      </c>
      <c r="F68" s="200" t="str">
        <f t="shared" ref="F68:F102" ca="1" si="16">IFERROR(INDIRECT("個票"&amp;$A68&amp;"！$L$10"),"")</f>
        <v/>
      </c>
      <c r="G68" s="200" t="str">
        <f t="shared" ref="G68:G102" ca="1" si="17">IFERROR(IF(INDIRECT("個票"&amp;$A68&amp;"！$X$16")="","いいえ","はい"),"")</f>
        <v/>
      </c>
      <c r="H68" s="200" t="str">
        <f t="shared" ref="H68:H102" ca="1" si="18">IFERROR(INDIRECT("個票"&amp;$A68&amp;"！$AI$21")-INDIRECT("個票"&amp;$A68&amp;"！$AE$22"),"")</f>
        <v/>
      </c>
      <c r="I68" s="200" t="str">
        <f t="shared" ref="I68:I102" ca="1" si="19">IFERROR(INDIRECT("個票"&amp;$A68&amp;"！$AE$22"),"")</f>
        <v/>
      </c>
      <c r="J68" s="200" t="str">
        <f t="shared" ref="J68:J102" ca="1" si="20">IFERROR(INDIRECT("個票"&amp;$A68&amp;"！$AI$24"),"")</f>
        <v/>
      </c>
      <c r="K68" s="200" t="str">
        <f t="shared" ref="K68:K102" ca="1" si="21">IFERROR(INDIRECT("個票"&amp;$A68&amp;"！$AI$40"),"")</f>
        <v/>
      </c>
      <c r="L68" s="200" t="str">
        <f t="shared" ref="L68:L102" ca="1" si="22">IFERROR(INDIRECT("個票"&amp;$A68&amp;"！$AI$52"),"")</f>
        <v/>
      </c>
      <c r="M68" s="200" t="str">
        <f t="shared" ref="M68:M102" ca="1" si="23">IFERROR(INDIRECT("個票"&amp;$A68&amp;"！$AI$57"),"")</f>
        <v/>
      </c>
      <c r="N68" s="200"/>
      <c r="O68" s="200"/>
      <c r="P68" s="200"/>
      <c r="Q68" s="200"/>
      <c r="R68" s="200"/>
      <c r="S68" s="200"/>
      <c r="T68" s="200"/>
      <c r="U68" s="200"/>
    </row>
    <row r="69" spans="1:21">
      <c r="A69" s="200">
        <v>67</v>
      </c>
      <c r="B69" s="200" t="str">
        <f t="shared" ca="1" si="12"/>
        <v/>
      </c>
      <c r="C69" s="200" t="str">
        <f t="shared" ca="1" si="13"/>
        <v/>
      </c>
      <c r="D69" s="200" t="str">
        <f t="shared" ca="1" si="14"/>
        <v/>
      </c>
      <c r="E69" s="200" t="str">
        <f t="shared" ca="1" si="15"/>
        <v/>
      </c>
      <c r="F69" s="200" t="str">
        <f t="shared" ca="1" si="16"/>
        <v/>
      </c>
      <c r="G69" s="200" t="str">
        <f t="shared" ca="1" si="17"/>
        <v/>
      </c>
      <c r="H69" s="200" t="str">
        <f t="shared" ca="1" si="18"/>
        <v/>
      </c>
      <c r="I69" s="200" t="str">
        <f t="shared" ca="1" si="19"/>
        <v/>
      </c>
      <c r="J69" s="200" t="str">
        <f t="shared" ca="1" si="20"/>
        <v/>
      </c>
      <c r="K69" s="200" t="str">
        <f t="shared" ca="1" si="21"/>
        <v/>
      </c>
      <c r="L69" s="200" t="str">
        <f t="shared" ca="1" si="22"/>
        <v/>
      </c>
      <c r="M69" s="200" t="str">
        <f t="shared" ca="1" si="23"/>
        <v/>
      </c>
      <c r="N69" s="200"/>
      <c r="O69" s="200"/>
      <c r="P69" s="200"/>
      <c r="Q69" s="200"/>
      <c r="R69" s="200"/>
      <c r="S69" s="200"/>
      <c r="T69" s="200"/>
      <c r="U69" s="200"/>
    </row>
    <row r="70" spans="1:21">
      <c r="A70" s="200">
        <v>68</v>
      </c>
      <c r="B70" s="200" t="str">
        <f t="shared" ca="1" si="12"/>
        <v/>
      </c>
      <c r="C70" s="200" t="str">
        <f t="shared" ca="1" si="13"/>
        <v/>
      </c>
      <c r="D70" s="200" t="str">
        <f t="shared" ca="1" si="14"/>
        <v/>
      </c>
      <c r="E70" s="200" t="str">
        <f t="shared" ca="1" si="15"/>
        <v/>
      </c>
      <c r="F70" s="200" t="str">
        <f t="shared" ca="1" si="16"/>
        <v/>
      </c>
      <c r="G70" s="200" t="str">
        <f t="shared" ca="1" si="17"/>
        <v/>
      </c>
      <c r="H70" s="200" t="str">
        <f t="shared" ca="1" si="18"/>
        <v/>
      </c>
      <c r="I70" s="200" t="str">
        <f t="shared" ca="1" si="19"/>
        <v/>
      </c>
      <c r="J70" s="200" t="str">
        <f t="shared" ca="1" si="20"/>
        <v/>
      </c>
      <c r="K70" s="200" t="str">
        <f t="shared" ca="1" si="21"/>
        <v/>
      </c>
      <c r="L70" s="200" t="str">
        <f t="shared" ca="1" si="22"/>
        <v/>
      </c>
      <c r="M70" s="200" t="str">
        <f t="shared" ca="1" si="23"/>
        <v/>
      </c>
      <c r="N70" s="200"/>
      <c r="O70" s="200"/>
      <c r="P70" s="200"/>
      <c r="Q70" s="200"/>
      <c r="R70" s="200"/>
      <c r="S70" s="200"/>
      <c r="T70" s="200"/>
      <c r="U70" s="200"/>
    </row>
    <row r="71" spans="1:21">
      <c r="A71" s="200">
        <v>69</v>
      </c>
      <c r="B71" s="200" t="str">
        <f t="shared" ca="1" si="12"/>
        <v/>
      </c>
      <c r="C71" s="200" t="str">
        <f t="shared" ca="1" si="13"/>
        <v/>
      </c>
      <c r="D71" s="200" t="str">
        <f t="shared" ca="1" si="14"/>
        <v/>
      </c>
      <c r="E71" s="200" t="str">
        <f t="shared" ca="1" si="15"/>
        <v/>
      </c>
      <c r="F71" s="200" t="str">
        <f t="shared" ca="1" si="16"/>
        <v/>
      </c>
      <c r="G71" s="200" t="str">
        <f t="shared" ca="1" si="17"/>
        <v/>
      </c>
      <c r="H71" s="200" t="str">
        <f t="shared" ca="1" si="18"/>
        <v/>
      </c>
      <c r="I71" s="200" t="str">
        <f t="shared" ca="1" si="19"/>
        <v/>
      </c>
      <c r="J71" s="200" t="str">
        <f t="shared" ca="1" si="20"/>
        <v/>
      </c>
      <c r="K71" s="200" t="str">
        <f t="shared" ca="1" si="21"/>
        <v/>
      </c>
      <c r="L71" s="200" t="str">
        <f t="shared" ca="1" si="22"/>
        <v/>
      </c>
      <c r="M71" s="200" t="str">
        <f t="shared" ca="1" si="23"/>
        <v/>
      </c>
      <c r="N71" s="200"/>
      <c r="O71" s="200"/>
      <c r="P71" s="200"/>
      <c r="Q71" s="200"/>
      <c r="R71" s="200"/>
      <c r="S71" s="200"/>
      <c r="T71" s="200"/>
      <c r="U71" s="200"/>
    </row>
    <row r="72" spans="1:21">
      <c r="A72" s="200">
        <v>70</v>
      </c>
      <c r="B72" s="200" t="str">
        <f t="shared" ca="1" si="12"/>
        <v/>
      </c>
      <c r="C72" s="200" t="str">
        <f t="shared" ca="1" si="13"/>
        <v/>
      </c>
      <c r="D72" s="200" t="str">
        <f t="shared" ca="1" si="14"/>
        <v/>
      </c>
      <c r="E72" s="200" t="str">
        <f t="shared" ca="1" si="15"/>
        <v/>
      </c>
      <c r="F72" s="200" t="str">
        <f t="shared" ca="1" si="16"/>
        <v/>
      </c>
      <c r="G72" s="200" t="str">
        <f t="shared" ca="1" si="17"/>
        <v/>
      </c>
      <c r="H72" s="200" t="str">
        <f t="shared" ca="1" si="18"/>
        <v/>
      </c>
      <c r="I72" s="200" t="str">
        <f t="shared" ca="1" si="19"/>
        <v/>
      </c>
      <c r="J72" s="200" t="str">
        <f t="shared" ca="1" si="20"/>
        <v/>
      </c>
      <c r="K72" s="200" t="str">
        <f t="shared" ca="1" si="21"/>
        <v/>
      </c>
      <c r="L72" s="200" t="str">
        <f t="shared" ca="1" si="22"/>
        <v/>
      </c>
      <c r="M72" s="200" t="str">
        <f t="shared" ca="1" si="23"/>
        <v/>
      </c>
      <c r="N72" s="200"/>
      <c r="O72" s="200"/>
      <c r="P72" s="200"/>
      <c r="Q72" s="200"/>
      <c r="R72" s="200"/>
      <c r="S72" s="200"/>
      <c r="T72" s="200"/>
      <c r="U72" s="200"/>
    </row>
    <row r="73" spans="1:21">
      <c r="A73" s="200">
        <v>71</v>
      </c>
      <c r="B73" s="200" t="str">
        <f t="shared" ca="1" si="12"/>
        <v/>
      </c>
      <c r="C73" s="200" t="str">
        <f t="shared" ca="1" si="13"/>
        <v/>
      </c>
      <c r="D73" s="200" t="str">
        <f t="shared" ca="1" si="14"/>
        <v/>
      </c>
      <c r="E73" s="200" t="str">
        <f t="shared" ca="1" si="15"/>
        <v/>
      </c>
      <c r="F73" s="200" t="str">
        <f t="shared" ca="1" si="16"/>
        <v/>
      </c>
      <c r="G73" s="200" t="str">
        <f t="shared" ca="1" si="17"/>
        <v/>
      </c>
      <c r="H73" s="200" t="str">
        <f t="shared" ca="1" si="18"/>
        <v/>
      </c>
      <c r="I73" s="200" t="str">
        <f t="shared" ca="1" si="19"/>
        <v/>
      </c>
      <c r="J73" s="200" t="str">
        <f t="shared" ca="1" si="20"/>
        <v/>
      </c>
      <c r="K73" s="200" t="str">
        <f t="shared" ca="1" si="21"/>
        <v/>
      </c>
      <c r="L73" s="200" t="str">
        <f t="shared" ca="1" si="22"/>
        <v/>
      </c>
      <c r="M73" s="200" t="str">
        <f t="shared" ca="1" si="23"/>
        <v/>
      </c>
      <c r="N73" s="200"/>
      <c r="O73" s="200"/>
      <c r="P73" s="200"/>
      <c r="Q73" s="200"/>
      <c r="R73" s="200"/>
      <c r="S73" s="200"/>
      <c r="T73" s="200"/>
      <c r="U73" s="200"/>
    </row>
    <row r="74" spans="1:21">
      <c r="A74" s="200">
        <v>72</v>
      </c>
      <c r="B74" s="200" t="str">
        <f t="shared" ca="1" si="12"/>
        <v/>
      </c>
      <c r="C74" s="200" t="str">
        <f t="shared" ca="1" si="13"/>
        <v/>
      </c>
      <c r="D74" s="200" t="str">
        <f t="shared" ca="1" si="14"/>
        <v/>
      </c>
      <c r="E74" s="200" t="str">
        <f t="shared" ca="1" si="15"/>
        <v/>
      </c>
      <c r="F74" s="200" t="str">
        <f t="shared" ca="1" si="16"/>
        <v/>
      </c>
      <c r="G74" s="200" t="str">
        <f t="shared" ca="1" si="17"/>
        <v/>
      </c>
      <c r="H74" s="200" t="str">
        <f t="shared" ca="1" si="18"/>
        <v/>
      </c>
      <c r="I74" s="200" t="str">
        <f t="shared" ca="1" si="19"/>
        <v/>
      </c>
      <c r="J74" s="200" t="str">
        <f t="shared" ca="1" si="20"/>
        <v/>
      </c>
      <c r="K74" s="200" t="str">
        <f t="shared" ca="1" si="21"/>
        <v/>
      </c>
      <c r="L74" s="200" t="str">
        <f t="shared" ca="1" si="22"/>
        <v/>
      </c>
      <c r="M74" s="200" t="str">
        <f t="shared" ca="1" si="23"/>
        <v/>
      </c>
      <c r="N74" s="200"/>
      <c r="O74" s="200"/>
      <c r="P74" s="200"/>
      <c r="Q74" s="200"/>
      <c r="R74" s="200"/>
      <c r="S74" s="200"/>
      <c r="T74" s="200"/>
      <c r="U74" s="200"/>
    </row>
    <row r="75" spans="1:21">
      <c r="A75" s="200">
        <v>73</v>
      </c>
      <c r="B75" s="200" t="str">
        <f t="shared" ca="1" si="12"/>
        <v/>
      </c>
      <c r="C75" s="200" t="str">
        <f t="shared" ca="1" si="13"/>
        <v/>
      </c>
      <c r="D75" s="200" t="str">
        <f t="shared" ca="1" si="14"/>
        <v/>
      </c>
      <c r="E75" s="200" t="str">
        <f t="shared" ca="1" si="15"/>
        <v/>
      </c>
      <c r="F75" s="200" t="str">
        <f t="shared" ca="1" si="16"/>
        <v/>
      </c>
      <c r="G75" s="200" t="str">
        <f t="shared" ca="1" si="17"/>
        <v/>
      </c>
      <c r="H75" s="200" t="str">
        <f t="shared" ca="1" si="18"/>
        <v/>
      </c>
      <c r="I75" s="200" t="str">
        <f t="shared" ca="1" si="19"/>
        <v/>
      </c>
      <c r="J75" s="200" t="str">
        <f t="shared" ca="1" si="20"/>
        <v/>
      </c>
      <c r="K75" s="200" t="str">
        <f t="shared" ca="1" si="21"/>
        <v/>
      </c>
      <c r="L75" s="200" t="str">
        <f t="shared" ca="1" si="22"/>
        <v/>
      </c>
      <c r="M75" s="200" t="str">
        <f t="shared" ca="1" si="23"/>
        <v/>
      </c>
      <c r="N75" s="200"/>
      <c r="O75" s="200"/>
      <c r="P75" s="200"/>
      <c r="Q75" s="200"/>
      <c r="R75" s="200"/>
      <c r="S75" s="200"/>
      <c r="T75" s="200"/>
      <c r="U75" s="200"/>
    </row>
    <row r="76" spans="1:21">
      <c r="A76" s="200">
        <v>74</v>
      </c>
      <c r="B76" s="200" t="str">
        <f t="shared" ca="1" si="12"/>
        <v/>
      </c>
      <c r="C76" s="200" t="str">
        <f t="shared" ca="1" si="13"/>
        <v/>
      </c>
      <c r="D76" s="200" t="str">
        <f t="shared" ca="1" si="14"/>
        <v/>
      </c>
      <c r="E76" s="200" t="str">
        <f t="shared" ca="1" si="15"/>
        <v/>
      </c>
      <c r="F76" s="200" t="str">
        <f t="shared" ca="1" si="16"/>
        <v/>
      </c>
      <c r="G76" s="200" t="str">
        <f t="shared" ca="1" si="17"/>
        <v/>
      </c>
      <c r="H76" s="200" t="str">
        <f t="shared" ca="1" si="18"/>
        <v/>
      </c>
      <c r="I76" s="200" t="str">
        <f t="shared" ca="1" si="19"/>
        <v/>
      </c>
      <c r="J76" s="200" t="str">
        <f t="shared" ca="1" si="20"/>
        <v/>
      </c>
      <c r="K76" s="200" t="str">
        <f t="shared" ca="1" si="21"/>
        <v/>
      </c>
      <c r="L76" s="200" t="str">
        <f t="shared" ca="1" si="22"/>
        <v/>
      </c>
      <c r="M76" s="200" t="str">
        <f t="shared" ca="1" si="23"/>
        <v/>
      </c>
      <c r="N76" s="200"/>
      <c r="O76" s="200"/>
      <c r="P76" s="200"/>
      <c r="Q76" s="200"/>
      <c r="R76" s="200"/>
      <c r="S76" s="200"/>
      <c r="T76" s="200"/>
      <c r="U76" s="200"/>
    </row>
    <row r="77" spans="1:21">
      <c r="A77" s="200">
        <v>75</v>
      </c>
      <c r="B77" s="200" t="str">
        <f t="shared" ca="1" si="12"/>
        <v/>
      </c>
      <c r="C77" s="200" t="str">
        <f t="shared" ca="1" si="13"/>
        <v/>
      </c>
      <c r="D77" s="200" t="str">
        <f t="shared" ca="1" si="14"/>
        <v/>
      </c>
      <c r="E77" s="200" t="str">
        <f t="shared" ca="1" si="15"/>
        <v/>
      </c>
      <c r="F77" s="200" t="str">
        <f t="shared" ca="1" si="16"/>
        <v/>
      </c>
      <c r="G77" s="200" t="str">
        <f t="shared" ca="1" si="17"/>
        <v/>
      </c>
      <c r="H77" s="200" t="str">
        <f t="shared" ca="1" si="18"/>
        <v/>
      </c>
      <c r="I77" s="200" t="str">
        <f t="shared" ca="1" si="19"/>
        <v/>
      </c>
      <c r="J77" s="200" t="str">
        <f t="shared" ca="1" si="20"/>
        <v/>
      </c>
      <c r="K77" s="200" t="str">
        <f t="shared" ca="1" si="21"/>
        <v/>
      </c>
      <c r="L77" s="200" t="str">
        <f t="shared" ca="1" si="22"/>
        <v/>
      </c>
      <c r="M77" s="200" t="str">
        <f t="shared" ca="1" si="23"/>
        <v/>
      </c>
      <c r="N77" s="200"/>
      <c r="O77" s="200"/>
      <c r="P77" s="200"/>
      <c r="Q77" s="200"/>
      <c r="R77" s="200"/>
      <c r="S77" s="200"/>
      <c r="T77" s="200"/>
      <c r="U77" s="200"/>
    </row>
    <row r="78" spans="1:21">
      <c r="A78" s="200">
        <v>76</v>
      </c>
      <c r="B78" s="200" t="str">
        <f t="shared" ca="1" si="12"/>
        <v/>
      </c>
      <c r="C78" s="200" t="str">
        <f t="shared" ca="1" si="13"/>
        <v/>
      </c>
      <c r="D78" s="200" t="str">
        <f t="shared" ca="1" si="14"/>
        <v/>
      </c>
      <c r="E78" s="200" t="str">
        <f t="shared" ca="1" si="15"/>
        <v/>
      </c>
      <c r="F78" s="200" t="str">
        <f t="shared" ca="1" si="16"/>
        <v/>
      </c>
      <c r="G78" s="200" t="str">
        <f t="shared" ca="1" si="17"/>
        <v/>
      </c>
      <c r="H78" s="200" t="str">
        <f t="shared" ca="1" si="18"/>
        <v/>
      </c>
      <c r="I78" s="200" t="str">
        <f t="shared" ca="1" si="19"/>
        <v/>
      </c>
      <c r="J78" s="200" t="str">
        <f t="shared" ca="1" si="20"/>
        <v/>
      </c>
      <c r="K78" s="200" t="str">
        <f t="shared" ca="1" si="21"/>
        <v/>
      </c>
      <c r="L78" s="200" t="str">
        <f t="shared" ca="1" si="22"/>
        <v/>
      </c>
      <c r="M78" s="200" t="str">
        <f t="shared" ca="1" si="23"/>
        <v/>
      </c>
      <c r="N78" s="200"/>
      <c r="O78" s="200"/>
      <c r="P78" s="200"/>
      <c r="Q78" s="200"/>
      <c r="R78" s="200"/>
      <c r="S78" s="200"/>
      <c r="T78" s="200"/>
      <c r="U78" s="200"/>
    </row>
    <row r="79" spans="1:21">
      <c r="A79" s="200">
        <v>77</v>
      </c>
      <c r="B79" s="200" t="str">
        <f t="shared" ca="1" si="12"/>
        <v/>
      </c>
      <c r="C79" s="200" t="str">
        <f t="shared" ca="1" si="13"/>
        <v/>
      </c>
      <c r="D79" s="200" t="str">
        <f t="shared" ca="1" si="14"/>
        <v/>
      </c>
      <c r="E79" s="200" t="str">
        <f t="shared" ca="1" si="15"/>
        <v/>
      </c>
      <c r="F79" s="200" t="str">
        <f t="shared" ca="1" si="16"/>
        <v/>
      </c>
      <c r="G79" s="200" t="str">
        <f t="shared" ca="1" si="17"/>
        <v/>
      </c>
      <c r="H79" s="200" t="str">
        <f t="shared" ca="1" si="18"/>
        <v/>
      </c>
      <c r="I79" s="200" t="str">
        <f t="shared" ca="1" si="19"/>
        <v/>
      </c>
      <c r="J79" s="200" t="str">
        <f t="shared" ca="1" si="20"/>
        <v/>
      </c>
      <c r="K79" s="200" t="str">
        <f t="shared" ca="1" si="21"/>
        <v/>
      </c>
      <c r="L79" s="200" t="str">
        <f t="shared" ca="1" si="22"/>
        <v/>
      </c>
      <c r="M79" s="200" t="str">
        <f t="shared" ca="1" si="23"/>
        <v/>
      </c>
      <c r="N79" s="200"/>
      <c r="O79" s="200"/>
      <c r="P79" s="200"/>
      <c r="Q79" s="200"/>
      <c r="R79" s="200"/>
      <c r="S79" s="200"/>
      <c r="T79" s="200"/>
      <c r="U79" s="200"/>
    </row>
    <row r="80" spans="1:21">
      <c r="A80" s="200">
        <v>78</v>
      </c>
      <c r="B80" s="200" t="str">
        <f t="shared" ca="1" si="12"/>
        <v/>
      </c>
      <c r="C80" s="200" t="str">
        <f t="shared" ca="1" si="13"/>
        <v/>
      </c>
      <c r="D80" s="200" t="str">
        <f t="shared" ca="1" si="14"/>
        <v/>
      </c>
      <c r="E80" s="200" t="str">
        <f t="shared" ca="1" si="15"/>
        <v/>
      </c>
      <c r="F80" s="200" t="str">
        <f t="shared" ca="1" si="16"/>
        <v/>
      </c>
      <c r="G80" s="200" t="str">
        <f t="shared" ca="1" si="17"/>
        <v/>
      </c>
      <c r="H80" s="200" t="str">
        <f t="shared" ca="1" si="18"/>
        <v/>
      </c>
      <c r="I80" s="200" t="str">
        <f t="shared" ca="1" si="19"/>
        <v/>
      </c>
      <c r="J80" s="200" t="str">
        <f t="shared" ca="1" si="20"/>
        <v/>
      </c>
      <c r="K80" s="200" t="str">
        <f t="shared" ca="1" si="21"/>
        <v/>
      </c>
      <c r="L80" s="200" t="str">
        <f t="shared" ca="1" si="22"/>
        <v/>
      </c>
      <c r="M80" s="200" t="str">
        <f t="shared" ca="1" si="23"/>
        <v/>
      </c>
      <c r="N80" s="200"/>
      <c r="O80" s="200"/>
      <c r="P80" s="200"/>
      <c r="Q80" s="200"/>
      <c r="R80" s="200"/>
      <c r="S80" s="200"/>
      <c r="T80" s="200"/>
      <c r="U80" s="200"/>
    </row>
    <row r="81" spans="1:21">
      <c r="A81" s="200">
        <v>79</v>
      </c>
      <c r="B81" s="200" t="str">
        <f t="shared" ca="1" si="12"/>
        <v/>
      </c>
      <c r="C81" s="200" t="str">
        <f t="shared" ca="1" si="13"/>
        <v/>
      </c>
      <c r="D81" s="200" t="str">
        <f t="shared" ca="1" si="14"/>
        <v/>
      </c>
      <c r="E81" s="200" t="str">
        <f t="shared" ca="1" si="15"/>
        <v/>
      </c>
      <c r="F81" s="200" t="str">
        <f t="shared" ca="1" si="16"/>
        <v/>
      </c>
      <c r="G81" s="200" t="str">
        <f t="shared" ca="1" si="17"/>
        <v/>
      </c>
      <c r="H81" s="200" t="str">
        <f t="shared" ca="1" si="18"/>
        <v/>
      </c>
      <c r="I81" s="200" t="str">
        <f t="shared" ca="1" si="19"/>
        <v/>
      </c>
      <c r="J81" s="200" t="str">
        <f t="shared" ca="1" si="20"/>
        <v/>
      </c>
      <c r="K81" s="200" t="str">
        <f t="shared" ca="1" si="21"/>
        <v/>
      </c>
      <c r="L81" s="200" t="str">
        <f t="shared" ca="1" si="22"/>
        <v/>
      </c>
      <c r="M81" s="200" t="str">
        <f t="shared" ca="1" si="23"/>
        <v/>
      </c>
      <c r="N81" s="200"/>
      <c r="O81" s="200"/>
      <c r="P81" s="200"/>
      <c r="Q81" s="200"/>
      <c r="R81" s="200"/>
      <c r="S81" s="200"/>
      <c r="T81" s="200"/>
      <c r="U81" s="200"/>
    </row>
    <row r="82" spans="1:21">
      <c r="A82" s="200">
        <v>80</v>
      </c>
      <c r="B82" s="200" t="str">
        <f t="shared" ca="1" si="12"/>
        <v/>
      </c>
      <c r="C82" s="200" t="str">
        <f t="shared" ca="1" si="13"/>
        <v/>
      </c>
      <c r="D82" s="200" t="str">
        <f t="shared" ca="1" si="14"/>
        <v/>
      </c>
      <c r="E82" s="200" t="str">
        <f t="shared" ca="1" si="15"/>
        <v/>
      </c>
      <c r="F82" s="200" t="str">
        <f t="shared" ca="1" si="16"/>
        <v/>
      </c>
      <c r="G82" s="200" t="str">
        <f t="shared" ca="1" si="17"/>
        <v/>
      </c>
      <c r="H82" s="200" t="str">
        <f t="shared" ca="1" si="18"/>
        <v/>
      </c>
      <c r="I82" s="200" t="str">
        <f t="shared" ca="1" si="19"/>
        <v/>
      </c>
      <c r="J82" s="200" t="str">
        <f t="shared" ca="1" si="20"/>
        <v/>
      </c>
      <c r="K82" s="200" t="str">
        <f t="shared" ca="1" si="21"/>
        <v/>
      </c>
      <c r="L82" s="200" t="str">
        <f t="shared" ca="1" si="22"/>
        <v/>
      </c>
      <c r="M82" s="200" t="str">
        <f t="shared" ca="1" si="23"/>
        <v/>
      </c>
      <c r="N82" s="200"/>
      <c r="O82" s="200"/>
      <c r="P82" s="200"/>
      <c r="Q82" s="200"/>
      <c r="R82" s="200"/>
      <c r="S82" s="200"/>
      <c r="T82" s="200"/>
      <c r="U82" s="200"/>
    </row>
    <row r="83" spans="1:21">
      <c r="A83" s="200">
        <v>81</v>
      </c>
      <c r="B83" s="200" t="str">
        <f t="shared" ca="1" si="12"/>
        <v/>
      </c>
      <c r="C83" s="200" t="str">
        <f t="shared" ca="1" si="13"/>
        <v/>
      </c>
      <c r="D83" s="200" t="str">
        <f t="shared" ca="1" si="14"/>
        <v/>
      </c>
      <c r="E83" s="200" t="str">
        <f t="shared" ca="1" si="15"/>
        <v/>
      </c>
      <c r="F83" s="200" t="str">
        <f t="shared" ca="1" si="16"/>
        <v/>
      </c>
      <c r="G83" s="200" t="str">
        <f t="shared" ca="1" si="17"/>
        <v/>
      </c>
      <c r="H83" s="200" t="str">
        <f t="shared" ca="1" si="18"/>
        <v/>
      </c>
      <c r="I83" s="200" t="str">
        <f t="shared" ca="1" si="19"/>
        <v/>
      </c>
      <c r="J83" s="200" t="str">
        <f t="shared" ca="1" si="20"/>
        <v/>
      </c>
      <c r="K83" s="200" t="str">
        <f t="shared" ca="1" si="21"/>
        <v/>
      </c>
      <c r="L83" s="200" t="str">
        <f t="shared" ca="1" si="22"/>
        <v/>
      </c>
      <c r="M83" s="200" t="str">
        <f t="shared" ca="1" si="23"/>
        <v/>
      </c>
      <c r="N83" s="200"/>
      <c r="O83" s="200"/>
      <c r="P83" s="200"/>
      <c r="Q83" s="200"/>
      <c r="R83" s="200"/>
      <c r="S83" s="200"/>
      <c r="T83" s="200"/>
      <c r="U83" s="200"/>
    </row>
    <row r="84" spans="1:21">
      <c r="A84" s="200">
        <v>82</v>
      </c>
      <c r="B84" s="200" t="str">
        <f t="shared" ca="1" si="12"/>
        <v/>
      </c>
      <c r="C84" s="200" t="str">
        <f t="shared" ca="1" si="13"/>
        <v/>
      </c>
      <c r="D84" s="200" t="str">
        <f t="shared" ca="1" si="14"/>
        <v/>
      </c>
      <c r="E84" s="200" t="str">
        <f t="shared" ca="1" si="15"/>
        <v/>
      </c>
      <c r="F84" s="200" t="str">
        <f t="shared" ca="1" si="16"/>
        <v/>
      </c>
      <c r="G84" s="200" t="str">
        <f t="shared" ca="1" si="17"/>
        <v/>
      </c>
      <c r="H84" s="200" t="str">
        <f t="shared" ca="1" si="18"/>
        <v/>
      </c>
      <c r="I84" s="200" t="str">
        <f t="shared" ca="1" si="19"/>
        <v/>
      </c>
      <c r="J84" s="200" t="str">
        <f t="shared" ca="1" si="20"/>
        <v/>
      </c>
      <c r="K84" s="200" t="str">
        <f t="shared" ca="1" si="21"/>
        <v/>
      </c>
      <c r="L84" s="200" t="str">
        <f t="shared" ca="1" si="22"/>
        <v/>
      </c>
      <c r="M84" s="200" t="str">
        <f t="shared" ca="1" si="23"/>
        <v/>
      </c>
      <c r="N84" s="200"/>
      <c r="O84" s="200"/>
      <c r="P84" s="200"/>
      <c r="Q84" s="200"/>
      <c r="R84" s="200"/>
      <c r="S84" s="200"/>
      <c r="T84" s="200"/>
      <c r="U84" s="200"/>
    </row>
    <row r="85" spans="1:21">
      <c r="A85" s="200">
        <v>83</v>
      </c>
      <c r="B85" s="200" t="str">
        <f t="shared" ca="1" si="12"/>
        <v/>
      </c>
      <c r="C85" s="200" t="str">
        <f t="shared" ca="1" si="13"/>
        <v/>
      </c>
      <c r="D85" s="200" t="str">
        <f t="shared" ca="1" si="14"/>
        <v/>
      </c>
      <c r="E85" s="200" t="str">
        <f t="shared" ca="1" si="15"/>
        <v/>
      </c>
      <c r="F85" s="200" t="str">
        <f t="shared" ca="1" si="16"/>
        <v/>
      </c>
      <c r="G85" s="200" t="str">
        <f t="shared" ca="1" si="17"/>
        <v/>
      </c>
      <c r="H85" s="200" t="str">
        <f t="shared" ca="1" si="18"/>
        <v/>
      </c>
      <c r="I85" s="200" t="str">
        <f t="shared" ca="1" si="19"/>
        <v/>
      </c>
      <c r="J85" s="200" t="str">
        <f t="shared" ca="1" si="20"/>
        <v/>
      </c>
      <c r="K85" s="200" t="str">
        <f t="shared" ca="1" si="21"/>
        <v/>
      </c>
      <c r="L85" s="200" t="str">
        <f t="shared" ca="1" si="22"/>
        <v/>
      </c>
      <c r="M85" s="200" t="str">
        <f t="shared" ca="1" si="23"/>
        <v/>
      </c>
      <c r="N85" s="200"/>
      <c r="O85" s="200"/>
      <c r="P85" s="200"/>
      <c r="Q85" s="200"/>
      <c r="R85" s="200"/>
      <c r="S85" s="200"/>
      <c r="T85" s="200"/>
      <c r="U85" s="200"/>
    </row>
    <row r="86" spans="1:21">
      <c r="A86" s="200">
        <v>84</v>
      </c>
      <c r="B86" s="200" t="str">
        <f t="shared" ca="1" si="12"/>
        <v/>
      </c>
      <c r="C86" s="200" t="str">
        <f t="shared" ca="1" si="13"/>
        <v/>
      </c>
      <c r="D86" s="200" t="str">
        <f t="shared" ca="1" si="14"/>
        <v/>
      </c>
      <c r="E86" s="200" t="str">
        <f t="shared" ca="1" si="15"/>
        <v/>
      </c>
      <c r="F86" s="200" t="str">
        <f t="shared" ca="1" si="16"/>
        <v/>
      </c>
      <c r="G86" s="200" t="str">
        <f t="shared" ca="1" si="17"/>
        <v/>
      </c>
      <c r="H86" s="200" t="str">
        <f t="shared" ca="1" si="18"/>
        <v/>
      </c>
      <c r="I86" s="200" t="str">
        <f t="shared" ca="1" si="19"/>
        <v/>
      </c>
      <c r="J86" s="200" t="str">
        <f t="shared" ca="1" si="20"/>
        <v/>
      </c>
      <c r="K86" s="200" t="str">
        <f t="shared" ca="1" si="21"/>
        <v/>
      </c>
      <c r="L86" s="200" t="str">
        <f t="shared" ca="1" si="22"/>
        <v/>
      </c>
      <c r="M86" s="200" t="str">
        <f t="shared" ca="1" si="23"/>
        <v/>
      </c>
      <c r="N86" s="200"/>
      <c r="O86" s="200"/>
      <c r="P86" s="200"/>
      <c r="Q86" s="200"/>
      <c r="R86" s="200"/>
      <c r="S86" s="200"/>
      <c r="T86" s="200"/>
      <c r="U86" s="200"/>
    </row>
    <row r="87" spans="1:21">
      <c r="A87" s="200">
        <v>85</v>
      </c>
      <c r="B87" s="200" t="str">
        <f t="shared" ca="1" si="12"/>
        <v/>
      </c>
      <c r="C87" s="200" t="str">
        <f t="shared" ca="1" si="13"/>
        <v/>
      </c>
      <c r="D87" s="200" t="str">
        <f t="shared" ca="1" si="14"/>
        <v/>
      </c>
      <c r="E87" s="200" t="str">
        <f t="shared" ca="1" si="15"/>
        <v/>
      </c>
      <c r="F87" s="200" t="str">
        <f t="shared" ca="1" si="16"/>
        <v/>
      </c>
      <c r="G87" s="200" t="str">
        <f t="shared" ca="1" si="17"/>
        <v/>
      </c>
      <c r="H87" s="200" t="str">
        <f t="shared" ca="1" si="18"/>
        <v/>
      </c>
      <c r="I87" s="200" t="str">
        <f t="shared" ca="1" si="19"/>
        <v/>
      </c>
      <c r="J87" s="200" t="str">
        <f t="shared" ca="1" si="20"/>
        <v/>
      </c>
      <c r="K87" s="200" t="str">
        <f t="shared" ca="1" si="21"/>
        <v/>
      </c>
      <c r="L87" s="200" t="str">
        <f t="shared" ca="1" si="22"/>
        <v/>
      </c>
      <c r="M87" s="200" t="str">
        <f t="shared" ca="1" si="23"/>
        <v/>
      </c>
      <c r="N87" s="200"/>
      <c r="O87" s="200"/>
      <c r="P87" s="200"/>
      <c r="Q87" s="200"/>
      <c r="R87" s="200"/>
      <c r="S87" s="200"/>
      <c r="T87" s="200"/>
      <c r="U87" s="200"/>
    </row>
    <row r="88" spans="1:21">
      <c r="A88" s="200">
        <v>86</v>
      </c>
      <c r="B88" s="200" t="str">
        <f t="shared" ca="1" si="12"/>
        <v/>
      </c>
      <c r="C88" s="200" t="str">
        <f t="shared" ca="1" si="13"/>
        <v/>
      </c>
      <c r="D88" s="200" t="str">
        <f t="shared" ca="1" si="14"/>
        <v/>
      </c>
      <c r="E88" s="200" t="str">
        <f t="shared" ca="1" si="15"/>
        <v/>
      </c>
      <c r="F88" s="200" t="str">
        <f t="shared" ca="1" si="16"/>
        <v/>
      </c>
      <c r="G88" s="200" t="str">
        <f t="shared" ca="1" si="17"/>
        <v/>
      </c>
      <c r="H88" s="200" t="str">
        <f t="shared" ca="1" si="18"/>
        <v/>
      </c>
      <c r="I88" s="200" t="str">
        <f t="shared" ca="1" si="19"/>
        <v/>
      </c>
      <c r="J88" s="200" t="str">
        <f t="shared" ca="1" si="20"/>
        <v/>
      </c>
      <c r="K88" s="200" t="str">
        <f t="shared" ca="1" si="21"/>
        <v/>
      </c>
      <c r="L88" s="200" t="str">
        <f t="shared" ca="1" si="22"/>
        <v/>
      </c>
      <c r="M88" s="200" t="str">
        <f t="shared" ca="1" si="23"/>
        <v/>
      </c>
      <c r="N88" s="200"/>
      <c r="O88" s="200"/>
      <c r="P88" s="200"/>
      <c r="Q88" s="200"/>
      <c r="R88" s="200"/>
      <c r="S88" s="200"/>
      <c r="T88" s="200"/>
      <c r="U88" s="200"/>
    </row>
    <row r="89" spans="1:21">
      <c r="A89" s="200">
        <v>87</v>
      </c>
      <c r="B89" s="200" t="str">
        <f t="shared" ca="1" si="12"/>
        <v/>
      </c>
      <c r="C89" s="200" t="str">
        <f t="shared" ca="1" si="13"/>
        <v/>
      </c>
      <c r="D89" s="200" t="str">
        <f t="shared" ca="1" si="14"/>
        <v/>
      </c>
      <c r="E89" s="200" t="str">
        <f t="shared" ca="1" si="15"/>
        <v/>
      </c>
      <c r="F89" s="200" t="str">
        <f t="shared" ca="1" si="16"/>
        <v/>
      </c>
      <c r="G89" s="200" t="str">
        <f t="shared" ca="1" si="17"/>
        <v/>
      </c>
      <c r="H89" s="200" t="str">
        <f t="shared" ca="1" si="18"/>
        <v/>
      </c>
      <c r="I89" s="200" t="str">
        <f t="shared" ca="1" si="19"/>
        <v/>
      </c>
      <c r="J89" s="200" t="str">
        <f t="shared" ca="1" si="20"/>
        <v/>
      </c>
      <c r="K89" s="200" t="str">
        <f t="shared" ca="1" si="21"/>
        <v/>
      </c>
      <c r="L89" s="200" t="str">
        <f t="shared" ca="1" si="22"/>
        <v/>
      </c>
      <c r="M89" s="200" t="str">
        <f t="shared" ca="1" si="23"/>
        <v/>
      </c>
      <c r="N89" s="200"/>
      <c r="O89" s="200"/>
      <c r="P89" s="200"/>
      <c r="Q89" s="200"/>
      <c r="R89" s="200"/>
      <c r="S89" s="200"/>
      <c r="T89" s="200"/>
      <c r="U89" s="200"/>
    </row>
    <row r="90" spans="1:21">
      <c r="A90" s="200">
        <v>88</v>
      </c>
      <c r="B90" s="200" t="str">
        <f t="shared" ca="1" si="12"/>
        <v/>
      </c>
      <c r="C90" s="200" t="str">
        <f t="shared" ca="1" si="13"/>
        <v/>
      </c>
      <c r="D90" s="200" t="str">
        <f t="shared" ca="1" si="14"/>
        <v/>
      </c>
      <c r="E90" s="200" t="str">
        <f t="shared" ca="1" si="15"/>
        <v/>
      </c>
      <c r="F90" s="200" t="str">
        <f t="shared" ca="1" si="16"/>
        <v/>
      </c>
      <c r="G90" s="200" t="str">
        <f t="shared" ca="1" si="17"/>
        <v/>
      </c>
      <c r="H90" s="200" t="str">
        <f t="shared" ca="1" si="18"/>
        <v/>
      </c>
      <c r="I90" s="200" t="str">
        <f t="shared" ca="1" si="19"/>
        <v/>
      </c>
      <c r="J90" s="200" t="str">
        <f t="shared" ca="1" si="20"/>
        <v/>
      </c>
      <c r="K90" s="200" t="str">
        <f t="shared" ca="1" si="21"/>
        <v/>
      </c>
      <c r="L90" s="200" t="str">
        <f t="shared" ca="1" si="22"/>
        <v/>
      </c>
      <c r="M90" s="200" t="str">
        <f t="shared" ca="1" si="23"/>
        <v/>
      </c>
      <c r="N90" s="200"/>
      <c r="O90" s="200"/>
      <c r="P90" s="200"/>
      <c r="Q90" s="200"/>
      <c r="R90" s="200"/>
      <c r="S90" s="200"/>
      <c r="T90" s="200"/>
      <c r="U90" s="200"/>
    </row>
    <row r="91" spans="1:21">
      <c r="A91" s="200">
        <v>89</v>
      </c>
      <c r="B91" s="200" t="str">
        <f t="shared" ca="1" si="12"/>
        <v/>
      </c>
      <c r="C91" s="200" t="str">
        <f t="shared" ca="1" si="13"/>
        <v/>
      </c>
      <c r="D91" s="200" t="str">
        <f t="shared" ca="1" si="14"/>
        <v/>
      </c>
      <c r="E91" s="200" t="str">
        <f t="shared" ca="1" si="15"/>
        <v/>
      </c>
      <c r="F91" s="200" t="str">
        <f t="shared" ca="1" si="16"/>
        <v/>
      </c>
      <c r="G91" s="200" t="str">
        <f t="shared" ca="1" si="17"/>
        <v/>
      </c>
      <c r="H91" s="200" t="str">
        <f t="shared" ca="1" si="18"/>
        <v/>
      </c>
      <c r="I91" s="200" t="str">
        <f t="shared" ca="1" si="19"/>
        <v/>
      </c>
      <c r="J91" s="200" t="str">
        <f t="shared" ca="1" si="20"/>
        <v/>
      </c>
      <c r="K91" s="200" t="str">
        <f t="shared" ca="1" si="21"/>
        <v/>
      </c>
      <c r="L91" s="200" t="str">
        <f t="shared" ca="1" si="22"/>
        <v/>
      </c>
      <c r="M91" s="200" t="str">
        <f t="shared" ca="1" si="23"/>
        <v/>
      </c>
      <c r="N91" s="200"/>
      <c r="O91" s="200"/>
      <c r="P91" s="200"/>
      <c r="Q91" s="200"/>
      <c r="R91" s="200"/>
      <c r="S91" s="200"/>
      <c r="T91" s="200"/>
      <c r="U91" s="200"/>
    </row>
    <row r="92" spans="1:21">
      <c r="A92" s="200">
        <v>90</v>
      </c>
      <c r="B92" s="200" t="str">
        <f t="shared" ca="1" si="12"/>
        <v/>
      </c>
      <c r="C92" s="200" t="str">
        <f t="shared" ca="1" si="13"/>
        <v/>
      </c>
      <c r="D92" s="200" t="str">
        <f t="shared" ca="1" si="14"/>
        <v/>
      </c>
      <c r="E92" s="200" t="str">
        <f t="shared" ca="1" si="15"/>
        <v/>
      </c>
      <c r="F92" s="200" t="str">
        <f t="shared" ca="1" si="16"/>
        <v/>
      </c>
      <c r="G92" s="200" t="str">
        <f t="shared" ca="1" si="17"/>
        <v/>
      </c>
      <c r="H92" s="200" t="str">
        <f t="shared" ca="1" si="18"/>
        <v/>
      </c>
      <c r="I92" s="200" t="str">
        <f t="shared" ca="1" si="19"/>
        <v/>
      </c>
      <c r="J92" s="200" t="str">
        <f t="shared" ca="1" si="20"/>
        <v/>
      </c>
      <c r="K92" s="200" t="str">
        <f t="shared" ca="1" si="21"/>
        <v/>
      </c>
      <c r="L92" s="200" t="str">
        <f t="shared" ca="1" si="22"/>
        <v/>
      </c>
      <c r="M92" s="200" t="str">
        <f t="shared" ca="1" si="23"/>
        <v/>
      </c>
      <c r="N92" s="200"/>
      <c r="O92" s="200"/>
      <c r="P92" s="200"/>
      <c r="Q92" s="200"/>
      <c r="R92" s="200"/>
      <c r="S92" s="200"/>
      <c r="T92" s="200"/>
      <c r="U92" s="200"/>
    </row>
    <row r="93" spans="1:21">
      <c r="A93" s="200">
        <v>91</v>
      </c>
      <c r="B93" s="200" t="str">
        <f t="shared" ca="1" si="12"/>
        <v/>
      </c>
      <c r="C93" s="200" t="str">
        <f t="shared" ca="1" si="13"/>
        <v/>
      </c>
      <c r="D93" s="200" t="str">
        <f t="shared" ca="1" si="14"/>
        <v/>
      </c>
      <c r="E93" s="200" t="str">
        <f t="shared" ca="1" si="15"/>
        <v/>
      </c>
      <c r="F93" s="200" t="str">
        <f t="shared" ca="1" si="16"/>
        <v/>
      </c>
      <c r="G93" s="200" t="str">
        <f t="shared" ca="1" si="17"/>
        <v/>
      </c>
      <c r="H93" s="200" t="str">
        <f t="shared" ca="1" si="18"/>
        <v/>
      </c>
      <c r="I93" s="200" t="str">
        <f t="shared" ca="1" si="19"/>
        <v/>
      </c>
      <c r="J93" s="200" t="str">
        <f t="shared" ca="1" si="20"/>
        <v/>
      </c>
      <c r="K93" s="200" t="str">
        <f t="shared" ca="1" si="21"/>
        <v/>
      </c>
      <c r="L93" s="200" t="str">
        <f t="shared" ca="1" si="22"/>
        <v/>
      </c>
      <c r="M93" s="200" t="str">
        <f t="shared" ca="1" si="23"/>
        <v/>
      </c>
      <c r="N93" s="200"/>
      <c r="O93" s="200"/>
      <c r="P93" s="200"/>
      <c r="Q93" s="200"/>
      <c r="R93" s="200"/>
      <c r="S93" s="200"/>
      <c r="T93" s="200"/>
      <c r="U93" s="200"/>
    </row>
    <row r="94" spans="1:21">
      <c r="A94" s="200">
        <v>92</v>
      </c>
      <c r="B94" s="200" t="str">
        <f t="shared" ca="1" si="12"/>
        <v/>
      </c>
      <c r="C94" s="200" t="str">
        <f t="shared" ca="1" si="13"/>
        <v/>
      </c>
      <c r="D94" s="200" t="str">
        <f t="shared" ca="1" si="14"/>
        <v/>
      </c>
      <c r="E94" s="200" t="str">
        <f t="shared" ca="1" si="15"/>
        <v/>
      </c>
      <c r="F94" s="200" t="str">
        <f t="shared" ca="1" si="16"/>
        <v/>
      </c>
      <c r="G94" s="200" t="str">
        <f t="shared" ca="1" si="17"/>
        <v/>
      </c>
      <c r="H94" s="200" t="str">
        <f t="shared" ca="1" si="18"/>
        <v/>
      </c>
      <c r="I94" s="200" t="str">
        <f t="shared" ca="1" si="19"/>
        <v/>
      </c>
      <c r="J94" s="200" t="str">
        <f t="shared" ca="1" si="20"/>
        <v/>
      </c>
      <c r="K94" s="200" t="str">
        <f t="shared" ca="1" si="21"/>
        <v/>
      </c>
      <c r="L94" s="200" t="str">
        <f t="shared" ca="1" si="22"/>
        <v/>
      </c>
      <c r="M94" s="200" t="str">
        <f t="shared" ca="1" si="23"/>
        <v/>
      </c>
      <c r="N94" s="200"/>
      <c r="O94" s="200"/>
      <c r="P94" s="200"/>
      <c r="Q94" s="200"/>
      <c r="R94" s="200"/>
      <c r="S94" s="200"/>
      <c r="T94" s="200"/>
      <c r="U94" s="200"/>
    </row>
    <row r="95" spans="1:21">
      <c r="A95" s="200">
        <v>93</v>
      </c>
      <c r="B95" s="200" t="str">
        <f t="shared" ca="1" si="12"/>
        <v/>
      </c>
      <c r="C95" s="200" t="str">
        <f t="shared" ca="1" si="13"/>
        <v/>
      </c>
      <c r="D95" s="200" t="str">
        <f t="shared" ca="1" si="14"/>
        <v/>
      </c>
      <c r="E95" s="200" t="str">
        <f t="shared" ca="1" si="15"/>
        <v/>
      </c>
      <c r="F95" s="200" t="str">
        <f t="shared" ca="1" si="16"/>
        <v/>
      </c>
      <c r="G95" s="200" t="str">
        <f t="shared" ca="1" si="17"/>
        <v/>
      </c>
      <c r="H95" s="200" t="str">
        <f t="shared" ca="1" si="18"/>
        <v/>
      </c>
      <c r="I95" s="200" t="str">
        <f t="shared" ca="1" si="19"/>
        <v/>
      </c>
      <c r="J95" s="200" t="str">
        <f t="shared" ca="1" si="20"/>
        <v/>
      </c>
      <c r="K95" s="200" t="str">
        <f t="shared" ca="1" si="21"/>
        <v/>
      </c>
      <c r="L95" s="200" t="str">
        <f t="shared" ca="1" si="22"/>
        <v/>
      </c>
      <c r="M95" s="200" t="str">
        <f t="shared" ca="1" si="23"/>
        <v/>
      </c>
      <c r="N95" s="200"/>
      <c r="O95" s="200"/>
      <c r="P95" s="200"/>
      <c r="Q95" s="200"/>
      <c r="R95" s="200"/>
      <c r="S95" s="200"/>
      <c r="T95" s="200"/>
      <c r="U95" s="200"/>
    </row>
    <row r="96" spans="1:21">
      <c r="A96" s="200">
        <v>94</v>
      </c>
      <c r="B96" s="200" t="str">
        <f t="shared" ca="1" si="12"/>
        <v/>
      </c>
      <c r="C96" s="200" t="str">
        <f t="shared" ca="1" si="13"/>
        <v/>
      </c>
      <c r="D96" s="200" t="str">
        <f t="shared" ca="1" si="14"/>
        <v/>
      </c>
      <c r="E96" s="200" t="str">
        <f t="shared" ca="1" si="15"/>
        <v/>
      </c>
      <c r="F96" s="200" t="str">
        <f t="shared" ca="1" si="16"/>
        <v/>
      </c>
      <c r="G96" s="200" t="str">
        <f t="shared" ca="1" si="17"/>
        <v/>
      </c>
      <c r="H96" s="200" t="str">
        <f t="shared" ca="1" si="18"/>
        <v/>
      </c>
      <c r="I96" s="200" t="str">
        <f t="shared" ca="1" si="19"/>
        <v/>
      </c>
      <c r="J96" s="200" t="str">
        <f t="shared" ca="1" si="20"/>
        <v/>
      </c>
      <c r="K96" s="200" t="str">
        <f t="shared" ca="1" si="21"/>
        <v/>
      </c>
      <c r="L96" s="200" t="str">
        <f t="shared" ca="1" si="22"/>
        <v/>
      </c>
      <c r="M96" s="200" t="str">
        <f t="shared" ca="1" si="23"/>
        <v/>
      </c>
      <c r="N96" s="200"/>
      <c r="O96" s="200"/>
      <c r="P96" s="200"/>
      <c r="Q96" s="200"/>
      <c r="R96" s="200"/>
      <c r="S96" s="200"/>
      <c r="T96" s="200"/>
      <c r="U96" s="200"/>
    </row>
    <row r="97" spans="1:21">
      <c r="A97" s="200">
        <v>95</v>
      </c>
      <c r="B97" s="200" t="str">
        <f t="shared" ca="1" si="12"/>
        <v/>
      </c>
      <c r="C97" s="200" t="str">
        <f t="shared" ca="1" si="13"/>
        <v/>
      </c>
      <c r="D97" s="200" t="str">
        <f t="shared" ca="1" si="14"/>
        <v/>
      </c>
      <c r="E97" s="200" t="str">
        <f t="shared" ca="1" si="15"/>
        <v/>
      </c>
      <c r="F97" s="200" t="str">
        <f t="shared" ca="1" si="16"/>
        <v/>
      </c>
      <c r="G97" s="200" t="str">
        <f t="shared" ca="1" si="17"/>
        <v/>
      </c>
      <c r="H97" s="200" t="str">
        <f t="shared" ca="1" si="18"/>
        <v/>
      </c>
      <c r="I97" s="200" t="str">
        <f t="shared" ca="1" si="19"/>
        <v/>
      </c>
      <c r="J97" s="200" t="str">
        <f t="shared" ca="1" si="20"/>
        <v/>
      </c>
      <c r="K97" s="200" t="str">
        <f t="shared" ca="1" si="21"/>
        <v/>
      </c>
      <c r="L97" s="200" t="str">
        <f t="shared" ca="1" si="22"/>
        <v/>
      </c>
      <c r="M97" s="200" t="str">
        <f t="shared" ca="1" si="23"/>
        <v/>
      </c>
      <c r="N97" s="200"/>
      <c r="O97" s="200"/>
      <c r="P97" s="200"/>
      <c r="Q97" s="200"/>
      <c r="R97" s="200"/>
      <c r="S97" s="200"/>
      <c r="T97" s="200"/>
      <c r="U97" s="200"/>
    </row>
    <row r="98" spans="1:21">
      <c r="A98" s="200">
        <v>96</v>
      </c>
      <c r="B98" s="200" t="str">
        <f t="shared" ca="1" si="12"/>
        <v/>
      </c>
      <c r="C98" s="200" t="str">
        <f t="shared" ca="1" si="13"/>
        <v/>
      </c>
      <c r="D98" s="200" t="str">
        <f t="shared" ca="1" si="14"/>
        <v/>
      </c>
      <c r="E98" s="200" t="str">
        <f t="shared" ca="1" si="15"/>
        <v/>
      </c>
      <c r="F98" s="200" t="str">
        <f t="shared" ca="1" si="16"/>
        <v/>
      </c>
      <c r="G98" s="200" t="str">
        <f t="shared" ca="1" si="17"/>
        <v/>
      </c>
      <c r="H98" s="200" t="str">
        <f t="shared" ca="1" si="18"/>
        <v/>
      </c>
      <c r="I98" s="200" t="str">
        <f t="shared" ca="1" si="19"/>
        <v/>
      </c>
      <c r="J98" s="200" t="str">
        <f t="shared" ca="1" si="20"/>
        <v/>
      </c>
      <c r="K98" s="200" t="str">
        <f t="shared" ca="1" si="21"/>
        <v/>
      </c>
      <c r="L98" s="200" t="str">
        <f t="shared" ca="1" si="22"/>
        <v/>
      </c>
      <c r="M98" s="200" t="str">
        <f t="shared" ca="1" si="23"/>
        <v/>
      </c>
      <c r="N98" s="200"/>
      <c r="O98" s="200"/>
      <c r="P98" s="200"/>
      <c r="Q98" s="200"/>
      <c r="R98" s="200"/>
      <c r="S98" s="200"/>
      <c r="T98" s="200"/>
      <c r="U98" s="200"/>
    </row>
    <row r="99" spans="1:21">
      <c r="A99" s="200">
        <v>97</v>
      </c>
      <c r="B99" s="200" t="str">
        <f t="shared" ca="1" si="12"/>
        <v/>
      </c>
      <c r="C99" s="200" t="str">
        <f t="shared" ca="1" si="13"/>
        <v/>
      </c>
      <c r="D99" s="200" t="str">
        <f t="shared" ca="1" si="14"/>
        <v/>
      </c>
      <c r="E99" s="200" t="str">
        <f t="shared" ca="1" si="15"/>
        <v/>
      </c>
      <c r="F99" s="200" t="str">
        <f t="shared" ca="1" si="16"/>
        <v/>
      </c>
      <c r="G99" s="200" t="str">
        <f t="shared" ca="1" si="17"/>
        <v/>
      </c>
      <c r="H99" s="200" t="str">
        <f t="shared" ca="1" si="18"/>
        <v/>
      </c>
      <c r="I99" s="200" t="str">
        <f t="shared" ca="1" si="19"/>
        <v/>
      </c>
      <c r="J99" s="200" t="str">
        <f t="shared" ca="1" si="20"/>
        <v/>
      </c>
      <c r="K99" s="200" t="str">
        <f t="shared" ca="1" si="21"/>
        <v/>
      </c>
      <c r="L99" s="200" t="str">
        <f t="shared" ca="1" si="22"/>
        <v/>
      </c>
      <c r="M99" s="200" t="str">
        <f t="shared" ca="1" si="23"/>
        <v/>
      </c>
      <c r="N99" s="200"/>
      <c r="O99" s="200"/>
      <c r="P99" s="200"/>
      <c r="Q99" s="200"/>
      <c r="R99" s="200"/>
      <c r="S99" s="200"/>
      <c r="T99" s="200"/>
      <c r="U99" s="200"/>
    </row>
    <row r="100" spans="1:21">
      <c r="A100" s="200">
        <v>98</v>
      </c>
      <c r="B100" s="200" t="str">
        <f t="shared" ca="1" si="12"/>
        <v/>
      </c>
      <c r="C100" s="200" t="str">
        <f t="shared" ca="1" si="13"/>
        <v/>
      </c>
      <c r="D100" s="200" t="str">
        <f t="shared" ca="1" si="14"/>
        <v/>
      </c>
      <c r="E100" s="200" t="str">
        <f t="shared" ca="1" si="15"/>
        <v/>
      </c>
      <c r="F100" s="200" t="str">
        <f t="shared" ca="1" si="16"/>
        <v/>
      </c>
      <c r="G100" s="200" t="str">
        <f t="shared" ca="1" si="17"/>
        <v/>
      </c>
      <c r="H100" s="200" t="str">
        <f t="shared" ca="1" si="18"/>
        <v/>
      </c>
      <c r="I100" s="200" t="str">
        <f t="shared" ca="1" si="19"/>
        <v/>
      </c>
      <c r="J100" s="200" t="str">
        <f t="shared" ca="1" si="20"/>
        <v/>
      </c>
      <c r="K100" s="200" t="str">
        <f t="shared" ca="1" si="21"/>
        <v/>
      </c>
      <c r="L100" s="200" t="str">
        <f t="shared" ca="1" si="22"/>
        <v/>
      </c>
      <c r="M100" s="200" t="str">
        <f t="shared" ca="1" si="23"/>
        <v/>
      </c>
      <c r="N100" s="200"/>
      <c r="O100" s="200"/>
      <c r="P100" s="200"/>
      <c r="Q100" s="200"/>
      <c r="R100" s="200"/>
      <c r="S100" s="200"/>
      <c r="T100" s="200"/>
      <c r="U100" s="200"/>
    </row>
    <row r="101" spans="1:21">
      <c r="A101" s="200">
        <v>99</v>
      </c>
      <c r="B101" s="200" t="str">
        <f t="shared" ca="1" si="12"/>
        <v/>
      </c>
      <c r="C101" s="200" t="str">
        <f t="shared" ca="1" si="13"/>
        <v/>
      </c>
      <c r="D101" s="200" t="str">
        <f t="shared" ca="1" si="14"/>
        <v/>
      </c>
      <c r="E101" s="200" t="str">
        <f t="shared" ca="1" si="15"/>
        <v/>
      </c>
      <c r="F101" s="200" t="str">
        <f t="shared" ca="1" si="16"/>
        <v/>
      </c>
      <c r="G101" s="200" t="str">
        <f t="shared" ca="1" si="17"/>
        <v/>
      </c>
      <c r="H101" s="200" t="str">
        <f t="shared" ca="1" si="18"/>
        <v/>
      </c>
      <c r="I101" s="200" t="str">
        <f t="shared" ca="1" si="19"/>
        <v/>
      </c>
      <c r="J101" s="200" t="str">
        <f t="shared" ca="1" si="20"/>
        <v/>
      </c>
      <c r="K101" s="200" t="str">
        <f t="shared" ca="1" si="21"/>
        <v/>
      </c>
      <c r="L101" s="200" t="str">
        <f t="shared" ca="1" si="22"/>
        <v/>
      </c>
      <c r="M101" s="200" t="str">
        <f t="shared" ca="1" si="23"/>
        <v/>
      </c>
      <c r="N101" s="200"/>
      <c r="O101" s="200"/>
      <c r="P101" s="200"/>
      <c r="Q101" s="200"/>
      <c r="R101" s="200"/>
      <c r="S101" s="200"/>
      <c r="T101" s="200"/>
      <c r="U101" s="200"/>
    </row>
    <row r="102" spans="1:21">
      <c r="A102" s="200">
        <v>100</v>
      </c>
      <c r="B102" s="200" t="str">
        <f t="shared" ca="1" si="12"/>
        <v/>
      </c>
      <c r="C102" s="200" t="str">
        <f t="shared" ca="1" si="13"/>
        <v/>
      </c>
      <c r="D102" s="200" t="str">
        <f t="shared" ca="1" si="14"/>
        <v/>
      </c>
      <c r="E102" s="200" t="str">
        <f t="shared" ca="1" si="15"/>
        <v/>
      </c>
      <c r="F102" s="200" t="str">
        <f t="shared" ca="1" si="16"/>
        <v/>
      </c>
      <c r="G102" s="200" t="str">
        <f t="shared" ca="1" si="17"/>
        <v/>
      </c>
      <c r="H102" s="200" t="str">
        <f t="shared" ca="1" si="18"/>
        <v/>
      </c>
      <c r="I102" s="200" t="str">
        <f t="shared" ca="1" si="19"/>
        <v/>
      </c>
      <c r="J102" s="200" t="str">
        <f t="shared" ca="1" si="20"/>
        <v/>
      </c>
      <c r="K102" s="200" t="str">
        <f t="shared" ca="1" si="21"/>
        <v/>
      </c>
      <c r="L102" s="200" t="str">
        <f t="shared" ca="1" si="22"/>
        <v/>
      </c>
      <c r="M102" s="200" t="str">
        <f t="shared" ca="1" si="23"/>
        <v/>
      </c>
      <c r="N102" s="200"/>
      <c r="O102" s="200"/>
      <c r="P102" s="200"/>
      <c r="Q102" s="200"/>
      <c r="R102" s="200"/>
      <c r="S102" s="200"/>
      <c r="T102" s="200"/>
      <c r="U102" s="200"/>
    </row>
  </sheetData>
  <phoneticPr fontId="3"/>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21" r:id="rId3" name="Button 1">
              <controlPr defaultSize="0" print="0" disabled="1" autoFill="0" autoPict="0" macro="[1]!ファイル保存">
                <anchor moveWithCells="1">
                  <from>
                    <xdr:col>2</xdr:col>
                    <xdr:colOff>866775</xdr:colOff>
                    <xdr:row>1</xdr:row>
                    <xdr:rowOff>76200</xdr:rowOff>
                  </from>
                  <to>
                    <xdr:col>3</xdr:col>
                    <xdr:colOff>428625</xdr:colOff>
                    <xdr:row>1</xdr:row>
                    <xdr:rowOff>295275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workbookViewId="0">
      <selection activeCell="D27" sqref="D27"/>
    </sheetView>
  </sheetViews>
  <sheetFormatPr defaultRowHeight="13.5"/>
  <cols>
    <col min="1" max="1" width="61" customWidth="1"/>
    <col min="2" max="2" width="9.125" customWidth="1"/>
    <col min="5" max="5" width="13" bestFit="1" customWidth="1"/>
  </cols>
  <sheetData>
    <row r="1" spans="1:12">
      <c r="A1" s="16"/>
      <c r="B1" s="150" t="s">
        <v>224</v>
      </c>
      <c r="C1" s="151"/>
      <c r="D1" s="151"/>
      <c r="E1" s="151" t="s">
        <v>225</v>
      </c>
      <c r="F1" s="150">
        <v>4</v>
      </c>
      <c r="G1" s="16"/>
      <c r="L1" s="13" t="s">
        <v>18</v>
      </c>
    </row>
    <row r="2" spans="1:12">
      <c r="A2" s="16"/>
      <c r="B2" s="21" t="s">
        <v>46</v>
      </c>
      <c r="C2" s="21"/>
      <c r="D2" s="21"/>
      <c r="E2" s="21" t="s">
        <v>189</v>
      </c>
      <c r="F2" s="21" t="s">
        <v>46</v>
      </c>
      <c r="G2" s="16"/>
    </row>
    <row r="3" spans="1:12">
      <c r="A3" s="146" t="s">
        <v>157</v>
      </c>
      <c r="B3" s="5">
        <v>2374</v>
      </c>
      <c r="C3" t="s">
        <v>45</v>
      </c>
      <c r="E3" s="135"/>
      <c r="F3" s="5">
        <v>200</v>
      </c>
      <c r="G3" t="s">
        <v>45</v>
      </c>
      <c r="H3" s="5"/>
      <c r="I3" s="5"/>
      <c r="J3" s="5"/>
      <c r="K3" s="5"/>
    </row>
    <row r="4" spans="1:12">
      <c r="A4" s="146" t="s">
        <v>158</v>
      </c>
      <c r="B4" s="5">
        <v>757</v>
      </c>
      <c r="C4" t="s">
        <v>45</v>
      </c>
      <c r="E4" s="135"/>
      <c r="F4" s="5">
        <v>200</v>
      </c>
      <c r="G4" t="s">
        <v>45</v>
      </c>
      <c r="H4" s="5"/>
      <c r="I4" s="5"/>
      <c r="J4" s="5"/>
      <c r="K4" s="5"/>
    </row>
    <row r="5" spans="1:12">
      <c r="A5" s="146" t="s">
        <v>159</v>
      </c>
      <c r="B5" s="5">
        <v>346</v>
      </c>
      <c r="C5" t="s">
        <v>45</v>
      </c>
      <c r="E5" s="135"/>
      <c r="F5" s="5">
        <v>200</v>
      </c>
      <c r="G5" t="s">
        <v>45</v>
      </c>
      <c r="H5" s="5"/>
      <c r="I5" s="5"/>
      <c r="J5" s="5"/>
      <c r="K5" s="5"/>
    </row>
    <row r="6" spans="1:12">
      <c r="A6" s="147" t="s">
        <v>160</v>
      </c>
      <c r="B6" s="5">
        <v>273</v>
      </c>
      <c r="C6" t="s">
        <v>45</v>
      </c>
      <c r="E6" s="5"/>
      <c r="F6" s="5">
        <v>200</v>
      </c>
      <c r="G6" t="s">
        <v>45</v>
      </c>
      <c r="H6" s="5"/>
      <c r="I6" s="5"/>
      <c r="J6" s="5"/>
      <c r="K6" s="5"/>
    </row>
    <row r="7" spans="1:12">
      <c r="A7" s="156" t="s">
        <v>230</v>
      </c>
      <c r="B7" s="5">
        <v>273</v>
      </c>
      <c r="C7" t="s">
        <v>45</v>
      </c>
      <c r="E7" s="5">
        <v>3000</v>
      </c>
      <c r="F7" s="5">
        <v>200</v>
      </c>
      <c r="G7" t="s">
        <v>45</v>
      </c>
      <c r="H7" s="5"/>
      <c r="I7" s="5"/>
      <c r="J7" s="5"/>
      <c r="K7" s="5"/>
    </row>
    <row r="8" spans="1:12">
      <c r="A8" s="146" t="s">
        <v>161</v>
      </c>
      <c r="B8" s="5">
        <v>265</v>
      </c>
      <c r="C8" t="s">
        <v>45</v>
      </c>
      <c r="E8" s="135"/>
      <c r="F8" s="5">
        <v>200</v>
      </c>
      <c r="G8" t="s">
        <v>45</v>
      </c>
      <c r="H8" s="5"/>
      <c r="I8" s="5"/>
      <c r="J8" s="5"/>
      <c r="K8" s="5"/>
    </row>
    <row r="9" spans="1:12">
      <c r="A9" s="146" t="s">
        <v>231</v>
      </c>
      <c r="B9" s="5">
        <v>265</v>
      </c>
      <c r="C9" t="s">
        <v>45</v>
      </c>
      <c r="E9" s="135"/>
      <c r="F9" s="5">
        <v>200</v>
      </c>
      <c r="G9" t="s">
        <v>45</v>
      </c>
      <c r="H9" s="5"/>
      <c r="I9" s="5"/>
      <c r="J9" s="5"/>
      <c r="K9" s="5"/>
    </row>
    <row r="10" spans="1:12">
      <c r="A10" s="146" t="s">
        <v>162</v>
      </c>
      <c r="B10" s="5">
        <v>335</v>
      </c>
      <c r="C10" t="s">
        <v>45</v>
      </c>
      <c r="E10" s="135"/>
      <c r="F10" s="5">
        <v>200</v>
      </c>
      <c r="G10" t="s">
        <v>45</v>
      </c>
      <c r="H10" s="5"/>
      <c r="I10" s="5"/>
      <c r="J10" s="5"/>
      <c r="K10" s="5"/>
    </row>
    <row r="11" spans="1:12">
      <c r="A11" s="146" t="s">
        <v>163</v>
      </c>
      <c r="B11" s="5">
        <v>353</v>
      </c>
      <c r="C11" t="s">
        <v>45</v>
      </c>
      <c r="E11" s="135"/>
      <c r="F11" s="5">
        <v>200</v>
      </c>
      <c r="G11" t="s">
        <v>45</v>
      </c>
      <c r="H11" s="5"/>
      <c r="I11" s="5"/>
      <c r="J11" s="5"/>
      <c r="K11" s="5"/>
    </row>
    <row r="12" spans="1:12">
      <c r="A12" s="146" t="s">
        <v>164</v>
      </c>
      <c r="B12" s="5">
        <v>52</v>
      </c>
      <c r="C12" t="s">
        <v>45</v>
      </c>
      <c r="E12" s="135"/>
      <c r="F12" s="5">
        <v>200</v>
      </c>
      <c r="G12" t="s">
        <v>45</v>
      </c>
      <c r="H12" s="5"/>
      <c r="I12" s="5"/>
      <c r="J12" s="5"/>
      <c r="K12" s="5"/>
    </row>
    <row r="13" spans="1:12">
      <c r="A13" s="146" t="s">
        <v>165</v>
      </c>
      <c r="B13" s="5">
        <v>27</v>
      </c>
      <c r="C13" t="s">
        <v>45</v>
      </c>
      <c r="E13" s="135"/>
      <c r="F13" s="5">
        <v>200</v>
      </c>
      <c r="G13" t="s">
        <v>45</v>
      </c>
      <c r="H13" s="5"/>
      <c r="I13" s="5"/>
      <c r="J13" s="5"/>
      <c r="K13" s="5"/>
    </row>
    <row r="14" spans="1:12">
      <c r="A14" s="146" t="s">
        <v>166</v>
      </c>
      <c r="B14" s="5">
        <v>380</v>
      </c>
      <c r="C14" t="s">
        <v>45</v>
      </c>
      <c r="E14" s="135"/>
      <c r="F14" s="5">
        <v>200</v>
      </c>
      <c r="G14" t="s">
        <v>45</v>
      </c>
      <c r="H14" s="5"/>
      <c r="I14" s="5"/>
      <c r="J14" s="5"/>
      <c r="K14" s="5"/>
    </row>
    <row r="15" spans="1:12">
      <c r="A15" s="146" t="s">
        <v>167</v>
      </c>
      <c r="B15" s="5">
        <v>240</v>
      </c>
      <c r="C15" t="s">
        <v>45</v>
      </c>
      <c r="E15" s="135"/>
      <c r="F15" s="5">
        <v>200</v>
      </c>
      <c r="G15" t="s">
        <v>45</v>
      </c>
      <c r="H15" s="5"/>
      <c r="I15" s="5"/>
      <c r="J15" s="5"/>
      <c r="K15" s="5"/>
    </row>
    <row r="16" spans="1:12">
      <c r="A16" s="146" t="s">
        <v>168</v>
      </c>
      <c r="B16" s="5">
        <v>360</v>
      </c>
      <c r="C16" t="s">
        <v>45</v>
      </c>
      <c r="E16" s="135"/>
      <c r="F16" s="5">
        <v>200</v>
      </c>
      <c r="G16" t="s">
        <v>45</v>
      </c>
      <c r="H16" s="5"/>
      <c r="I16" s="5"/>
      <c r="J16" s="5"/>
      <c r="K16" s="5"/>
    </row>
    <row r="17" spans="1:11">
      <c r="A17" s="146" t="s">
        <v>169</v>
      </c>
      <c r="B17" s="5">
        <v>204</v>
      </c>
      <c r="C17" t="s">
        <v>45</v>
      </c>
      <c r="E17" s="5">
        <v>3000</v>
      </c>
      <c r="F17" s="5">
        <v>200</v>
      </c>
      <c r="G17" t="s">
        <v>45</v>
      </c>
      <c r="H17" s="5"/>
      <c r="I17" s="5"/>
      <c r="J17" s="5"/>
      <c r="K17" s="5"/>
    </row>
    <row r="18" spans="1:11">
      <c r="A18" s="146" t="s">
        <v>170</v>
      </c>
      <c r="B18" s="5">
        <v>1215</v>
      </c>
      <c r="C18" t="s">
        <v>205</v>
      </c>
      <c r="E18" s="5">
        <v>3000</v>
      </c>
      <c r="F18" s="135"/>
      <c r="H18" s="5"/>
      <c r="I18" s="5"/>
      <c r="J18" s="5"/>
      <c r="K18" s="5"/>
    </row>
    <row r="19" spans="1:11">
      <c r="A19" s="146" t="s">
        <v>171</v>
      </c>
      <c r="B19" s="5">
        <v>402</v>
      </c>
      <c r="C19" t="s">
        <v>45</v>
      </c>
      <c r="E19" s="5">
        <v>3000</v>
      </c>
      <c r="F19" s="135"/>
      <c r="H19" s="5"/>
      <c r="I19" s="5"/>
      <c r="J19" s="5"/>
      <c r="K19" s="5"/>
    </row>
    <row r="20" spans="1:11">
      <c r="A20" s="146" t="s">
        <v>172</v>
      </c>
      <c r="B20" s="5">
        <v>358</v>
      </c>
      <c r="C20" t="s">
        <v>45</v>
      </c>
      <c r="E20" s="5">
        <v>3000</v>
      </c>
      <c r="F20" s="135"/>
      <c r="H20" s="5"/>
      <c r="I20" s="5"/>
      <c r="J20" s="5"/>
      <c r="K20" s="5"/>
    </row>
    <row r="21" spans="1:11">
      <c r="A21" s="146" t="s">
        <v>173</v>
      </c>
      <c r="B21" s="5">
        <v>180</v>
      </c>
      <c r="C21" t="s">
        <v>45</v>
      </c>
      <c r="E21" s="5">
        <v>3000</v>
      </c>
      <c r="F21" s="135"/>
      <c r="H21" s="5"/>
      <c r="I21" s="5"/>
      <c r="J21" s="5"/>
      <c r="K21" s="5"/>
    </row>
    <row r="22" spans="1:11">
      <c r="A22" s="146" t="s">
        <v>174</v>
      </c>
      <c r="B22" s="5">
        <v>1182</v>
      </c>
      <c r="C22" t="s">
        <v>205</v>
      </c>
      <c r="E22" s="5">
        <v>3000</v>
      </c>
      <c r="F22" s="135"/>
      <c r="H22" s="5"/>
      <c r="I22" s="5"/>
      <c r="J22" s="5"/>
      <c r="K22" s="5"/>
    </row>
    <row r="23" spans="1:11">
      <c r="A23" s="148" t="s">
        <v>175</v>
      </c>
      <c r="B23" s="5">
        <v>635</v>
      </c>
      <c r="C23" t="s">
        <v>205</v>
      </c>
      <c r="E23" s="5">
        <v>3000</v>
      </c>
      <c r="F23" s="135"/>
      <c r="H23" s="5"/>
      <c r="I23" s="5"/>
      <c r="J23" s="5"/>
      <c r="K23" s="5"/>
    </row>
    <row r="24" spans="1:11">
      <c r="A24" s="146" t="s">
        <v>176</v>
      </c>
      <c r="B24" s="5">
        <v>115</v>
      </c>
      <c r="C24" t="s">
        <v>45</v>
      </c>
      <c r="E24" s="135"/>
      <c r="F24" s="5">
        <v>200</v>
      </c>
      <c r="G24" t="s">
        <v>45</v>
      </c>
      <c r="H24" s="5"/>
      <c r="I24" s="5"/>
      <c r="J24" s="5"/>
      <c r="K24" s="5"/>
    </row>
    <row r="25" spans="1:11">
      <c r="A25" s="146" t="s">
        <v>177</v>
      </c>
      <c r="B25" s="5">
        <v>188</v>
      </c>
      <c r="C25" t="s">
        <v>45</v>
      </c>
      <c r="E25" s="135"/>
      <c r="F25" s="5">
        <v>200</v>
      </c>
      <c r="G25" t="s">
        <v>45</v>
      </c>
      <c r="H25" s="5"/>
      <c r="I25" s="5"/>
      <c r="J25" s="5"/>
      <c r="K25" s="5"/>
    </row>
    <row r="26" spans="1:11">
      <c r="A26" s="146" t="s">
        <v>178</v>
      </c>
      <c r="B26" s="5">
        <v>65</v>
      </c>
      <c r="C26" t="s">
        <v>45</v>
      </c>
      <c r="D26" s="5"/>
      <c r="E26" s="135"/>
      <c r="F26" s="5">
        <v>200</v>
      </c>
      <c r="G26" t="s">
        <v>45</v>
      </c>
      <c r="H26" s="5"/>
      <c r="I26" s="5"/>
      <c r="J26" s="5"/>
      <c r="K26" s="5"/>
    </row>
    <row r="27" spans="1:11">
      <c r="A27" s="146" t="s">
        <v>179</v>
      </c>
      <c r="B27" s="5">
        <v>115</v>
      </c>
      <c r="C27" t="s">
        <v>45</v>
      </c>
      <c r="D27" s="5"/>
      <c r="E27" s="135"/>
      <c r="F27" s="5">
        <v>200</v>
      </c>
      <c r="G27" t="s">
        <v>45</v>
      </c>
      <c r="H27" s="5"/>
      <c r="I27" s="5"/>
      <c r="J27" s="5"/>
      <c r="K27" s="5"/>
    </row>
    <row r="28" spans="1:11">
      <c r="A28" s="146" t="s">
        <v>180</v>
      </c>
      <c r="B28" s="5">
        <v>46</v>
      </c>
      <c r="C28" t="s">
        <v>45</v>
      </c>
      <c r="D28" s="5"/>
      <c r="E28" s="135"/>
      <c r="F28" s="5">
        <v>200</v>
      </c>
      <c r="G28" t="s">
        <v>45</v>
      </c>
      <c r="H28" s="5"/>
      <c r="I28" s="5"/>
      <c r="J28" s="5"/>
      <c r="K28" s="5"/>
    </row>
    <row r="29" spans="1:11">
      <c r="A29" s="146" t="s">
        <v>181</v>
      </c>
      <c r="B29" s="5">
        <v>38</v>
      </c>
      <c r="C29" t="s">
        <v>45</v>
      </c>
      <c r="D29" s="5"/>
      <c r="E29" s="135"/>
      <c r="F29" s="5">
        <v>200</v>
      </c>
      <c r="G29" t="s">
        <v>45</v>
      </c>
      <c r="H29" s="5"/>
      <c r="I29" s="5"/>
      <c r="J29" s="5"/>
      <c r="K29" s="5"/>
    </row>
    <row r="30" spans="1:11">
      <c r="A30" s="146" t="s">
        <v>182</v>
      </c>
      <c r="B30" s="5">
        <v>60</v>
      </c>
      <c r="C30" t="s">
        <v>45</v>
      </c>
      <c r="D30" s="5"/>
      <c r="E30" s="135"/>
      <c r="F30" s="5">
        <v>200</v>
      </c>
      <c r="G30" t="s">
        <v>45</v>
      </c>
      <c r="H30" s="5"/>
      <c r="I30" s="5"/>
      <c r="J30" s="5"/>
      <c r="K30" s="5"/>
    </row>
    <row r="31" spans="1:11">
      <c r="A31" s="146" t="s">
        <v>183</v>
      </c>
      <c r="B31" s="5">
        <v>44</v>
      </c>
      <c r="C31" t="s">
        <v>45</v>
      </c>
      <c r="D31" s="5"/>
      <c r="E31" s="135"/>
      <c r="F31" s="5">
        <v>200</v>
      </c>
      <c r="G31" t="s">
        <v>45</v>
      </c>
      <c r="H31" s="5"/>
      <c r="I31" s="5"/>
      <c r="J31" s="5"/>
      <c r="K31" s="5"/>
    </row>
    <row r="32" spans="1:11">
      <c r="A32" s="146" t="s">
        <v>184</v>
      </c>
      <c r="B32" s="5">
        <v>46</v>
      </c>
      <c r="C32" t="s">
        <v>45</v>
      </c>
      <c r="D32" s="5"/>
      <c r="E32" s="135"/>
      <c r="F32" s="135"/>
      <c r="G32" s="5"/>
      <c r="H32" s="5"/>
      <c r="I32" s="5"/>
      <c r="J32" s="5"/>
      <c r="K32" s="5"/>
    </row>
    <row r="33" spans="1:11">
      <c r="A33" s="146" t="s">
        <v>185</v>
      </c>
      <c r="B33" s="5">
        <v>44</v>
      </c>
      <c r="C33" t="s">
        <v>45</v>
      </c>
      <c r="D33" s="5"/>
      <c r="E33" s="135"/>
      <c r="F33" s="5">
        <v>200</v>
      </c>
      <c r="G33" t="s">
        <v>45</v>
      </c>
      <c r="H33" s="5"/>
      <c r="I33" s="5"/>
      <c r="J33" s="5"/>
      <c r="K33" s="5"/>
    </row>
    <row r="34" spans="1:11">
      <c r="A34" s="146" t="s">
        <v>197</v>
      </c>
      <c r="B34" s="5"/>
      <c r="D34" s="5"/>
      <c r="E34" s="5"/>
      <c r="F34" s="5"/>
      <c r="G34" s="5"/>
      <c r="H34" s="5"/>
      <c r="I34" s="5"/>
      <c r="J34" s="5"/>
      <c r="K34" s="5"/>
    </row>
    <row r="35" spans="1:11">
      <c r="B35" s="5"/>
      <c r="D35" s="5"/>
      <c r="E35" s="5"/>
      <c r="F35" s="5"/>
      <c r="G35" s="5"/>
      <c r="H35" s="5"/>
      <c r="I35" s="5"/>
      <c r="J35" s="5"/>
      <c r="K35" s="5"/>
    </row>
    <row r="37" spans="1:11">
      <c r="A37" t="s">
        <v>8</v>
      </c>
      <c r="B37" s="6"/>
      <c r="C37" s="6"/>
    </row>
    <row r="38" spans="1:11">
      <c r="A38" t="s">
        <v>9</v>
      </c>
      <c r="B38" s="8"/>
      <c r="C38" s="8"/>
      <c r="D38" s="17"/>
      <c r="E38" s="17"/>
    </row>
    <row r="39" spans="1:11">
      <c r="A39" t="s">
        <v>10</v>
      </c>
      <c r="D39" s="17"/>
      <c r="E39" s="17"/>
    </row>
    <row r="40" spans="1:11">
      <c r="A40" t="s">
        <v>11</v>
      </c>
      <c r="D40" s="17"/>
      <c r="E40" s="17"/>
    </row>
    <row r="42" spans="1:11">
      <c r="A42" s="16" t="s">
        <v>30</v>
      </c>
    </row>
    <row r="43" spans="1:11">
      <c r="A43" t="s">
        <v>235</v>
      </c>
      <c r="B43" s="17" t="s">
        <v>238</v>
      </c>
      <c r="C43" s="17" t="s">
        <v>236</v>
      </c>
      <c r="D43" s="17"/>
    </row>
    <row r="44" spans="1:11">
      <c r="A44" t="s">
        <v>33</v>
      </c>
      <c r="B44" s="17" t="s">
        <v>237</v>
      </c>
      <c r="C44" s="17"/>
      <c r="D44" s="17"/>
    </row>
    <row r="45" spans="1:11">
      <c r="B45" s="17"/>
      <c r="C45" s="17"/>
    </row>
    <row r="47" spans="1:11">
      <c r="A47" s="16" t="s">
        <v>34</v>
      </c>
    </row>
    <row r="48" spans="1:11">
      <c r="A48" t="str">
        <f>A43&amp;B43</f>
        <v>陽性者(濃厚接触者)発生施設訪問系で陽性者等に1日以上対応又は訪問系以外で1日以上勤務</v>
      </c>
      <c r="B48">
        <v>20</v>
      </c>
    </row>
    <row r="49" spans="1:2">
      <c r="A49" t="str">
        <f>A43&amp;C43</f>
        <v>陽性者(濃厚接触者)発生施設訪問系で陽性者等への対応はないが対象期間に10日以上勤務</v>
      </c>
      <c r="B49">
        <v>5</v>
      </c>
    </row>
    <row r="51" spans="1:2">
      <c r="A51" t="str">
        <f>A44&amp;B44</f>
        <v>その他の施設対象期間に10日以上勤務</v>
      </c>
      <c r="B51">
        <v>5</v>
      </c>
    </row>
    <row r="57" spans="1:2">
      <c r="A57" t="s">
        <v>37</v>
      </c>
    </row>
    <row r="58" spans="1:2">
      <c r="A58" t="s">
        <v>38</v>
      </c>
    </row>
    <row r="61" spans="1:2">
      <c r="A61" t="s">
        <v>61</v>
      </c>
    </row>
    <row r="62" spans="1:2">
      <c r="A62" t="s">
        <v>62</v>
      </c>
    </row>
    <row r="63" spans="1:2">
      <c r="A63" t="s">
        <v>63</v>
      </c>
    </row>
    <row r="64" spans="1:2">
      <c r="A64" t="s">
        <v>64</v>
      </c>
    </row>
    <row r="65" spans="1:1">
      <c r="A65" t="s">
        <v>65</v>
      </c>
    </row>
    <row r="66" spans="1:1">
      <c r="A66" t="s">
        <v>66</v>
      </c>
    </row>
    <row r="67" spans="1:1">
      <c r="A67" t="s">
        <v>67</v>
      </c>
    </row>
    <row r="68" spans="1:1">
      <c r="A68" t="s">
        <v>68</v>
      </c>
    </row>
    <row r="69" spans="1:1">
      <c r="A69" t="s">
        <v>69</v>
      </c>
    </row>
    <row r="70" spans="1:1">
      <c r="A70" t="s">
        <v>70</v>
      </c>
    </row>
    <row r="71" spans="1:1">
      <c r="A71" t="s">
        <v>71</v>
      </c>
    </row>
    <row r="72" spans="1:1">
      <c r="A72" t="s">
        <v>72</v>
      </c>
    </row>
    <row r="73" spans="1:1">
      <c r="A73" t="s">
        <v>73</v>
      </c>
    </row>
    <row r="74" spans="1:1">
      <c r="A74" t="s">
        <v>74</v>
      </c>
    </row>
    <row r="75" spans="1:1">
      <c r="A75" t="s">
        <v>75</v>
      </c>
    </row>
    <row r="76" spans="1:1">
      <c r="A76" t="s">
        <v>76</v>
      </c>
    </row>
    <row r="77" spans="1:1">
      <c r="A77" t="s">
        <v>77</v>
      </c>
    </row>
    <row r="78" spans="1:1">
      <c r="A78" t="s">
        <v>78</v>
      </c>
    </row>
    <row r="79" spans="1:1">
      <c r="A79" t="s">
        <v>79</v>
      </c>
    </row>
    <row r="80" spans="1:1">
      <c r="A80" t="s">
        <v>80</v>
      </c>
    </row>
    <row r="81" spans="1:1">
      <c r="A81" t="s">
        <v>81</v>
      </c>
    </row>
    <row r="82" spans="1:1">
      <c r="A82" t="s">
        <v>82</v>
      </c>
    </row>
    <row r="83" spans="1:1">
      <c r="A83" t="s">
        <v>83</v>
      </c>
    </row>
    <row r="84" spans="1:1">
      <c r="A84" t="s">
        <v>84</v>
      </c>
    </row>
    <row r="85" spans="1:1">
      <c r="A85" t="s">
        <v>85</v>
      </c>
    </row>
    <row r="86" spans="1:1">
      <c r="A86" t="s">
        <v>86</v>
      </c>
    </row>
    <row r="87" spans="1:1">
      <c r="A87" t="s">
        <v>87</v>
      </c>
    </row>
    <row r="88" spans="1:1">
      <c r="A88" t="s">
        <v>88</v>
      </c>
    </row>
    <row r="89" spans="1:1">
      <c r="A89" t="s">
        <v>89</v>
      </c>
    </row>
    <row r="90" spans="1:1">
      <c r="A90" t="s">
        <v>90</v>
      </c>
    </row>
    <row r="91" spans="1:1">
      <c r="A91" t="s">
        <v>91</v>
      </c>
    </row>
    <row r="92" spans="1:1">
      <c r="A92" t="s">
        <v>92</v>
      </c>
    </row>
    <row r="93" spans="1:1">
      <c r="A93" t="s">
        <v>93</v>
      </c>
    </row>
    <row r="94" spans="1:1">
      <c r="A94" t="s">
        <v>94</v>
      </c>
    </row>
    <row r="95" spans="1:1">
      <c r="A95" t="s">
        <v>95</v>
      </c>
    </row>
    <row r="96" spans="1:1">
      <c r="A96" t="s">
        <v>96</v>
      </c>
    </row>
    <row r="97" spans="1:1">
      <c r="A97" t="s">
        <v>97</v>
      </c>
    </row>
    <row r="98" spans="1:1">
      <c r="A98" t="s">
        <v>98</v>
      </c>
    </row>
    <row r="99" spans="1:1">
      <c r="A99" t="s">
        <v>99</v>
      </c>
    </row>
    <row r="100" spans="1:1">
      <c r="A100" t="s">
        <v>100</v>
      </c>
    </row>
    <row r="101" spans="1:1">
      <c r="A101" t="s">
        <v>101</v>
      </c>
    </row>
    <row r="102" spans="1:1">
      <c r="A102" t="s">
        <v>102</v>
      </c>
    </row>
    <row r="103" spans="1:1">
      <c r="A103" t="s">
        <v>103</v>
      </c>
    </row>
    <row r="104" spans="1:1">
      <c r="A104" t="s">
        <v>104</v>
      </c>
    </row>
    <row r="105" spans="1:1">
      <c r="A105" t="s">
        <v>105</v>
      </c>
    </row>
    <row r="106" spans="1:1">
      <c r="A106" t="s">
        <v>106</v>
      </c>
    </row>
    <row r="107" spans="1:1">
      <c r="A107" t="s">
        <v>107</v>
      </c>
    </row>
  </sheetData>
  <sheetProtection password="EF99" sheet="1" objects="1" scenarios="1" selectLockedCells="1" selectUnlockedCells="1"/>
  <phoneticPr fontId="3"/>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（はじめにお読みください）本申請書の使い方、申請の手順</vt:lpstr>
      <vt:lpstr>申請書</vt:lpstr>
      <vt:lpstr>申請額一覧</vt:lpstr>
      <vt:lpstr>個票1</vt:lpstr>
      <vt:lpstr>職員表</vt:lpstr>
      <vt:lpstr>情報取得用</vt:lpstr>
      <vt:lpstr>計算用</vt:lpstr>
      <vt:lpstr>個票1!Print_Area</vt:lpstr>
      <vt:lpstr>職員表!Print_Area</vt:lpstr>
      <vt:lpstr>申請書!Print_Area</vt:lpstr>
      <vt:lpstr>職員表!Print_Titles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2020-09-30T01:45:50Z</cp:lastPrinted>
  <dcterms:created xsi:type="dcterms:W3CDTF">2018-06-19T01:27:02Z</dcterms:created>
  <dcterms:modified xsi:type="dcterms:W3CDTF">2020-10-06T04:22:13Z</dcterms:modified>
</cp:coreProperties>
</file>