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自立支援\■■■■サービス継続支援事業\05 HP・事業者周知\HP関係\HP添付書類\"/>
    </mc:Choice>
  </mc:AlternateContent>
  <xr:revisionPtr revIDLastSave="0" documentId="13_ncr:1_{93B37CDC-5AA2-4B14-ABE2-409124097650}" xr6:coauthVersionLast="47" xr6:coauthVersionMax="47" xr10:uidLastSave="{00000000-0000-0000-0000-000000000000}"/>
  <bookViews>
    <workbookView xWindow="-13185" yWindow="-16320" windowWidth="29040" windowHeight="15720" tabRatio="792" xr2:uid="{00000000-000D-0000-FFFF-FFFF00000000}"/>
  </bookViews>
  <sheets>
    <sheet name="はじめにお読み下さい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個票（記入例）" sheetId="36" r:id="rId6"/>
    <sheet name="銀行口座情報 (記入例)" sheetId="35" r:id="rId7"/>
    <sheet name="※編集厳禁・RPA" sheetId="33" state="hidden" r:id="rId8"/>
    <sheet name="リスト" sheetId="31" state="hidden" r:id="rId9"/>
  </sheets>
  <definedNames>
    <definedName name="_xlnm.Print_Area" localSheetId="4">銀行口座情報!$A$1:$Y$31</definedName>
    <definedName name="_xlnm.Print_Area" localSheetId="6">'銀行口座情報 (記入例)'!$A$1:$Y$31</definedName>
    <definedName name="_xlnm.Print_Area" localSheetId="5">'個票（記入例）'!$A$1:$AM$56</definedName>
    <definedName name="_xlnm.Print_Area" localSheetId="3">個票1!$A$1:$AM$56</definedName>
    <definedName name="_xlnm.Print_Area" localSheetId="2">申請額一覧!$A$1:$K$27</definedName>
    <definedName name="_xlnm.Print_Area" localSheetId="1">申請書!$A$1:$AM$34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7" i="19" l="1"/>
  <c r="H54" i="36"/>
  <c r="H40" i="36"/>
  <c r="AX27" i="36" s="1"/>
  <c r="AD27" i="36"/>
  <c r="V2" i="35"/>
  <c r="T2" i="35"/>
  <c r="R2" i="35"/>
  <c r="C5" i="33"/>
  <c r="N5" i="33"/>
  <c r="X5" i="33"/>
  <c r="W5" i="33"/>
  <c r="Y5" i="33"/>
  <c r="U5" i="33"/>
  <c r="K5" i="33"/>
  <c r="D5" i="33"/>
  <c r="F5" i="33"/>
  <c r="B5" i="29"/>
  <c r="AI27" i="36" l="1"/>
  <c r="G5" i="33"/>
  <c r="AC5" i="33" l="1"/>
  <c r="AB5" i="33"/>
  <c r="AA5" i="33"/>
  <c r="Z5" i="33"/>
  <c r="V5" i="33"/>
  <c r="T5" i="33"/>
  <c r="V2" i="32"/>
  <c r="T2" i="32"/>
  <c r="R2" i="32"/>
  <c r="H5" i="33"/>
  <c r="B5" i="33"/>
  <c r="M5" i="33"/>
  <c r="S5" i="33" l="1"/>
  <c r="L5" i="33" l="1"/>
  <c r="J5" i="33"/>
  <c r="A24" i="29" l="1"/>
  <c r="A23" i="29"/>
  <c r="A22" i="29"/>
  <c r="A21" i="29"/>
  <c r="A20" i="29"/>
  <c r="H22" i="29"/>
  <c r="H21" i="29"/>
  <c r="H20" i="29"/>
  <c r="H24" i="29"/>
  <c r="H23" i="29"/>
  <c r="H54" i="19" l="1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F10" i="29"/>
  <c r="E22" i="29"/>
  <c r="F19" i="29"/>
  <c r="I22" i="29"/>
  <c r="E24" i="29"/>
  <c r="D5" i="29"/>
  <c r="B20" i="29"/>
  <c r="D12" i="29"/>
  <c r="D15" i="29"/>
  <c r="F14" i="29"/>
  <c r="D11" i="29"/>
  <c r="F5" i="29"/>
  <c r="F22" i="29"/>
  <c r="C22" i="29"/>
  <c r="C24" i="29"/>
  <c r="F9" i="29"/>
  <c r="D17" i="29"/>
  <c r="F12" i="29"/>
  <c r="F17" i="29"/>
  <c r="I13" i="29"/>
  <c r="I5" i="29"/>
  <c r="B23" i="29"/>
  <c r="H18" i="29"/>
  <c r="F11" i="29"/>
  <c r="B24" i="29"/>
  <c r="F6" i="29"/>
  <c r="H14" i="29"/>
  <c r="F7" i="29"/>
  <c r="C5" i="29"/>
  <c r="I14" i="29"/>
  <c r="H16" i="29"/>
  <c r="F24" i="29"/>
  <c r="D7" i="29"/>
  <c r="D22" i="29"/>
  <c r="C21" i="29"/>
  <c r="D21" i="29"/>
  <c r="F16" i="29"/>
  <c r="E20" i="29"/>
  <c r="D19" i="29"/>
  <c r="H13" i="29"/>
  <c r="B6" i="29"/>
  <c r="H17" i="29"/>
  <c r="D20" i="29"/>
  <c r="H8" i="29"/>
  <c r="B22" i="29"/>
  <c r="I10" i="29"/>
  <c r="I9" i="29"/>
  <c r="D14" i="29"/>
  <c r="I15" i="29"/>
  <c r="F23" i="29"/>
  <c r="I23" i="29"/>
  <c r="H9" i="29"/>
  <c r="I19" i="29"/>
  <c r="I20" i="29"/>
  <c r="I17" i="29"/>
  <c r="C23" i="29"/>
  <c r="H11" i="29"/>
  <c r="I16" i="29"/>
  <c r="D16" i="29"/>
  <c r="D24" i="29"/>
  <c r="D10" i="29"/>
  <c r="H7" i="29"/>
  <c r="D13" i="29"/>
  <c r="F21" i="29"/>
  <c r="E23" i="29"/>
  <c r="H12" i="29"/>
  <c r="F18" i="29"/>
  <c r="I8" i="29"/>
  <c r="I12" i="29"/>
  <c r="H10" i="29"/>
  <c r="F8" i="29"/>
  <c r="I11" i="29"/>
  <c r="F20" i="29"/>
  <c r="F13" i="29"/>
  <c r="H6" i="29"/>
  <c r="C20" i="29"/>
  <c r="H19" i="29"/>
  <c r="E21" i="29"/>
  <c r="I6" i="29"/>
  <c r="I24" i="29"/>
  <c r="D23" i="29"/>
  <c r="H15" i="29"/>
  <c r="I21" i="29"/>
  <c r="D6" i="29"/>
  <c r="F15" i="29"/>
  <c r="B21" i="29"/>
  <c r="I18" i="29"/>
  <c r="E5" i="29"/>
  <c r="D9" i="29"/>
  <c r="D8" i="29"/>
  <c r="D18" i="29"/>
  <c r="I7" i="29"/>
  <c r="J24" i="29" l="1"/>
  <c r="G24" i="29" s="1"/>
  <c r="J23" i="29"/>
  <c r="G23" i="29" s="1"/>
  <c r="J22" i="29"/>
  <c r="G22" i="29" s="1"/>
  <c r="J21" i="29"/>
  <c r="G21" i="29" s="1"/>
  <c r="J20" i="29"/>
  <c r="G20" i="29" s="1"/>
  <c r="J6" i="29"/>
  <c r="J8" i="29"/>
  <c r="G8" i="29" s="1"/>
  <c r="J10" i="29"/>
  <c r="J12" i="29"/>
  <c r="J14" i="29"/>
  <c r="J16" i="29"/>
  <c r="J7" i="29"/>
  <c r="J9" i="29"/>
  <c r="J11" i="29"/>
  <c r="J13" i="29"/>
  <c r="J15" i="29"/>
  <c r="J17" i="29"/>
  <c r="J19" i="29"/>
  <c r="J18" i="29"/>
  <c r="A6" i="30"/>
  <c r="A7" i="30" s="1"/>
  <c r="A8" i="30" s="1"/>
  <c r="A9" i="30" s="1"/>
  <c r="A10" i="30" s="1"/>
  <c r="H40" i="19" l="1"/>
  <c r="C16" i="29"/>
  <c r="C9" i="29"/>
  <c r="C6" i="29"/>
  <c r="B14" i="29"/>
  <c r="C18" i="29"/>
  <c r="E12" i="29"/>
  <c r="C14" i="29"/>
  <c r="C7" i="29"/>
  <c r="B10" i="29"/>
  <c r="E13" i="29"/>
  <c r="E17" i="29"/>
  <c r="C13" i="29"/>
  <c r="B18" i="29"/>
  <c r="B15" i="29"/>
  <c r="C15" i="29"/>
  <c r="E10" i="29"/>
  <c r="C8" i="29"/>
  <c r="C19" i="29"/>
  <c r="B11" i="29"/>
  <c r="C12" i="29"/>
  <c r="E19" i="29"/>
  <c r="E18" i="29"/>
  <c r="C17" i="29"/>
  <c r="E9" i="29"/>
  <c r="C11" i="29"/>
  <c r="C10" i="29"/>
  <c r="B12" i="29"/>
  <c r="B13" i="29"/>
  <c r="B8" i="29"/>
  <c r="E6" i="29"/>
  <c r="E7" i="29"/>
  <c r="E15" i="29"/>
  <c r="B9" i="29"/>
  <c r="B16" i="29"/>
  <c r="E16" i="29"/>
  <c r="B17" i="29"/>
  <c r="B7" i="29"/>
  <c r="B19" i="29"/>
  <c r="E11" i="29"/>
  <c r="E14" i="29"/>
  <c r="E8" i="29"/>
  <c r="AI27" i="19" l="1"/>
  <c r="AX27" i="19"/>
  <c r="G12" i="29"/>
  <c r="G14" i="29"/>
  <c r="G7" i="29"/>
  <c r="G18" i="29"/>
  <c r="G19" i="29"/>
  <c r="G15" i="29"/>
  <c r="G11" i="29"/>
  <c r="G6" i="29"/>
  <c r="G10" i="29"/>
  <c r="G13" i="29"/>
  <c r="G17" i="29"/>
  <c r="G16" i="29"/>
  <c r="G9" i="29"/>
  <c r="H5" i="29"/>
  <c r="K15" i="20" l="1"/>
  <c r="J5" i="29"/>
  <c r="N5" i="29" s="1"/>
  <c r="G5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N7" authorId="0" shapeId="0" xr:uid="{32B63237-6731-4742-B8A1-C41720F6D793}">
      <text>
        <r>
          <rPr>
            <sz val="9"/>
            <color indexed="81"/>
            <rFont val="MS P ゴシック"/>
            <family val="3"/>
            <charset val="128"/>
          </rPr>
          <t>（法人名）、（役職・代表者名）を消したうえで、ご記入ください。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入所系サービス事業所</t>
        </r>
        <r>
          <rPr>
            <sz val="9"/>
            <color indexed="81"/>
            <rFont val="MS P ゴシック"/>
            <family val="3"/>
            <charset val="128"/>
          </rPr>
          <t>（障害者支援施設、障害児入所施設）のみ記入してください。</t>
        </r>
      </text>
    </comment>
    <comment ref="AV16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「債権譲渡」：
</t>
        </r>
        <r>
          <rPr>
            <sz val="9"/>
            <color indexed="81"/>
            <rFont val="MS P ゴシック"/>
            <family val="3"/>
            <charset val="128"/>
          </rPr>
          <t>債権譲渡ありの事業所は、都道府県に直接申請して下さい。</t>
        </r>
      </text>
    </comment>
    <comment ref="AN21" authorId="0" shapeId="0" xr:uid="{6326E2A5-A606-487B-984A-5016C9C1C19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上段の誓約事項：
</t>
        </r>
        <r>
          <rPr>
            <sz val="9"/>
            <color indexed="81"/>
            <rFont val="MS P ゴシック"/>
            <family val="3"/>
            <charset val="128"/>
          </rPr>
          <t>訪問介護事業所、通所介護事業所及び見なし指定の事業所のみ記入してください。</t>
        </r>
      </text>
    </comment>
    <comment ref="AV21" authorId="0" shapeId="0" xr:uid="{B64B9E03-A90C-44C0-8923-2E5C6264E9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「１月あたりの延べ訪問回数、利用者数」：
</t>
        </r>
        <r>
          <rPr>
            <sz val="9"/>
            <color indexed="81"/>
            <rFont val="MS P ゴシック"/>
            <family val="3"/>
            <charset val="128"/>
          </rPr>
          <t>訪問回数、利用者数については、令和７年４月サービス提供分から９月サービス提供分（対象期間にサービス提供がない月が存在する場合は、該当月を除く）までの平均により判断します。</t>
        </r>
      </text>
    </comment>
    <comment ref="AV26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33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「所要額」：
</t>
        </r>
        <r>
          <rPr>
            <sz val="9"/>
            <color indexed="81"/>
            <rFont val="MS P ゴシック"/>
            <family val="3"/>
            <charset val="128"/>
          </rPr>
          <t>所要額を記載してください。
なお、見積書等の添付は不要ですが、実績報告時に支出内容を証明する資料（領収書等）を提出いただきます。補助対象外経費が含まれていないか、充分に確認の上記載するようお願いします。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
※支出内容を証明する資料（領収書等）は、実績報告時に提出する必要があるほか、都道府県から求めがあった場合に速やかに提出できるよう、各事業所に適切に保管して下さい。</t>
        </r>
      </text>
    </comment>
    <comment ref="AV47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「所要額」：
</t>
        </r>
        <r>
          <rPr>
            <sz val="9"/>
            <color indexed="81"/>
            <rFont val="MS P ゴシック"/>
            <family val="3"/>
            <charset val="128"/>
          </rPr>
          <t>所要額を記載してください。
なお、見積書等の添付は不要ですが、実績報告時に支出内容を証明する資料（領収書等）を提出いただきます。補助対象外経費が含まれていないか、充分に確認の上記載するようお願いします。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※支出内容を証明する資料（領収書等）は、実績報告時に提出する必要があるほか、都道府県から求めがあった場合に速やかに提出できるよう、各事業所に適切に保管して下さい。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93047D60-4EF0-49B4-9D9D-9E330A9368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「定員」：
</t>
        </r>
        <r>
          <rPr>
            <sz val="9"/>
            <color indexed="81"/>
            <rFont val="MS P ゴシック"/>
            <family val="3"/>
            <charset val="128"/>
          </rPr>
          <t>入所系サービス事業所（障害者支援施設、障害児入所施設）のみ記入してください。</t>
        </r>
      </text>
    </comment>
    <comment ref="AV16" authorId="0" shapeId="0" xr:uid="{8DB8C82A-7A3A-439F-B5C9-0C7FDBE4F4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「債権譲渡」：
</t>
        </r>
        <r>
          <rPr>
            <sz val="9"/>
            <color indexed="81"/>
            <rFont val="MS P ゴシック"/>
            <family val="3"/>
            <charset val="128"/>
          </rPr>
          <t>債権譲渡ありの事業所は、都道府県に直接申請して下さい。</t>
        </r>
      </text>
    </comment>
    <comment ref="AN21" authorId="0" shapeId="0" xr:uid="{D33F87CD-4F6B-4CC9-AB6E-1106D05B57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上段の誓約事項：
</t>
        </r>
        <r>
          <rPr>
            <sz val="9"/>
            <color indexed="81"/>
            <rFont val="MS P ゴシック"/>
            <family val="3"/>
            <charset val="128"/>
          </rPr>
          <t>訪問介護事業所、通所介護事業所及び見なし指定の事業所のみ記入してください。</t>
        </r>
      </text>
    </comment>
    <comment ref="AV21" authorId="0" shapeId="0" xr:uid="{3958C855-8590-458A-81B6-012A59B306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「１月あたりの延べ訪問回数、利用者数」：
</t>
        </r>
        <r>
          <rPr>
            <sz val="9"/>
            <color indexed="81"/>
            <rFont val="MS P ゴシック"/>
            <family val="3"/>
            <charset val="128"/>
          </rPr>
          <t>訪問回数、利用者数については、令和７年４月サービス提供分から９月サービス提供分（対象期間にサービス提供がない月が存在する場合は、該当月を除く）までの平均により判断します。</t>
        </r>
      </text>
    </comment>
    <comment ref="AV26" authorId="0" shapeId="0" xr:uid="{1941F9BB-EA9A-4854-AF86-C8B72892FDC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33" authorId="0" shapeId="0" xr:uid="{EF5BBB8F-1260-4CA8-9728-A8B500296E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「所要額」：
</t>
        </r>
        <r>
          <rPr>
            <sz val="9"/>
            <color indexed="81"/>
            <rFont val="MS P ゴシック"/>
            <family val="3"/>
            <charset val="128"/>
          </rPr>
          <t>所要額を記載してください。
なお、見積書等の添付は不要ですが、実績報告時に支出内容を証明する資料（領収書等）を提出いただきます。補助対象外経費が含まれていないか、充分に確認の上記載するようお願いします。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
※支出内容を証明する資料（領収書等）は、実績報告時に提出する必要があるほか、都道府県から求めがあった場合に速やかに提出できるよう、各事業所に適切に保管して下さい。</t>
        </r>
      </text>
    </comment>
    <comment ref="AV47" authorId="0" shapeId="0" xr:uid="{1D095FCE-896E-45E8-B696-31D6D8E03CA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「所要額」：
</t>
        </r>
        <r>
          <rPr>
            <sz val="9"/>
            <color indexed="81"/>
            <rFont val="MS P ゴシック"/>
            <family val="3"/>
            <charset val="128"/>
          </rPr>
          <t>所要額を記載してください。
なお、見積書等の添付は不要ですが、実績報告時に支出内容を証明する資料（領収書等）を提出いただきます。補助対象外経費が含まれていないか、充分に確認の上記載するようお願いします。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「数量・用途等」：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（例）○○個・～に使用　
※支出内容を証明する資料（領収書等）は、実績報告時に提出する必要があるほか、都道府県から求めがあった場合に速やかに提出できるよう、各事業所に適切に保管して下さい。</t>
        </r>
      </text>
    </comment>
  </commentList>
</comments>
</file>

<file path=xl/sharedStrings.xml><?xml version="1.0" encoding="utf-8"?>
<sst xmlns="http://schemas.openxmlformats.org/spreadsheetml/2006/main" count="376" uniqueCount="256">
  <si>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</si>
  <si>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</si>
  <si>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</si>
  <si>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</si>
  <si>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</si>
  <si>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</si>
  <si>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</si>
  <si>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</si>
  <si>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</si>
  <si>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</si>
  <si>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</si>
  <si>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　　申　請　額　：　</t>
    <rPh sb="2" eb="3">
      <t>サル</t>
    </rPh>
    <rPh sb="4" eb="5">
      <t>ショウ</t>
    </rPh>
    <rPh sb="6" eb="7">
      <t>ガク</t>
    </rPh>
    <phoneticPr fontId="3"/>
  </si>
  <si>
    <t>千円</t>
    <rPh sb="0" eb="2">
      <t>センエン</t>
    </rPh>
    <phoneticPr fontId="3"/>
  </si>
  <si>
    <t>（添付書類）</t>
    <rPh sb="1" eb="3">
      <t>テンプ</t>
    </rPh>
    <rPh sb="3" eb="5">
      <t>ショルイ</t>
    </rPh>
    <phoneticPr fontId="3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</si>
  <si>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</si>
  <si>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</si>
  <si>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</si>
  <si>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</si>
  <si>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</si>
  <si>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</si>
  <si>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</si>
  <si>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</si>
  <si>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</si>
  <si>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</si>
  <si>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代表となる
事業所・施設名</t>
    <rPh sb="0" eb="2">
      <t>ダイヒョウ</t>
    </rPh>
    <rPh sb="6" eb="9">
      <t>ジギョウショ</t>
    </rPh>
    <rPh sb="10" eb="13">
      <t>シセツメイ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</si>
  <si>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</si>
  <si>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</si>
  <si>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</si>
  <si>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</si>
  <si>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</si>
  <si>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</si>
  <si>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</si>
  <si>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</si>
  <si>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</si>
  <si>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</si>
  <si>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</si>
  <si>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東京都</t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</si>
  <si>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</si>
  <si>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</si>
  <si>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</si>
  <si>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口座情報</t>
    <rPh sb="0" eb="2">
      <t>コウザ</t>
    </rPh>
    <rPh sb="2" eb="4">
      <t>ジョウホウ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</si>
  <si>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</si>
  <si>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</si>
  <si>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</si>
  <si>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所要額（円）</t>
    <rPh sb="0" eb="3">
      <t>ショヨウガク</t>
    </rPh>
    <rPh sb="4" eb="5">
      <t>エン</t>
    </rPh>
    <phoneticPr fontId="3"/>
  </si>
  <si>
    <t>/事業所</t>
    <rPh sb="1" eb="4">
      <t>ジギョウショ</t>
    </rPh>
    <phoneticPr fontId="1"/>
  </si>
  <si>
    <t>/定員</t>
    <rPh sb="1" eb="3">
      <t>テイイン</t>
    </rPh>
    <phoneticPr fontId="1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</si>
  <si>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</si>
  <si>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</si>
  <si>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</si>
  <si>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</si>
  <si>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</si>
  <si>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</si>
  <si>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</si>
  <si>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</si>
  <si>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</si>
  <si>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</si>
  <si>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</si>
  <si>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</si>
  <si>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</si>
  <si>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</si>
  <si>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</si>
  <si>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</si>
  <si>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</si>
  <si>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</si>
  <si>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</si>
  <si>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</si>
  <si>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</si>
  <si>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</si>
  <si>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</si>
  <si>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</si>
  <si>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</si>
  <si>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</si>
  <si>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（振込口座情報）</t>
    <rPh sb="1" eb="3">
      <t>フリコミ</t>
    </rPh>
    <rPh sb="5" eb="7">
      <t>ジョウホウ</t>
    </rPh>
    <phoneticPr fontId="3"/>
  </si>
  <si>
    <t>〒</t>
    <phoneticPr fontId="3"/>
  </si>
  <si>
    <t>－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</si>
  <si>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</si>
  <si>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</si>
  <si>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</si>
  <si>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</si>
  <si>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</si>
  <si>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</si>
  <si>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</si>
  <si>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"本店"の場合には、プルダウンリストから"本店"を選択すること。</t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</si>
  <si>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</si>
  <si>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</si>
  <si>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</si>
  <si>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</si>
  <si>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</si>
  <si>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</si>
  <si>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</si>
  <si>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</si>
  <si>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</si>
  <si>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</si>
  <si>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</si>
  <si>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</si>
  <si>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</si>
  <si>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</si>
  <si>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</si>
  <si>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</si>
  <si>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</si>
  <si>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</si>
  <si>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</si>
  <si>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</si>
  <si>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</si>
  <si>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</si>
  <si>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</si>
  <si>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</si>
  <si>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</si>
  <si>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</si>
  <si>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</si>
  <si>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茨城県知事</t>
    <rPh sb="0" eb="2">
      <t>イバラキ</t>
    </rPh>
    <rPh sb="2" eb="3">
      <t>ケン</t>
    </rPh>
    <rPh sb="3" eb="5">
      <t>チジ</t>
    </rPh>
    <phoneticPr fontId="3"/>
  </si>
  <si>
    <t>（様式第１号）</t>
    <rPh sb="1" eb="3">
      <t>ヨウシキ</t>
    </rPh>
    <rPh sb="3" eb="4">
      <t>ダイ</t>
    </rPh>
    <rPh sb="5" eb="6">
      <t>ゴウ</t>
    </rPh>
    <phoneticPr fontId="3"/>
  </si>
  <si>
    <t>（事業所単位）（様式第１号－２）</t>
    <rPh sb="8" eb="10">
      <t>ヨウシキ</t>
    </rPh>
    <rPh sb="10" eb="11">
      <t>ダイ</t>
    </rPh>
    <rPh sb="12" eb="13">
      <t>ゴウ</t>
    </rPh>
    <phoneticPr fontId="3"/>
  </si>
  <si>
    <t>１　事業所・施設別申請額一覧（様式第１号－１）</t>
    <rPh sb="15" eb="17">
      <t>ヨウシキ</t>
    </rPh>
    <rPh sb="17" eb="18">
      <t>ダイ</t>
    </rPh>
    <rPh sb="19" eb="20">
      <t>ゴウ</t>
    </rPh>
    <phoneticPr fontId="3"/>
  </si>
  <si>
    <t>（様式第1号－１）事業所・施設別申請額一覧</t>
    <rPh sb="1" eb="3">
      <t>ヨウシキ</t>
    </rPh>
    <rPh sb="3" eb="4">
      <t>ダイ</t>
    </rPh>
    <rPh sb="5" eb="6">
      <t>ゴウ</t>
    </rPh>
    <rPh sb="9" eb="12">
      <t>ジギョウショ</t>
    </rPh>
    <rPh sb="13" eb="15">
      <t>シセツ</t>
    </rPh>
    <rPh sb="15" eb="16">
      <t>ベツ</t>
    </rPh>
    <rPh sb="16" eb="19">
      <t>シンセイガク</t>
    </rPh>
    <rPh sb="19" eb="21">
      <t>イチラン</t>
    </rPh>
    <phoneticPr fontId="3"/>
  </si>
  <si>
    <t>（様式第１号－２）</t>
    <rPh sb="1" eb="3">
      <t>ヨウシキ</t>
    </rPh>
    <rPh sb="3" eb="4">
      <t>ダイ</t>
    </rPh>
    <rPh sb="5" eb="6">
      <t>ゴウ</t>
    </rPh>
    <phoneticPr fontId="3"/>
  </si>
  <si>
    <t>計</t>
    <rPh sb="0" eb="1">
      <t>ケイ</t>
    </rPh>
    <phoneticPr fontId="3"/>
  </si>
  <si>
    <t>品目</t>
    <rPh sb="0" eb="2">
      <t>ヒンモク</t>
    </rPh>
    <phoneticPr fontId="3"/>
  </si>
  <si>
    <t>申請にあたっての誓約事項</t>
    <rPh sb="0" eb="2">
      <t>シンセイ</t>
    </rPh>
    <rPh sb="8" eb="10">
      <t>セイヤク</t>
    </rPh>
    <rPh sb="10" eb="12">
      <t>ジコウ</t>
    </rPh>
    <phoneticPr fontId="3"/>
  </si>
  <si>
    <t>（訪問介護事業所・通所介護事業所）
　１月あたりの延べ訪問回数、利用者数に誤りはない。
（みなし指定事業所）
　令和７年９月以降に介護保険サービスの提供実績がある。</t>
    <rPh sb="1" eb="8">
      <t>ホウモンカイゴジギョウショ</t>
    </rPh>
    <rPh sb="9" eb="13">
      <t>ツウショカイゴ</t>
    </rPh>
    <rPh sb="13" eb="16">
      <t>ジギョウショ</t>
    </rPh>
    <rPh sb="20" eb="21">
      <t>ツキ</t>
    </rPh>
    <rPh sb="25" eb="26">
      <t>ノベ</t>
    </rPh>
    <rPh sb="27" eb="29">
      <t>ホウモン</t>
    </rPh>
    <rPh sb="29" eb="31">
      <t>カイスウ</t>
    </rPh>
    <rPh sb="32" eb="36">
      <t>リヨウシャスウ</t>
    </rPh>
    <rPh sb="37" eb="38">
      <t>アヤマ</t>
    </rPh>
    <phoneticPr fontId="3"/>
  </si>
  <si>
    <t>支出予定の費用について、他の補助金との重複は生じていない。</t>
    <rPh sb="0" eb="4">
      <t>シシュツヨテイ</t>
    </rPh>
    <rPh sb="5" eb="7">
      <t>ヒヨウ</t>
    </rPh>
    <rPh sb="12" eb="13">
      <t>タ</t>
    </rPh>
    <rPh sb="14" eb="17">
      <t>ホジョキン</t>
    </rPh>
    <rPh sb="19" eb="21">
      <t>チョウフク</t>
    </rPh>
    <rPh sb="22" eb="23">
      <t>ショウ</t>
    </rPh>
    <phoneticPr fontId="3"/>
  </si>
  <si>
    <t>本Excelを各事業所に配布し、以下の様式への記入を依頼
・様式第１号－２（個票）</t>
    <rPh sb="16" eb="18">
      <t>イカ</t>
    </rPh>
    <rPh sb="19" eb="21">
      <t>ヨウシキ</t>
    </rPh>
    <rPh sb="23" eb="25">
      <t>キニュウ</t>
    </rPh>
    <rPh sb="26" eb="28">
      <t>イライ</t>
    </rPh>
    <rPh sb="32" eb="33">
      <t>ダイ</t>
    </rPh>
    <rPh sb="34" eb="35">
      <t>ゴウ</t>
    </rPh>
    <phoneticPr fontId="3"/>
  </si>
  <si>
    <t>様式第１号－２（個票）の内容が、様式第１号－１（申請額一覧）に正しく反映されていることを確認</t>
    <rPh sb="0" eb="2">
      <t>ヨウシキ</t>
    </rPh>
    <rPh sb="2" eb="3">
      <t>ダイ</t>
    </rPh>
    <rPh sb="4" eb="5">
      <t>ゴウ</t>
    </rPh>
    <rPh sb="8" eb="10">
      <t>コヒョウ</t>
    </rPh>
    <rPh sb="12" eb="14">
      <t>ナイヨウ</t>
    </rPh>
    <rPh sb="16" eb="18">
      <t>ヨウシキ</t>
    </rPh>
    <rPh sb="18" eb="19">
      <t>ダイ</t>
    </rPh>
    <rPh sb="20" eb="21">
      <t>ゴウ</t>
    </rPh>
    <rPh sb="24" eb="27">
      <t>シンセイガク</t>
    </rPh>
    <rPh sb="27" eb="29">
      <t>イチラン</t>
    </rPh>
    <rPh sb="31" eb="32">
      <t>タダ</t>
    </rPh>
    <rPh sb="32" eb="33">
      <t>テキセイ</t>
    </rPh>
    <rPh sb="34" eb="36">
      <t>ハンエイ</t>
    </rPh>
    <rPh sb="44" eb="46">
      <t>カクニン</t>
    </rPh>
    <phoneticPr fontId="3"/>
  </si>
  <si>
    <t>以下の作業を行った上で、事業者（法人本部）へ返送
【様式第１号－２（個票）】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28" eb="29">
      <t>ダイ</t>
    </rPh>
    <rPh sb="30" eb="31">
      <t>ゴウ</t>
    </rPh>
    <rPh sb="34" eb="36">
      <t>コヒョウ</t>
    </rPh>
    <rPh sb="40" eb="42">
      <t>ミズイロ</t>
    </rPh>
    <rPh sb="45" eb="47">
      <t>ヒツヨウ</t>
    </rPh>
    <rPh sb="47" eb="49">
      <t>ジョウホウ</t>
    </rPh>
    <rPh sb="50" eb="52">
      <t>ニュウリョク</t>
    </rPh>
    <rPh sb="54" eb="55">
      <t>ミドリ</t>
    </rPh>
    <phoneticPr fontId="3"/>
  </si>
  <si>
    <t>様式第１号に、申請者の法人名、代表者名、日付を入力
【様式第１号】
・水色セル：必要情報を入力
銀行口座情報に、必要情報を入力
【銀行口座情報】
・水色セル：必要情報を入力
・緑色セル：プルダウンから選択</t>
    <rPh sb="0" eb="2">
      <t>ヨウシキ</t>
    </rPh>
    <rPh sb="2" eb="3">
      <t>ダイ</t>
    </rPh>
    <rPh sb="4" eb="5">
      <t>ゴウ</t>
    </rPh>
    <rPh sb="7" eb="10">
      <t>シンセイシャ</t>
    </rPh>
    <rPh sb="11" eb="13">
      <t>ホウジン</t>
    </rPh>
    <rPh sb="13" eb="14">
      <t>メイ</t>
    </rPh>
    <rPh sb="15" eb="18">
      <t>ダイヒョウシャ</t>
    </rPh>
    <rPh sb="18" eb="19">
      <t>メイ</t>
    </rPh>
    <rPh sb="20" eb="22">
      <t>ヒヅケ</t>
    </rPh>
    <rPh sb="23" eb="25">
      <t>ニュウリョク</t>
    </rPh>
    <rPh sb="49" eb="53">
      <t>ギンコウコウザ</t>
    </rPh>
    <rPh sb="53" eb="55">
      <t>ジョウホウ</t>
    </rPh>
    <rPh sb="57" eb="59">
      <t>ヒツヨウ</t>
    </rPh>
    <rPh sb="59" eb="61">
      <t>ジョウホウ</t>
    </rPh>
    <rPh sb="62" eb="64">
      <t>ニュウリョク</t>
    </rPh>
    <rPh sb="89" eb="91">
      <t>ミドリイロ</t>
    </rPh>
    <rPh sb="101" eb="103">
      <t>センタク</t>
    </rPh>
    <phoneticPr fontId="3"/>
  </si>
  <si>
    <t>３　銀行口座情報及び支払先口座の通帳の写し</t>
    <rPh sb="2" eb="6">
      <t>ギンコウコウザ</t>
    </rPh>
    <rPh sb="6" eb="8">
      <t>ジョウホウ</t>
    </rPh>
    <rPh sb="8" eb="9">
      <t>オヨ</t>
    </rPh>
    <rPh sb="10" eb="15">
      <t>シハライサキコウザ</t>
    </rPh>
    <rPh sb="16" eb="18">
      <t>ツウチョウ</t>
    </rPh>
    <rPh sb="19" eb="20">
      <t>ウツ</t>
    </rPh>
    <phoneticPr fontId="3"/>
  </si>
  <si>
    <t>★★★終了★★★</t>
  </si>
  <si>
    <t>★★★開始★★★</t>
  </si>
  <si>
    <t>☆☆☆終了☆☆☆</t>
  </si>
  <si>
    <t>口座名義（漢字）</t>
    <rPh sb="0" eb="4">
      <t>コウザメイギ</t>
    </rPh>
    <rPh sb="5" eb="7">
      <t>カンジ</t>
    </rPh>
    <phoneticPr fontId="3"/>
  </si>
  <si>
    <t>本・支店名</t>
    <rPh sb="0" eb="1">
      <t>ホン</t>
    </rPh>
    <rPh sb="2" eb="5">
      <t>シテンメイ</t>
    </rPh>
    <phoneticPr fontId="3"/>
  </si>
  <si>
    <t>金融機関名</t>
    <rPh sb="0" eb="5">
      <t>キンユウキカンメイ</t>
    </rPh>
    <phoneticPr fontId="3"/>
  </si>
  <si>
    <t>連絡担当者メールアドレス</t>
    <phoneticPr fontId="3"/>
  </si>
  <si>
    <t>連絡担当者電話番号</t>
    <rPh sb="5" eb="9">
      <t>デンワバンゴウ</t>
    </rPh>
    <phoneticPr fontId="3"/>
  </si>
  <si>
    <t>連絡担当者名</t>
    <rPh sb="5" eb="6">
      <t>メイ</t>
    </rPh>
    <phoneticPr fontId="3"/>
  </si>
  <si>
    <t>連絡担当者フリガナ</t>
    <phoneticPr fontId="3"/>
  </si>
  <si>
    <t>連絡担当者職名</t>
    <rPh sb="0" eb="5">
      <t>レンラクタントウシャ</t>
    </rPh>
    <rPh sb="5" eb="7">
      <t>ショクメイ</t>
    </rPh>
    <phoneticPr fontId="3"/>
  </si>
  <si>
    <t>代表者フリガナ</t>
    <rPh sb="0" eb="3">
      <t>ダイヒョウシャ</t>
    </rPh>
    <phoneticPr fontId="3"/>
  </si>
  <si>
    <t>代表者職名</t>
    <rPh sb="0" eb="3">
      <t>ダイヒョウシャ</t>
    </rPh>
    <rPh sb="3" eb="5">
      <t>ショクメイ</t>
    </rPh>
    <phoneticPr fontId="3"/>
  </si>
  <si>
    <t>申請日</t>
    <rPh sb="0" eb="3">
      <t>シンセイビ</t>
    </rPh>
    <phoneticPr fontId="3"/>
  </si>
  <si>
    <t>相手方登録コード</t>
  </si>
  <si>
    <t>ロボットコメント</t>
  </si>
  <si>
    <t>入力結果</t>
  </si>
  <si>
    <t>口座名義人-名</t>
  </si>
  <si>
    <t>口座名義人-姓</t>
  </si>
  <si>
    <t>口座番号</t>
  </si>
  <si>
    <t>預金種目コード</t>
  </si>
  <si>
    <t>支店コード</t>
  </si>
  <si>
    <t>金融機関コード</t>
  </si>
  <si>
    <t>方書</t>
  </si>
  <si>
    <t>茨城県内住所（市町村以下を記載）</t>
  </si>
  <si>
    <t>郵便番号</t>
  </si>
  <si>
    <t>電話番号</t>
  </si>
  <si>
    <t>組織コード</t>
    <rPh sb="0" eb="2">
      <t>ソシキ</t>
    </rPh>
    <phoneticPr fontId="3"/>
  </si>
  <si>
    <t>代表者名</t>
    <rPh sb="0" eb="4">
      <t>ダイヒョウシャメイ</t>
    </rPh>
    <phoneticPr fontId="3"/>
  </si>
  <si>
    <t>氏名(カナ)</t>
  </si>
  <si>
    <t>氏名</t>
  </si>
  <si>
    <t>NO.</t>
  </si>
  <si>
    <t>☆☆☆開始☆☆☆</t>
  </si>
  <si>
    <t>フリガナ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</si>
  <si>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</si>
  <si>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</si>
  <si>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</si>
  <si>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</si>
  <si>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茨城県庁</t>
    <rPh sb="0" eb="4">
      <t>イバラキケンチョウ</t>
    </rPh>
    <phoneticPr fontId="3"/>
  </si>
  <si>
    <t>イバラキケンチョウ</t>
    <phoneticPr fontId="3"/>
  </si>
  <si>
    <t>知事</t>
    <rPh sb="0" eb="2">
      <t>チジ</t>
    </rPh>
    <phoneticPr fontId="3"/>
  </si>
  <si>
    <t>銀行</t>
  </si>
  <si>
    <t>県庁</t>
    <rPh sb="0" eb="2">
      <t>ケンチョウ</t>
    </rPh>
    <phoneticPr fontId="3"/>
  </si>
  <si>
    <t>支店</t>
  </si>
  <si>
    <t>係長</t>
    <rPh sb="0" eb="2">
      <t>カカリチョウ</t>
    </rPh>
    <phoneticPr fontId="3"/>
  </si>
  <si>
    <t>交付申請書（様式第１号）に記載した日付が自動で入力されます。</t>
    <rPh sb="0" eb="5">
      <t>コウフシンセイショ</t>
    </rPh>
    <rPh sb="6" eb="8">
      <t>ヨウシキ</t>
    </rPh>
    <rPh sb="8" eb="9">
      <t>ダイ</t>
    </rPh>
    <rPh sb="10" eb="11">
      <t>ゴウ</t>
    </rPh>
    <rPh sb="13" eb="15">
      <t>キサイ</t>
    </rPh>
    <rPh sb="17" eb="19">
      <t>ヒヅケ</t>
    </rPh>
    <rPh sb="20" eb="22">
      <t>ジドウ</t>
    </rPh>
    <rPh sb="23" eb="25">
      <t>ニュウリョク</t>
    </rPh>
    <phoneticPr fontId="3"/>
  </si>
  <si>
    <t>‐</t>
    <phoneticPr fontId="3"/>
  </si>
  <si>
    <t>029</t>
    <phoneticPr fontId="3"/>
  </si>
  <si>
    <t>301</t>
    <phoneticPr fontId="3"/>
  </si>
  <si>
    <t>1111</t>
    <phoneticPr fontId="3"/>
  </si>
  <si>
    <t>　　１：普通預金
　　２：当座預金</t>
    <rPh sb="4" eb="8">
      <t>フツウヨキン</t>
    </rPh>
    <rPh sb="13" eb="17">
      <t>トウザヨキン</t>
    </rPh>
    <phoneticPr fontId="3"/>
  </si>
  <si>
    <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※通帳に表記されている口座名義を記入</t>
    </r>
    <phoneticPr fontId="3"/>
  </si>
  <si>
    <r>
      <t xml:space="preserve">金融機関コード
（４桁）
</t>
    </r>
    <r>
      <rPr>
        <b/>
        <sz val="12"/>
        <color indexed="10"/>
        <rFont val="ＭＳ Ｐゴシック"/>
        <family val="3"/>
        <charset val="128"/>
      </rPr>
      <t>"0"を省略せずに必ず
４桁の半角数字で記入</t>
    </r>
    <rPh sb="0" eb="2">
      <t>キンユウ</t>
    </rPh>
    <rPh sb="2" eb="4">
      <t>キカン</t>
    </rPh>
    <rPh sb="10" eb="11">
      <t>ケタ</t>
    </rPh>
    <rPh sb="17" eb="19">
      <t>ショウリャク</t>
    </rPh>
    <rPh sb="22" eb="23">
      <t>カナラ</t>
    </rPh>
    <rPh sb="26" eb="27">
      <t>ケタ</t>
    </rPh>
    <rPh sb="28" eb="30">
      <t>ハンカク</t>
    </rPh>
    <rPh sb="30" eb="32">
      <t>スウジ</t>
    </rPh>
    <rPh sb="33" eb="35">
      <t>キニュウ</t>
    </rPh>
    <phoneticPr fontId="3"/>
  </si>
  <si>
    <t>0123456</t>
    <phoneticPr fontId="3"/>
  </si>
  <si>
    <r>
      <rPr>
        <b/>
        <sz val="18"/>
        <rFont val="ＭＳ Ｐゴシック"/>
        <family val="3"/>
        <charset val="128"/>
      </rPr>
      <t xml:space="preserve">口座番号
</t>
    </r>
    <r>
      <rPr>
        <b/>
        <sz val="12"/>
        <color indexed="10"/>
        <rFont val="ＭＳ Ｐゴシック"/>
        <family val="3"/>
        <charset val="128"/>
      </rPr>
      <t>必ず７桁数字で記入。
７桁未満の場合は、頭に
"0"を付けて７桁にすること。</t>
    </r>
    <rPh sb="0" eb="2">
      <t>コウザ</t>
    </rPh>
    <rPh sb="2" eb="4">
      <t>バンゴウ</t>
    </rPh>
    <rPh sb="5" eb="6">
      <t>カナラ</t>
    </rPh>
    <rPh sb="8" eb="9">
      <t>ケタ</t>
    </rPh>
    <rPh sb="9" eb="11">
      <t>スウジ</t>
    </rPh>
    <rPh sb="12" eb="14">
      <t>キニュウ</t>
    </rPh>
    <rPh sb="17" eb="18">
      <t>ケタ</t>
    </rPh>
    <rPh sb="18" eb="20">
      <t>ミマン</t>
    </rPh>
    <rPh sb="21" eb="23">
      <t>バアイ</t>
    </rPh>
    <rPh sb="25" eb="26">
      <t>アタマ</t>
    </rPh>
    <rPh sb="32" eb="33">
      <t>ツ</t>
    </rPh>
    <rPh sb="36" eb="37">
      <t>ケタ</t>
    </rPh>
    <phoneticPr fontId="3"/>
  </si>
  <si>
    <t>大井川</t>
    <rPh sb="0" eb="3">
      <t>オオイガワ</t>
    </rPh>
    <phoneticPr fontId="3"/>
  </si>
  <si>
    <t>和彦</t>
    <rPh sb="0" eb="2">
      <t>カズヒコ</t>
    </rPh>
    <phoneticPr fontId="3"/>
  </si>
  <si>
    <t>オオイガワ</t>
    <phoneticPr fontId="3"/>
  </si>
  <si>
    <t>カズヒコ</t>
    <phoneticPr fontId="3"/>
  </si>
  <si>
    <t>茨城</t>
    <rPh sb="0" eb="2">
      <t>イバラキ</t>
    </rPh>
    <phoneticPr fontId="3"/>
  </si>
  <si>
    <t>太郎</t>
    <phoneticPr fontId="3"/>
  </si>
  <si>
    <t>イバラキ</t>
    <phoneticPr fontId="3"/>
  </si>
  <si>
    <t>タロウ</t>
    <phoneticPr fontId="3"/>
  </si>
  <si>
    <r>
      <t xml:space="preserve">預金種類
</t>
    </r>
    <r>
      <rPr>
        <b/>
        <sz val="12"/>
        <color rgb="FFFF0000"/>
        <rFont val="ＭＳ Ｐゴシック"/>
        <family val="3"/>
        <charset val="128"/>
      </rPr>
      <t>普通預金、当座預金の
いずれかを選択</t>
    </r>
    <rPh sb="0" eb="2">
      <t>ヨキン</t>
    </rPh>
    <rPh sb="2" eb="4">
      <t>シュルイ</t>
    </rPh>
    <rPh sb="6" eb="8">
      <t>フツウ</t>
    </rPh>
    <rPh sb="8" eb="10">
      <t>ヨキン</t>
    </rPh>
    <rPh sb="11" eb="13">
      <t>トウザ</t>
    </rPh>
    <rPh sb="13" eb="15">
      <t>ヨキン</t>
    </rPh>
    <rPh sb="22" eb="24">
      <t>センタク</t>
    </rPh>
    <phoneticPr fontId="3"/>
  </si>
  <si>
    <t>××××@××.jp</t>
    <phoneticPr fontId="3"/>
  </si>
  <si>
    <t>郵便番号は半角数字で記入</t>
    <rPh sb="0" eb="4">
      <t>ユウビンバンゴウ</t>
    </rPh>
    <rPh sb="5" eb="7">
      <t>ハンカク</t>
    </rPh>
    <rPh sb="7" eb="9">
      <t>スウジ</t>
    </rPh>
    <rPh sb="10" eb="12">
      <t>キニュウ</t>
    </rPh>
    <phoneticPr fontId="3"/>
  </si>
  <si>
    <r>
      <t xml:space="preserve">店舗コード
（３桁）
</t>
    </r>
    <r>
      <rPr>
        <b/>
        <sz val="12"/>
        <color indexed="10"/>
        <rFont val="ＭＳ Ｐゴシック"/>
        <family val="3"/>
        <charset val="128"/>
      </rPr>
      <t>"0"を省略せずに必ず
３桁の半角数字で記入</t>
    </r>
    <rPh sb="0" eb="2">
      <t>テンポ</t>
    </rPh>
    <rPh sb="8" eb="9">
      <t>ケタ</t>
    </rPh>
    <rPh sb="26" eb="28">
      <t>ハンカク</t>
    </rPh>
    <rPh sb="28" eb="30">
      <t>スウジ</t>
    </rPh>
    <rPh sb="31" eb="33">
      <t>キニュウ</t>
    </rPh>
    <phoneticPr fontId="3"/>
  </si>
  <si>
    <t>電話番号は半角数字で記入</t>
    <rPh sb="0" eb="2">
      <t>デンワ</t>
    </rPh>
    <rPh sb="2" eb="4">
      <t>バンゴウ</t>
    </rPh>
    <rPh sb="5" eb="7">
      <t>ハンカク</t>
    </rPh>
    <rPh sb="7" eb="9">
      <t>スウジ</t>
    </rPh>
    <rPh sb="10" eb="12">
      <t>キニュウ</t>
    </rPh>
    <phoneticPr fontId="3"/>
  </si>
  <si>
    <t>310</t>
    <phoneticPr fontId="3"/>
  </si>
  <si>
    <t>8555</t>
    <phoneticPr fontId="3"/>
  </si>
  <si>
    <t>水戸市笠原町９７８－６</t>
    <phoneticPr fontId="3"/>
  </si>
  <si>
    <t>イバラキケンチョウ</t>
    <phoneticPr fontId="3"/>
  </si>
  <si>
    <t>茨城県庁</t>
    <phoneticPr fontId="3"/>
  </si>
  <si>
    <t>0123</t>
    <phoneticPr fontId="3"/>
  </si>
  <si>
    <t>0123456789</t>
    <phoneticPr fontId="3"/>
  </si>
  <si>
    <t>茨城県庁</t>
    <rPh sb="0" eb="3">
      <t>イバラキケン</t>
    </rPh>
    <rPh sb="3" eb="4">
      <t>チョウ</t>
    </rPh>
    <phoneticPr fontId="3"/>
  </si>
  <si>
    <t>水戸市笠原町978-6</t>
    <rPh sb="0" eb="3">
      <t>ミトシ</t>
    </rPh>
    <rPh sb="3" eb="6">
      <t>カサハラチョウ</t>
    </rPh>
    <phoneticPr fontId="3"/>
  </si>
  <si>
    <t>029-301-1111</t>
    <phoneticPr fontId="3"/>
  </si>
  <si>
    <t>✔</t>
  </si>
  <si>
    <t>ネッククーラー</t>
    <phoneticPr fontId="3"/>
  </si>
  <si>
    <t>数量・用途等</t>
    <rPh sb="0" eb="2">
      <t>スウリョウ</t>
    </rPh>
    <rPh sb="5" eb="6">
      <t>トウ</t>
    </rPh>
    <phoneticPr fontId="3"/>
  </si>
  <si>
    <t>サージカルマスク</t>
    <phoneticPr fontId="3"/>
  </si>
  <si>
    <t>手指消毒アルコール</t>
    <rPh sb="0" eb="2">
      <t>シュシ</t>
    </rPh>
    <rPh sb="2" eb="4">
      <t>ショウドク</t>
    </rPh>
    <phoneticPr fontId="3"/>
  </si>
  <si>
    <t>円</t>
    <rPh sb="0" eb="1">
      <t>エン</t>
    </rPh>
    <phoneticPr fontId="3"/>
  </si>
  <si>
    <t>（参考）所要額合計</t>
    <rPh sb="1" eb="3">
      <t>サンコウ</t>
    </rPh>
    <rPh sb="4" eb="7">
      <t>ショヨウガク</t>
    </rPh>
    <rPh sb="7" eb="9">
      <t>ゴウケイ</t>
    </rPh>
    <phoneticPr fontId="3"/>
  </si>
  <si>
    <t>　　標記について、次により補助金を交付されるよう関係書類を添えて申請する。</t>
    <rPh sb="2" eb="4">
      <t>ヒョウキ</t>
    </rPh>
    <rPh sb="9" eb="10">
      <t>ツギ</t>
    </rPh>
    <rPh sb="13" eb="16">
      <t>ホジョキン</t>
    </rPh>
    <rPh sb="17" eb="19">
      <t>コウフ</t>
    </rPh>
    <rPh sb="24" eb="26">
      <t>カンケイ</t>
    </rPh>
    <rPh sb="26" eb="28">
      <t>ショルイ</t>
    </rPh>
    <rPh sb="29" eb="30">
      <t>ソ</t>
    </rPh>
    <rPh sb="32" eb="34">
      <t>シンセイ</t>
    </rPh>
    <phoneticPr fontId="3"/>
  </si>
  <si>
    <t xml:space="preserve">「株式会社」等が付く場合は、省略して記入
例）株式会社 茨城県庁 ⇒ ｶ)ｲﾊﾞﾗｷｹﾝﾁﾖｳ </t>
    <rPh sb="1" eb="5">
      <t>カブシキカイシャ</t>
    </rPh>
    <rPh sb="6" eb="7">
      <t>トウ</t>
    </rPh>
    <rPh sb="8" eb="9">
      <t>ツ</t>
    </rPh>
    <rPh sb="10" eb="12">
      <t>バアイ</t>
    </rPh>
    <rPh sb="14" eb="16">
      <t>ショウリャク</t>
    </rPh>
    <rPh sb="18" eb="20">
      <t>キニュウ</t>
    </rPh>
    <rPh sb="21" eb="22">
      <t>レイ</t>
    </rPh>
    <rPh sb="23" eb="27">
      <t>カブシキガイシャ</t>
    </rPh>
    <rPh sb="28" eb="31">
      <t>イバラキケン</t>
    </rPh>
    <rPh sb="31" eb="32">
      <t>チョウ</t>
    </rPh>
    <phoneticPr fontId="3"/>
  </si>
  <si>
    <t xml:space="preserve">「株式会社」等が付く場合は、省略して記入
例）株式会社 茨城県庁 ⇒ ｶ)ｲﾊﾞﾗｷｹﾝﾁﾖｳ </t>
    <rPh sb="21" eb="22">
      <t>レイ</t>
    </rPh>
    <rPh sb="23" eb="27">
      <t>カブシキガイシャ</t>
    </rPh>
    <rPh sb="28" eb="31">
      <t>イバラキケン</t>
    </rPh>
    <rPh sb="31" eb="32">
      <t>チョウ</t>
    </rPh>
    <phoneticPr fontId="3"/>
  </si>
  <si>
    <t>完成した「Excelファイル」、「支払先口座情報の通帳の写し（表紙と見開き）」を茨城県に送付</t>
    <rPh sb="17" eb="20">
      <t>シハライサキ</t>
    </rPh>
    <rPh sb="20" eb="24">
      <t>コウザジョウホウ</t>
    </rPh>
    <rPh sb="25" eb="27">
      <t>ツウチョウ</t>
    </rPh>
    <rPh sb="28" eb="29">
      <t>ウツ</t>
    </rPh>
    <rPh sb="31" eb="33">
      <t>ヒョウシ</t>
    </rPh>
    <rPh sb="34" eb="36">
      <t>ミヒラ</t>
    </rPh>
    <rPh sb="40" eb="42">
      <t>イバラキ</t>
    </rPh>
    <phoneticPr fontId="3"/>
  </si>
  <si>
    <t>（銀行口座情報）</t>
    <rPh sb="1" eb="3">
      <t>ギンコウ</t>
    </rPh>
    <rPh sb="3" eb="5">
      <t>コウザ</t>
    </rPh>
    <rPh sb="5" eb="7">
      <t>ジョウホウ</t>
    </rPh>
    <phoneticPr fontId="3"/>
  </si>
  <si>
    <t>申請額（千円）</t>
    <rPh sb="0" eb="3">
      <t>シンセイガク</t>
    </rPh>
    <rPh sb="4" eb="6">
      <t>センエン</t>
    </rPh>
    <phoneticPr fontId="3"/>
  </si>
  <si>
    <t>障害者支援施設</t>
    <rPh sb="0" eb="3">
      <t>ショウガイシャ</t>
    </rPh>
    <rPh sb="3" eb="7">
      <t>シエンシセツ</t>
    </rPh>
    <phoneticPr fontId="3"/>
  </si>
  <si>
    <t>障害児入所施設</t>
    <rPh sb="0" eb="7">
      <t>ショウガイジニュウショシセツ</t>
    </rPh>
    <phoneticPr fontId="3"/>
  </si>
  <si>
    <t>療養介護</t>
    <rPh sb="0" eb="4">
      <t>リョウヨウカイゴ</t>
    </rPh>
    <phoneticPr fontId="3"/>
  </si>
  <si>
    <t>生活介護</t>
    <rPh sb="0" eb="2">
      <t>セイカツ</t>
    </rPh>
    <rPh sb="2" eb="4">
      <t>カイゴ</t>
    </rPh>
    <phoneticPr fontId="3"/>
  </si>
  <si>
    <t>自立訓練（機能訓練）</t>
    <rPh sb="0" eb="4">
      <t>ジリツクンレン</t>
    </rPh>
    <rPh sb="5" eb="9">
      <t>キノウクンレン</t>
    </rPh>
    <phoneticPr fontId="3"/>
  </si>
  <si>
    <t>自立訓練（生活訓練）</t>
    <rPh sb="0" eb="4">
      <t>ジリツクンレン</t>
    </rPh>
    <rPh sb="5" eb="9">
      <t>セイカツクンレン</t>
    </rPh>
    <phoneticPr fontId="3"/>
  </si>
  <si>
    <t>就労移行支援</t>
    <rPh sb="0" eb="6">
      <t>シュウロウイコウシエン</t>
    </rPh>
    <phoneticPr fontId="3"/>
  </si>
  <si>
    <t>就労継続支援A型</t>
    <rPh sb="0" eb="6">
      <t>シュウロウケイゾクシエン</t>
    </rPh>
    <rPh sb="7" eb="8">
      <t>ガタ</t>
    </rPh>
    <phoneticPr fontId="3"/>
  </si>
  <si>
    <t>就労継続支援B型</t>
    <rPh sb="0" eb="6">
      <t>シュウロウケイゾクシエン</t>
    </rPh>
    <rPh sb="7" eb="8">
      <t>ガタ</t>
    </rPh>
    <phoneticPr fontId="3"/>
  </si>
  <si>
    <t>就労定着支援</t>
    <rPh sb="0" eb="6">
      <t>シュウロウテイチャクシエン</t>
    </rPh>
    <phoneticPr fontId="3"/>
  </si>
  <si>
    <t>短期入所（併設型、単独型）</t>
    <rPh sb="0" eb="4">
      <t>タンキニュウショ</t>
    </rPh>
    <rPh sb="5" eb="8">
      <t>ヘイセツガタ</t>
    </rPh>
    <rPh sb="9" eb="12">
      <t>タンドクガタ</t>
    </rPh>
    <phoneticPr fontId="3"/>
  </si>
  <si>
    <t>共同生活援助</t>
    <rPh sb="0" eb="6">
      <t>キョウドウセイカツエンジョ</t>
    </rPh>
    <phoneticPr fontId="3"/>
  </si>
  <si>
    <t>宿泊型自立訓練</t>
    <rPh sb="0" eb="7">
      <t>シュクハクガタジリツクンレン</t>
    </rPh>
    <phoneticPr fontId="3"/>
  </si>
  <si>
    <t>児童発達支援</t>
    <rPh sb="0" eb="6">
      <t>ジドウハッタツシエン</t>
    </rPh>
    <phoneticPr fontId="3"/>
  </si>
  <si>
    <t>放課後等デイサービス</t>
    <rPh sb="0" eb="4">
      <t>ホウカゴトウ</t>
    </rPh>
    <phoneticPr fontId="3"/>
  </si>
  <si>
    <t>居宅介護</t>
    <rPh sb="0" eb="4">
      <t>キョタクカイゴ</t>
    </rPh>
    <phoneticPr fontId="3"/>
  </si>
  <si>
    <t>重度訪問介護</t>
    <rPh sb="0" eb="6">
      <t>ジュウドホウモンカイゴ</t>
    </rPh>
    <phoneticPr fontId="3"/>
  </si>
  <si>
    <t>同行援護</t>
    <rPh sb="0" eb="4">
      <t>ドウコウエンゴ</t>
    </rPh>
    <phoneticPr fontId="3"/>
  </si>
  <si>
    <t>行動援護</t>
    <rPh sb="0" eb="4">
      <t>コウドウエンゴ</t>
    </rPh>
    <phoneticPr fontId="3"/>
  </si>
  <si>
    <t>自立生活援助</t>
    <rPh sb="0" eb="6">
      <t>ジリツセイカツエンジョ</t>
    </rPh>
    <phoneticPr fontId="3"/>
  </si>
  <si>
    <t>居宅訪問型児童発達支援</t>
    <rPh sb="0" eb="11">
      <t>キョタクホウモンガタジドウハッタツシエン</t>
    </rPh>
    <phoneticPr fontId="3"/>
  </si>
  <si>
    <t>就労選択支援</t>
    <rPh sb="0" eb="6">
      <t>シュウロウセンタクシエン</t>
    </rPh>
    <phoneticPr fontId="3"/>
  </si>
  <si>
    <t>保育所等訪問支援</t>
    <rPh sb="0" eb="8">
      <t>ホイクショトウホウモンシエン</t>
    </rPh>
    <phoneticPr fontId="3"/>
  </si>
  <si>
    <t>事業所番号</t>
    <rPh sb="0" eb="3">
      <t>ジギョウショ</t>
    </rPh>
    <rPh sb="3" eb="5">
      <t>バンゴウ</t>
    </rPh>
    <phoneticPr fontId="3"/>
  </si>
  <si>
    <t>茨城県障害福祉事業所等サービス継続支援事業補助金交付申請書</t>
    <rPh sb="0" eb="3">
      <t>イバラキケン</t>
    </rPh>
    <rPh sb="3" eb="5">
      <t>ショウガイ</t>
    </rPh>
    <rPh sb="5" eb="7">
      <t>フクシ</t>
    </rPh>
    <rPh sb="7" eb="10">
      <t>ジギョウショ</t>
    </rPh>
    <rPh sb="10" eb="11">
      <t>トウ</t>
    </rPh>
    <rPh sb="21" eb="24">
      <t>ホジョキン</t>
    </rPh>
    <rPh sb="24" eb="26">
      <t>コウフ</t>
    </rPh>
    <phoneticPr fontId="3"/>
  </si>
  <si>
    <t>２　茨城県障害福祉事業所等サービス継続支援事業補助金に関する事業実施計画書</t>
    <rPh sb="2" eb="4">
      <t>イバラキ</t>
    </rPh>
    <rPh sb="4" eb="5">
      <t>ケン</t>
    </rPh>
    <rPh sb="5" eb="7">
      <t>ショウガイ</t>
    </rPh>
    <rPh sb="7" eb="9">
      <t>フクシ</t>
    </rPh>
    <rPh sb="9" eb="12">
      <t>ジギョウショ</t>
    </rPh>
    <rPh sb="12" eb="13">
      <t>トウ</t>
    </rPh>
    <rPh sb="17" eb="19">
      <t>ケイゾク</t>
    </rPh>
    <rPh sb="19" eb="21">
      <t>シエン</t>
    </rPh>
    <rPh sb="21" eb="23">
      <t>ジギョウ</t>
    </rPh>
    <rPh sb="23" eb="26">
      <t>ホジョキン</t>
    </rPh>
    <rPh sb="27" eb="28">
      <t>カン</t>
    </rPh>
    <rPh sb="30" eb="32">
      <t>ジギョウ</t>
    </rPh>
    <rPh sb="32" eb="34">
      <t>ジッシ</t>
    </rPh>
    <rPh sb="34" eb="37">
      <t>ケイカクショ</t>
    </rPh>
    <phoneticPr fontId="3"/>
  </si>
  <si>
    <t>茨城県障害福祉事業所等サービス継続支援事業補助金に関する事業実施計画書（事業所単位）</t>
    <rPh sb="36" eb="39">
      <t>ジギョウショ</t>
    </rPh>
    <rPh sb="39" eb="41">
      <t>タンイ</t>
    </rPh>
    <phoneticPr fontId="3"/>
  </si>
  <si>
    <t>障害福祉課</t>
    <rPh sb="0" eb="5">
      <t>ショウガイフクシカ</t>
    </rPh>
    <phoneticPr fontId="3"/>
  </si>
  <si>
    <t>【障害福祉サービスを円滑に継続するための対応】</t>
    <rPh sb="1" eb="5">
      <t>ショウガイフクシ</t>
    </rPh>
    <rPh sb="10" eb="12">
      <t>エンカツ</t>
    </rPh>
    <rPh sb="13" eb="15">
      <t>ケイゾク</t>
    </rPh>
    <rPh sb="20" eb="22">
      <t>タイオウ</t>
    </rPh>
    <phoneticPr fontId="3"/>
  </si>
  <si>
    <t>20箱　災害時におけるサービス提供用（備蓄）</t>
    <rPh sb="2" eb="3">
      <t>ハコ</t>
    </rPh>
    <rPh sb="4" eb="6">
      <t>サイガイ</t>
    </rPh>
    <rPh sb="6" eb="7">
      <t>ジ</t>
    </rPh>
    <rPh sb="15" eb="17">
      <t>テイキョウ</t>
    </rPh>
    <rPh sb="17" eb="18">
      <t>ヨウ</t>
    </rPh>
    <rPh sb="19" eb="21">
      <t>ビチク</t>
    </rPh>
    <phoneticPr fontId="3"/>
  </si>
  <si>
    <t>80個　災害時におけるサービス提供用（備蓄）</t>
    <rPh sb="2" eb="3">
      <t>コ</t>
    </rPh>
    <phoneticPr fontId="3"/>
  </si>
  <si>
    <t>飲料水</t>
    <rPh sb="0" eb="3">
      <t>インリョウスイ</t>
    </rPh>
    <phoneticPr fontId="3"/>
  </si>
  <si>
    <t>業務用スポットクーラー</t>
    <rPh sb="0" eb="3">
      <t>ギョウムヨウ</t>
    </rPh>
    <phoneticPr fontId="3"/>
  </si>
  <si>
    <t>10個　熱中症対策</t>
    <rPh sb="2" eb="3">
      <t>コ</t>
    </rPh>
    <rPh sb="4" eb="6">
      <t>ネッチュウ</t>
    </rPh>
    <rPh sb="6" eb="7">
      <t>ショウ</t>
    </rPh>
    <rPh sb="7" eb="9">
      <t>タイサク</t>
    </rPh>
    <phoneticPr fontId="3"/>
  </si>
  <si>
    <t>1台　熱中症対策</t>
    <rPh sb="1" eb="2">
      <t>ダイ</t>
    </rPh>
    <rPh sb="3" eb="8">
      <t>ネッチュウショウタイサク</t>
    </rPh>
    <phoneticPr fontId="3"/>
  </si>
  <si>
    <t>20箱　災害時における訪問サービス提供用（備蓄）</t>
    <rPh sb="2" eb="3">
      <t>ハコ</t>
    </rPh>
    <phoneticPr fontId="3"/>
  </si>
  <si>
    <r>
      <t>各事業所の個票のシートを１つのExcelファイルに集約し、</t>
    </r>
    <r>
      <rPr>
        <sz val="12"/>
        <color rgb="FFFF0000"/>
        <rFont val="ＭＳ 明朝"/>
        <family val="1"/>
        <charset val="128"/>
      </rPr>
      <t>個票シート名を「個票●」（●は１からの半角算用数字による通し番号）に修正</t>
    </r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54">
      <t>ハンカクサンヨウスウジ</t>
    </rPh>
    <rPh sb="57" eb="58">
      <t>トオ</t>
    </rPh>
    <rPh sb="59" eb="61">
      <t>バンゴウ</t>
    </rPh>
    <rPh sb="63" eb="65">
      <t>シュウセイ</t>
    </rPh>
    <phoneticPr fontId="3"/>
  </si>
  <si>
    <t>123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</si>
</sst>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\-#,##0;&quot;&quot;"/>
  </numFmts>
  <fonts count="6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b/>
      <sz val="9"/>
      <color theme="1"/>
      <name val="Meiryo"/>
      <charset val="134"/>
    </font>
    <font>
      <sz val="2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32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18.5"/>
      <color rgb="FFFF0000"/>
      <name val="ＭＳ Ｐゴシック"/>
      <family val="3"/>
      <charset val="128"/>
      <scheme val="minor"/>
    </font>
    <font>
      <b/>
      <sz val="18.5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2" xfId="4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7" fillId="0" borderId="26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6" fillId="7" borderId="23" xfId="0" applyFont="1" applyFill="1" applyBorder="1">
      <alignment vertical="center"/>
    </xf>
    <xf numFmtId="0" fontId="7" fillId="7" borderId="24" xfId="0" applyFont="1" applyFill="1" applyBorder="1">
      <alignment vertical="center"/>
    </xf>
    <xf numFmtId="49" fontId="7" fillId="0" borderId="22" xfId="0" applyNumberFormat="1" applyFont="1" applyBorder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29" xfId="0" applyFont="1" applyBorder="1">
      <alignment vertical="center"/>
    </xf>
    <xf numFmtId="0" fontId="22" fillId="0" borderId="30" xfId="0" applyFont="1" applyBorder="1">
      <alignment vertical="center"/>
    </xf>
    <xf numFmtId="0" fontId="29" fillId="0" borderId="32" xfId="0" applyFont="1" applyBorder="1" applyAlignment="1">
      <alignment vertical="center" wrapText="1"/>
    </xf>
    <xf numFmtId="49" fontId="37" fillId="8" borderId="35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36" xfId="0" applyFont="1" applyBorder="1">
      <alignment vertical="center"/>
    </xf>
    <xf numFmtId="0" fontId="22" fillId="0" borderId="32" xfId="0" applyFont="1" applyBorder="1">
      <alignment vertical="center"/>
    </xf>
    <xf numFmtId="0" fontId="34" fillId="0" borderId="32" xfId="0" applyFont="1" applyBorder="1">
      <alignment vertical="center"/>
    </xf>
    <xf numFmtId="0" fontId="22" fillId="0" borderId="37" xfId="0" applyFont="1" applyBorder="1">
      <alignment vertical="center"/>
    </xf>
    <xf numFmtId="0" fontId="40" fillId="0" borderId="0" xfId="0" applyFont="1">
      <alignment vertical="center"/>
    </xf>
    <xf numFmtId="178" fontId="7" fillId="0" borderId="22" xfId="4" applyNumberFormat="1" applyFont="1" applyBorder="1" applyAlignment="1">
      <alignment vertical="center" shrinkToFit="1"/>
    </xf>
    <xf numFmtId="0" fontId="41" fillId="0" borderId="22" xfId="0" applyFont="1" applyBorder="1" applyAlignment="1">
      <alignment horizontal="center" vertical="center"/>
    </xf>
    <xf numFmtId="0" fontId="42" fillId="0" borderId="22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15" fillId="5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4" fillId="10" borderId="22" xfId="0" applyNumberFormat="1" applyFont="1" applyFill="1" applyBorder="1" applyAlignment="1"/>
    <xf numFmtId="49" fontId="43" fillId="11" borderId="14" xfId="0" applyNumberFormat="1" applyFont="1" applyFill="1" applyBorder="1" applyAlignment="1"/>
    <xf numFmtId="49" fontId="43" fillId="7" borderId="22" xfId="0" applyNumberFormat="1" applyFont="1" applyFill="1" applyBorder="1" applyAlignment="1"/>
    <xf numFmtId="49" fontId="43" fillId="12" borderId="22" xfId="0" applyNumberFormat="1" applyFont="1" applyFill="1" applyBorder="1" applyAlignment="1"/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7" xfId="0" applyFont="1" applyBorder="1">
      <alignment vertical="center"/>
    </xf>
    <xf numFmtId="0" fontId="0" fillId="10" borderId="22" xfId="0" applyNumberFormat="1" applyFill="1" applyBorder="1" applyAlignment="1">
      <alignment horizontal="left"/>
    </xf>
    <xf numFmtId="0" fontId="4" fillId="10" borderId="22" xfId="0" applyNumberFormat="1" applyFont="1" applyFill="1" applyBorder="1" applyAlignment="1">
      <alignment horizontal="left"/>
    </xf>
    <xf numFmtId="0" fontId="0" fillId="10" borderId="22" xfId="0" applyNumberFormat="1" applyFill="1" applyBorder="1" applyAlignment="1"/>
    <xf numFmtId="0" fontId="4" fillId="10" borderId="22" xfId="0" applyNumberFormat="1" applyFont="1" applyFill="1" applyBorder="1" applyAlignment="1"/>
    <xf numFmtId="0" fontId="22" fillId="0" borderId="5" xfId="0" applyFont="1" applyBorder="1" applyAlignment="1">
      <alignment horizontal="left" vertical="center"/>
    </xf>
    <xf numFmtId="0" fontId="21" fillId="0" borderId="49" xfId="0" applyFont="1" applyFill="1" applyBorder="1" applyAlignment="1">
      <alignment vertical="center"/>
    </xf>
    <xf numFmtId="0" fontId="22" fillId="0" borderId="49" xfId="0" applyFont="1" applyFill="1" applyBorder="1" applyAlignment="1">
      <alignment vertical="center"/>
    </xf>
    <xf numFmtId="0" fontId="45" fillId="4" borderId="2" xfId="0" applyFont="1" applyFill="1" applyBorder="1" applyAlignment="1">
      <alignment horizontal="center" vertical="center" wrapText="1"/>
    </xf>
    <xf numFmtId="49" fontId="4" fillId="10" borderId="22" xfId="0" applyNumberFormat="1" applyFont="1" applyFill="1" applyBorder="1" applyAlignment="1">
      <alignment horizontal="left"/>
    </xf>
    <xf numFmtId="49" fontId="0" fillId="10" borderId="22" xfId="0" applyNumberFormat="1" applyFill="1" applyBorder="1" applyAlignment="1">
      <alignment horizontal="left"/>
    </xf>
    <xf numFmtId="49" fontId="4" fillId="10" borderId="22" xfId="0" applyNumberFormat="1" applyFont="1" applyFill="1" applyBorder="1" applyAlignment="1"/>
    <xf numFmtId="0" fontId="22" fillId="0" borderId="5" xfId="0" applyFont="1" applyBorder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Fill="1" applyProtection="1">
      <alignment vertical="center"/>
    </xf>
    <xf numFmtId="0" fontId="12" fillId="4" borderId="0" xfId="0" applyFont="1" applyFill="1" applyProtection="1">
      <alignment vertical="center"/>
    </xf>
    <xf numFmtId="0" fontId="12" fillId="4" borderId="0" xfId="0" applyFont="1" applyFill="1" applyAlignment="1" applyProtection="1">
      <alignment horizontal="right" vertical="center"/>
    </xf>
    <xf numFmtId="0" fontId="12" fillId="4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176" fontId="12" fillId="0" borderId="0" xfId="0" applyNumberFormat="1" applyFont="1" applyFill="1" applyAlignment="1" applyProtection="1">
      <alignment vertical="center"/>
    </xf>
    <xf numFmtId="0" fontId="5" fillId="4" borderId="0" xfId="0" applyFont="1" applyFill="1" applyProtection="1">
      <alignment vertical="center"/>
    </xf>
    <xf numFmtId="0" fontId="10" fillId="2" borderId="2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3" borderId="5" xfId="0" applyFont="1" applyFill="1" applyBorder="1" applyProtection="1">
      <alignment vertical="center"/>
    </xf>
    <xf numFmtId="0" fontId="10" fillId="4" borderId="5" xfId="0" applyFont="1" applyFill="1" applyBorder="1" applyAlignment="1" applyProtection="1">
      <alignment horizontal="left" vertical="center"/>
    </xf>
    <xf numFmtId="0" fontId="8" fillId="4" borderId="5" xfId="0" applyFont="1" applyFill="1" applyBorder="1" applyProtection="1">
      <alignment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10" fillId="0" borderId="5" xfId="0" applyFont="1" applyFill="1" applyBorder="1" applyProtection="1">
      <alignment vertical="center"/>
    </xf>
    <xf numFmtId="0" fontId="8" fillId="0" borderId="5" xfId="0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Protection="1">
      <alignment vertical="center"/>
    </xf>
    <xf numFmtId="0" fontId="6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vertical="center" textRotation="255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177" fontId="7" fillId="0" borderId="0" xfId="0" applyNumberFormat="1" applyFont="1" applyProtection="1">
      <alignment vertical="center"/>
    </xf>
    <xf numFmtId="49" fontId="10" fillId="4" borderId="1" xfId="0" applyNumberFormat="1" applyFont="1" applyFill="1" applyBorder="1" applyProtection="1">
      <alignment vertical="center"/>
    </xf>
    <xf numFmtId="49" fontId="10" fillId="4" borderId="2" xfId="0" applyNumberFormat="1" applyFont="1" applyFill="1" applyBorder="1" applyAlignment="1" applyProtection="1">
      <alignment vertical="center" wrapText="1"/>
    </xf>
    <xf numFmtId="49" fontId="10" fillId="4" borderId="3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vertical="center" wrapText="1"/>
    </xf>
    <xf numFmtId="177" fontId="7" fillId="0" borderId="0" xfId="4" applyNumberFormat="1" applyFont="1" applyFill="1" applyBorder="1" applyAlignment="1" applyProtection="1">
      <alignment vertical="center" shrinkToFit="1"/>
    </xf>
    <xf numFmtId="0" fontId="7" fillId="0" borderId="5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4" fillId="0" borderId="0" xfId="0" applyFont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176" fontId="12" fillId="0" borderId="0" xfId="0" applyNumberFormat="1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left" vertical="center" shrinkToFit="1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righ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 applyProtection="1">
      <alignment vertical="center" shrinkToFit="1"/>
      <protection locked="0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18" xfId="0" applyFont="1" applyFill="1" applyBorder="1" applyAlignment="1" applyProtection="1">
      <alignment vertical="center" shrinkToFit="1"/>
      <protection locked="0"/>
    </xf>
    <xf numFmtId="49" fontId="10" fillId="3" borderId="46" xfId="0" applyNumberFormat="1" applyFont="1" applyFill="1" applyBorder="1" applyAlignment="1" applyProtection="1">
      <alignment horizontal="center" vertical="center"/>
      <protection locked="0"/>
    </xf>
    <xf numFmtId="49" fontId="10" fillId="3" borderId="47" xfId="0" applyNumberFormat="1" applyFont="1" applyFill="1" applyBorder="1" applyAlignment="1" applyProtection="1">
      <alignment horizontal="center" vertical="center"/>
      <protection locked="0"/>
    </xf>
    <xf numFmtId="49" fontId="10" fillId="3" borderId="48" xfId="0" applyNumberFormat="1" applyFont="1" applyFill="1" applyBorder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 applyProtection="1">
      <alignment horizontal="center" vertical="center"/>
      <protection locked="0"/>
    </xf>
    <xf numFmtId="49" fontId="10" fillId="3" borderId="17" xfId="0" applyNumberFormat="1" applyFont="1" applyFill="1" applyBorder="1" applyAlignment="1" applyProtection="1">
      <alignment horizontal="center" vertical="center"/>
      <protection locked="0"/>
    </xf>
    <xf numFmtId="49" fontId="10" fillId="3" borderId="18" xfId="0" applyNumberFormat="1" applyFont="1" applyFill="1" applyBorder="1" applyAlignment="1" applyProtection="1">
      <alignment horizontal="center" vertical="center"/>
      <protection locked="0"/>
    </xf>
    <xf numFmtId="177" fontId="10" fillId="3" borderId="16" xfId="4" applyNumberFormat="1" applyFont="1" applyFill="1" applyBorder="1" applyAlignment="1" applyProtection="1">
      <alignment vertical="center" shrinkToFit="1"/>
      <protection locked="0"/>
    </xf>
    <xf numFmtId="177" fontId="10" fillId="3" borderId="17" xfId="4" applyNumberFormat="1" applyFont="1" applyFill="1" applyBorder="1" applyAlignment="1" applyProtection="1">
      <alignment vertical="center" shrinkToFit="1"/>
      <protection locked="0"/>
    </xf>
    <xf numFmtId="177" fontId="10" fillId="3" borderId="18" xfId="4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</xf>
    <xf numFmtId="0" fontId="10" fillId="2" borderId="2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vertical="center" shrinkToFi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textRotation="255"/>
    </xf>
    <xf numFmtId="0" fontId="10" fillId="0" borderId="8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8" fillId="6" borderId="0" xfId="0" applyFont="1" applyFill="1" applyBorder="1" applyAlignment="1" applyProtection="1">
      <alignment horizontal="center" vertical="center"/>
    </xf>
    <xf numFmtId="0" fontId="10" fillId="9" borderId="1" xfId="0" applyFont="1" applyFill="1" applyBorder="1" applyAlignment="1" applyProtection="1">
      <alignment vertical="center" shrinkToFit="1"/>
      <protection locked="0"/>
    </xf>
    <xf numFmtId="0" fontId="10" fillId="9" borderId="2" xfId="0" applyFont="1" applyFill="1" applyBorder="1" applyAlignment="1" applyProtection="1">
      <alignment vertical="center" shrinkToFit="1"/>
      <protection locked="0"/>
    </xf>
    <xf numFmtId="0" fontId="10" fillId="9" borderId="3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 applyProtection="1">
      <alignment vertical="center" wrapText="1" shrinkToFit="1"/>
    </xf>
    <xf numFmtId="0" fontId="10" fillId="4" borderId="2" xfId="0" applyFont="1" applyFill="1" applyBorder="1" applyAlignment="1" applyProtection="1">
      <alignment vertical="center" shrinkToFit="1"/>
    </xf>
    <xf numFmtId="0" fontId="8" fillId="9" borderId="1" xfId="0" applyFont="1" applyFill="1" applyBorder="1" applyAlignment="1" applyProtection="1">
      <alignment horizontal="center" vertic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0" fillId="3" borderId="44" xfId="0" applyNumberFormat="1" applyFont="1" applyFill="1" applyBorder="1" applyAlignment="1" applyProtection="1">
      <alignment horizontal="center" vertical="center"/>
      <protection locked="0"/>
    </xf>
    <xf numFmtId="49" fontId="10" fillId="3" borderId="12" xfId="0" applyNumberFormat="1" applyFont="1" applyFill="1" applyBorder="1" applyAlignment="1" applyProtection="1">
      <alignment horizontal="center" vertical="center"/>
      <protection locked="0"/>
    </xf>
    <xf numFmtId="49" fontId="10" fillId="3" borderId="45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4" applyNumberFormat="1" applyFont="1" applyFill="1" applyBorder="1" applyAlignment="1" applyProtection="1">
      <alignment vertical="center" shrinkToFit="1"/>
    </xf>
    <xf numFmtId="177" fontId="10" fillId="0" borderId="3" xfId="4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horizontal="center" vertical="center"/>
    </xf>
    <xf numFmtId="177" fontId="10" fillId="3" borderId="12" xfId="4" applyNumberFormat="1" applyFont="1" applyFill="1" applyBorder="1" applyAlignment="1" applyProtection="1">
      <alignment vertical="center" shrinkToFit="1"/>
      <protection locked="0"/>
    </xf>
    <xf numFmtId="0" fontId="9" fillId="3" borderId="19" xfId="0" applyFont="1" applyFill="1" applyBorder="1" applyAlignment="1" applyProtection="1">
      <alignment vertical="center" shrinkToFit="1"/>
      <protection locked="0"/>
    </xf>
    <xf numFmtId="0" fontId="9" fillId="3" borderId="20" xfId="0" applyFont="1" applyFill="1" applyBorder="1" applyAlignment="1" applyProtection="1">
      <alignment vertical="center" shrinkToFit="1"/>
      <protection locked="0"/>
    </xf>
    <xf numFmtId="0" fontId="9" fillId="3" borderId="21" xfId="0" applyFont="1" applyFill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9" borderId="10" xfId="0" applyFont="1" applyFill="1" applyBorder="1" applyAlignment="1" applyProtection="1">
      <alignment horizontal="center" vertical="center"/>
      <protection locked="0"/>
    </xf>
    <xf numFmtId="0" fontId="10" fillId="9" borderId="7" xfId="0" applyFont="1" applyFill="1" applyBorder="1" applyAlignment="1" applyProtection="1">
      <alignment horizontal="center" vertical="center"/>
      <protection locked="0"/>
    </xf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/>
    </xf>
    <xf numFmtId="0" fontId="10" fillId="4" borderId="41" xfId="0" applyFont="1" applyFill="1" applyBorder="1" applyAlignment="1" applyProtection="1">
      <alignment vertical="center"/>
    </xf>
    <xf numFmtId="0" fontId="10" fillId="4" borderId="28" xfId="0" applyFont="1" applyFill="1" applyBorder="1" applyAlignment="1" applyProtection="1">
      <alignment vertical="center"/>
    </xf>
    <xf numFmtId="0" fontId="10" fillId="4" borderId="43" xfId="0" applyFont="1" applyFill="1" applyBorder="1" applyAlignment="1" applyProtection="1">
      <alignment vertical="center"/>
    </xf>
    <xf numFmtId="178" fontId="10" fillId="0" borderId="40" xfId="0" applyNumberFormat="1" applyFont="1" applyBorder="1" applyAlignment="1" applyProtection="1">
      <alignment vertical="center" shrinkToFit="1"/>
    </xf>
    <xf numFmtId="178" fontId="10" fillId="0" borderId="2" xfId="0" applyNumberFormat="1" applyFont="1" applyBorder="1" applyAlignment="1" applyProtection="1">
      <alignment vertical="center" shrinkToFit="1"/>
    </xf>
    <xf numFmtId="178" fontId="10" fillId="0" borderId="42" xfId="0" applyNumberFormat="1" applyFont="1" applyBorder="1" applyAlignment="1" applyProtection="1">
      <alignment vertical="center" shrinkToFit="1"/>
    </xf>
    <xf numFmtId="178" fontId="10" fillId="0" borderId="28" xfId="0" applyNumberFormat="1" applyFont="1" applyBorder="1" applyAlignment="1" applyProtection="1">
      <alignment vertical="center" shrinkToFit="1"/>
    </xf>
    <xf numFmtId="0" fontId="10" fillId="2" borderId="38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 shrinkToFit="1"/>
    </xf>
    <xf numFmtId="0" fontId="10" fillId="2" borderId="2" xfId="0" applyFont="1" applyFill="1" applyBorder="1" applyAlignment="1" applyProtection="1">
      <alignment vertical="center" shrinkToFit="1"/>
    </xf>
    <xf numFmtId="0" fontId="10" fillId="2" borderId="3" xfId="0" applyFont="1" applyFill="1" applyBorder="1" applyAlignment="1" applyProtection="1">
      <alignment vertical="center" shrinkToFit="1"/>
    </xf>
    <xf numFmtId="0" fontId="10" fillId="2" borderId="1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49" fontId="27" fillId="3" borderId="23" xfId="0" applyNumberFormat="1" applyFont="1" applyFill="1" applyBorder="1" applyAlignment="1">
      <alignment horizontal="center" vertical="center"/>
    </xf>
    <xf numFmtId="49" fontId="27" fillId="3" borderId="24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 wrapText="1"/>
    </xf>
    <xf numFmtId="0" fontId="39" fillId="3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 wrapText="1"/>
    </xf>
    <xf numFmtId="0" fontId="21" fillId="0" borderId="7" xfId="0" applyFont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2" fillId="0" borderId="49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/>
    </xf>
    <xf numFmtId="0" fontId="31" fillId="9" borderId="24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left" vertical="center" wrapText="1"/>
    </xf>
    <xf numFmtId="0" fontId="21" fillId="4" borderId="24" xfId="0" applyFont="1" applyFill="1" applyBorder="1" applyAlignment="1">
      <alignment horizontal="left" vertical="center"/>
    </xf>
    <xf numFmtId="0" fontId="21" fillId="4" borderId="26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49" fontId="27" fillId="3" borderId="25" xfId="0" applyNumberFormat="1" applyFont="1" applyFill="1" applyBorder="1" applyAlignment="1">
      <alignment horizontal="center" vertical="center"/>
    </xf>
    <xf numFmtId="49" fontId="27" fillId="3" borderId="26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46" fillId="3" borderId="25" xfId="0" applyFont="1" applyFill="1" applyBorder="1" applyAlignment="1">
      <alignment horizontal="center" vertical="center" wrapText="1"/>
    </xf>
    <xf numFmtId="0" fontId="46" fillId="3" borderId="2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26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9" fontId="21" fillId="3" borderId="2" xfId="0" applyNumberFormat="1" applyFont="1" applyFill="1" applyBorder="1" applyAlignment="1">
      <alignment horizontal="center" vertical="center"/>
    </xf>
    <xf numFmtId="49" fontId="21" fillId="3" borderId="3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6" xfId="0" applyFont="1" applyFill="1" applyBorder="1" applyAlignment="1">
      <alignment horizontal="center" vertical="center" wrapText="1"/>
    </xf>
    <xf numFmtId="0" fontId="33" fillId="9" borderId="24" xfId="0" applyFont="1" applyFill="1" applyBorder="1" applyAlignment="1">
      <alignment horizontal="center" vertical="center" wrapText="1"/>
    </xf>
    <xf numFmtId="0" fontId="33" fillId="9" borderId="26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 wrapText="1"/>
    </xf>
    <xf numFmtId="0" fontId="21" fillId="3" borderId="51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0" fontId="28" fillId="0" borderId="32" xfId="0" applyFont="1" applyBorder="1" applyAlignment="1">
      <alignment wrapText="1"/>
    </xf>
    <xf numFmtId="0" fontId="21" fillId="0" borderId="49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49" fontId="58" fillId="3" borderId="10" xfId="0" applyNumberFormat="1" applyFont="1" applyFill="1" applyBorder="1" applyAlignment="1" applyProtection="1">
      <alignment horizontal="center" vertical="center" shrinkToFit="1"/>
    </xf>
    <xf numFmtId="49" fontId="58" fillId="3" borderId="7" xfId="0" applyNumberFormat="1" applyFont="1" applyFill="1" applyBorder="1" applyAlignment="1" applyProtection="1">
      <alignment horizontal="center" vertical="center" shrinkToFit="1"/>
    </xf>
    <xf numFmtId="49" fontId="58" fillId="3" borderId="11" xfId="0" applyNumberFormat="1" applyFont="1" applyFill="1" applyBorder="1" applyAlignment="1" applyProtection="1">
      <alignment horizontal="center" vertical="center" shrinkToFit="1"/>
    </xf>
    <xf numFmtId="0" fontId="59" fillId="3" borderId="1" xfId="0" applyFont="1" applyFill="1" applyBorder="1" applyAlignment="1" applyProtection="1">
      <alignment horizontal="center" vertical="center" shrinkToFit="1"/>
    </xf>
    <xf numFmtId="0" fontId="59" fillId="3" borderId="2" xfId="0" applyFont="1" applyFill="1" applyBorder="1" applyAlignment="1" applyProtection="1">
      <alignment horizontal="center" vertical="center" shrinkToFit="1"/>
    </xf>
    <xf numFmtId="0" fontId="59" fillId="3" borderId="3" xfId="0" applyFont="1" applyFill="1" applyBorder="1" applyAlignment="1" applyProtection="1">
      <alignment horizontal="center" vertical="center" shrinkToFit="1"/>
    </xf>
    <xf numFmtId="0" fontId="60" fillId="9" borderId="10" xfId="0" applyFont="1" applyFill="1" applyBorder="1" applyAlignment="1" applyProtection="1">
      <alignment horizontal="center" vertical="center"/>
    </xf>
    <xf numFmtId="0" fontId="60" fillId="9" borderId="7" xfId="0" applyFont="1" applyFill="1" applyBorder="1" applyAlignment="1" applyProtection="1">
      <alignment horizontal="center" vertical="center"/>
    </xf>
    <xf numFmtId="0" fontId="60" fillId="9" borderId="11" xfId="0" applyFont="1" applyFill="1" applyBorder="1" applyAlignment="1" applyProtection="1">
      <alignment horizontal="center" vertical="center"/>
    </xf>
    <xf numFmtId="0" fontId="60" fillId="3" borderId="1" xfId="0" applyFont="1" applyFill="1" applyBorder="1" applyAlignment="1" applyProtection="1">
      <alignment horizontal="center" vertical="center"/>
    </xf>
    <xf numFmtId="0" fontId="60" fillId="3" borderId="2" xfId="0" applyFont="1" applyFill="1" applyBorder="1" applyAlignment="1" applyProtection="1">
      <alignment horizontal="center" vertical="center"/>
    </xf>
    <xf numFmtId="0" fontId="60" fillId="3" borderId="3" xfId="0" applyFont="1" applyFill="1" applyBorder="1" applyAlignment="1" applyProtection="1">
      <alignment horizontal="center" vertical="center"/>
    </xf>
    <xf numFmtId="0" fontId="60" fillId="3" borderId="10" xfId="0" applyFont="1" applyFill="1" applyBorder="1" applyAlignment="1" applyProtection="1">
      <alignment horizontal="center" vertical="center"/>
    </xf>
    <xf numFmtId="0" fontId="60" fillId="3" borderId="7" xfId="0" applyFont="1" applyFill="1" applyBorder="1" applyAlignment="1" applyProtection="1">
      <alignment horizontal="center" vertical="center"/>
    </xf>
    <xf numFmtId="0" fontId="60" fillId="3" borderId="11" xfId="0" applyFont="1" applyFill="1" applyBorder="1" applyAlignment="1" applyProtection="1">
      <alignment horizontal="center" vertical="center"/>
    </xf>
    <xf numFmtId="0" fontId="60" fillId="3" borderId="10" xfId="0" applyFont="1" applyFill="1" applyBorder="1" applyAlignment="1" applyProtection="1">
      <alignment horizontal="center" vertical="center" shrinkToFit="1"/>
    </xf>
    <xf numFmtId="0" fontId="60" fillId="3" borderId="7" xfId="0" applyFont="1" applyFill="1" applyBorder="1" applyAlignment="1" applyProtection="1">
      <alignment horizontal="center" vertical="center" shrinkToFit="1"/>
    </xf>
    <xf numFmtId="0" fontId="60" fillId="3" borderId="11" xfId="0" applyFont="1" applyFill="1" applyBorder="1" applyAlignment="1" applyProtection="1">
      <alignment horizontal="center" vertical="center" shrinkToFit="1"/>
    </xf>
    <xf numFmtId="0" fontId="60" fillId="9" borderId="1" xfId="0" applyFont="1" applyFill="1" applyBorder="1" applyAlignment="1" applyProtection="1">
      <alignment vertical="center" shrinkToFit="1"/>
    </xf>
    <xf numFmtId="0" fontId="60" fillId="9" borderId="2" xfId="0" applyFont="1" applyFill="1" applyBorder="1" applyAlignment="1" applyProtection="1">
      <alignment vertical="center" shrinkToFit="1"/>
    </xf>
    <xf numFmtId="0" fontId="60" fillId="9" borderId="3" xfId="0" applyFont="1" applyFill="1" applyBorder="1" applyAlignment="1" applyProtection="1">
      <alignment vertical="center" shrinkToFit="1"/>
    </xf>
    <xf numFmtId="0" fontId="8" fillId="3" borderId="2" xfId="0" applyFont="1" applyFill="1" applyBorder="1" applyAlignment="1" applyProtection="1">
      <alignment vertical="center" shrinkToFit="1"/>
    </xf>
    <xf numFmtId="0" fontId="59" fillId="9" borderId="1" xfId="0" applyFont="1" applyFill="1" applyBorder="1" applyAlignment="1" applyProtection="1">
      <alignment horizontal="center" vertical="center"/>
    </xf>
    <xf numFmtId="0" fontId="59" fillId="9" borderId="2" xfId="0" applyFont="1" applyFill="1" applyBorder="1" applyAlignment="1" applyProtection="1">
      <alignment horizontal="center" vertical="center"/>
    </xf>
    <xf numFmtId="0" fontId="59" fillId="9" borderId="3" xfId="0" applyFont="1" applyFill="1" applyBorder="1" applyAlignment="1" applyProtection="1">
      <alignment horizontal="center" vertical="center"/>
    </xf>
    <xf numFmtId="49" fontId="60" fillId="3" borderId="44" xfId="0" applyNumberFormat="1" applyFont="1" applyFill="1" applyBorder="1" applyAlignment="1" applyProtection="1">
      <alignment horizontal="center" vertical="center"/>
    </xf>
    <xf numFmtId="49" fontId="60" fillId="3" borderId="12" xfId="0" applyNumberFormat="1" applyFont="1" applyFill="1" applyBorder="1" applyAlignment="1" applyProtection="1">
      <alignment horizontal="center" vertical="center"/>
    </xf>
    <xf numFmtId="49" fontId="60" fillId="3" borderId="45" xfId="0" applyNumberFormat="1" applyFont="1" applyFill="1" applyBorder="1" applyAlignment="1" applyProtection="1">
      <alignment horizontal="center" vertical="center"/>
    </xf>
    <xf numFmtId="177" fontId="60" fillId="3" borderId="12" xfId="4" applyNumberFormat="1" applyFont="1" applyFill="1" applyBorder="1" applyAlignment="1" applyProtection="1">
      <alignment vertical="center" shrinkToFit="1"/>
    </xf>
    <xf numFmtId="0" fontId="61" fillId="3" borderId="19" xfId="0" applyFont="1" applyFill="1" applyBorder="1" applyAlignment="1" applyProtection="1">
      <alignment horizontal="left" vertical="center" shrinkToFit="1"/>
    </xf>
    <xf numFmtId="0" fontId="61" fillId="3" borderId="20" xfId="0" applyFont="1" applyFill="1" applyBorder="1" applyAlignment="1" applyProtection="1">
      <alignment horizontal="left" vertical="center" shrinkToFit="1"/>
    </xf>
    <xf numFmtId="0" fontId="61" fillId="3" borderId="21" xfId="0" applyFont="1" applyFill="1" applyBorder="1" applyAlignment="1" applyProtection="1">
      <alignment horizontal="left" vertical="center" shrinkToFit="1"/>
    </xf>
    <xf numFmtId="49" fontId="60" fillId="3" borderId="16" xfId="0" applyNumberFormat="1" applyFont="1" applyFill="1" applyBorder="1" applyAlignment="1" applyProtection="1">
      <alignment horizontal="center" vertical="center"/>
    </xf>
    <xf numFmtId="49" fontId="60" fillId="3" borderId="17" xfId="0" applyNumberFormat="1" applyFont="1" applyFill="1" applyBorder="1" applyAlignment="1" applyProtection="1">
      <alignment horizontal="center" vertical="center"/>
    </xf>
    <xf numFmtId="49" fontId="60" fillId="3" borderId="18" xfId="0" applyNumberFormat="1" applyFont="1" applyFill="1" applyBorder="1" applyAlignment="1" applyProtection="1">
      <alignment horizontal="center" vertical="center"/>
    </xf>
    <xf numFmtId="177" fontId="60" fillId="3" borderId="17" xfId="4" applyNumberFormat="1" applyFont="1" applyFill="1" applyBorder="1" applyAlignment="1" applyProtection="1">
      <alignment vertical="center" shrinkToFit="1"/>
    </xf>
    <xf numFmtId="0" fontId="61" fillId="3" borderId="16" xfId="0" applyFont="1" applyFill="1" applyBorder="1" applyAlignment="1" applyProtection="1">
      <alignment horizontal="left" vertical="center" shrinkToFit="1"/>
    </xf>
    <xf numFmtId="0" fontId="61" fillId="3" borderId="17" xfId="0" applyFont="1" applyFill="1" applyBorder="1" applyAlignment="1" applyProtection="1">
      <alignment horizontal="left" vertical="center" shrinkToFit="1"/>
    </xf>
    <xf numFmtId="0" fontId="61" fillId="3" borderId="18" xfId="0" applyFont="1" applyFill="1" applyBorder="1" applyAlignment="1" applyProtection="1">
      <alignment horizontal="left" vertical="center" shrinkToFit="1"/>
    </xf>
    <xf numFmtId="49" fontId="10" fillId="3" borderId="16" xfId="0" applyNumberFormat="1" applyFont="1" applyFill="1" applyBorder="1" applyAlignment="1" applyProtection="1">
      <alignment horizontal="center" vertical="center"/>
    </xf>
    <xf numFmtId="49" fontId="10" fillId="3" borderId="17" xfId="0" applyNumberFormat="1" applyFont="1" applyFill="1" applyBorder="1" applyAlignment="1" applyProtection="1">
      <alignment horizontal="center" vertical="center"/>
    </xf>
    <xf numFmtId="49" fontId="10" fillId="3" borderId="18" xfId="0" applyNumberFormat="1" applyFont="1" applyFill="1" applyBorder="1" applyAlignment="1" applyProtection="1">
      <alignment horizontal="center" vertical="center"/>
    </xf>
    <xf numFmtId="177" fontId="10" fillId="3" borderId="17" xfId="4" applyNumberFormat="1" applyFont="1" applyFill="1" applyBorder="1" applyAlignment="1" applyProtection="1">
      <alignment vertical="center" shrinkToFit="1"/>
    </xf>
    <xf numFmtId="0" fontId="9" fillId="3" borderId="16" xfId="0" applyFont="1" applyFill="1" applyBorder="1" applyAlignment="1" applyProtection="1">
      <alignment horizontal="left" vertical="center" shrinkToFit="1"/>
    </xf>
    <xf numFmtId="0" fontId="9" fillId="3" borderId="17" xfId="0" applyFont="1" applyFill="1" applyBorder="1" applyAlignment="1" applyProtection="1">
      <alignment horizontal="left" vertical="center" shrinkToFit="1"/>
    </xf>
    <xf numFmtId="0" fontId="9" fillId="3" borderId="18" xfId="0" applyFont="1" applyFill="1" applyBorder="1" applyAlignment="1" applyProtection="1">
      <alignment horizontal="left" vertical="center" shrinkToFit="1"/>
    </xf>
    <xf numFmtId="177" fontId="10" fillId="3" borderId="16" xfId="4" applyNumberFormat="1" applyFont="1" applyFill="1" applyBorder="1" applyAlignment="1" applyProtection="1">
      <alignment horizontal="center" vertical="center" shrinkToFit="1"/>
    </xf>
    <xf numFmtId="177" fontId="10" fillId="3" borderId="17" xfId="4" applyNumberFormat="1" applyFont="1" applyFill="1" applyBorder="1" applyAlignment="1" applyProtection="1">
      <alignment horizontal="center" vertical="center" shrinkToFit="1"/>
    </xf>
    <xf numFmtId="177" fontId="10" fillId="3" borderId="18" xfId="4" applyNumberFormat="1" applyFont="1" applyFill="1" applyBorder="1" applyAlignment="1" applyProtection="1">
      <alignment horizontal="center" vertical="center" shrinkToFit="1"/>
    </xf>
    <xf numFmtId="49" fontId="10" fillId="3" borderId="46" xfId="0" applyNumberFormat="1" applyFont="1" applyFill="1" applyBorder="1" applyAlignment="1" applyProtection="1">
      <alignment horizontal="center" vertical="center"/>
    </xf>
    <xf numFmtId="49" fontId="10" fillId="3" borderId="47" xfId="0" applyNumberFormat="1" applyFont="1" applyFill="1" applyBorder="1" applyAlignment="1" applyProtection="1">
      <alignment horizontal="center" vertical="center"/>
    </xf>
    <xf numFmtId="49" fontId="10" fillId="3" borderId="48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34" fillId="4" borderId="0" xfId="0" applyFont="1" applyFill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/>
    </xf>
    <xf numFmtId="49" fontId="49" fillId="3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49" fontId="49" fillId="3" borderId="3" xfId="0" applyNumberFormat="1" applyFont="1" applyFill="1" applyBorder="1" applyAlignment="1" applyProtection="1">
      <alignment horizontal="center" vertical="center"/>
    </xf>
    <xf numFmtId="0" fontId="49" fillId="3" borderId="7" xfId="0" applyFont="1" applyFill="1" applyBorder="1" applyAlignment="1" applyProtection="1">
      <alignment horizontal="center" vertical="center"/>
    </xf>
    <xf numFmtId="0" fontId="50" fillId="3" borderId="7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1" fillId="3" borderId="49" xfId="0" applyFont="1" applyFill="1" applyBorder="1" applyAlignment="1" applyProtection="1">
      <alignment horizontal="center" vertical="center"/>
    </xf>
    <xf numFmtId="0" fontId="21" fillId="0" borderId="7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21" fillId="0" borderId="49" xfId="0" applyFont="1" applyFill="1" applyBorder="1" applyAlignment="1" applyProtection="1">
      <alignment horizontal="center" vertical="center"/>
    </xf>
    <xf numFmtId="0" fontId="21" fillId="0" borderId="49" xfId="0" applyFont="1" applyFill="1" applyBorder="1" applyAlignment="1" applyProtection="1">
      <alignment vertical="center"/>
    </xf>
    <xf numFmtId="0" fontId="49" fillId="3" borderId="49" xfId="0" applyFont="1" applyFill="1" applyBorder="1" applyAlignment="1" applyProtection="1">
      <alignment horizontal="center" vertical="center"/>
    </xf>
    <xf numFmtId="0" fontId="49" fillId="3" borderId="52" xfId="0" applyFont="1" applyFill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left" vertical="center" wrapText="1"/>
    </xf>
    <xf numFmtId="0" fontId="21" fillId="0" borderId="7" xfId="0" applyFont="1" applyBorder="1" applyAlignment="1" applyProtection="1">
      <alignment horizontal="center" vertical="center"/>
    </xf>
    <xf numFmtId="0" fontId="49" fillId="3" borderId="50" xfId="0" applyFont="1" applyFill="1" applyBorder="1" applyAlignment="1" applyProtection="1">
      <alignment horizontal="center" vertical="center"/>
    </xf>
    <xf numFmtId="0" fontId="49" fillId="3" borderId="51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center"/>
    </xf>
    <xf numFmtId="0" fontId="22" fillId="0" borderId="29" xfId="0" applyFont="1" applyBorder="1" applyProtection="1">
      <alignment vertical="center"/>
    </xf>
    <xf numFmtId="0" fontId="22" fillId="0" borderId="30" xfId="0" applyFont="1" applyBorder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52" fillId="3" borderId="25" xfId="0" applyFont="1" applyFill="1" applyBorder="1" applyAlignment="1" applyProtection="1">
      <alignment horizontal="center" vertical="center" wrapText="1"/>
    </xf>
    <xf numFmtId="0" fontId="52" fillId="3" borderId="24" xfId="0" applyFont="1" applyFill="1" applyBorder="1" applyAlignment="1" applyProtection="1">
      <alignment horizontal="center" vertical="center" wrapText="1"/>
    </xf>
    <xf numFmtId="0" fontId="52" fillId="3" borderId="2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left" vertical="center" wrapText="1"/>
    </xf>
    <xf numFmtId="0" fontId="53" fillId="3" borderId="25" xfId="0" applyFont="1" applyFill="1" applyBorder="1" applyAlignment="1" applyProtection="1">
      <alignment horizontal="center" vertical="center" wrapText="1"/>
    </xf>
    <xf numFmtId="0" fontId="53" fillId="3" borderId="24" xfId="0" applyFont="1" applyFill="1" applyBorder="1" applyAlignment="1" applyProtection="1">
      <alignment horizontal="center" vertical="center" wrapText="1"/>
    </xf>
    <xf numFmtId="0" fontId="53" fillId="3" borderId="26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wrapText="1"/>
    </xf>
    <xf numFmtId="0" fontId="28" fillId="0" borderId="32" xfId="0" applyFont="1" applyBorder="1" applyAlignment="1" applyProtection="1">
      <alignment wrapText="1"/>
    </xf>
    <xf numFmtId="0" fontId="29" fillId="0" borderId="32" xfId="0" applyFont="1" applyBorder="1" applyAlignment="1" applyProtection="1">
      <alignment vertical="center" wrapText="1"/>
    </xf>
    <xf numFmtId="0" fontId="30" fillId="0" borderId="33" xfId="0" applyFont="1" applyFill="1" applyBorder="1" applyAlignment="1" applyProtection="1">
      <alignment horizontal="center" vertical="center" wrapText="1"/>
    </xf>
    <xf numFmtId="0" fontId="30" fillId="0" borderId="31" xfId="0" applyFont="1" applyFill="1" applyBorder="1" applyAlignment="1" applyProtection="1">
      <alignment horizontal="center" vertical="center" wrapText="1"/>
    </xf>
    <xf numFmtId="0" fontId="30" fillId="0" borderId="34" xfId="0" applyFont="1" applyFill="1" applyBorder="1" applyAlignment="1" applyProtection="1">
      <alignment horizontal="center" vertical="center" wrapText="1"/>
    </xf>
    <xf numFmtId="0" fontId="48" fillId="3" borderId="25" xfId="0" applyFont="1" applyFill="1" applyBorder="1" applyAlignment="1" applyProtection="1">
      <alignment horizontal="center" vertical="center" wrapText="1"/>
    </xf>
    <xf numFmtId="0" fontId="48" fillId="3" borderId="24" xfId="0" applyFont="1" applyFill="1" applyBorder="1" applyAlignment="1" applyProtection="1">
      <alignment horizontal="center" vertical="center" wrapText="1"/>
    </xf>
    <xf numFmtId="0" fontId="54" fillId="9" borderId="53" xfId="0" applyFont="1" applyFill="1" applyBorder="1" applyAlignment="1" applyProtection="1">
      <alignment horizontal="center" vertical="center" wrapText="1"/>
    </xf>
    <xf numFmtId="0" fontId="54" fillId="9" borderId="26" xfId="0" applyFont="1" applyFill="1" applyBorder="1" applyAlignment="1" applyProtection="1">
      <alignment horizontal="center" vertical="center" wrapText="1"/>
    </xf>
    <xf numFmtId="0" fontId="30" fillId="0" borderId="23" xfId="0" applyFont="1" applyFill="1" applyBorder="1" applyAlignment="1" applyProtection="1">
      <alignment horizontal="center" vertical="center" wrapText="1"/>
    </xf>
    <xf numFmtId="0" fontId="30" fillId="0" borderId="24" xfId="0" applyFont="1" applyFill="1" applyBorder="1" applyAlignment="1" applyProtection="1">
      <alignment horizontal="center" vertical="center" wrapText="1"/>
    </xf>
    <xf numFmtId="0" fontId="30" fillId="0" borderId="26" xfId="0" applyFont="1" applyFill="1" applyBorder="1" applyAlignment="1" applyProtection="1">
      <alignment horizontal="center" vertical="center" wrapText="1"/>
    </xf>
    <xf numFmtId="0" fontId="48" fillId="3" borderId="23" xfId="0" applyFont="1" applyFill="1" applyBorder="1" applyAlignment="1" applyProtection="1">
      <alignment horizontal="center" vertical="center" wrapText="1"/>
    </xf>
    <xf numFmtId="0" fontId="55" fillId="9" borderId="24" xfId="0" applyFont="1" applyFill="1" applyBorder="1" applyAlignment="1" applyProtection="1">
      <alignment horizontal="center" vertical="center" wrapText="1"/>
    </xf>
    <xf numFmtId="0" fontId="55" fillId="9" borderId="26" xfId="0" applyFont="1" applyFill="1" applyBorder="1" applyAlignment="1" applyProtection="1">
      <alignment horizontal="center" vertical="center" wrapText="1"/>
    </xf>
    <xf numFmtId="0" fontId="30" fillId="0" borderId="31" xfId="0" applyFont="1" applyFill="1" applyBorder="1" applyAlignment="1" applyProtection="1">
      <alignment horizontal="center" vertical="center"/>
    </xf>
    <xf numFmtId="0" fontId="36" fillId="0" borderId="34" xfId="0" applyFont="1" applyFill="1" applyBorder="1" applyAlignment="1" applyProtection="1">
      <alignment horizontal="center" vertical="center"/>
    </xf>
    <xf numFmtId="49" fontId="53" fillId="3" borderId="25" xfId="0" applyNumberFormat="1" applyFont="1" applyFill="1" applyBorder="1" applyAlignment="1" applyProtection="1">
      <alignment horizontal="center" vertical="center"/>
    </xf>
    <xf numFmtId="49" fontId="53" fillId="3" borderId="24" xfId="0" applyNumberFormat="1" applyFont="1" applyFill="1" applyBorder="1" applyAlignment="1" applyProtection="1">
      <alignment horizontal="center" vertical="center"/>
    </xf>
    <xf numFmtId="49" fontId="53" fillId="3" borderId="26" xfId="0" applyNumberFormat="1" applyFont="1" applyFill="1" applyBorder="1" applyAlignment="1" applyProtection="1">
      <alignment horizontal="center" vertical="center"/>
    </xf>
    <xf numFmtId="49" fontId="53" fillId="3" borderId="23" xfId="0" applyNumberFormat="1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48" fillId="9" borderId="23" xfId="0" applyFont="1" applyFill="1" applyBorder="1" applyAlignment="1" applyProtection="1">
      <alignment horizontal="center" vertical="center"/>
    </xf>
    <xf numFmtId="0" fontId="48" fillId="9" borderId="24" xfId="0" applyFont="1" applyFill="1" applyBorder="1" applyAlignment="1" applyProtection="1">
      <alignment horizontal="center" vertical="center"/>
    </xf>
    <xf numFmtId="0" fontId="21" fillId="4" borderId="53" xfId="0" applyFont="1" applyFill="1" applyBorder="1" applyAlignment="1" applyProtection="1">
      <alignment horizontal="left" vertical="center" wrapText="1"/>
    </xf>
    <xf numFmtId="0" fontId="21" fillId="4" borderId="24" xfId="0" applyFont="1" applyFill="1" applyBorder="1" applyAlignment="1" applyProtection="1">
      <alignment horizontal="left" vertical="center"/>
    </xf>
    <xf numFmtId="0" fontId="21" fillId="4" borderId="26" xfId="0" applyFont="1" applyFill="1" applyBorder="1" applyAlignment="1" applyProtection="1">
      <alignment horizontal="left" vertical="center"/>
    </xf>
    <xf numFmtId="0" fontId="38" fillId="0" borderId="24" xfId="0" applyFont="1" applyFill="1" applyBorder="1" applyAlignment="1" applyProtection="1">
      <alignment horizontal="center" vertical="center" wrapText="1"/>
    </xf>
    <xf numFmtId="49" fontId="37" fillId="8" borderId="35" xfId="0" applyNumberFormat="1" applyFont="1" applyFill="1" applyBorder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/>
    </xf>
    <xf numFmtId="0" fontId="22" fillId="0" borderId="36" xfId="0" applyFont="1" applyBorder="1" applyProtection="1">
      <alignment vertical="center"/>
    </xf>
    <xf numFmtId="0" fontId="22" fillId="0" borderId="32" xfId="0" applyFont="1" applyBorder="1" applyProtection="1">
      <alignment vertical="center"/>
    </xf>
    <xf numFmtId="0" fontId="34" fillId="0" borderId="32" xfId="0" applyFont="1" applyBorder="1" applyProtection="1">
      <alignment vertical="center"/>
    </xf>
    <xf numFmtId="0" fontId="22" fillId="0" borderId="37" xfId="0" applyFont="1" applyBorder="1" applyProtection="1">
      <alignment vertical="center"/>
    </xf>
    <xf numFmtId="0" fontId="22" fillId="0" borderId="5" xfId="0" applyFont="1" applyBorder="1" applyAlignment="1" applyProtection="1">
      <alignment horizontal="left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vertical="center"/>
    </xf>
    <xf numFmtId="0" fontId="56" fillId="3" borderId="49" xfId="0" applyFont="1" applyFill="1" applyBorder="1" applyAlignment="1" applyProtection="1">
      <alignment horizontal="center" vertical="center"/>
    </xf>
    <xf numFmtId="0" fontId="56" fillId="3" borderId="52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top" wrapText="1"/>
    </xf>
    <xf numFmtId="0" fontId="21" fillId="0" borderId="2" xfId="0" applyFont="1" applyBorder="1" applyAlignment="1" applyProtection="1">
      <alignment vertical="center" wrapText="1"/>
    </xf>
    <xf numFmtId="49" fontId="49" fillId="3" borderId="2" xfId="0" applyNumberFormat="1" applyFont="1" applyFill="1" applyBorder="1" applyAlignment="1" applyProtection="1">
      <alignment horizontal="center" vertical="center" wrapText="1"/>
    </xf>
    <xf numFmtId="0" fontId="45" fillId="4" borderId="2" xfId="0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vertical="center" wrapText="1"/>
    </xf>
    <xf numFmtId="0" fontId="57" fillId="3" borderId="5" xfId="0" applyFont="1" applyFill="1" applyBorder="1" applyAlignment="1" applyProtection="1">
      <alignment horizontal="center" vertical="center"/>
    </xf>
    <xf numFmtId="0" fontId="22" fillId="0" borderId="5" xfId="0" applyFont="1" applyBorder="1" applyProtection="1">
      <alignment vertical="center"/>
    </xf>
    <xf numFmtId="0" fontId="40" fillId="0" borderId="0" xfId="0" applyFont="1" applyProtection="1">
      <alignment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CDFFFF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19</xdr:row>
      <xdr:rowOff>435429</xdr:rowOff>
    </xdr:from>
    <xdr:to>
      <xdr:col>26</xdr:col>
      <xdr:colOff>353786</xdr:colOff>
      <xdr:row>19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63070" y="17835648"/>
          <a:ext cx="9740612" cy="3431079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705303" y="1579763"/>
          <a:ext cx="9984970" cy="4810645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1</xdr:row>
      <xdr:rowOff>321129</xdr:rowOff>
    </xdr:from>
    <xdr:to>
      <xdr:col>26</xdr:col>
      <xdr:colOff>353786</xdr:colOff>
      <xdr:row>1</xdr:row>
      <xdr:rowOff>634093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17FA0C89-4E8F-4231-A7EF-F30BA162AF33}"/>
            </a:ext>
          </a:extLst>
        </xdr:cNvPr>
        <xdr:cNvSpPr/>
      </xdr:nvSpPr>
      <xdr:spPr>
        <a:xfrm>
          <a:off x="15966622" y="79737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3</xdr:row>
      <xdr:rowOff>165267</xdr:rowOff>
    </xdr:from>
    <xdr:to>
      <xdr:col>26</xdr:col>
      <xdr:colOff>353786</xdr:colOff>
      <xdr:row>3</xdr:row>
      <xdr:rowOff>478231</xdr:rowOff>
    </xdr:to>
    <xdr:sp macro="" textlink="">
      <xdr:nvSpPr>
        <xdr:cNvPr id="8" name="左矢印 5">
          <a:extLst>
            <a:ext uri="{FF2B5EF4-FFF2-40B4-BE49-F238E27FC236}">
              <a16:creationId xmlns:a16="http://schemas.microsoft.com/office/drawing/2014/main" id="{A903DB19-EE33-48F8-B394-6B21832A8C3E}"/>
            </a:ext>
          </a:extLst>
        </xdr:cNvPr>
        <xdr:cNvSpPr/>
      </xdr:nvSpPr>
      <xdr:spPr>
        <a:xfrm>
          <a:off x="16259299" y="2139540"/>
          <a:ext cx="719942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28</xdr:row>
      <xdr:rowOff>260515</xdr:rowOff>
    </xdr:from>
    <xdr:to>
      <xdr:col>26</xdr:col>
      <xdr:colOff>353786</xdr:colOff>
      <xdr:row>28</xdr:row>
      <xdr:rowOff>573479</xdr:rowOff>
    </xdr:to>
    <xdr:sp macro="" textlink="">
      <xdr:nvSpPr>
        <xdr:cNvPr id="9" name="左矢印 5">
          <a:extLst>
            <a:ext uri="{FF2B5EF4-FFF2-40B4-BE49-F238E27FC236}">
              <a16:creationId xmlns:a16="http://schemas.microsoft.com/office/drawing/2014/main" id="{427140D6-00A9-4043-973D-5D31857C68B7}"/>
            </a:ext>
          </a:extLst>
        </xdr:cNvPr>
        <xdr:cNvSpPr/>
      </xdr:nvSpPr>
      <xdr:spPr>
        <a:xfrm>
          <a:off x="16352385" y="19691515"/>
          <a:ext cx="717776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304800</xdr:colOff>
      <xdr:row>15</xdr:row>
      <xdr:rowOff>404813</xdr:rowOff>
    </xdr:from>
    <xdr:to>
      <xdr:col>26</xdr:col>
      <xdr:colOff>332014</xdr:colOff>
      <xdr:row>15</xdr:row>
      <xdr:rowOff>717777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5C910A62-2FC5-4B95-B368-4D728E4ED6CF}"/>
            </a:ext>
          </a:extLst>
        </xdr:cNvPr>
        <xdr:cNvSpPr/>
      </xdr:nvSpPr>
      <xdr:spPr>
        <a:xfrm>
          <a:off x="16330613" y="9120188"/>
          <a:ext cx="717776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97155</xdr:colOff>
      <xdr:row>1</xdr:row>
      <xdr:rowOff>11430</xdr:rowOff>
    </xdr:from>
    <xdr:to>
      <xdr:col>55</xdr:col>
      <xdr:colOff>60960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AD7E5-0552-49C4-9BCC-B98D7B3AD107}"/>
            </a:ext>
          </a:extLst>
        </xdr:cNvPr>
        <xdr:cNvSpPr txBox="1"/>
      </xdr:nvSpPr>
      <xdr:spPr>
        <a:xfrm>
          <a:off x="7389495" y="186690"/>
          <a:ext cx="1685925" cy="83439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19</xdr:row>
      <xdr:rowOff>435429</xdr:rowOff>
    </xdr:from>
    <xdr:to>
      <xdr:col>26</xdr:col>
      <xdr:colOff>353786</xdr:colOff>
      <xdr:row>19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86871F61-EB8A-47BD-ABC6-56F597E1A82E}"/>
            </a:ext>
          </a:extLst>
        </xdr:cNvPr>
        <xdr:cNvSpPr/>
      </xdr:nvSpPr>
      <xdr:spPr>
        <a:xfrm>
          <a:off x="16233322" y="1262742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D0172A0-F6A2-4479-8F36-564D9EC88FD5}"/>
            </a:ext>
          </a:extLst>
        </xdr:cNvPr>
        <xdr:cNvSpPr/>
      </xdr:nvSpPr>
      <xdr:spPr>
        <a:xfrm>
          <a:off x="5850081" y="17769839"/>
          <a:ext cx="9719831" cy="3413761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1AF849A-A5FE-41E4-8402-8E639798A5D8}"/>
            </a:ext>
          </a:extLst>
        </xdr:cNvPr>
        <xdr:cNvSpPr/>
      </xdr:nvSpPr>
      <xdr:spPr>
        <a:xfrm>
          <a:off x="5692314" y="1565043"/>
          <a:ext cx="9964189" cy="4784667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1</xdr:row>
      <xdr:rowOff>321129</xdr:rowOff>
    </xdr:from>
    <xdr:to>
      <xdr:col>26</xdr:col>
      <xdr:colOff>353786</xdr:colOff>
      <xdr:row>1</xdr:row>
      <xdr:rowOff>634093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AC47E891-F355-4BC3-B100-6CFF9D104EE6}"/>
            </a:ext>
          </a:extLst>
        </xdr:cNvPr>
        <xdr:cNvSpPr/>
      </xdr:nvSpPr>
      <xdr:spPr>
        <a:xfrm>
          <a:off x="16233322" y="79737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3</xdr:row>
      <xdr:rowOff>165267</xdr:rowOff>
    </xdr:from>
    <xdr:to>
      <xdr:col>26</xdr:col>
      <xdr:colOff>353786</xdr:colOff>
      <xdr:row>3</xdr:row>
      <xdr:rowOff>478231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4CE6ACBB-4713-4891-8841-DF066B9D5F3A}"/>
            </a:ext>
          </a:extLst>
        </xdr:cNvPr>
        <xdr:cNvSpPr/>
      </xdr:nvSpPr>
      <xdr:spPr>
        <a:xfrm>
          <a:off x="16233322" y="2117892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326572</xdr:colOff>
      <xdr:row>28</xdr:row>
      <xdr:rowOff>260515</xdr:rowOff>
    </xdr:from>
    <xdr:to>
      <xdr:col>26</xdr:col>
      <xdr:colOff>353786</xdr:colOff>
      <xdr:row>28</xdr:row>
      <xdr:rowOff>573479</xdr:rowOff>
    </xdr:to>
    <xdr:sp macro="" textlink="">
      <xdr:nvSpPr>
        <xdr:cNvPr id="7" name="左矢印 5">
          <a:extLst>
            <a:ext uri="{FF2B5EF4-FFF2-40B4-BE49-F238E27FC236}">
              <a16:creationId xmlns:a16="http://schemas.microsoft.com/office/drawing/2014/main" id="{1DA340C3-BE37-495F-8CCF-472E452D5694}"/>
            </a:ext>
          </a:extLst>
        </xdr:cNvPr>
        <xdr:cNvSpPr/>
      </xdr:nvSpPr>
      <xdr:spPr>
        <a:xfrm>
          <a:off x="16233322" y="19691515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19050</xdr:colOff>
      <xdr:row>2</xdr:row>
      <xdr:rowOff>114300</xdr:rowOff>
    </xdr:from>
    <xdr:to>
      <xdr:col>6</xdr:col>
      <xdr:colOff>152400</xdr:colOff>
      <xdr:row>4</xdr:row>
      <xdr:rowOff>304800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944D29-D0FE-C626-704F-53022FBFDC22}"/>
            </a:ext>
          </a:extLst>
        </xdr:cNvPr>
        <xdr:cNvSpPr txBox="1"/>
      </xdr:nvSpPr>
      <xdr:spPr>
        <a:xfrm>
          <a:off x="952500" y="1581150"/>
          <a:ext cx="2857500" cy="13335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25</xdr:col>
      <xdr:colOff>304800</xdr:colOff>
      <xdr:row>15</xdr:row>
      <xdr:rowOff>404813</xdr:rowOff>
    </xdr:from>
    <xdr:to>
      <xdr:col>26</xdr:col>
      <xdr:colOff>332014</xdr:colOff>
      <xdr:row>15</xdr:row>
      <xdr:rowOff>717777</xdr:rowOff>
    </xdr:to>
    <xdr:sp macro="" textlink="">
      <xdr:nvSpPr>
        <xdr:cNvPr id="9" name="左矢印 5">
          <a:extLst>
            <a:ext uri="{FF2B5EF4-FFF2-40B4-BE49-F238E27FC236}">
              <a16:creationId xmlns:a16="http://schemas.microsoft.com/office/drawing/2014/main" id="{12DA656A-21F3-4656-9BB1-39AFCDEEDFEC}"/>
            </a:ext>
          </a:extLst>
        </xdr:cNvPr>
        <xdr:cNvSpPr/>
      </xdr:nvSpPr>
      <xdr:spPr>
        <a:xfrm>
          <a:off x="16211550" y="9101138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C11"/>
  <sheetViews>
    <sheetView showGridLines="0" tabSelected="1" zoomScaleNormal="100" zoomScaleSheetLayoutView="100" workbookViewId="0"/>
  </sheetViews>
  <sheetFormatPr defaultColWidth="9" defaultRowHeight="13.5"/>
  <cols>
    <col min="1" max="1" width="5.375" style="12" bestFit="1" customWidth="1"/>
    <col min="2" max="3" width="40.625" style="10" customWidth="1"/>
    <col min="4" max="4" width="4.25" style="12" customWidth="1"/>
    <col min="5" max="16384" width="9" style="12"/>
  </cols>
  <sheetData>
    <row r="2" spans="1:3" ht="17.25">
      <c r="A2" s="127" t="s">
        <v>0</v>
      </c>
      <c r="B2" s="127"/>
      <c r="C2" s="127"/>
    </row>
    <row r="3" spans="1:3" ht="14.25">
      <c r="B3" s="11"/>
    </row>
    <row r="4" spans="1:3" ht="18" customHeight="1">
      <c r="A4" s="17" t="s">
        <v>1</v>
      </c>
      <c r="B4" s="48" t="s">
        <v>2</v>
      </c>
      <c r="C4" s="48" t="s">
        <v>3</v>
      </c>
    </row>
    <row r="5" spans="1:3" ht="90" customHeight="1">
      <c r="A5" s="13">
        <v>1</v>
      </c>
      <c r="B5" s="14" t="s">
        <v>122</v>
      </c>
      <c r="C5" s="14"/>
    </row>
    <row r="6" spans="1:3" ht="90" customHeight="1">
      <c r="A6" s="13">
        <f t="shared" ref="A6:A10" si="0">A5+1</f>
        <v>2</v>
      </c>
      <c r="B6" s="14"/>
      <c r="C6" s="14" t="s">
        <v>124</v>
      </c>
    </row>
    <row r="7" spans="1:3" ht="90" customHeight="1">
      <c r="A7" s="45">
        <f t="shared" si="0"/>
        <v>3</v>
      </c>
      <c r="B7" s="46" t="s">
        <v>254</v>
      </c>
      <c r="C7" s="46"/>
    </row>
    <row r="8" spans="1:3" ht="90" customHeight="1">
      <c r="A8" s="13">
        <f t="shared" si="0"/>
        <v>4</v>
      </c>
      <c r="B8" s="47" t="s">
        <v>123</v>
      </c>
      <c r="C8" s="18"/>
    </row>
    <row r="9" spans="1:3" ht="147" customHeight="1">
      <c r="A9" s="13">
        <f t="shared" si="0"/>
        <v>5</v>
      </c>
      <c r="B9" s="46" t="s">
        <v>125</v>
      </c>
      <c r="C9" s="15"/>
    </row>
    <row r="10" spans="1:3" ht="90" customHeight="1">
      <c r="A10" s="13">
        <f t="shared" si="0"/>
        <v>6</v>
      </c>
      <c r="B10" s="14" t="s">
        <v>215</v>
      </c>
      <c r="C10" s="14"/>
    </row>
    <row r="11" spans="1:3" ht="54" customHeight="1"/>
  </sheetData>
  <sheetProtection algorithmName="SHA-512" hashValue="kNfRGI8Fstw0ITZlpwA4BtwOsJ6c3BIK40L6ugVUxuPTACW7H4KiM7cLklxYPJXFNpyutMqq8lU/GOJ55ywwEQ==" saltValue="Md23M7g7ZIlgjC3J1iyKhw==" spinCount="100000" sheet="1" objects="1" scenarios="1"/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view="pageBreakPreview" zoomScale="85" zoomScaleNormal="85" zoomScaleSheetLayoutView="85" workbookViewId="0">
      <selection activeCell="C1" sqref="C1"/>
    </sheetView>
  </sheetViews>
  <sheetFormatPr defaultColWidth="2.25" defaultRowHeight="12"/>
  <cols>
    <col min="1" max="1" width="2.625" style="72" customWidth="1"/>
    <col min="2" max="2" width="2.5" style="72" bestFit="1" customWidth="1"/>
    <col min="3" max="37" width="2.25" style="72"/>
    <col min="38" max="39" width="2.25" style="71"/>
    <col min="40" max="16384" width="2.25" style="72"/>
  </cols>
  <sheetData>
    <row r="1" spans="1:40" ht="13.5">
      <c r="A1" s="70" t="s">
        <v>112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</row>
    <row r="2" spans="1:40" ht="22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40" ht="13.5">
      <c r="A3" s="73"/>
      <c r="B3" s="73"/>
      <c r="C3" s="80"/>
      <c r="D3" s="80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5" t="s">
        <v>4</v>
      </c>
      <c r="AD3" s="148"/>
      <c r="AE3" s="148"/>
      <c r="AF3" s="76" t="s">
        <v>5</v>
      </c>
      <c r="AG3" s="148"/>
      <c r="AH3" s="148"/>
      <c r="AI3" s="76" t="s">
        <v>6</v>
      </c>
      <c r="AJ3" s="148"/>
      <c r="AK3" s="148"/>
      <c r="AL3" s="76" t="s">
        <v>7</v>
      </c>
      <c r="AM3" s="80"/>
    </row>
    <row r="4" spans="1:40" s="71" customFormat="1" ht="45" customHeight="1">
      <c r="A4" s="73"/>
      <c r="B4" s="73"/>
      <c r="C4" s="80"/>
      <c r="D4" s="8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40" ht="18" customHeight="1">
      <c r="A5" s="149" t="s">
        <v>111</v>
      </c>
      <c r="B5" s="149"/>
      <c r="C5" s="149"/>
      <c r="D5" s="149"/>
      <c r="E5" s="149"/>
      <c r="F5" s="149"/>
      <c r="G5" s="149"/>
      <c r="H5" s="73"/>
      <c r="I5" s="73" t="s">
        <v>8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40" ht="45" customHeight="1">
      <c r="A6" s="77"/>
      <c r="B6" s="77"/>
      <c r="C6" s="77"/>
      <c r="D6" s="77"/>
      <c r="E6" s="77"/>
      <c r="F6" s="77"/>
      <c r="G6" s="77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</row>
    <row r="7" spans="1:40" ht="15.75" customHeight="1">
      <c r="A7" s="77"/>
      <c r="B7" s="77"/>
      <c r="C7" s="77"/>
      <c r="D7" s="77"/>
      <c r="E7" s="77"/>
      <c r="F7" s="77"/>
      <c r="G7" s="77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147" t="s">
        <v>9</v>
      </c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77"/>
      <c r="AM7" s="73"/>
      <c r="AN7" s="78"/>
    </row>
    <row r="8" spans="1:40" ht="15.75" customHeight="1">
      <c r="A8" s="77"/>
      <c r="B8" s="77"/>
      <c r="C8" s="77"/>
      <c r="D8" s="77"/>
      <c r="E8" s="77"/>
      <c r="F8" s="77"/>
      <c r="G8" s="77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147" t="s">
        <v>10</v>
      </c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79"/>
      <c r="AM8" s="73"/>
    </row>
    <row r="9" spans="1:40" s="71" customFormat="1" ht="60" customHeight="1">
      <c r="A9" s="77"/>
      <c r="B9" s="77"/>
      <c r="C9" s="77"/>
      <c r="D9" s="77"/>
      <c r="E9" s="77"/>
      <c r="F9" s="77"/>
      <c r="G9" s="77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</row>
    <row r="10" spans="1:40" s="71" customFormat="1" ht="18" customHeight="1">
      <c r="A10" s="132" t="s">
        <v>242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</row>
    <row r="11" spans="1:40" s="71" customFormat="1" ht="18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</row>
    <row r="12" spans="1:40" s="71" customFormat="1" ht="56.25" customHeight="1">
      <c r="A12" s="73"/>
      <c r="B12" s="73"/>
      <c r="C12" s="80"/>
      <c r="D12" s="80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</row>
    <row r="13" spans="1:40" s="71" customFormat="1" ht="13.5">
      <c r="A13" s="73" t="s">
        <v>212</v>
      </c>
      <c r="B13" s="73"/>
      <c r="C13" s="80"/>
      <c r="D13" s="80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</row>
    <row r="14" spans="1:40" s="71" customFormat="1" ht="57.7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</row>
    <row r="15" spans="1:40" s="71" customFormat="1" ht="14.25" customHeight="1">
      <c r="A15" s="73"/>
      <c r="B15" s="137" t="s">
        <v>11</v>
      </c>
      <c r="C15" s="137"/>
      <c r="D15" s="137"/>
      <c r="E15" s="137"/>
      <c r="F15" s="137"/>
      <c r="G15" s="137"/>
      <c r="H15" s="137"/>
      <c r="I15" s="137"/>
      <c r="J15" s="137"/>
      <c r="K15" s="138">
        <f ca="1">SUM(申請額一覧!H5:H24)</f>
        <v>0</v>
      </c>
      <c r="L15" s="137"/>
      <c r="M15" s="137"/>
      <c r="N15" s="137"/>
      <c r="O15" s="137"/>
      <c r="P15" s="137"/>
      <c r="Q15" s="137"/>
      <c r="R15" s="137"/>
      <c r="S15" s="73" t="s">
        <v>12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</row>
    <row r="16" spans="1:40" s="71" customFormat="1" ht="14.2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</row>
    <row r="17" spans="1:39" s="71" customFormat="1" ht="14.25" customHeight="1">
      <c r="A17" s="73"/>
      <c r="B17" s="73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82"/>
      <c r="Z17" s="82"/>
      <c r="AA17" s="82"/>
      <c r="AB17" s="82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</row>
    <row r="18" spans="1:39" s="71" customFormat="1" ht="14.25" customHeight="1">
      <c r="A18" s="73"/>
      <c r="B18" s="73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2"/>
      <c r="Y18" s="82"/>
      <c r="Z18" s="82"/>
      <c r="AA18" s="82"/>
      <c r="AB18" s="82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</row>
    <row r="19" spans="1:39" s="71" customFormat="1" ht="14.25" customHeight="1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</row>
    <row r="20" spans="1:39" s="71" customFormat="1" ht="14.25" customHeight="1">
      <c r="B20" s="73" t="s">
        <v>13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1:39" s="71" customFormat="1" ht="14.25" customHeight="1">
      <c r="B21" s="73" t="s">
        <v>114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</row>
    <row r="22" spans="1:39" s="71" customFormat="1" ht="14.25" customHeight="1">
      <c r="B22" s="73" t="s">
        <v>243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</row>
    <row r="23" spans="1:39" s="71" customFormat="1" ht="14.25" customHeight="1">
      <c r="B23" s="73"/>
      <c r="C23" s="73"/>
      <c r="D23" s="73" t="s">
        <v>113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</row>
    <row r="24" spans="1:39" s="71" customFormat="1" ht="14.25" customHeight="1">
      <c r="B24" s="73" t="s">
        <v>126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</row>
    <row r="25" spans="1:39" s="71" customFormat="1"/>
    <row r="26" spans="1:39" s="71" customFormat="1"/>
    <row r="27" spans="1:39" s="71" customFormat="1"/>
    <row r="28" spans="1:39" s="71" customFormat="1">
      <c r="T28" s="71" t="s">
        <v>14</v>
      </c>
    </row>
    <row r="29" spans="1:39" s="71" customFormat="1" ht="6" customHeight="1"/>
    <row r="30" spans="1:39" ht="18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133" t="s">
        <v>15</v>
      </c>
      <c r="V30" s="134"/>
      <c r="W30" s="134"/>
      <c r="X30" s="134"/>
      <c r="Y30" s="134"/>
      <c r="Z30" s="134"/>
      <c r="AA30" s="134"/>
      <c r="AB30" s="139"/>
      <c r="AC30" s="140"/>
      <c r="AD30" s="140"/>
      <c r="AE30" s="140"/>
      <c r="AF30" s="140"/>
      <c r="AG30" s="140"/>
      <c r="AH30" s="140"/>
      <c r="AI30" s="140"/>
      <c r="AJ30" s="140"/>
      <c r="AK30" s="141"/>
    </row>
    <row r="31" spans="1:39" ht="18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133" t="s">
        <v>16</v>
      </c>
      <c r="V31" s="134"/>
      <c r="W31" s="134"/>
      <c r="X31" s="134"/>
      <c r="Y31" s="134"/>
      <c r="Z31" s="134"/>
      <c r="AA31" s="134"/>
      <c r="AB31" s="139"/>
      <c r="AC31" s="140"/>
      <c r="AD31" s="140"/>
      <c r="AE31" s="140"/>
      <c r="AF31" s="140"/>
      <c r="AG31" s="140"/>
      <c r="AH31" s="140"/>
      <c r="AI31" s="140"/>
      <c r="AJ31" s="140"/>
      <c r="AK31" s="141"/>
    </row>
    <row r="32" spans="1:39" ht="18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135" t="s">
        <v>17</v>
      </c>
      <c r="V32" s="136"/>
      <c r="W32" s="136"/>
      <c r="X32" s="136"/>
      <c r="Y32" s="136"/>
      <c r="Z32" s="136"/>
      <c r="AA32" s="136"/>
      <c r="AB32" s="142"/>
      <c r="AC32" s="143"/>
      <c r="AD32" s="143"/>
      <c r="AE32" s="143"/>
      <c r="AF32" s="143"/>
      <c r="AG32" s="143"/>
      <c r="AH32" s="143"/>
      <c r="AI32" s="143"/>
      <c r="AJ32" s="143"/>
      <c r="AK32" s="144"/>
    </row>
    <row r="33" spans="1:37" ht="18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128" t="s">
        <v>34</v>
      </c>
      <c r="V33" s="129"/>
      <c r="W33" s="129"/>
      <c r="X33" s="145" t="s">
        <v>18</v>
      </c>
      <c r="Y33" s="146"/>
      <c r="Z33" s="146"/>
      <c r="AA33" s="146"/>
      <c r="AB33" s="139"/>
      <c r="AC33" s="140"/>
      <c r="AD33" s="140"/>
      <c r="AE33" s="140"/>
      <c r="AF33" s="140"/>
      <c r="AG33" s="140"/>
      <c r="AH33" s="140"/>
      <c r="AI33" s="140"/>
      <c r="AJ33" s="140"/>
      <c r="AK33" s="141"/>
    </row>
    <row r="34" spans="1:37" ht="18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130"/>
      <c r="V34" s="131"/>
      <c r="W34" s="131"/>
      <c r="X34" s="145" t="s">
        <v>19</v>
      </c>
      <c r="Y34" s="146"/>
      <c r="Z34" s="146"/>
      <c r="AA34" s="146"/>
      <c r="AB34" s="139"/>
      <c r="AC34" s="140"/>
      <c r="AD34" s="140"/>
      <c r="AE34" s="140"/>
      <c r="AF34" s="140"/>
      <c r="AG34" s="140"/>
      <c r="AH34" s="140"/>
      <c r="AI34" s="140"/>
      <c r="AJ34" s="140"/>
      <c r="AK34" s="141"/>
    </row>
    <row r="35" spans="1:37" ht="18.7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</row>
    <row r="36" spans="1:37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</row>
    <row r="37" spans="1:37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</row>
    <row r="38" spans="1:37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</row>
    <row r="39" spans="1:37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</row>
    <row r="40" spans="1:37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</row>
  </sheetData>
  <sheetProtection algorithmName="SHA-512" hashValue="t5x+iZUVf8wTxoCIDq1UXnD9Ey6rIgETkHOWbCH+/fD+l54nZ+MtUnSgI/Xkzxh3KqjfSh9fbXONwsiFGRfLhg==" saltValue="POskTx5WOBh4gwIoyPiJEA==" spinCount="100000" sheet="1" objects="1" scenarios="1"/>
  <protectedRanges>
    <protectedRange sqref="AD3 AG3 AJ3 W7:W8 AB32:AB34 AB30:AB31" name="範囲1"/>
  </protectedRanges>
  <mergeCells count="20">
    <mergeCell ref="W8:AK8"/>
    <mergeCell ref="AJ3:AK3"/>
    <mergeCell ref="AG3:AH3"/>
    <mergeCell ref="AD3:AE3"/>
    <mergeCell ref="A5:G5"/>
    <mergeCell ref="W7:AK7"/>
    <mergeCell ref="U33:W34"/>
    <mergeCell ref="A10:AM10"/>
    <mergeCell ref="U31:AA31"/>
    <mergeCell ref="U32:AA32"/>
    <mergeCell ref="U30:AA30"/>
    <mergeCell ref="B15:J15"/>
    <mergeCell ref="K15:R15"/>
    <mergeCell ref="AB30:AK30"/>
    <mergeCell ref="AB34:AK34"/>
    <mergeCell ref="AB33:AK33"/>
    <mergeCell ref="AB32:AK32"/>
    <mergeCell ref="AB31:AK31"/>
    <mergeCell ref="X33:AA33"/>
    <mergeCell ref="X34:AA34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1"/>
  <sheetViews>
    <sheetView showGridLines="0" showZeros="0" zoomScale="85" zoomScaleNormal="85" zoomScaleSheetLayoutView="100" workbookViewId="0"/>
  </sheetViews>
  <sheetFormatPr defaultColWidth="2.25" defaultRowHeight="13.5"/>
  <cols>
    <col min="1" max="1" width="3.125" style="1" customWidth="1"/>
    <col min="2" max="2" width="30.25" style="1" customWidth="1"/>
    <col min="3" max="3" width="12.875" style="1" customWidth="1"/>
    <col min="4" max="4" width="34.625" style="1" customWidth="1"/>
    <col min="5" max="5" width="13.875" style="1" bestFit="1" customWidth="1"/>
    <col min="6" max="6" width="20.875" style="1" customWidth="1"/>
    <col min="7" max="7" width="23.625" style="1" customWidth="1"/>
    <col min="8" max="8" width="19.625" style="1" customWidth="1"/>
    <col min="9" max="9" width="7.375" style="1" hidden="1" customWidth="1"/>
    <col min="10" max="10" width="7.625" style="1" hidden="1" customWidth="1"/>
    <col min="11" max="11" width="4.375" style="1" hidden="1" customWidth="1"/>
    <col min="12" max="13" width="2.25" style="1"/>
    <col min="14" max="14" width="4.375" style="1" bestFit="1" customWidth="1"/>
    <col min="15" max="16384" width="2.25" style="1"/>
  </cols>
  <sheetData>
    <row r="1" spans="1:33">
      <c r="A1" s="1" t="s">
        <v>115</v>
      </c>
    </row>
    <row r="2" spans="1:33">
      <c r="A2" s="5"/>
    </row>
    <row r="3" spans="1:33" ht="18" customHeight="1">
      <c r="A3" s="153" t="s">
        <v>20</v>
      </c>
      <c r="B3" s="152" t="s">
        <v>21</v>
      </c>
      <c r="C3" s="154" t="s">
        <v>241</v>
      </c>
      <c r="D3" s="152" t="s">
        <v>22</v>
      </c>
      <c r="E3" s="152" t="s">
        <v>18</v>
      </c>
      <c r="F3" s="157" t="s">
        <v>23</v>
      </c>
      <c r="G3" s="155" t="s">
        <v>24</v>
      </c>
      <c r="H3" s="159" t="s">
        <v>217</v>
      </c>
      <c r="I3" s="84"/>
      <c r="J3" s="85"/>
      <c r="K3" s="150" t="s">
        <v>25</v>
      </c>
    </row>
    <row r="4" spans="1:33" ht="14.25" thickBot="1">
      <c r="A4" s="153"/>
      <c r="B4" s="152"/>
      <c r="C4" s="154"/>
      <c r="D4" s="152"/>
      <c r="E4" s="152"/>
      <c r="F4" s="158"/>
      <c r="G4" s="156"/>
      <c r="H4" s="160"/>
      <c r="I4" s="4"/>
      <c r="J4" s="16" t="s">
        <v>117</v>
      </c>
      <c r="K4" s="151"/>
    </row>
    <row r="5" spans="1:33" ht="22.5" customHeight="1" thickBot="1">
      <c r="A5" s="6">
        <f>ROW()-4</f>
        <v>1</v>
      </c>
      <c r="B5" s="24">
        <f ca="1">IFERROR(INDIRECT("個票"&amp;$A5&amp;"！$t$7"),"")</f>
        <v>0</v>
      </c>
      <c r="C5" s="24">
        <f ca="1">IFERROR(INDIRECT("個票"&amp;$A5&amp;"！$h$7"),"")</f>
        <v>0</v>
      </c>
      <c r="D5" s="24">
        <f ca="1">IFERROR(INDIRECT("個票"&amp;$A5&amp;"！$l$10"),"")</f>
        <v>0</v>
      </c>
      <c r="E5" s="24">
        <f ca="1">IFERROR(INDIRECT("個票"&amp;$A5&amp;"！$w$9"),"")</f>
        <v>0</v>
      </c>
      <c r="F5" s="24" t="str">
        <f ca="1">IFERROR(INDIRECT("個票"&amp;$A5&amp;"！$ｄ$9")&amp;INDIRECT("個票"&amp;$A5&amp;"！$ｈ$9"),"")</f>
        <v>茨城県</v>
      </c>
      <c r="G5" s="24" t="str">
        <f ca="1">IF(J5&gt;0,申請書!$W$7,"")</f>
        <v/>
      </c>
      <c r="H5" s="9">
        <f t="shared" ref="H5:H24" ca="1" si="0">IFERROR(INDIRECT("個票"&amp;$A5&amp;"！$ai$27"),"")</f>
        <v>0</v>
      </c>
      <c r="I5" s="44">
        <f t="shared" ref="I5:I24" ca="1" si="1">IFERROR(INDIRECT("個票"&amp;$A5&amp;"！$ai$47"),"")</f>
        <v>0</v>
      </c>
      <c r="J5" s="9">
        <f ca="1">SUM(H5,I5)</f>
        <v>0</v>
      </c>
      <c r="K5" s="20"/>
      <c r="N5" s="22" t="str">
        <f ca="1">IF(_xlfn.SHEETS()-8=COUNTIF(J5:J27,"&gt;0"),"○","！（本表の事業所数と個票の枚数が一致しません）")</f>
        <v>！（本表の事業所数と個票の枚数が一致しません）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19"/>
    </row>
    <row r="6" spans="1:33" ht="22.5" customHeight="1">
      <c r="A6" s="6">
        <f t="shared" ref="A6:A24" si="2">ROW()-4</f>
        <v>2</v>
      </c>
      <c r="B6" s="24" t="str">
        <f t="shared" ref="B6:B24" ca="1" si="3">IFERROR(INDIRECT("個票"&amp;$A6&amp;"！$t$7"),"")</f>
        <v/>
      </c>
      <c r="C6" s="24" t="str">
        <f t="shared" ref="C6:C24" ca="1" si="4">IFERROR(INDIRECT("個票"&amp;$A6&amp;"！$h$7"),"")</f>
        <v/>
      </c>
      <c r="D6" s="24" t="str">
        <f t="shared" ref="D6:D24" ca="1" si="5">IFERROR(INDIRECT("個票"&amp;$A6&amp;"！$l$10"),"")</f>
        <v/>
      </c>
      <c r="E6" s="24" t="str">
        <f t="shared" ref="E6:E24" ca="1" si="6">IFERROR(INDIRECT("個票"&amp;$A6&amp;"！$w$9"),"")</f>
        <v/>
      </c>
      <c r="F6" s="24" t="str">
        <f t="shared" ref="F6:F24" ca="1" si="7">IFERROR(INDIRECT("個票"&amp;$A6&amp;"！$ｄ$9")&amp;INDIRECT("個票"&amp;$A6&amp;"！$ｈ$9"),"")</f>
        <v/>
      </c>
      <c r="G6" s="24" t="str">
        <f ca="1">IF(J6&gt;0,申請書!$W$7,"")</f>
        <v/>
      </c>
      <c r="H6" s="9" t="str">
        <f t="shared" ca="1" si="0"/>
        <v/>
      </c>
      <c r="I6" s="44" t="str">
        <f t="shared" ca="1" si="1"/>
        <v/>
      </c>
      <c r="J6" s="9">
        <f ca="1">SUM(H6,I6)</f>
        <v>0</v>
      </c>
      <c r="K6" s="20"/>
      <c r="N6" s="21" t="s">
        <v>27</v>
      </c>
    </row>
    <row r="7" spans="1:33" ht="22.5" customHeight="1">
      <c r="A7" s="6">
        <f t="shared" si="2"/>
        <v>3</v>
      </c>
      <c r="B7" s="24" t="str">
        <f t="shared" ca="1" si="3"/>
        <v/>
      </c>
      <c r="C7" s="24" t="str">
        <f t="shared" ca="1" si="4"/>
        <v/>
      </c>
      <c r="D7" s="24" t="str">
        <f t="shared" ca="1" si="5"/>
        <v/>
      </c>
      <c r="E7" s="24" t="str">
        <f t="shared" ca="1" si="6"/>
        <v/>
      </c>
      <c r="F7" s="24" t="str">
        <f t="shared" ca="1" si="7"/>
        <v/>
      </c>
      <c r="G7" s="24" t="str">
        <f ca="1">IF(J7&gt;0,申請書!$W$7,"")</f>
        <v/>
      </c>
      <c r="H7" s="9" t="str">
        <f t="shared" ca="1" si="0"/>
        <v/>
      </c>
      <c r="I7" s="44" t="str">
        <f t="shared" ca="1" si="1"/>
        <v/>
      </c>
      <c r="J7" s="9">
        <f t="shared" ref="J7:J19" ca="1" si="8">SUM(H7,I7)</f>
        <v>0</v>
      </c>
      <c r="K7" s="20"/>
      <c r="N7" s="21" t="s">
        <v>28</v>
      </c>
    </row>
    <row r="8" spans="1:33" ht="22.5" customHeight="1">
      <c r="A8" s="6">
        <f t="shared" si="2"/>
        <v>4</v>
      </c>
      <c r="B8" s="24" t="str">
        <f t="shared" ca="1" si="3"/>
        <v/>
      </c>
      <c r="C8" s="24" t="str">
        <f t="shared" ca="1" si="4"/>
        <v/>
      </c>
      <c r="D8" s="24" t="str">
        <f t="shared" ca="1" si="5"/>
        <v/>
      </c>
      <c r="E8" s="24" t="str">
        <f t="shared" ca="1" si="6"/>
        <v/>
      </c>
      <c r="F8" s="24" t="str">
        <f t="shared" ca="1" si="7"/>
        <v/>
      </c>
      <c r="G8" s="24" t="str">
        <f ca="1">IF(J8&gt;0,申請書!$W$7,"")</f>
        <v/>
      </c>
      <c r="H8" s="9" t="str">
        <f t="shared" ca="1" si="0"/>
        <v/>
      </c>
      <c r="I8" s="44" t="str">
        <f t="shared" ca="1" si="1"/>
        <v/>
      </c>
      <c r="J8" s="9">
        <f t="shared" ca="1" si="8"/>
        <v>0</v>
      </c>
      <c r="K8" s="20"/>
    </row>
    <row r="9" spans="1:33" ht="22.5" customHeight="1">
      <c r="A9" s="6">
        <f t="shared" si="2"/>
        <v>5</v>
      </c>
      <c r="B9" s="24" t="str">
        <f t="shared" ca="1" si="3"/>
        <v/>
      </c>
      <c r="C9" s="24" t="str">
        <f t="shared" ca="1" si="4"/>
        <v/>
      </c>
      <c r="D9" s="24" t="str">
        <f t="shared" ca="1" si="5"/>
        <v/>
      </c>
      <c r="E9" s="24" t="str">
        <f t="shared" ca="1" si="6"/>
        <v/>
      </c>
      <c r="F9" s="24" t="str">
        <f t="shared" ca="1" si="7"/>
        <v/>
      </c>
      <c r="G9" s="24" t="str">
        <f ca="1">IF(J9&gt;0,申請書!$W$7,"")</f>
        <v/>
      </c>
      <c r="H9" s="9" t="str">
        <f t="shared" ca="1" si="0"/>
        <v/>
      </c>
      <c r="I9" s="44" t="str">
        <f t="shared" ca="1" si="1"/>
        <v/>
      </c>
      <c r="J9" s="9">
        <f t="shared" ca="1" si="8"/>
        <v>0</v>
      </c>
      <c r="K9" s="20"/>
    </row>
    <row r="10" spans="1:33" ht="22.5" customHeight="1">
      <c r="A10" s="6">
        <f t="shared" si="2"/>
        <v>6</v>
      </c>
      <c r="B10" s="24" t="str">
        <f t="shared" ca="1" si="3"/>
        <v/>
      </c>
      <c r="C10" s="24" t="str">
        <f t="shared" ca="1" si="4"/>
        <v/>
      </c>
      <c r="D10" s="24" t="str">
        <f t="shared" ca="1" si="5"/>
        <v/>
      </c>
      <c r="E10" s="24" t="str">
        <f t="shared" ca="1" si="6"/>
        <v/>
      </c>
      <c r="F10" s="24" t="str">
        <f t="shared" ca="1" si="7"/>
        <v/>
      </c>
      <c r="G10" s="24" t="str">
        <f ca="1">IF(J10&gt;0,申請書!$W$7,"")</f>
        <v/>
      </c>
      <c r="H10" s="9" t="str">
        <f t="shared" ca="1" si="0"/>
        <v/>
      </c>
      <c r="I10" s="44" t="str">
        <f t="shared" ca="1" si="1"/>
        <v/>
      </c>
      <c r="J10" s="9">
        <f t="shared" ca="1" si="8"/>
        <v>0</v>
      </c>
      <c r="K10" s="20"/>
    </row>
    <row r="11" spans="1:33" ht="22.5" customHeight="1">
      <c r="A11" s="6">
        <f t="shared" si="2"/>
        <v>7</v>
      </c>
      <c r="B11" s="24" t="str">
        <f t="shared" ca="1" si="3"/>
        <v/>
      </c>
      <c r="C11" s="24" t="str">
        <f t="shared" ca="1" si="4"/>
        <v/>
      </c>
      <c r="D11" s="24" t="str">
        <f t="shared" ca="1" si="5"/>
        <v/>
      </c>
      <c r="E11" s="24" t="str">
        <f t="shared" ca="1" si="6"/>
        <v/>
      </c>
      <c r="F11" s="24" t="str">
        <f t="shared" ca="1" si="7"/>
        <v/>
      </c>
      <c r="G11" s="24" t="str">
        <f ca="1">IF(J11&gt;0,申請書!$W$7,"")</f>
        <v/>
      </c>
      <c r="H11" s="9" t="str">
        <f t="shared" ca="1" si="0"/>
        <v/>
      </c>
      <c r="I11" s="44" t="str">
        <f t="shared" ca="1" si="1"/>
        <v/>
      </c>
      <c r="J11" s="9">
        <f t="shared" ca="1" si="8"/>
        <v>0</v>
      </c>
      <c r="K11" s="20"/>
    </row>
    <row r="12" spans="1:33" ht="22.5" customHeight="1">
      <c r="A12" s="6">
        <f t="shared" si="2"/>
        <v>8</v>
      </c>
      <c r="B12" s="24" t="str">
        <f t="shared" ca="1" si="3"/>
        <v/>
      </c>
      <c r="C12" s="24" t="str">
        <f t="shared" ca="1" si="4"/>
        <v/>
      </c>
      <c r="D12" s="24" t="str">
        <f t="shared" ca="1" si="5"/>
        <v/>
      </c>
      <c r="E12" s="24" t="str">
        <f t="shared" ca="1" si="6"/>
        <v/>
      </c>
      <c r="F12" s="24" t="str">
        <f t="shared" ca="1" si="7"/>
        <v/>
      </c>
      <c r="G12" s="24" t="str">
        <f ca="1">IF(J12&gt;0,申請書!$W$7,"")</f>
        <v/>
      </c>
      <c r="H12" s="9" t="str">
        <f t="shared" ca="1" si="0"/>
        <v/>
      </c>
      <c r="I12" s="44" t="str">
        <f t="shared" ca="1" si="1"/>
        <v/>
      </c>
      <c r="J12" s="9">
        <f t="shared" ca="1" si="8"/>
        <v>0</v>
      </c>
      <c r="K12" s="20"/>
    </row>
    <row r="13" spans="1:33" ht="22.5" customHeight="1">
      <c r="A13" s="6">
        <f t="shared" si="2"/>
        <v>9</v>
      </c>
      <c r="B13" s="24" t="str">
        <f t="shared" ca="1" si="3"/>
        <v/>
      </c>
      <c r="C13" s="24" t="str">
        <f t="shared" ca="1" si="4"/>
        <v/>
      </c>
      <c r="D13" s="24" t="str">
        <f t="shared" ca="1" si="5"/>
        <v/>
      </c>
      <c r="E13" s="24" t="str">
        <f t="shared" ca="1" si="6"/>
        <v/>
      </c>
      <c r="F13" s="24" t="str">
        <f t="shared" ca="1" si="7"/>
        <v/>
      </c>
      <c r="G13" s="24" t="str">
        <f ca="1">IF(J13&gt;0,申請書!$W$7,"")</f>
        <v/>
      </c>
      <c r="H13" s="9" t="str">
        <f t="shared" ca="1" si="0"/>
        <v/>
      </c>
      <c r="I13" s="44" t="str">
        <f t="shared" ca="1" si="1"/>
        <v/>
      </c>
      <c r="J13" s="9">
        <f t="shared" ca="1" si="8"/>
        <v>0</v>
      </c>
      <c r="K13" s="20"/>
    </row>
    <row r="14" spans="1:33" ht="22.5" customHeight="1">
      <c r="A14" s="6">
        <f t="shared" si="2"/>
        <v>10</v>
      </c>
      <c r="B14" s="24" t="str">
        <f t="shared" ca="1" si="3"/>
        <v/>
      </c>
      <c r="C14" s="24" t="str">
        <f t="shared" ca="1" si="4"/>
        <v/>
      </c>
      <c r="D14" s="24" t="str">
        <f t="shared" ca="1" si="5"/>
        <v/>
      </c>
      <c r="E14" s="24" t="str">
        <f t="shared" ca="1" si="6"/>
        <v/>
      </c>
      <c r="F14" s="24" t="str">
        <f t="shared" ca="1" si="7"/>
        <v/>
      </c>
      <c r="G14" s="24" t="str">
        <f ca="1">IF(J14&gt;0,申請書!$W$7,"")</f>
        <v/>
      </c>
      <c r="H14" s="9" t="str">
        <f t="shared" ca="1" si="0"/>
        <v/>
      </c>
      <c r="I14" s="44" t="str">
        <f t="shared" ca="1" si="1"/>
        <v/>
      </c>
      <c r="J14" s="9">
        <f t="shared" ca="1" si="8"/>
        <v>0</v>
      </c>
      <c r="K14" s="20"/>
    </row>
    <row r="15" spans="1:33" ht="22.5" customHeight="1">
      <c r="A15" s="6">
        <f t="shared" si="2"/>
        <v>11</v>
      </c>
      <c r="B15" s="24" t="str">
        <f t="shared" ca="1" si="3"/>
        <v/>
      </c>
      <c r="C15" s="24" t="str">
        <f t="shared" ca="1" si="4"/>
        <v/>
      </c>
      <c r="D15" s="24" t="str">
        <f t="shared" ca="1" si="5"/>
        <v/>
      </c>
      <c r="E15" s="24" t="str">
        <f t="shared" ca="1" si="6"/>
        <v/>
      </c>
      <c r="F15" s="24" t="str">
        <f t="shared" ca="1" si="7"/>
        <v/>
      </c>
      <c r="G15" s="24" t="str">
        <f ca="1">IF(J15&gt;0,申請書!$W$7,"")</f>
        <v/>
      </c>
      <c r="H15" s="9" t="str">
        <f t="shared" ca="1" si="0"/>
        <v/>
      </c>
      <c r="I15" s="44" t="str">
        <f t="shared" ca="1" si="1"/>
        <v/>
      </c>
      <c r="J15" s="9">
        <f t="shared" ca="1" si="8"/>
        <v>0</v>
      </c>
      <c r="K15" s="20"/>
    </row>
    <row r="16" spans="1:33" ht="22.5" customHeight="1">
      <c r="A16" s="6">
        <f t="shared" si="2"/>
        <v>12</v>
      </c>
      <c r="B16" s="24" t="str">
        <f t="shared" ca="1" si="3"/>
        <v/>
      </c>
      <c r="C16" s="24" t="str">
        <f t="shared" ca="1" si="4"/>
        <v/>
      </c>
      <c r="D16" s="24" t="str">
        <f t="shared" ca="1" si="5"/>
        <v/>
      </c>
      <c r="E16" s="24" t="str">
        <f t="shared" ca="1" si="6"/>
        <v/>
      </c>
      <c r="F16" s="24" t="str">
        <f t="shared" ca="1" si="7"/>
        <v/>
      </c>
      <c r="G16" s="24" t="str">
        <f ca="1">IF(J16&gt;0,申請書!$W$7,"")</f>
        <v/>
      </c>
      <c r="H16" s="9" t="str">
        <f t="shared" ca="1" si="0"/>
        <v/>
      </c>
      <c r="I16" s="44" t="str">
        <f t="shared" ca="1" si="1"/>
        <v/>
      </c>
      <c r="J16" s="9">
        <f t="shared" ca="1" si="8"/>
        <v>0</v>
      </c>
      <c r="K16" s="20"/>
    </row>
    <row r="17" spans="1:11" ht="22.5" customHeight="1">
      <c r="A17" s="6">
        <f t="shared" si="2"/>
        <v>13</v>
      </c>
      <c r="B17" s="24" t="str">
        <f t="shared" ca="1" si="3"/>
        <v/>
      </c>
      <c r="C17" s="24" t="str">
        <f t="shared" ca="1" si="4"/>
        <v/>
      </c>
      <c r="D17" s="24" t="str">
        <f t="shared" ca="1" si="5"/>
        <v/>
      </c>
      <c r="E17" s="24" t="str">
        <f t="shared" ca="1" si="6"/>
        <v/>
      </c>
      <c r="F17" s="24" t="str">
        <f t="shared" ca="1" si="7"/>
        <v/>
      </c>
      <c r="G17" s="24" t="str">
        <f ca="1">IF(J17&gt;0,申請書!$W$7,"")</f>
        <v/>
      </c>
      <c r="H17" s="9" t="str">
        <f t="shared" ca="1" si="0"/>
        <v/>
      </c>
      <c r="I17" s="44" t="str">
        <f t="shared" ca="1" si="1"/>
        <v/>
      </c>
      <c r="J17" s="9">
        <f t="shared" ca="1" si="8"/>
        <v>0</v>
      </c>
      <c r="K17" s="20"/>
    </row>
    <row r="18" spans="1:11" ht="22.5" customHeight="1">
      <c r="A18" s="6">
        <f t="shared" si="2"/>
        <v>14</v>
      </c>
      <c r="B18" s="24" t="str">
        <f t="shared" ca="1" si="3"/>
        <v/>
      </c>
      <c r="C18" s="24" t="str">
        <f t="shared" ca="1" si="4"/>
        <v/>
      </c>
      <c r="D18" s="24" t="str">
        <f t="shared" ca="1" si="5"/>
        <v/>
      </c>
      <c r="E18" s="24" t="str">
        <f t="shared" ca="1" si="6"/>
        <v/>
      </c>
      <c r="F18" s="24" t="str">
        <f t="shared" ca="1" si="7"/>
        <v/>
      </c>
      <c r="G18" s="24" t="str">
        <f ca="1">IF(J18&gt;0,申請書!$W$7,"")</f>
        <v/>
      </c>
      <c r="H18" s="9" t="str">
        <f t="shared" ca="1" si="0"/>
        <v/>
      </c>
      <c r="I18" s="44" t="str">
        <f t="shared" ca="1" si="1"/>
        <v/>
      </c>
      <c r="J18" s="9">
        <f t="shared" ca="1" si="8"/>
        <v>0</v>
      </c>
      <c r="K18" s="20"/>
    </row>
    <row r="19" spans="1:11" ht="22.5" customHeight="1">
      <c r="A19" s="6">
        <f t="shared" si="2"/>
        <v>15</v>
      </c>
      <c r="B19" s="24" t="str">
        <f t="shared" ca="1" si="3"/>
        <v/>
      </c>
      <c r="C19" s="24" t="str">
        <f t="shared" ca="1" si="4"/>
        <v/>
      </c>
      <c r="D19" s="24" t="str">
        <f t="shared" ca="1" si="5"/>
        <v/>
      </c>
      <c r="E19" s="24" t="str">
        <f t="shared" ca="1" si="6"/>
        <v/>
      </c>
      <c r="F19" s="24" t="str">
        <f t="shared" ca="1" si="7"/>
        <v/>
      </c>
      <c r="G19" s="24" t="str">
        <f ca="1">IF(J19&gt;0,申請書!$W$7,"")</f>
        <v/>
      </c>
      <c r="H19" s="9" t="str">
        <f t="shared" ca="1" si="0"/>
        <v/>
      </c>
      <c r="I19" s="44" t="str">
        <f t="shared" ca="1" si="1"/>
        <v/>
      </c>
      <c r="J19" s="9">
        <f t="shared" ca="1" si="8"/>
        <v>0</v>
      </c>
      <c r="K19" s="20"/>
    </row>
    <row r="20" spans="1:11" ht="22.5" customHeight="1">
      <c r="A20" s="6">
        <f t="shared" si="2"/>
        <v>16</v>
      </c>
      <c r="B20" s="24" t="str">
        <f t="shared" ca="1" si="3"/>
        <v/>
      </c>
      <c r="C20" s="24" t="str">
        <f t="shared" ca="1" si="4"/>
        <v/>
      </c>
      <c r="D20" s="24" t="str">
        <f t="shared" ca="1" si="5"/>
        <v/>
      </c>
      <c r="E20" s="24" t="str">
        <f t="shared" ca="1" si="6"/>
        <v/>
      </c>
      <c r="F20" s="24" t="str">
        <f t="shared" ca="1" si="7"/>
        <v/>
      </c>
      <c r="G20" s="24" t="str">
        <f ca="1">IF(J20&gt;0,申請書!$W$7,"")</f>
        <v/>
      </c>
      <c r="H20" s="9" t="str">
        <f t="shared" ca="1" si="0"/>
        <v/>
      </c>
      <c r="I20" s="44" t="str">
        <f t="shared" ca="1" si="1"/>
        <v/>
      </c>
      <c r="J20" s="9">
        <f t="shared" ref="J20" ca="1" si="9">SUM(H20,I20)</f>
        <v>0</v>
      </c>
      <c r="K20" s="20"/>
    </row>
    <row r="21" spans="1:11" ht="22.5" customHeight="1">
      <c r="A21" s="6">
        <f t="shared" si="2"/>
        <v>17</v>
      </c>
      <c r="B21" s="24" t="str">
        <f t="shared" ca="1" si="3"/>
        <v/>
      </c>
      <c r="C21" s="24" t="str">
        <f t="shared" ca="1" si="4"/>
        <v/>
      </c>
      <c r="D21" s="24" t="str">
        <f t="shared" ca="1" si="5"/>
        <v/>
      </c>
      <c r="E21" s="24" t="str">
        <f t="shared" ca="1" si="6"/>
        <v/>
      </c>
      <c r="F21" s="24" t="str">
        <f t="shared" ca="1" si="7"/>
        <v/>
      </c>
      <c r="G21" s="24" t="str">
        <f ca="1">IF(J21&gt;0,申請書!$W$7,"")</f>
        <v/>
      </c>
      <c r="H21" s="9" t="str">
        <f t="shared" ca="1" si="0"/>
        <v/>
      </c>
      <c r="I21" s="44" t="str">
        <f t="shared" ca="1" si="1"/>
        <v/>
      </c>
      <c r="J21" s="9">
        <f t="shared" ref="J21" ca="1" si="10">SUM(H21,I21)</f>
        <v>0</v>
      </c>
      <c r="K21" s="20"/>
    </row>
    <row r="22" spans="1:11" ht="22.5" customHeight="1">
      <c r="A22" s="6">
        <f t="shared" si="2"/>
        <v>18</v>
      </c>
      <c r="B22" s="24" t="str">
        <f t="shared" ca="1" si="3"/>
        <v/>
      </c>
      <c r="C22" s="24" t="str">
        <f t="shared" ca="1" si="4"/>
        <v/>
      </c>
      <c r="D22" s="24" t="str">
        <f t="shared" ca="1" si="5"/>
        <v/>
      </c>
      <c r="E22" s="24" t="str">
        <f t="shared" ca="1" si="6"/>
        <v/>
      </c>
      <c r="F22" s="24" t="str">
        <f t="shared" ca="1" si="7"/>
        <v/>
      </c>
      <c r="G22" s="24" t="str">
        <f ca="1">IF(J22&gt;0,申請書!$W$7,"")</f>
        <v/>
      </c>
      <c r="H22" s="9" t="str">
        <f t="shared" ca="1" si="0"/>
        <v/>
      </c>
      <c r="I22" s="44" t="str">
        <f t="shared" ca="1" si="1"/>
        <v/>
      </c>
      <c r="J22" s="9">
        <f t="shared" ref="J22" ca="1" si="11">SUM(H22,I22)</f>
        <v>0</v>
      </c>
      <c r="K22" s="20"/>
    </row>
    <row r="23" spans="1:11" ht="22.5" customHeight="1">
      <c r="A23" s="6">
        <f t="shared" si="2"/>
        <v>19</v>
      </c>
      <c r="B23" s="24" t="str">
        <f t="shared" ca="1" si="3"/>
        <v/>
      </c>
      <c r="C23" s="24" t="str">
        <f t="shared" ca="1" si="4"/>
        <v/>
      </c>
      <c r="D23" s="24" t="str">
        <f t="shared" ca="1" si="5"/>
        <v/>
      </c>
      <c r="E23" s="24" t="str">
        <f t="shared" ca="1" si="6"/>
        <v/>
      </c>
      <c r="F23" s="24" t="str">
        <f t="shared" ca="1" si="7"/>
        <v/>
      </c>
      <c r="G23" s="24" t="str">
        <f ca="1">IF(J23&gt;0,申請書!$W$7,"")</f>
        <v/>
      </c>
      <c r="H23" s="9" t="str">
        <f t="shared" ca="1" si="0"/>
        <v/>
      </c>
      <c r="I23" s="44" t="str">
        <f t="shared" ca="1" si="1"/>
        <v/>
      </c>
      <c r="J23" s="9">
        <f t="shared" ref="J23" ca="1" si="12">SUM(H23,I23)</f>
        <v>0</v>
      </c>
      <c r="K23" s="20"/>
    </row>
    <row r="24" spans="1:11" ht="22.5" customHeight="1">
      <c r="A24" s="6">
        <f t="shared" si="2"/>
        <v>20</v>
      </c>
      <c r="B24" s="24" t="str">
        <f t="shared" ca="1" si="3"/>
        <v/>
      </c>
      <c r="C24" s="24" t="str">
        <f t="shared" ca="1" si="4"/>
        <v/>
      </c>
      <c r="D24" s="24" t="str">
        <f t="shared" ca="1" si="5"/>
        <v/>
      </c>
      <c r="E24" s="24" t="str">
        <f t="shared" ca="1" si="6"/>
        <v/>
      </c>
      <c r="F24" s="24" t="str">
        <f t="shared" ca="1" si="7"/>
        <v/>
      </c>
      <c r="G24" s="24" t="str">
        <f ca="1">IF(J24&gt;0,申請書!$W$7,"")</f>
        <v/>
      </c>
      <c r="H24" s="9" t="str">
        <f t="shared" ca="1" si="0"/>
        <v/>
      </c>
      <c r="I24" s="44" t="str">
        <f t="shared" ca="1" si="1"/>
        <v/>
      </c>
      <c r="J24" s="9">
        <f t="shared" ref="J24" ca="1" si="13">SUM(H24,I24)</f>
        <v>0</v>
      </c>
      <c r="K24" s="20"/>
    </row>
    <row r="25" spans="1:11" ht="11.25" customHeight="1"/>
    <row r="26" spans="1:11" customFormat="1">
      <c r="A26" s="2"/>
      <c r="B26" s="1"/>
      <c r="C26" s="1"/>
    </row>
    <row r="27" spans="1:11" customFormat="1" ht="16.5" customHeight="1">
      <c r="A27" s="7"/>
      <c r="B27" s="2" t="s">
        <v>29</v>
      </c>
      <c r="C27" s="1"/>
    </row>
    <row r="28" spans="1:11" customFormat="1" ht="16.5" customHeight="1">
      <c r="A28" s="7"/>
      <c r="B28" s="2"/>
      <c r="C28" s="1"/>
    </row>
    <row r="29" spans="1:11" customFormat="1" ht="16.5" customHeight="1">
      <c r="A29" s="3"/>
      <c r="B29" s="8"/>
      <c r="C29" s="1"/>
    </row>
    <row r="30" spans="1:11" customFormat="1" ht="16.5" customHeight="1">
      <c r="A30" s="3"/>
      <c r="B30" s="8"/>
      <c r="C30" s="1"/>
    </row>
    <row r="31" spans="1:11" customFormat="1" ht="22.5" customHeight="1"/>
    <row r="32" spans="1:11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  <row r="39" customFormat="1" ht="22.5" customHeight="1"/>
    <row r="40" customFormat="1" ht="22.5" customHeight="1"/>
    <row r="41" customFormat="1" ht="22.5" customHeight="1"/>
  </sheetData>
  <sheetProtection algorithmName="SHA-512" hashValue="H1Fw8Jk94G3fQHLJWo7UUTqJfYUWxwFSt13WeUr9FdJNAKUX6TdfjoFdqef4dM5tEZSXQ7PgWPjX8FbRI76wJw==" saltValue="d3vY5eN9zgYHwCNau86/dg==" spinCount="100000" sheet="1" objects="1" scenarios="1"/>
  <mergeCells count="9">
    <mergeCell ref="K3:K4"/>
    <mergeCell ref="E3:E4"/>
    <mergeCell ref="A3:A4"/>
    <mergeCell ref="C3:C4"/>
    <mergeCell ref="B3:B4"/>
    <mergeCell ref="D3:D4"/>
    <mergeCell ref="G3:G4"/>
    <mergeCell ref="F3:F4"/>
    <mergeCell ref="H3:H4"/>
  </mergeCells>
  <phoneticPr fontId="3"/>
  <dataValidations count="2">
    <dataValidation type="list" allowBlank="1" showInputMessage="1" showErrorMessage="1" sqref="K5:K24" xr:uid="{00000000-0002-0000-0200-000000000000}">
      <formula1>"可"</formula1>
    </dataValidation>
    <dataValidation type="list" allowBlank="1" showInputMessage="1" showErrorMessage="1" sqref="D5:D2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8"/>
  <sheetViews>
    <sheetView showGridLines="0" showZeros="0" topLeftCell="A9" zoomScale="85" zoomScaleNormal="85" zoomScaleSheetLayoutView="100" workbookViewId="0">
      <selection activeCell="BS28" sqref="BS28"/>
    </sheetView>
  </sheetViews>
  <sheetFormatPr defaultColWidth="2.25" defaultRowHeight="13.5"/>
  <cols>
    <col min="1" max="1" width="2.25" style="86" customWidth="1"/>
    <col min="2" max="7" width="2.25" style="86"/>
    <col min="8" max="19" width="2.375" style="86" bestFit="1" customWidth="1"/>
    <col min="20" max="34" width="2.25" style="86"/>
    <col min="35" max="35" width="2.5" style="86" bestFit="1" customWidth="1"/>
    <col min="36" max="40" width="2.25" style="86"/>
    <col min="41" max="47" width="2.25" style="86" hidden="1" customWidth="1"/>
    <col min="48" max="49" width="2.25" style="86"/>
    <col min="50" max="50" width="15.625" style="86" customWidth="1"/>
    <col min="51" max="16384" width="2.25" style="86"/>
  </cols>
  <sheetData>
    <row r="1" spans="1:48">
      <c r="A1" s="86" t="s">
        <v>116</v>
      </c>
    </row>
    <row r="2" spans="1:48" ht="7.5" customHeight="1"/>
    <row r="3" spans="1:48">
      <c r="A3" s="214" t="s">
        <v>244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</row>
    <row r="4" spans="1:48" s="88" customFormat="1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</row>
    <row r="5" spans="1:48">
      <c r="A5" s="188" t="s">
        <v>30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8" s="88" customFormat="1" ht="4.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</row>
    <row r="7" spans="1:48" ht="17.25" customHeight="1">
      <c r="A7" s="197" t="s">
        <v>241</v>
      </c>
      <c r="B7" s="198"/>
      <c r="C7" s="198"/>
      <c r="D7" s="198"/>
      <c r="E7" s="198"/>
      <c r="F7" s="198"/>
      <c r="G7" s="199"/>
      <c r="H7" s="234"/>
      <c r="I7" s="235"/>
      <c r="J7" s="235"/>
      <c r="K7" s="235"/>
      <c r="L7" s="235"/>
      <c r="M7" s="235"/>
      <c r="N7" s="236"/>
      <c r="O7" s="197" t="s">
        <v>31</v>
      </c>
      <c r="P7" s="198"/>
      <c r="Q7" s="198"/>
      <c r="R7" s="198"/>
      <c r="S7" s="199"/>
      <c r="T7" s="237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9"/>
    </row>
    <row r="8" spans="1:48">
      <c r="A8" s="215" t="s">
        <v>32</v>
      </c>
      <c r="B8" s="216"/>
      <c r="C8" s="217"/>
      <c r="D8" s="197" t="s">
        <v>33</v>
      </c>
      <c r="E8" s="198"/>
      <c r="F8" s="198"/>
      <c r="G8" s="199"/>
      <c r="H8" s="197" t="s">
        <v>23</v>
      </c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9"/>
      <c r="T8" s="215" t="s">
        <v>34</v>
      </c>
      <c r="U8" s="216"/>
      <c r="V8" s="217"/>
      <c r="W8" s="197" t="s">
        <v>18</v>
      </c>
      <c r="X8" s="198"/>
      <c r="Y8" s="198"/>
      <c r="Z8" s="198"/>
      <c r="AA8" s="198"/>
      <c r="AB8" s="198"/>
      <c r="AC8" s="198"/>
      <c r="AD8" s="198"/>
      <c r="AE8" s="198"/>
      <c r="AF8" s="199"/>
      <c r="AG8" s="224" t="s">
        <v>35</v>
      </c>
      <c r="AH8" s="175"/>
      <c r="AI8" s="175"/>
      <c r="AJ8" s="175"/>
      <c r="AK8" s="175"/>
      <c r="AL8" s="175"/>
      <c r="AM8" s="176"/>
    </row>
    <row r="9" spans="1:48" ht="17.25" customHeight="1">
      <c r="A9" s="218"/>
      <c r="B9" s="219"/>
      <c r="C9" s="220"/>
      <c r="D9" s="221" t="s">
        <v>97</v>
      </c>
      <c r="E9" s="222"/>
      <c r="F9" s="222"/>
      <c r="G9" s="223"/>
      <c r="H9" s="225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7"/>
      <c r="T9" s="218"/>
      <c r="U9" s="219"/>
      <c r="V9" s="220"/>
      <c r="W9" s="228"/>
      <c r="X9" s="229"/>
      <c r="Y9" s="229"/>
      <c r="Z9" s="229"/>
      <c r="AA9" s="229"/>
      <c r="AB9" s="229"/>
      <c r="AC9" s="229"/>
      <c r="AD9" s="229"/>
      <c r="AE9" s="229"/>
      <c r="AF9" s="230"/>
      <c r="AG9" s="231"/>
      <c r="AH9" s="232"/>
      <c r="AI9" s="232"/>
      <c r="AJ9" s="232"/>
      <c r="AK9" s="232"/>
      <c r="AL9" s="232"/>
      <c r="AM9" s="233"/>
      <c r="AV9" s="78"/>
    </row>
    <row r="10" spans="1:48" s="78" customFormat="1" ht="20.25" customHeight="1">
      <c r="A10" s="197" t="s">
        <v>37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  <c r="L10" s="189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1"/>
      <c r="AG10" s="174" t="s">
        <v>38</v>
      </c>
      <c r="AH10" s="175"/>
      <c r="AI10" s="176"/>
      <c r="AJ10" s="177"/>
      <c r="AK10" s="177"/>
      <c r="AL10" s="178" t="s">
        <v>39</v>
      </c>
      <c r="AM10" s="179"/>
      <c r="AP10" s="173"/>
      <c r="AQ10" s="173"/>
      <c r="AR10" s="173"/>
      <c r="AS10" s="173"/>
      <c r="AT10" s="173"/>
      <c r="AU10" s="173"/>
    </row>
    <row r="11" spans="1:48" s="78" customFormat="1" ht="18" hidden="1" customHeight="1">
      <c r="A11" s="211"/>
      <c r="B11" s="212"/>
      <c r="C11" s="212"/>
      <c r="D11" s="212"/>
      <c r="E11" s="212"/>
      <c r="F11" s="212"/>
      <c r="G11" s="212"/>
      <c r="H11" s="213"/>
      <c r="I11" s="90"/>
      <c r="J11" s="91"/>
      <c r="K11" s="92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0"/>
      <c r="Z11" s="91"/>
      <c r="AA11" s="92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4"/>
    </row>
    <row r="12" spans="1:48" s="99" customFormat="1" ht="30" hidden="1" customHeight="1">
      <c r="A12" s="95"/>
      <c r="B12" s="95"/>
      <c r="C12" s="95"/>
      <c r="D12" s="95"/>
      <c r="E12" s="95"/>
      <c r="F12" s="95"/>
      <c r="G12" s="95"/>
      <c r="H12" s="95"/>
      <c r="I12" s="96"/>
      <c r="J12" s="97"/>
      <c r="K12" s="96"/>
      <c r="L12" s="98"/>
      <c r="M12" s="98"/>
      <c r="N12" s="98"/>
      <c r="O12" s="98"/>
      <c r="P12" s="98"/>
      <c r="Q12" s="98"/>
      <c r="R12" s="98"/>
      <c r="S12" s="98"/>
      <c r="T12" s="98"/>
      <c r="U12" s="96"/>
      <c r="V12" s="98"/>
      <c r="W12" s="98"/>
      <c r="X12" s="98"/>
      <c r="Y12" s="97"/>
      <c r="Z12" s="96"/>
      <c r="AA12" s="96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</row>
    <row r="13" spans="1:48" s="78" customFormat="1" ht="12" hidden="1">
      <c r="A13" s="188" t="s">
        <v>40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8" s="99" customFormat="1" ht="3" hidden="1" customHeight="1">
      <c r="I14" s="100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</row>
    <row r="15" spans="1:48" s="78" customFormat="1" ht="18" hidden="1" customHeight="1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8"/>
      <c r="X15" s="240"/>
      <c r="Y15" s="241"/>
      <c r="Z15" s="242"/>
      <c r="AA15" s="243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</row>
    <row r="16" spans="1:48" s="78" customFormat="1" ht="18" hidden="1" customHeight="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8"/>
      <c r="X16" s="240"/>
      <c r="Y16" s="241"/>
      <c r="Z16" s="242"/>
      <c r="AA16" s="243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</row>
    <row r="17" spans="1:51" s="78" customFormat="1" ht="18" hidden="1" customHeight="1">
      <c r="A17" s="259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1"/>
      <c r="X17" s="240"/>
      <c r="Y17" s="241"/>
      <c r="Z17" s="242"/>
      <c r="AA17" s="102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</row>
    <row r="18" spans="1:51" s="99" customFormat="1" ht="30" hidden="1" customHeight="1">
      <c r="I18" s="100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</row>
    <row r="19" spans="1:51" s="78" customFormat="1" ht="12" hidden="1">
      <c r="A19" s="188" t="s">
        <v>119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</row>
    <row r="20" spans="1:51" s="99" customFormat="1" ht="3" hidden="1" customHeight="1">
      <c r="I20" s="10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</row>
    <row r="21" spans="1:51" s="78" customFormat="1" ht="54" hidden="1" customHeight="1">
      <c r="A21" s="192" t="s">
        <v>120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4"/>
      <c r="Y21" s="195"/>
      <c r="Z21" s="196"/>
      <c r="AA21" s="104"/>
      <c r="AB21" s="104"/>
      <c r="AC21" s="104"/>
      <c r="AD21" s="104"/>
      <c r="AE21" s="104"/>
      <c r="AF21" s="104"/>
      <c r="AG21" s="104"/>
      <c r="AH21" s="105"/>
      <c r="AI21" s="105"/>
      <c r="AJ21" s="105"/>
      <c r="AK21" s="105"/>
      <c r="AL21" s="105"/>
      <c r="AM21" s="105"/>
    </row>
    <row r="22" spans="1:51" s="78" customFormat="1" ht="27" hidden="1" customHeight="1">
      <c r="A22" s="192" t="s">
        <v>121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4"/>
      <c r="Y22" s="195"/>
      <c r="Z22" s="196"/>
      <c r="AA22" s="104"/>
      <c r="AB22" s="104"/>
      <c r="AC22" s="104"/>
      <c r="AD22" s="104"/>
      <c r="AE22" s="104"/>
      <c r="AF22" s="104"/>
      <c r="AG22" s="104"/>
      <c r="AH22" s="105"/>
      <c r="AI22" s="105"/>
      <c r="AJ22" s="105"/>
      <c r="AK22" s="105"/>
      <c r="AL22" s="105"/>
      <c r="AM22" s="105"/>
    </row>
    <row r="23" spans="1:51" s="99" customFormat="1" ht="22.5" customHeight="1">
      <c r="I23" s="100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spans="1:51" s="78" customFormat="1" ht="12">
      <c r="A24" s="188" t="s">
        <v>41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</row>
    <row r="25" spans="1:51" s="99" customFormat="1" ht="3" customHeight="1" thickBot="1">
      <c r="I25" s="100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</row>
    <row r="26" spans="1:51" ht="19.5" customHeight="1">
      <c r="A26" s="106"/>
      <c r="B26" s="99"/>
      <c r="C26" s="107"/>
      <c r="D26" s="99"/>
      <c r="E26" s="108"/>
      <c r="F26" s="99"/>
      <c r="G26" s="99"/>
      <c r="H26" s="99"/>
      <c r="I26" s="99"/>
      <c r="J26" s="109"/>
      <c r="K26" s="109"/>
      <c r="L26" s="109"/>
      <c r="M26" s="109"/>
      <c r="N26" s="109"/>
      <c r="O26" s="110"/>
      <c r="P26" s="107"/>
      <c r="Q26" s="88"/>
      <c r="R26" s="88"/>
      <c r="S26" s="109"/>
      <c r="T26" s="99"/>
      <c r="U26" s="109"/>
      <c r="V26" s="109"/>
      <c r="W26" s="107"/>
      <c r="AC26" s="184"/>
      <c r="AD26" s="262" t="s">
        <v>42</v>
      </c>
      <c r="AE26" s="263"/>
      <c r="AF26" s="263"/>
      <c r="AG26" s="263"/>
      <c r="AH26" s="263"/>
      <c r="AI26" s="253" t="s">
        <v>43</v>
      </c>
      <c r="AJ26" s="254"/>
      <c r="AK26" s="254"/>
      <c r="AL26" s="254"/>
      <c r="AM26" s="255"/>
      <c r="AV26" s="78"/>
      <c r="AX26" s="111" t="s">
        <v>211</v>
      </c>
    </row>
    <row r="27" spans="1:51">
      <c r="A27" s="106"/>
      <c r="B27" s="99"/>
      <c r="C27" s="107"/>
      <c r="D27" s="99"/>
      <c r="E27" s="108"/>
      <c r="F27" s="99"/>
      <c r="G27" s="99"/>
      <c r="H27" s="99"/>
      <c r="I27" s="99"/>
      <c r="J27" s="109"/>
      <c r="K27" s="109"/>
      <c r="L27" s="109"/>
      <c r="M27" s="109"/>
      <c r="N27" s="109"/>
      <c r="O27" s="110"/>
      <c r="P27" s="107"/>
      <c r="Q27" s="88"/>
      <c r="R27" s="88"/>
      <c r="S27" s="109"/>
      <c r="T27" s="99"/>
      <c r="U27" s="109"/>
      <c r="V27" s="109"/>
      <c r="W27" s="112"/>
      <c r="AC27" s="184"/>
      <c r="AD27" s="185" t="str">
        <f>IFERROR(VLOOKUP(L10,リスト!B4:D24,2,FALSE),IFERROR(VLOOKUP(L10,リスト!B2:D3,2,FALSE)*AJ10,""))</f>
        <v/>
      </c>
      <c r="AE27" s="186"/>
      <c r="AF27" s="186"/>
      <c r="AG27" s="187" t="s">
        <v>12</v>
      </c>
      <c r="AH27" s="187"/>
      <c r="AI27" s="249">
        <f>MIN(AD27,ROUNDDOWN((H40+H54)/1000,0))</f>
        <v>0</v>
      </c>
      <c r="AJ27" s="250"/>
      <c r="AK27" s="250"/>
      <c r="AL27" s="245" t="s">
        <v>12</v>
      </c>
      <c r="AM27" s="246"/>
      <c r="AX27" s="113">
        <f>H40+H54</f>
        <v>0</v>
      </c>
      <c r="AY27" s="86" t="s">
        <v>210</v>
      </c>
    </row>
    <row r="28" spans="1:51" ht="14.25" thickBot="1">
      <c r="A28" s="107" t="s">
        <v>246</v>
      </c>
      <c r="B28" s="99"/>
      <c r="C28" s="107"/>
      <c r="D28" s="99"/>
      <c r="E28" s="108"/>
      <c r="F28" s="99"/>
      <c r="G28" s="99"/>
      <c r="H28" s="99"/>
      <c r="I28" s="99"/>
      <c r="J28" s="109"/>
      <c r="K28" s="109"/>
      <c r="L28" s="109"/>
      <c r="M28" s="109"/>
      <c r="N28" s="109"/>
      <c r="O28" s="110"/>
      <c r="P28" s="107"/>
      <c r="Q28" s="88"/>
      <c r="R28" s="88"/>
      <c r="S28" s="109"/>
      <c r="T28" s="99"/>
      <c r="U28" s="109"/>
      <c r="V28" s="109"/>
      <c r="W28" s="112"/>
      <c r="AC28" s="184"/>
      <c r="AD28" s="185"/>
      <c r="AE28" s="186"/>
      <c r="AF28" s="186"/>
      <c r="AG28" s="187"/>
      <c r="AH28" s="187"/>
      <c r="AI28" s="251"/>
      <c r="AJ28" s="252"/>
      <c r="AK28" s="252"/>
      <c r="AL28" s="247"/>
      <c r="AM28" s="248"/>
    </row>
    <row r="29" spans="1:51" ht="15" customHeight="1">
      <c r="A29" s="197" t="s">
        <v>118</v>
      </c>
      <c r="B29" s="198"/>
      <c r="C29" s="198"/>
      <c r="D29" s="198"/>
      <c r="E29" s="198"/>
      <c r="F29" s="198"/>
      <c r="G29" s="199"/>
      <c r="H29" s="198" t="s">
        <v>44</v>
      </c>
      <c r="I29" s="198"/>
      <c r="J29" s="198"/>
      <c r="K29" s="198"/>
      <c r="L29" s="198"/>
      <c r="M29" s="197" t="s">
        <v>207</v>
      </c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219"/>
      <c r="AJ29" s="219"/>
      <c r="AK29" s="219"/>
      <c r="AL29" s="219"/>
      <c r="AM29" s="220"/>
    </row>
    <row r="30" spans="1:51" ht="15" customHeight="1">
      <c r="A30" s="201"/>
      <c r="B30" s="202"/>
      <c r="C30" s="202"/>
      <c r="D30" s="202"/>
      <c r="E30" s="202"/>
      <c r="F30" s="202"/>
      <c r="G30" s="203"/>
      <c r="H30" s="207"/>
      <c r="I30" s="207"/>
      <c r="J30" s="207"/>
      <c r="K30" s="207"/>
      <c r="L30" s="207"/>
      <c r="M30" s="208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10"/>
    </row>
    <row r="31" spans="1:51" ht="15" customHeight="1">
      <c r="A31" s="167"/>
      <c r="B31" s="168"/>
      <c r="C31" s="168"/>
      <c r="D31" s="168"/>
      <c r="E31" s="168"/>
      <c r="F31" s="168"/>
      <c r="G31" s="169"/>
      <c r="H31" s="171"/>
      <c r="I31" s="171"/>
      <c r="J31" s="171"/>
      <c r="K31" s="171"/>
      <c r="L31" s="171"/>
      <c r="M31" s="161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3"/>
    </row>
    <row r="32" spans="1:51" ht="15" customHeight="1">
      <c r="A32" s="167"/>
      <c r="B32" s="168"/>
      <c r="C32" s="168"/>
      <c r="D32" s="168"/>
      <c r="E32" s="168"/>
      <c r="F32" s="168"/>
      <c r="G32" s="169"/>
      <c r="H32" s="171"/>
      <c r="I32" s="171"/>
      <c r="J32" s="171"/>
      <c r="K32" s="171"/>
      <c r="L32" s="171"/>
      <c r="M32" s="161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3"/>
    </row>
    <row r="33" spans="1:48" ht="15" customHeight="1">
      <c r="A33" s="167"/>
      <c r="B33" s="168"/>
      <c r="C33" s="168"/>
      <c r="D33" s="168"/>
      <c r="E33" s="168"/>
      <c r="F33" s="168"/>
      <c r="G33" s="169"/>
      <c r="H33" s="171"/>
      <c r="I33" s="171"/>
      <c r="J33" s="171"/>
      <c r="K33" s="171"/>
      <c r="L33" s="171"/>
      <c r="M33" s="161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3"/>
      <c r="AV33" s="78"/>
    </row>
    <row r="34" spans="1:48" ht="15" customHeight="1">
      <c r="A34" s="167"/>
      <c r="B34" s="168"/>
      <c r="C34" s="168"/>
      <c r="D34" s="168"/>
      <c r="E34" s="168"/>
      <c r="F34" s="168"/>
      <c r="G34" s="169"/>
      <c r="H34" s="170"/>
      <c r="I34" s="171"/>
      <c r="J34" s="171"/>
      <c r="K34" s="171"/>
      <c r="L34" s="172"/>
      <c r="M34" s="161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3"/>
      <c r="AV34" s="78"/>
    </row>
    <row r="35" spans="1:48" ht="15" customHeight="1">
      <c r="A35" s="167"/>
      <c r="B35" s="168"/>
      <c r="C35" s="168"/>
      <c r="D35" s="168"/>
      <c r="E35" s="168"/>
      <c r="F35" s="168"/>
      <c r="G35" s="169"/>
      <c r="H35" s="170"/>
      <c r="I35" s="171"/>
      <c r="J35" s="171"/>
      <c r="K35" s="171"/>
      <c r="L35" s="172"/>
      <c r="M35" s="161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3"/>
      <c r="AV35" s="78"/>
    </row>
    <row r="36" spans="1:48" ht="15" customHeight="1">
      <c r="A36" s="167"/>
      <c r="B36" s="168"/>
      <c r="C36" s="168"/>
      <c r="D36" s="168"/>
      <c r="E36" s="168"/>
      <c r="F36" s="168"/>
      <c r="G36" s="169"/>
      <c r="H36" s="170"/>
      <c r="I36" s="171"/>
      <c r="J36" s="171"/>
      <c r="K36" s="171"/>
      <c r="L36" s="172"/>
      <c r="M36" s="161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V36" s="78"/>
    </row>
    <row r="37" spans="1:48" ht="15" customHeight="1">
      <c r="A37" s="167"/>
      <c r="B37" s="168"/>
      <c r="C37" s="168"/>
      <c r="D37" s="168"/>
      <c r="E37" s="168"/>
      <c r="F37" s="168"/>
      <c r="G37" s="169"/>
      <c r="H37" s="170"/>
      <c r="I37" s="171"/>
      <c r="J37" s="171"/>
      <c r="K37" s="171"/>
      <c r="L37" s="172"/>
      <c r="M37" s="161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V37" s="78"/>
    </row>
    <row r="38" spans="1:48" ht="15" customHeight="1">
      <c r="A38" s="167"/>
      <c r="B38" s="168"/>
      <c r="C38" s="168"/>
      <c r="D38" s="168"/>
      <c r="E38" s="168"/>
      <c r="F38" s="168"/>
      <c r="G38" s="169"/>
      <c r="H38" s="170"/>
      <c r="I38" s="171"/>
      <c r="J38" s="171"/>
      <c r="K38" s="171"/>
      <c r="L38" s="172"/>
      <c r="M38" s="161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V38" s="78"/>
    </row>
    <row r="39" spans="1:48" ht="15" customHeight="1">
      <c r="A39" s="164"/>
      <c r="B39" s="165"/>
      <c r="C39" s="165"/>
      <c r="D39" s="165"/>
      <c r="E39" s="165"/>
      <c r="F39" s="165"/>
      <c r="G39" s="166"/>
      <c r="H39" s="171"/>
      <c r="I39" s="171"/>
      <c r="J39" s="171"/>
      <c r="K39" s="171"/>
      <c r="L39" s="171"/>
      <c r="M39" s="161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</row>
    <row r="40" spans="1:48" ht="15" customHeight="1">
      <c r="A40" s="114" t="s">
        <v>26</v>
      </c>
      <c r="B40" s="115"/>
      <c r="C40" s="115"/>
      <c r="D40" s="115"/>
      <c r="E40" s="115"/>
      <c r="F40" s="115"/>
      <c r="G40" s="116"/>
      <c r="H40" s="204">
        <f>SUM(H30:L39)</f>
        <v>0</v>
      </c>
      <c r="I40" s="204"/>
      <c r="J40" s="204"/>
      <c r="K40" s="204"/>
      <c r="L40" s="205"/>
      <c r="M40" s="181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</row>
    <row r="41" spans="1:48" s="88" customFormat="1">
      <c r="A41" s="106"/>
      <c r="B41" s="99"/>
      <c r="C41" s="107"/>
      <c r="D41" s="99"/>
      <c r="E41" s="108"/>
      <c r="F41" s="99"/>
      <c r="G41" s="99"/>
      <c r="H41" s="99"/>
      <c r="I41" s="99"/>
      <c r="J41" s="109"/>
      <c r="K41" s="109"/>
      <c r="L41" s="109"/>
      <c r="M41" s="109"/>
      <c r="N41" s="109"/>
      <c r="O41" s="110"/>
      <c r="P41" s="107"/>
      <c r="S41" s="109"/>
      <c r="T41" s="99"/>
      <c r="U41" s="109"/>
      <c r="V41" s="109"/>
      <c r="W41" s="112"/>
      <c r="X41" s="117"/>
      <c r="Y41" s="117"/>
      <c r="Z41" s="117"/>
      <c r="AA41" s="117"/>
      <c r="AB41" s="117"/>
      <c r="AC41" s="117"/>
      <c r="AD41" s="118"/>
      <c r="AE41" s="119"/>
      <c r="AF41" s="119"/>
      <c r="AG41" s="119"/>
      <c r="AH41" s="120"/>
      <c r="AI41" s="180"/>
      <c r="AJ41" s="180"/>
      <c r="AK41" s="180"/>
      <c r="AL41" s="206"/>
      <c r="AM41" s="206"/>
    </row>
    <row r="42" spans="1:48" s="88" customFormat="1">
      <c r="A42" s="107" t="s">
        <v>89</v>
      </c>
      <c r="B42" s="99"/>
      <c r="C42" s="107"/>
      <c r="D42" s="99"/>
      <c r="E42" s="108"/>
      <c r="F42" s="99"/>
      <c r="G42" s="99"/>
      <c r="H42" s="99"/>
      <c r="I42" s="99"/>
      <c r="J42" s="109"/>
      <c r="K42" s="109"/>
      <c r="L42" s="109"/>
      <c r="M42" s="109"/>
      <c r="N42" s="109"/>
      <c r="O42" s="110"/>
      <c r="P42" s="107"/>
      <c r="S42" s="109"/>
      <c r="T42" s="99"/>
      <c r="U42" s="109"/>
      <c r="V42" s="109"/>
      <c r="W42" s="112"/>
      <c r="X42" s="117"/>
      <c r="Y42" s="117"/>
      <c r="Z42" s="117"/>
      <c r="AA42" s="117"/>
      <c r="AB42" s="117"/>
      <c r="AC42" s="117"/>
      <c r="AD42" s="118"/>
      <c r="AE42" s="119"/>
      <c r="AF42" s="119"/>
      <c r="AG42" s="119"/>
      <c r="AH42" s="120"/>
      <c r="AI42" s="180"/>
      <c r="AJ42" s="180"/>
      <c r="AK42" s="180"/>
      <c r="AL42" s="206"/>
      <c r="AM42" s="206"/>
    </row>
    <row r="43" spans="1:48" ht="15" customHeight="1">
      <c r="A43" s="197" t="s">
        <v>118</v>
      </c>
      <c r="B43" s="198"/>
      <c r="C43" s="198"/>
      <c r="D43" s="198"/>
      <c r="E43" s="198"/>
      <c r="F43" s="198"/>
      <c r="G43" s="199"/>
      <c r="H43" s="198" t="s">
        <v>44</v>
      </c>
      <c r="I43" s="198"/>
      <c r="J43" s="198"/>
      <c r="K43" s="198"/>
      <c r="L43" s="198"/>
      <c r="M43" s="197" t="s">
        <v>207</v>
      </c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9"/>
    </row>
    <row r="44" spans="1:48" ht="15" customHeight="1">
      <c r="A44" s="201"/>
      <c r="B44" s="202"/>
      <c r="C44" s="202"/>
      <c r="D44" s="202"/>
      <c r="E44" s="202"/>
      <c r="F44" s="202"/>
      <c r="G44" s="203"/>
      <c r="H44" s="207"/>
      <c r="I44" s="207"/>
      <c r="J44" s="207"/>
      <c r="K44" s="207"/>
      <c r="L44" s="207"/>
      <c r="M44" s="208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10"/>
    </row>
    <row r="45" spans="1:48" ht="15" customHeight="1">
      <c r="A45" s="167"/>
      <c r="B45" s="168"/>
      <c r="C45" s="168"/>
      <c r="D45" s="168"/>
      <c r="E45" s="168"/>
      <c r="F45" s="168"/>
      <c r="G45" s="169"/>
      <c r="H45" s="171"/>
      <c r="I45" s="171"/>
      <c r="J45" s="171"/>
      <c r="K45" s="171"/>
      <c r="L45" s="171"/>
      <c r="M45" s="161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3"/>
    </row>
    <row r="46" spans="1:48" ht="15" customHeight="1">
      <c r="A46" s="167"/>
      <c r="B46" s="168"/>
      <c r="C46" s="168"/>
      <c r="D46" s="168"/>
      <c r="E46" s="168"/>
      <c r="F46" s="168"/>
      <c r="G46" s="169"/>
      <c r="H46" s="171"/>
      <c r="I46" s="171"/>
      <c r="J46" s="171"/>
      <c r="K46" s="171"/>
      <c r="L46" s="171"/>
      <c r="M46" s="161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3"/>
    </row>
    <row r="47" spans="1:48" ht="15" customHeight="1">
      <c r="A47" s="167"/>
      <c r="B47" s="168"/>
      <c r="C47" s="168"/>
      <c r="D47" s="168"/>
      <c r="E47" s="168"/>
      <c r="F47" s="168"/>
      <c r="G47" s="169"/>
      <c r="H47" s="171"/>
      <c r="I47" s="171"/>
      <c r="J47" s="171"/>
      <c r="K47" s="171"/>
      <c r="L47" s="171"/>
      <c r="M47" s="161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3"/>
      <c r="AV47" s="78"/>
    </row>
    <row r="48" spans="1:48" ht="15" customHeight="1">
      <c r="A48" s="167"/>
      <c r="B48" s="168"/>
      <c r="C48" s="168"/>
      <c r="D48" s="168"/>
      <c r="E48" s="168"/>
      <c r="F48" s="168"/>
      <c r="G48" s="169"/>
      <c r="H48" s="170"/>
      <c r="I48" s="171"/>
      <c r="J48" s="171"/>
      <c r="K48" s="171"/>
      <c r="L48" s="172"/>
      <c r="M48" s="161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3"/>
      <c r="AV48" s="78"/>
    </row>
    <row r="49" spans="1:48" ht="15" customHeight="1">
      <c r="A49" s="167"/>
      <c r="B49" s="168"/>
      <c r="C49" s="168"/>
      <c r="D49" s="168"/>
      <c r="E49" s="168"/>
      <c r="F49" s="168"/>
      <c r="G49" s="169"/>
      <c r="H49" s="170"/>
      <c r="I49" s="171"/>
      <c r="J49" s="171"/>
      <c r="K49" s="171"/>
      <c r="L49" s="172"/>
      <c r="M49" s="161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3"/>
      <c r="AV49" s="78"/>
    </row>
    <row r="50" spans="1:48" ht="15" customHeight="1">
      <c r="A50" s="167"/>
      <c r="B50" s="168"/>
      <c r="C50" s="168"/>
      <c r="D50" s="168"/>
      <c r="E50" s="168"/>
      <c r="F50" s="168"/>
      <c r="G50" s="169"/>
      <c r="H50" s="170"/>
      <c r="I50" s="171"/>
      <c r="J50" s="171"/>
      <c r="K50" s="171"/>
      <c r="L50" s="172"/>
      <c r="M50" s="161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3"/>
      <c r="AV50" s="78"/>
    </row>
    <row r="51" spans="1:48" ht="15" customHeight="1">
      <c r="A51" s="167"/>
      <c r="B51" s="168"/>
      <c r="C51" s="168"/>
      <c r="D51" s="168"/>
      <c r="E51" s="168"/>
      <c r="F51" s="168"/>
      <c r="G51" s="169"/>
      <c r="H51" s="170"/>
      <c r="I51" s="171"/>
      <c r="J51" s="171"/>
      <c r="K51" s="171"/>
      <c r="L51" s="172"/>
      <c r="M51" s="161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3"/>
      <c r="AV51" s="78"/>
    </row>
    <row r="52" spans="1:48" ht="15" customHeight="1">
      <c r="A52" s="167"/>
      <c r="B52" s="168"/>
      <c r="C52" s="168"/>
      <c r="D52" s="168"/>
      <c r="E52" s="168"/>
      <c r="F52" s="168"/>
      <c r="G52" s="169"/>
      <c r="H52" s="170"/>
      <c r="I52" s="171"/>
      <c r="J52" s="171"/>
      <c r="K52" s="171"/>
      <c r="L52" s="172"/>
      <c r="M52" s="161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3"/>
      <c r="AV52" s="78"/>
    </row>
    <row r="53" spans="1:48" ht="15" customHeight="1">
      <c r="A53" s="164"/>
      <c r="B53" s="165"/>
      <c r="C53" s="165"/>
      <c r="D53" s="165"/>
      <c r="E53" s="165"/>
      <c r="F53" s="165"/>
      <c r="G53" s="166"/>
      <c r="H53" s="171"/>
      <c r="I53" s="171"/>
      <c r="J53" s="171"/>
      <c r="K53" s="171"/>
      <c r="L53" s="171"/>
      <c r="M53" s="161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3"/>
    </row>
    <row r="54" spans="1:48" ht="15" customHeight="1">
      <c r="A54" s="114" t="s">
        <v>26</v>
      </c>
      <c r="B54" s="115"/>
      <c r="C54" s="115"/>
      <c r="D54" s="115"/>
      <c r="E54" s="115"/>
      <c r="F54" s="115"/>
      <c r="G54" s="116"/>
      <c r="H54" s="204">
        <f>SUM(H44:L53)</f>
        <v>0</v>
      </c>
      <c r="I54" s="204"/>
      <c r="J54" s="204"/>
      <c r="K54" s="204"/>
      <c r="L54" s="205"/>
      <c r="M54" s="181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3"/>
    </row>
    <row r="55" spans="1:48" s="88" customFormat="1" ht="6" customHeight="1">
      <c r="A55" s="121"/>
      <c r="B55" s="121"/>
      <c r="C55" s="121"/>
      <c r="D55" s="121"/>
      <c r="E55" s="122"/>
      <c r="F55" s="122"/>
      <c r="G55" s="122"/>
      <c r="H55" s="122"/>
      <c r="I55" s="122"/>
      <c r="J55" s="123"/>
      <c r="K55" s="123"/>
      <c r="L55" s="123"/>
      <c r="M55" s="123"/>
      <c r="N55" s="123"/>
      <c r="AH55" s="124"/>
    </row>
    <row r="56" spans="1:48" s="88" customFormat="1">
      <c r="A56" s="107" t="s">
        <v>110</v>
      </c>
    </row>
    <row r="58" spans="1:48">
      <c r="AI58" s="200"/>
      <c r="AJ58" s="200"/>
      <c r="AK58" s="200"/>
      <c r="AL58" s="200"/>
      <c r="AM58" s="200"/>
    </row>
  </sheetData>
  <sheetProtection algorithmName="SHA-512" hashValue="A+z6EJjIpuV3DO+hSkXP/2Df0KFIvjOOL6sV/sS9gJLIEkxU6SsEXm5tLOEjktkLfUkigY+l74vlhOudaEQloQ==" saltValue="OPtDZ+FYYNAJmu9gZu5oWQ==" spinCount="100000" sheet="1" objects="1" scenarios="1"/>
  <protectedRanges>
    <protectedRange sqref="H7 T7 D9 H9 W9 AG9 L10 AJ10 X21:X22 A30:AM39 A44:AM53" name="範囲1"/>
  </protectedRanges>
  <mergeCells count="120">
    <mergeCell ref="H46:L46"/>
    <mergeCell ref="M46:AM46"/>
    <mergeCell ref="AL42:AM42"/>
    <mergeCell ref="H48:L48"/>
    <mergeCell ref="A43:G43"/>
    <mergeCell ref="H43:L43"/>
    <mergeCell ref="M43:AM43"/>
    <mergeCell ref="M30:AM30"/>
    <mergeCell ref="M29:AM29"/>
    <mergeCell ref="H40:L40"/>
    <mergeCell ref="H39:L39"/>
    <mergeCell ref="M39:AM39"/>
    <mergeCell ref="H31:L31"/>
    <mergeCell ref="H32:L32"/>
    <mergeCell ref="H33:L33"/>
    <mergeCell ref="H30:L30"/>
    <mergeCell ref="H35:L35"/>
    <mergeCell ref="H36:L36"/>
    <mergeCell ref="H37:L37"/>
    <mergeCell ref="H38:L38"/>
    <mergeCell ref="A44:G44"/>
    <mergeCell ref="A45:G45"/>
    <mergeCell ref="A46:G46"/>
    <mergeCell ref="A47:G47"/>
    <mergeCell ref="X15:Z15"/>
    <mergeCell ref="AA16:AM16"/>
    <mergeCell ref="AA15:AM15"/>
    <mergeCell ref="H29:L29"/>
    <mergeCell ref="AL27:AM28"/>
    <mergeCell ref="AI27:AK28"/>
    <mergeCell ref="AI26:AM26"/>
    <mergeCell ref="X17:Z17"/>
    <mergeCell ref="A15:W15"/>
    <mergeCell ref="A16:W16"/>
    <mergeCell ref="A17:W17"/>
    <mergeCell ref="A21:W21"/>
    <mergeCell ref="X16:Z16"/>
    <mergeCell ref="A24:AM24"/>
    <mergeCell ref="A29:G29"/>
    <mergeCell ref="AD26:AH26"/>
    <mergeCell ref="A11:H11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I58:AM5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H34:L34"/>
    <mergeCell ref="H54:L54"/>
    <mergeCell ref="M54:AM54"/>
    <mergeCell ref="AI41:AK41"/>
    <mergeCell ref="AL41:AM41"/>
    <mergeCell ref="H47:L47"/>
    <mergeCell ref="M47:AM47"/>
    <mergeCell ref="H53:L53"/>
    <mergeCell ref="M53:AM53"/>
    <mergeCell ref="H44:L44"/>
    <mergeCell ref="M44:AM44"/>
    <mergeCell ref="H45:L45"/>
    <mergeCell ref="M45:AM45"/>
    <mergeCell ref="AP10:AU10"/>
    <mergeCell ref="AG10:AI10"/>
    <mergeCell ref="AJ10:AK10"/>
    <mergeCell ref="AL10:AM10"/>
    <mergeCell ref="AI42:AK42"/>
    <mergeCell ref="M40:AM40"/>
    <mergeCell ref="M31:AM31"/>
    <mergeCell ref="M32:AM32"/>
    <mergeCell ref="M33:AM33"/>
    <mergeCell ref="M34:AM34"/>
    <mergeCell ref="M35:AM35"/>
    <mergeCell ref="M36:AM36"/>
    <mergeCell ref="M37:AM37"/>
    <mergeCell ref="M38:AM38"/>
    <mergeCell ref="AC26:AC28"/>
    <mergeCell ref="AD27:AF28"/>
    <mergeCell ref="AG27:AH28"/>
    <mergeCell ref="A13:AM13"/>
    <mergeCell ref="L10:AF10"/>
    <mergeCell ref="A19:AM19"/>
    <mergeCell ref="A22:W22"/>
    <mergeCell ref="X21:Z21"/>
    <mergeCell ref="X22:Z22"/>
    <mergeCell ref="A10:K10"/>
    <mergeCell ref="M48:AM48"/>
    <mergeCell ref="M49:AM49"/>
    <mergeCell ref="M50:AM50"/>
    <mergeCell ref="M51:AM51"/>
    <mergeCell ref="M52:AM52"/>
    <mergeCell ref="A53:G53"/>
    <mergeCell ref="A48:G48"/>
    <mergeCell ref="A49:G49"/>
    <mergeCell ref="A50:G50"/>
    <mergeCell ref="A51:G51"/>
    <mergeCell ref="A52:G52"/>
    <mergeCell ref="H49:L49"/>
    <mergeCell ref="H50:L50"/>
    <mergeCell ref="H51:L51"/>
    <mergeCell ref="H52:L52"/>
  </mergeCells>
  <phoneticPr fontId="3"/>
  <dataValidations count="2">
    <dataValidation imeMode="halfAlpha" allowBlank="1" showInputMessage="1" showErrorMessage="1" sqref="S26:V28 J26:N28 S42:V42 J42:N42" xr:uid="{00000000-0002-0000-0300-000000000000}"/>
    <dataValidation type="list" allowBlank="1" showInputMessage="1" showErrorMessage="1" sqref="X15:Z17 X21:Z22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3000000}">
          <x14:formula1>
            <xm:f>リスト!$B$39</xm:f>
          </x14:formula1>
          <xm:sqref>D9:G9</xm:sqref>
        </x14:dataValidation>
        <x14:dataValidation type="list" allowBlank="1" xr:uid="{77F70F19-A76D-4698-BA5E-AB3E8790409F}">
          <x14:formula1>
            <xm:f>リスト!$B$2:$B$23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J41"/>
  <sheetViews>
    <sheetView showGridLines="0" view="pageBreakPreview" zoomScale="40" zoomScaleNormal="50" zoomScaleSheetLayoutView="40" workbookViewId="0">
      <selection activeCell="J17" sqref="J17:W17"/>
    </sheetView>
  </sheetViews>
  <sheetFormatPr defaultColWidth="9" defaultRowHeight="13.5"/>
  <cols>
    <col min="1" max="1" width="6" style="25" customWidth="1"/>
    <col min="2" max="2" width="6.125" style="25" customWidth="1"/>
    <col min="3" max="3" width="6.75" style="25" customWidth="1"/>
    <col min="4" max="4" width="5.625" style="25" customWidth="1"/>
    <col min="5" max="5" width="13.625" style="25" customWidth="1"/>
    <col min="6" max="7" width="9.375" style="25" customWidth="1"/>
    <col min="8" max="15" width="8.75" style="25" customWidth="1"/>
    <col min="16" max="24" width="8" style="25" customWidth="1"/>
    <col min="25" max="25" width="9.875" style="25" customWidth="1"/>
    <col min="26" max="16384" width="9" style="25"/>
  </cols>
  <sheetData>
    <row r="1" spans="1:36" ht="37.5" customHeight="1">
      <c r="A1" s="301" t="s">
        <v>216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</row>
    <row r="2" spans="1:36" s="26" customFormat="1" ht="77.25" customHeight="1">
      <c r="Q2" s="26" t="s">
        <v>164</v>
      </c>
      <c r="R2" s="29" t="str">
        <f>IF(申請書!AD3="","",申請書!AD3)</f>
        <v/>
      </c>
      <c r="S2" s="26" t="s">
        <v>163</v>
      </c>
      <c r="T2" s="29" t="str">
        <f>IF(申請書!AG3="","",申請書!AG3)</f>
        <v/>
      </c>
      <c r="U2" s="26" t="s">
        <v>162</v>
      </c>
      <c r="V2" s="29" t="str">
        <f>IF(申請書!AJ3="","",申請書!AJ3)</f>
        <v/>
      </c>
      <c r="W2" s="26" t="s">
        <v>161</v>
      </c>
      <c r="Z2" s="30"/>
      <c r="AA2" s="30"/>
      <c r="AB2" s="312" t="s">
        <v>172</v>
      </c>
      <c r="AC2" s="312"/>
      <c r="AD2" s="312"/>
      <c r="AE2" s="312"/>
      <c r="AF2" s="312"/>
      <c r="AG2" s="312"/>
    </row>
    <row r="3" spans="1:36" s="26" customFormat="1" ht="39" customHeight="1">
      <c r="K3" s="26" t="s">
        <v>23</v>
      </c>
    </row>
    <row r="4" spans="1:36" s="26" customFormat="1" ht="50.25" customHeight="1">
      <c r="K4" s="27" t="s">
        <v>74</v>
      </c>
      <c r="L4" s="302"/>
      <c r="M4" s="302"/>
      <c r="N4" s="302"/>
      <c r="O4" s="28" t="s">
        <v>75</v>
      </c>
      <c r="P4" s="302"/>
      <c r="Q4" s="302"/>
      <c r="R4" s="302"/>
      <c r="S4" s="303"/>
      <c r="Z4" s="30"/>
      <c r="AA4" s="30"/>
      <c r="AB4" s="312" t="s">
        <v>192</v>
      </c>
      <c r="AC4" s="312"/>
      <c r="AD4" s="312"/>
      <c r="AE4" s="312"/>
      <c r="AF4" s="312"/>
      <c r="AG4" s="312"/>
    </row>
    <row r="5" spans="1:36" s="26" customFormat="1" ht="51.75" customHeight="1">
      <c r="K5" s="275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/>
    </row>
    <row r="6" spans="1:36" s="26" customFormat="1" ht="51.75" customHeight="1">
      <c r="K6" s="54" t="s">
        <v>160</v>
      </c>
      <c r="L6" s="5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/>
    </row>
    <row r="7" spans="1:36" s="26" customFormat="1" ht="69" customHeight="1">
      <c r="K7" s="57" t="s">
        <v>76</v>
      </c>
      <c r="L7" s="57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/>
    </row>
    <row r="8" spans="1:36" s="26" customFormat="1" ht="51.75" customHeight="1">
      <c r="K8" s="56" t="s">
        <v>160</v>
      </c>
      <c r="L8" s="56"/>
      <c r="M8" s="317"/>
      <c r="N8" s="317"/>
      <c r="O8" s="317"/>
      <c r="P8" s="317"/>
      <c r="Q8" s="63"/>
      <c r="R8" s="63"/>
      <c r="S8" s="321"/>
      <c r="T8" s="321"/>
      <c r="U8" s="321"/>
      <c r="V8" s="322"/>
      <c r="W8" s="321"/>
      <c r="X8" s="321"/>
      <c r="Y8"/>
    </row>
    <row r="9" spans="1:36" s="26" customFormat="1" ht="69" customHeight="1">
      <c r="K9" s="274" t="s">
        <v>77</v>
      </c>
      <c r="L9" s="274"/>
      <c r="M9" s="275"/>
      <c r="N9" s="275"/>
      <c r="O9" s="275"/>
      <c r="P9" s="275"/>
      <c r="Q9" s="276" t="s">
        <v>78</v>
      </c>
      <c r="R9" s="276"/>
      <c r="S9" s="314"/>
      <c r="T9" s="314"/>
      <c r="U9" s="314"/>
      <c r="V9" s="313"/>
      <c r="W9" s="314"/>
      <c r="X9" s="314"/>
      <c r="Y9" s="29"/>
    </row>
    <row r="10" spans="1:36" s="26" customFormat="1" ht="15" customHeight="1"/>
    <row r="11" spans="1:36" s="30" customFormat="1" ht="61.5" customHeight="1"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</row>
    <row r="12" spans="1:36" s="26" customFormat="1" ht="12" customHeight="1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36" s="26" customFormat="1" ht="15.75" customHeight="1" thickBo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36" s="26" customFormat="1" ht="52.5" customHeight="1" thickBot="1">
      <c r="A14" s="318" t="s">
        <v>79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20"/>
      <c r="Y14" s="29"/>
    </row>
    <row r="15" spans="1:36" s="30" customFormat="1" ht="30.75" customHeight="1" thickBot="1">
      <c r="A15" s="32"/>
      <c r="X15" s="33"/>
      <c r="Y15" s="29"/>
    </row>
    <row r="16" spans="1:36" s="30" customFormat="1" ht="90.75" customHeight="1" thickBot="1">
      <c r="A16" s="32"/>
      <c r="B16" s="266" t="s">
        <v>80</v>
      </c>
      <c r="C16" s="306"/>
      <c r="D16" s="306"/>
      <c r="E16" s="306"/>
      <c r="F16" s="306"/>
      <c r="G16" s="306"/>
      <c r="H16" s="306"/>
      <c r="I16" s="306"/>
      <c r="J16" s="32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5"/>
      <c r="X16" s="33"/>
      <c r="Y16" s="32"/>
      <c r="AB16" s="326" t="s">
        <v>214</v>
      </c>
      <c r="AC16" s="326"/>
      <c r="AD16" s="326"/>
      <c r="AE16" s="326"/>
      <c r="AF16" s="326"/>
      <c r="AG16" s="326"/>
      <c r="AH16" s="326"/>
      <c r="AI16" s="326"/>
      <c r="AJ16" s="326"/>
    </row>
    <row r="17" spans="1:33" s="30" customFormat="1" ht="90.75" customHeight="1" thickBot="1">
      <c r="A17" s="32"/>
      <c r="B17" s="266" t="s">
        <v>178</v>
      </c>
      <c r="C17" s="306"/>
      <c r="D17" s="306"/>
      <c r="E17" s="306"/>
      <c r="F17" s="306"/>
      <c r="G17" s="306"/>
      <c r="H17" s="306"/>
      <c r="I17" s="306"/>
      <c r="J17" s="307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9"/>
      <c r="X17" s="33"/>
      <c r="Y17" s="32"/>
    </row>
    <row r="18" spans="1:33" s="30" customFormat="1" ht="26.25" customHeight="1">
      <c r="A18" s="32"/>
      <c r="P18" s="315"/>
      <c r="Q18" s="315"/>
      <c r="R18" s="315"/>
      <c r="S18" s="315"/>
      <c r="T18" s="315"/>
      <c r="X18" s="33"/>
      <c r="Y18" s="32"/>
    </row>
    <row r="19" spans="1:33" s="30" customFormat="1" ht="67.5" customHeight="1" thickBot="1">
      <c r="A19" s="32"/>
      <c r="B19" s="26"/>
      <c r="P19" s="316"/>
      <c r="Q19" s="316"/>
      <c r="R19" s="316"/>
      <c r="S19" s="316"/>
      <c r="T19" s="316"/>
      <c r="U19" s="34"/>
      <c r="V19" s="34"/>
      <c r="W19" s="34"/>
      <c r="X19" s="33"/>
      <c r="Y19" s="32"/>
    </row>
    <row r="20" spans="1:33" s="30" customFormat="1" ht="96" customHeight="1" thickBot="1">
      <c r="A20" s="32"/>
      <c r="B20" s="287" t="s">
        <v>81</v>
      </c>
      <c r="C20" s="293"/>
      <c r="D20" s="293"/>
      <c r="E20" s="294"/>
      <c r="F20" s="295"/>
      <c r="G20" s="296"/>
      <c r="H20" s="296"/>
      <c r="I20" s="296"/>
      <c r="J20" s="297"/>
      <c r="K20" s="298"/>
      <c r="L20" s="264" t="s">
        <v>82</v>
      </c>
      <c r="M20" s="292"/>
      <c r="N20" s="292"/>
      <c r="O20" s="299"/>
      <c r="P20" s="300"/>
      <c r="Q20" s="296"/>
      <c r="R20" s="296"/>
      <c r="S20" s="296"/>
      <c r="T20" s="296"/>
      <c r="U20" s="297"/>
      <c r="V20" s="310"/>
      <c r="W20" s="311"/>
      <c r="X20" s="33"/>
      <c r="Y20" s="32"/>
      <c r="AB20" s="312" t="s">
        <v>83</v>
      </c>
      <c r="AC20" s="312"/>
      <c r="AD20" s="312"/>
      <c r="AE20" s="312"/>
      <c r="AF20" s="312"/>
      <c r="AG20" s="312"/>
    </row>
    <row r="21" spans="1:33" s="30" customFormat="1" ht="96" customHeight="1" thickBot="1">
      <c r="A21" s="32"/>
      <c r="B21" s="287" t="s">
        <v>179</v>
      </c>
      <c r="C21" s="288"/>
      <c r="D21" s="288"/>
      <c r="E21" s="289"/>
      <c r="F21" s="290"/>
      <c r="G21" s="269"/>
      <c r="H21" s="269"/>
      <c r="I21" s="269"/>
      <c r="J21" s="269"/>
      <c r="K21" s="291"/>
      <c r="L21" s="264" t="s">
        <v>193</v>
      </c>
      <c r="M21" s="292"/>
      <c r="N21" s="292"/>
      <c r="O21" s="292"/>
      <c r="P21" s="268"/>
      <c r="Q21" s="269"/>
      <c r="R21" s="269"/>
      <c r="S21" s="269"/>
      <c r="T21" s="269"/>
      <c r="U21" s="269"/>
      <c r="V21" s="269"/>
      <c r="W21" s="291"/>
      <c r="X21" s="33"/>
      <c r="Y21" s="32"/>
    </row>
    <row r="22" spans="1:33" s="30" customFormat="1" ht="111" customHeight="1" thickBot="1">
      <c r="A22" s="32"/>
      <c r="B22" s="264" t="s">
        <v>190</v>
      </c>
      <c r="C22" s="265"/>
      <c r="D22" s="265"/>
      <c r="E22" s="265"/>
      <c r="F22" s="280"/>
      <c r="G22" s="281"/>
      <c r="H22" s="282" t="s">
        <v>177</v>
      </c>
      <c r="I22" s="283"/>
      <c r="J22" s="283"/>
      <c r="K22" s="284"/>
      <c r="L22" s="266" t="s">
        <v>181</v>
      </c>
      <c r="M22" s="267"/>
      <c r="N22" s="267"/>
      <c r="O22" s="267"/>
      <c r="P22" s="268"/>
      <c r="Q22" s="269"/>
      <c r="R22" s="269"/>
      <c r="S22" s="269"/>
      <c r="T22" s="269"/>
      <c r="U22" s="269"/>
      <c r="V22" s="269"/>
      <c r="W22" s="35"/>
      <c r="X22" s="33"/>
      <c r="Y22" s="32"/>
    </row>
    <row r="23" spans="1:33" s="30" customFormat="1" ht="27" customHeight="1">
      <c r="A23" s="32"/>
      <c r="B23" s="36"/>
      <c r="C23" s="36"/>
      <c r="D23" s="36"/>
      <c r="E23" s="36"/>
      <c r="J23" s="37"/>
      <c r="K23" s="37"/>
      <c r="L23" s="37"/>
      <c r="M23" s="37"/>
      <c r="N23" s="36"/>
      <c r="O23" s="36"/>
      <c r="P23" s="36"/>
      <c r="Q23" s="38"/>
      <c r="R23" s="38"/>
      <c r="X23" s="33"/>
      <c r="Y23" s="32"/>
    </row>
    <row r="24" spans="1:33" s="30" customFormat="1" ht="30" customHeight="1" thickBot="1">
      <c r="A24" s="39"/>
      <c r="B24" s="40"/>
      <c r="C24" s="40"/>
      <c r="D24" s="40"/>
      <c r="E24" s="40"/>
      <c r="F24" s="40"/>
      <c r="G24" s="40"/>
      <c r="H24" s="41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2"/>
      <c r="Y24" s="32"/>
    </row>
    <row r="25" spans="1:33" s="30" customFormat="1" ht="18" customHeight="1"/>
    <row r="26" spans="1:33" s="30" customFormat="1" ht="61.5" customHeight="1">
      <c r="J26" s="272" t="s">
        <v>84</v>
      </c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</row>
    <row r="27" spans="1:33" s="30" customFormat="1" ht="61.5" customHeight="1">
      <c r="J27" s="49"/>
      <c r="K27" s="62" t="s">
        <v>160</v>
      </c>
      <c r="L27" s="62"/>
      <c r="M27" s="278"/>
      <c r="N27" s="278"/>
      <c r="O27" s="278"/>
      <c r="P27" s="278"/>
      <c r="Q27" s="64"/>
      <c r="R27" s="64"/>
      <c r="S27" s="286"/>
      <c r="T27" s="286"/>
      <c r="U27" s="286"/>
      <c r="V27" s="285"/>
      <c r="W27" s="286"/>
      <c r="X27" s="286"/>
      <c r="Y27" s="49"/>
    </row>
    <row r="28" spans="1:33" s="26" customFormat="1" ht="69" customHeight="1">
      <c r="D28" s="273"/>
      <c r="E28" s="273"/>
      <c r="F28" s="273"/>
      <c r="G28" s="273"/>
      <c r="H28" s="273"/>
      <c r="I28" s="273"/>
      <c r="J28" s="29"/>
      <c r="K28" s="274" t="s">
        <v>85</v>
      </c>
      <c r="L28" s="274"/>
      <c r="M28" s="275"/>
      <c r="N28" s="275"/>
      <c r="O28" s="275"/>
      <c r="P28" s="275"/>
      <c r="Q28" s="276" t="s">
        <v>78</v>
      </c>
      <c r="R28" s="276"/>
      <c r="S28" s="314"/>
      <c r="T28" s="314"/>
      <c r="U28" s="314"/>
      <c r="V28" s="313"/>
      <c r="W28" s="314"/>
      <c r="X28" s="314"/>
      <c r="Y28" s="29"/>
    </row>
    <row r="29" spans="1:33" s="26" customFormat="1" ht="69" customHeight="1">
      <c r="D29" s="273"/>
      <c r="E29" s="273"/>
      <c r="F29" s="273"/>
      <c r="G29" s="273"/>
      <c r="H29" s="273"/>
      <c r="I29" s="273"/>
      <c r="J29" s="29"/>
      <c r="K29" s="277" t="s">
        <v>18</v>
      </c>
      <c r="L29" s="277"/>
      <c r="M29" s="279"/>
      <c r="N29" s="279"/>
      <c r="O29" s="279"/>
      <c r="P29" s="65" t="s">
        <v>173</v>
      </c>
      <c r="Q29" s="279"/>
      <c r="R29" s="279"/>
      <c r="S29" s="279"/>
      <c r="T29" s="65" t="s">
        <v>173</v>
      </c>
      <c r="U29" s="279"/>
      <c r="V29" s="279"/>
      <c r="W29" s="279"/>
      <c r="X29" s="279"/>
      <c r="Y29" s="29"/>
      <c r="Z29" s="30"/>
      <c r="AA29" s="30"/>
      <c r="AB29" s="312" t="s">
        <v>194</v>
      </c>
      <c r="AC29" s="312"/>
      <c r="AD29" s="312"/>
      <c r="AE29" s="312"/>
      <c r="AF29" s="312"/>
      <c r="AG29" s="312"/>
    </row>
    <row r="30" spans="1:33" s="26" customFormat="1" ht="69" customHeight="1">
      <c r="K30" s="270" t="s">
        <v>86</v>
      </c>
      <c r="L30" s="270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9"/>
    </row>
    <row r="31" spans="1:33" s="30" customFormat="1" ht="96.75" customHeight="1"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</row>
    <row r="32" spans="1:33" ht="32.25" hidden="1" customHeight="1">
      <c r="A32" s="43" t="s">
        <v>87</v>
      </c>
    </row>
    <row r="33" spans="25:25" s="30" customFormat="1" ht="39.950000000000003" customHeight="1"/>
    <row r="34" spans="25:25" s="30" customFormat="1" ht="30" customHeight="1"/>
    <row r="35" spans="25:25" s="30" customFormat="1" ht="30" customHeight="1"/>
    <row r="36" spans="25:25" s="30" customFormat="1" ht="21"/>
    <row r="37" spans="25:25" s="30" customFormat="1" ht="21"/>
    <row r="38" spans="25:25" s="30" customFormat="1" ht="21"/>
    <row r="39" spans="25:25" s="30" customFormat="1" ht="21"/>
    <row r="40" spans="25:25" ht="21">
      <c r="Y40" s="30"/>
    </row>
    <row r="41" spans="25:25" ht="21">
      <c r="Y41" s="30"/>
    </row>
  </sheetData>
  <sheetProtection algorithmName="SHA-512" hashValue="/4KY12eFpDNvBRQZGI/BNEDSZINKNdum4Q9Zk8YfJvuHfWR/Q2v3VM/0CS4UGxWZM5zSy71wrZMKNE8aI3pWyA==" saltValue="jtlXwhpwmlR+S0b+zgGX3Q==" spinCount="100000" sheet="1" objects="1" scenarios="1"/>
  <protectedRanges>
    <protectedRange sqref="L4 P4 K5 M6:M7 M9 S8:S9 V8:V9 J16:J17 J20 U20 F20:F22 P20:P22 S27:S28 V27:V28 Q29 U29 M28:M30" name="範囲1"/>
  </protectedRanges>
  <dataConsolidate/>
  <mergeCells count="57">
    <mergeCell ref="AB2:AG2"/>
    <mergeCell ref="U29:X29"/>
    <mergeCell ref="Q29:S29"/>
    <mergeCell ref="S8:U8"/>
    <mergeCell ref="V8:X8"/>
    <mergeCell ref="AB20:AG20"/>
    <mergeCell ref="J16:W16"/>
    <mergeCell ref="V9:X9"/>
    <mergeCell ref="S9:U9"/>
    <mergeCell ref="AB16:AJ16"/>
    <mergeCell ref="B17:I17"/>
    <mergeCell ref="J17:W17"/>
    <mergeCell ref="U20:W20"/>
    <mergeCell ref="AB4:AG4"/>
    <mergeCell ref="AB29:AG29"/>
    <mergeCell ref="S27:U27"/>
    <mergeCell ref="V28:X28"/>
    <mergeCell ref="S28:U28"/>
    <mergeCell ref="K9:L9"/>
    <mergeCell ref="M9:P9"/>
    <mergeCell ref="Q9:R9"/>
    <mergeCell ref="P18:T19"/>
    <mergeCell ref="M8:P8"/>
    <mergeCell ref="J11:Y11"/>
    <mergeCell ref="A14:X14"/>
    <mergeCell ref="B16:I16"/>
    <mergeCell ref="A1:Y1"/>
    <mergeCell ref="L4:N4"/>
    <mergeCell ref="P4:S4"/>
    <mergeCell ref="K5:X5"/>
    <mergeCell ref="M7:X7"/>
    <mergeCell ref="M6:X6"/>
    <mergeCell ref="B21:E21"/>
    <mergeCell ref="F21:K21"/>
    <mergeCell ref="L21:O21"/>
    <mergeCell ref="P21:W21"/>
    <mergeCell ref="B20:E20"/>
    <mergeCell ref="F20:I20"/>
    <mergeCell ref="J20:K20"/>
    <mergeCell ref="L20:O20"/>
    <mergeCell ref="P20:T20"/>
    <mergeCell ref="B22:E22"/>
    <mergeCell ref="L22:O22"/>
    <mergeCell ref="P22:V22"/>
    <mergeCell ref="K30:L30"/>
    <mergeCell ref="M30:X30"/>
    <mergeCell ref="J26:Y26"/>
    <mergeCell ref="D28:I29"/>
    <mergeCell ref="K28:L28"/>
    <mergeCell ref="M28:P28"/>
    <mergeCell ref="Q28:R28"/>
    <mergeCell ref="K29:L29"/>
    <mergeCell ref="M27:P27"/>
    <mergeCell ref="M29:O29"/>
    <mergeCell ref="F22:G22"/>
    <mergeCell ref="H22:K22"/>
    <mergeCell ref="V27:X27"/>
  </mergeCells>
  <phoneticPr fontId="3"/>
  <dataValidations count="6">
    <dataValidation type="textLength" operator="equal" allowBlank="1" showInputMessage="1" showErrorMessage="1" error="3桁で入力して下さい。" sqref="P21:W21" xr:uid="{2CF57F52-C934-4CB0-BD77-074271B693DF}">
      <formula1>3</formula1>
    </dataValidation>
    <dataValidation type="list" allowBlank="1" showInputMessage="1" showErrorMessage="1" prompt="選択してください。" sqref="J20:K20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21:K21" xr:uid="{AC8554A0-5DD6-476E-A0C1-6726700158CE}">
      <formula1>4</formula1>
    </dataValidation>
    <dataValidation type="list" allowBlank="1" showInputMessage="1" showErrorMessage="1" prompt="選択してください。" sqref="U20:W20" xr:uid="{5E5D72FA-7A3B-4C29-A8B9-C356F11838F7}">
      <formula1>"支店,営業部,出張所,公務部,本店"</formula1>
    </dataValidation>
    <dataValidation allowBlank="1" showInputMessage="1" showErrorMessage="1" prompt="選択してください。" sqref="H22" xr:uid="{B99A3B17-5C98-4D77-972E-329A99B2A910}"/>
    <dataValidation type="list" allowBlank="1" showInputMessage="1" showErrorMessage="1" prompt="選択してください。" sqref="F22:G22" xr:uid="{0B155B47-19C0-4A56-9222-0ABB804A1D7E}">
      <formula1>"1,2"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F7A7-1E87-424F-839E-E8B0E5B51AD4}">
  <sheetPr>
    <tabColor rgb="FFFFFF00"/>
  </sheetPr>
  <dimension ref="A1:AY58"/>
  <sheetViews>
    <sheetView showGridLines="0" showZeros="0" zoomScaleNormal="100" zoomScaleSheetLayoutView="100" workbookViewId="0">
      <selection activeCell="H40" sqref="H40:L40"/>
    </sheetView>
  </sheetViews>
  <sheetFormatPr defaultColWidth="2.25" defaultRowHeight="13.5"/>
  <cols>
    <col min="1" max="1" width="2.25" style="86" customWidth="1"/>
    <col min="2" max="7" width="2.25" style="86"/>
    <col min="8" max="19" width="2.375" style="86" bestFit="1" customWidth="1"/>
    <col min="20" max="34" width="2.25" style="86"/>
    <col min="35" max="35" width="2.5" style="86" bestFit="1" customWidth="1"/>
    <col min="36" max="40" width="2.25" style="86"/>
    <col min="41" max="47" width="2.25" style="86" hidden="1" customWidth="1"/>
    <col min="48" max="49" width="2.25" style="86"/>
    <col min="50" max="50" width="8.75" style="86" bestFit="1" customWidth="1"/>
    <col min="51" max="16384" width="2.25" style="86"/>
  </cols>
  <sheetData>
    <row r="1" spans="1:48">
      <c r="A1" s="86" t="s">
        <v>116</v>
      </c>
    </row>
    <row r="2" spans="1:48" ht="7.5" customHeight="1"/>
    <row r="3" spans="1:48">
      <c r="A3" s="214" t="s">
        <v>244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</row>
    <row r="4" spans="1:48" s="88" customFormat="1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</row>
    <row r="5" spans="1:48">
      <c r="A5" s="188" t="s">
        <v>30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8" s="88" customFormat="1" ht="4.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</row>
    <row r="7" spans="1:48" ht="17.25" customHeight="1">
      <c r="A7" s="197" t="s">
        <v>241</v>
      </c>
      <c r="B7" s="198"/>
      <c r="C7" s="198"/>
      <c r="D7" s="198"/>
      <c r="E7" s="198"/>
      <c r="F7" s="198"/>
      <c r="G7" s="199"/>
      <c r="H7" s="327" t="s">
        <v>201</v>
      </c>
      <c r="I7" s="328"/>
      <c r="J7" s="328"/>
      <c r="K7" s="328"/>
      <c r="L7" s="328"/>
      <c r="M7" s="328"/>
      <c r="N7" s="329"/>
      <c r="O7" s="197" t="s">
        <v>31</v>
      </c>
      <c r="P7" s="198"/>
      <c r="Q7" s="198"/>
      <c r="R7" s="198"/>
      <c r="S7" s="199"/>
      <c r="T7" s="330" t="s">
        <v>202</v>
      </c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2"/>
    </row>
    <row r="8" spans="1:48">
      <c r="A8" s="215" t="s">
        <v>32</v>
      </c>
      <c r="B8" s="216"/>
      <c r="C8" s="217"/>
      <c r="D8" s="197" t="s">
        <v>33</v>
      </c>
      <c r="E8" s="198"/>
      <c r="F8" s="198"/>
      <c r="G8" s="199"/>
      <c r="H8" s="197" t="s">
        <v>23</v>
      </c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9"/>
      <c r="T8" s="215" t="s">
        <v>34</v>
      </c>
      <c r="U8" s="216"/>
      <c r="V8" s="217"/>
      <c r="W8" s="197" t="s">
        <v>18</v>
      </c>
      <c r="X8" s="198"/>
      <c r="Y8" s="198"/>
      <c r="Z8" s="198"/>
      <c r="AA8" s="198"/>
      <c r="AB8" s="198"/>
      <c r="AC8" s="198"/>
      <c r="AD8" s="198"/>
      <c r="AE8" s="198"/>
      <c r="AF8" s="199"/>
      <c r="AG8" s="224" t="s">
        <v>35</v>
      </c>
      <c r="AH8" s="175"/>
      <c r="AI8" s="175"/>
      <c r="AJ8" s="175"/>
      <c r="AK8" s="175"/>
      <c r="AL8" s="175"/>
      <c r="AM8" s="176"/>
    </row>
    <row r="9" spans="1:48" ht="17.25" customHeight="1">
      <c r="A9" s="218"/>
      <c r="B9" s="219"/>
      <c r="C9" s="220"/>
      <c r="D9" s="333" t="s">
        <v>97</v>
      </c>
      <c r="E9" s="334"/>
      <c r="F9" s="334"/>
      <c r="G9" s="335"/>
      <c r="H9" s="336" t="s">
        <v>203</v>
      </c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8"/>
      <c r="T9" s="218"/>
      <c r="U9" s="219"/>
      <c r="V9" s="220"/>
      <c r="W9" s="339" t="s">
        <v>204</v>
      </c>
      <c r="X9" s="340"/>
      <c r="Y9" s="340"/>
      <c r="Z9" s="340"/>
      <c r="AA9" s="340"/>
      <c r="AB9" s="340"/>
      <c r="AC9" s="340"/>
      <c r="AD9" s="340"/>
      <c r="AE9" s="340"/>
      <c r="AF9" s="341"/>
      <c r="AG9" s="342" t="s">
        <v>245</v>
      </c>
      <c r="AH9" s="343"/>
      <c r="AI9" s="343"/>
      <c r="AJ9" s="343"/>
      <c r="AK9" s="343"/>
      <c r="AL9" s="343"/>
      <c r="AM9" s="344"/>
      <c r="AV9" s="78"/>
    </row>
    <row r="10" spans="1:48" s="78" customFormat="1" ht="20.25" customHeight="1">
      <c r="A10" s="197" t="s">
        <v>37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  <c r="L10" s="345" t="s">
        <v>229</v>
      </c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7"/>
      <c r="AG10" s="174" t="s">
        <v>38</v>
      </c>
      <c r="AH10" s="175"/>
      <c r="AI10" s="176"/>
      <c r="AJ10" s="348"/>
      <c r="AK10" s="348"/>
      <c r="AL10" s="178" t="s">
        <v>39</v>
      </c>
      <c r="AM10" s="179"/>
      <c r="AP10" s="173"/>
      <c r="AQ10" s="173"/>
      <c r="AR10" s="173"/>
      <c r="AS10" s="173"/>
      <c r="AT10" s="173"/>
      <c r="AU10" s="173"/>
    </row>
    <row r="11" spans="1:48" s="78" customFormat="1" ht="18" hidden="1" customHeight="1">
      <c r="A11" s="211"/>
      <c r="B11" s="212"/>
      <c r="C11" s="212"/>
      <c r="D11" s="212"/>
      <c r="E11" s="212"/>
      <c r="F11" s="212"/>
      <c r="G11" s="212"/>
      <c r="H11" s="213"/>
      <c r="I11" s="90"/>
      <c r="J11" s="91"/>
      <c r="K11" s="92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0"/>
      <c r="Z11" s="91"/>
      <c r="AA11" s="92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4"/>
    </row>
    <row r="12" spans="1:48" s="99" customFormat="1" ht="30" hidden="1" customHeight="1">
      <c r="A12" s="95"/>
      <c r="B12" s="95"/>
      <c r="C12" s="95"/>
      <c r="D12" s="95"/>
      <c r="E12" s="95"/>
      <c r="F12" s="95"/>
      <c r="G12" s="95"/>
      <c r="H12" s="95"/>
      <c r="I12" s="96"/>
      <c r="J12" s="97"/>
      <c r="K12" s="96"/>
      <c r="L12" s="98"/>
      <c r="M12" s="98"/>
      <c r="N12" s="98"/>
      <c r="O12" s="98"/>
      <c r="P12" s="98"/>
      <c r="Q12" s="98"/>
      <c r="R12" s="98"/>
      <c r="S12" s="98"/>
      <c r="T12" s="98"/>
      <c r="U12" s="96"/>
      <c r="V12" s="98"/>
      <c r="W12" s="98"/>
      <c r="X12" s="98"/>
      <c r="Y12" s="97"/>
      <c r="Z12" s="96"/>
      <c r="AA12" s="96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</row>
    <row r="13" spans="1:48" s="78" customFormat="1" ht="12" hidden="1">
      <c r="A13" s="188" t="s">
        <v>40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8" s="99" customFormat="1" ht="3" hidden="1" customHeight="1">
      <c r="I14" s="100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</row>
    <row r="15" spans="1:48" s="78" customFormat="1" ht="18" hidden="1" customHeight="1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8"/>
      <c r="X15" s="240"/>
      <c r="Y15" s="241"/>
      <c r="Z15" s="242"/>
      <c r="AA15" s="243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</row>
    <row r="16" spans="1:48" s="78" customFormat="1" ht="18" hidden="1" customHeight="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8"/>
      <c r="X16" s="240"/>
      <c r="Y16" s="241"/>
      <c r="Z16" s="242"/>
      <c r="AA16" s="243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</row>
    <row r="17" spans="1:51" s="78" customFormat="1" ht="18" hidden="1" customHeight="1">
      <c r="A17" s="259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1"/>
      <c r="X17" s="240"/>
      <c r="Y17" s="241"/>
      <c r="Z17" s="242"/>
      <c r="AA17" s="102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</row>
    <row r="18" spans="1:51" s="99" customFormat="1" ht="30" hidden="1" customHeight="1">
      <c r="I18" s="100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</row>
    <row r="19" spans="1:51" s="78" customFormat="1" ht="12" hidden="1">
      <c r="A19" s="188" t="s">
        <v>119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</row>
    <row r="20" spans="1:51" s="99" customFormat="1" ht="3" hidden="1" customHeight="1">
      <c r="I20" s="100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</row>
    <row r="21" spans="1:51" s="78" customFormat="1" ht="54" hidden="1" customHeight="1">
      <c r="A21" s="192" t="s">
        <v>120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349" t="s">
        <v>205</v>
      </c>
      <c r="Y21" s="350"/>
      <c r="Z21" s="351"/>
      <c r="AA21" s="104"/>
      <c r="AB21" s="104"/>
      <c r="AC21" s="104"/>
      <c r="AD21" s="104"/>
      <c r="AE21" s="104"/>
      <c r="AF21" s="104"/>
      <c r="AG21" s="104"/>
      <c r="AH21" s="105"/>
      <c r="AI21" s="105"/>
      <c r="AJ21" s="105"/>
      <c r="AK21" s="105"/>
      <c r="AL21" s="105"/>
      <c r="AM21" s="105"/>
    </row>
    <row r="22" spans="1:51" s="78" customFormat="1" ht="27" hidden="1" customHeight="1">
      <c r="A22" s="192" t="s">
        <v>121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349" t="s">
        <v>205</v>
      </c>
      <c r="Y22" s="350"/>
      <c r="Z22" s="351"/>
      <c r="AA22" s="104"/>
      <c r="AB22" s="104"/>
      <c r="AC22" s="104"/>
      <c r="AD22" s="104"/>
      <c r="AE22" s="104"/>
      <c r="AF22" s="104"/>
      <c r="AG22" s="104"/>
      <c r="AH22" s="105"/>
      <c r="AI22" s="105"/>
      <c r="AJ22" s="105"/>
      <c r="AK22" s="105"/>
      <c r="AL22" s="105"/>
      <c r="AM22" s="105"/>
    </row>
    <row r="23" spans="1:51" s="99" customFormat="1" ht="22.5" customHeight="1">
      <c r="I23" s="100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spans="1:51" s="78" customFormat="1" ht="12">
      <c r="A24" s="188" t="s">
        <v>41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</row>
    <row r="25" spans="1:51" s="99" customFormat="1" ht="3" customHeight="1" thickBot="1">
      <c r="I25" s="100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</row>
    <row r="26" spans="1:51" ht="19.5" customHeight="1">
      <c r="A26" s="106"/>
      <c r="B26" s="99"/>
      <c r="C26" s="107"/>
      <c r="D26" s="99"/>
      <c r="E26" s="108"/>
      <c r="F26" s="99"/>
      <c r="G26" s="99"/>
      <c r="H26" s="99"/>
      <c r="I26" s="99"/>
      <c r="J26" s="109"/>
      <c r="K26" s="109"/>
      <c r="L26" s="109"/>
      <c r="M26" s="109"/>
      <c r="N26" s="109"/>
      <c r="O26" s="110"/>
      <c r="P26" s="107"/>
      <c r="Q26" s="88"/>
      <c r="R26" s="88"/>
      <c r="S26" s="109"/>
      <c r="T26" s="99"/>
      <c r="U26" s="109"/>
      <c r="V26" s="109"/>
      <c r="W26" s="107"/>
      <c r="AC26" s="184"/>
      <c r="AD26" s="262" t="s">
        <v>42</v>
      </c>
      <c r="AE26" s="263"/>
      <c r="AF26" s="263"/>
      <c r="AG26" s="263"/>
      <c r="AH26" s="263"/>
      <c r="AI26" s="253" t="s">
        <v>43</v>
      </c>
      <c r="AJ26" s="254"/>
      <c r="AK26" s="254"/>
      <c r="AL26" s="254"/>
      <c r="AM26" s="255"/>
      <c r="AV26" s="78"/>
      <c r="AX26" s="111" t="s">
        <v>211</v>
      </c>
    </row>
    <row r="27" spans="1:51">
      <c r="A27" s="106"/>
      <c r="B27" s="99"/>
      <c r="C27" s="107"/>
      <c r="D27" s="99"/>
      <c r="E27" s="108"/>
      <c r="F27" s="99"/>
      <c r="G27" s="99"/>
      <c r="H27" s="99"/>
      <c r="I27" s="99"/>
      <c r="J27" s="109"/>
      <c r="K27" s="109"/>
      <c r="L27" s="109"/>
      <c r="M27" s="109"/>
      <c r="N27" s="109"/>
      <c r="O27" s="110"/>
      <c r="P27" s="107"/>
      <c r="Q27" s="88"/>
      <c r="R27" s="88"/>
      <c r="S27" s="109"/>
      <c r="T27" s="99"/>
      <c r="U27" s="109"/>
      <c r="V27" s="109"/>
      <c r="W27" s="112"/>
      <c r="AC27" s="184"/>
      <c r="AD27" s="185">
        <f>IFERROR(VLOOKUP(L10,リスト!B2:D23,2,FALSE),IFERROR(VLOOKUP(L10,リスト!B24:D30,2,FALSE)*AJ10,""))</f>
        <v>200</v>
      </c>
      <c r="AE27" s="186"/>
      <c r="AF27" s="186"/>
      <c r="AG27" s="187" t="s">
        <v>12</v>
      </c>
      <c r="AH27" s="187"/>
      <c r="AI27" s="249">
        <f>MIN(AD27,ROUNDDOWN((H40+H54)/1000,0))</f>
        <v>200</v>
      </c>
      <c r="AJ27" s="250"/>
      <c r="AK27" s="250"/>
      <c r="AL27" s="245" t="s">
        <v>12</v>
      </c>
      <c r="AM27" s="246"/>
      <c r="AX27" s="113">
        <f>H40+H54</f>
        <v>248000</v>
      </c>
      <c r="AY27" s="86" t="s">
        <v>210</v>
      </c>
    </row>
    <row r="28" spans="1:51" ht="14.25" thickBot="1">
      <c r="A28" s="107" t="s">
        <v>246</v>
      </c>
      <c r="B28" s="99"/>
      <c r="C28" s="107"/>
      <c r="D28" s="99"/>
      <c r="E28" s="108"/>
      <c r="F28" s="99"/>
      <c r="G28" s="99"/>
      <c r="H28" s="99"/>
      <c r="I28" s="99"/>
      <c r="J28" s="109"/>
      <c r="K28" s="109"/>
      <c r="L28" s="109"/>
      <c r="M28" s="109"/>
      <c r="N28" s="109"/>
      <c r="O28" s="110"/>
      <c r="P28" s="107"/>
      <c r="Q28" s="88"/>
      <c r="R28" s="88"/>
      <c r="S28" s="109"/>
      <c r="T28" s="99"/>
      <c r="U28" s="109"/>
      <c r="V28" s="109"/>
      <c r="W28" s="112"/>
      <c r="AC28" s="184"/>
      <c r="AD28" s="185"/>
      <c r="AE28" s="186"/>
      <c r="AF28" s="186"/>
      <c r="AG28" s="187"/>
      <c r="AH28" s="187"/>
      <c r="AI28" s="251"/>
      <c r="AJ28" s="252"/>
      <c r="AK28" s="252"/>
      <c r="AL28" s="247"/>
      <c r="AM28" s="248"/>
    </row>
    <row r="29" spans="1:51" ht="15" customHeight="1">
      <c r="A29" s="197" t="s">
        <v>118</v>
      </c>
      <c r="B29" s="198"/>
      <c r="C29" s="198"/>
      <c r="D29" s="198"/>
      <c r="E29" s="198"/>
      <c r="F29" s="198"/>
      <c r="G29" s="199"/>
      <c r="H29" s="198" t="s">
        <v>44</v>
      </c>
      <c r="I29" s="198"/>
      <c r="J29" s="198"/>
      <c r="K29" s="198"/>
      <c r="L29" s="198"/>
      <c r="M29" s="197" t="s">
        <v>207</v>
      </c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219"/>
      <c r="AJ29" s="219"/>
      <c r="AK29" s="219"/>
      <c r="AL29" s="219"/>
      <c r="AM29" s="220"/>
    </row>
    <row r="30" spans="1:51" ht="15" customHeight="1">
      <c r="A30" s="352" t="s">
        <v>206</v>
      </c>
      <c r="B30" s="353"/>
      <c r="C30" s="353"/>
      <c r="D30" s="353"/>
      <c r="E30" s="353"/>
      <c r="F30" s="353"/>
      <c r="G30" s="354"/>
      <c r="H30" s="355">
        <v>30000</v>
      </c>
      <c r="I30" s="355"/>
      <c r="J30" s="355"/>
      <c r="K30" s="355"/>
      <c r="L30" s="355"/>
      <c r="M30" s="356" t="s">
        <v>251</v>
      </c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8"/>
    </row>
    <row r="31" spans="1:51" ht="15" customHeight="1">
      <c r="A31" s="359" t="s">
        <v>250</v>
      </c>
      <c r="B31" s="360"/>
      <c r="C31" s="360"/>
      <c r="D31" s="360"/>
      <c r="E31" s="360"/>
      <c r="F31" s="360"/>
      <c r="G31" s="361"/>
      <c r="H31" s="362">
        <v>100000</v>
      </c>
      <c r="I31" s="362"/>
      <c r="J31" s="362"/>
      <c r="K31" s="362"/>
      <c r="L31" s="362"/>
      <c r="M31" s="363" t="s">
        <v>252</v>
      </c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5"/>
    </row>
    <row r="32" spans="1:51" ht="15" customHeight="1">
      <c r="A32" s="366"/>
      <c r="B32" s="367"/>
      <c r="C32" s="367"/>
      <c r="D32" s="367"/>
      <c r="E32" s="367"/>
      <c r="F32" s="367"/>
      <c r="G32" s="368"/>
      <c r="H32" s="369"/>
      <c r="I32" s="369"/>
      <c r="J32" s="369"/>
      <c r="K32" s="369"/>
      <c r="L32" s="369"/>
      <c r="M32" s="370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2"/>
    </row>
    <row r="33" spans="1:48" ht="15" customHeight="1">
      <c r="A33" s="366"/>
      <c r="B33" s="367"/>
      <c r="C33" s="367"/>
      <c r="D33" s="367"/>
      <c r="E33" s="367"/>
      <c r="F33" s="367"/>
      <c r="G33" s="368"/>
      <c r="H33" s="369"/>
      <c r="I33" s="369"/>
      <c r="J33" s="369"/>
      <c r="K33" s="369"/>
      <c r="L33" s="369"/>
      <c r="M33" s="370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2"/>
      <c r="AV33" s="78"/>
    </row>
    <row r="34" spans="1:48" ht="15" customHeight="1">
      <c r="A34" s="366"/>
      <c r="B34" s="367"/>
      <c r="C34" s="367"/>
      <c r="D34" s="367"/>
      <c r="E34" s="367"/>
      <c r="F34" s="367"/>
      <c r="G34" s="368"/>
      <c r="H34" s="373"/>
      <c r="I34" s="374"/>
      <c r="J34" s="374"/>
      <c r="K34" s="374"/>
      <c r="L34" s="375"/>
      <c r="M34" s="370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2"/>
      <c r="AV34" s="78"/>
    </row>
    <row r="35" spans="1:48" ht="15" customHeight="1">
      <c r="A35" s="366"/>
      <c r="B35" s="367"/>
      <c r="C35" s="367"/>
      <c r="D35" s="367"/>
      <c r="E35" s="367"/>
      <c r="F35" s="367"/>
      <c r="G35" s="368"/>
      <c r="H35" s="373"/>
      <c r="I35" s="374"/>
      <c r="J35" s="374"/>
      <c r="K35" s="374"/>
      <c r="L35" s="375"/>
      <c r="M35" s="370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2"/>
      <c r="AV35" s="78"/>
    </row>
    <row r="36" spans="1:48" ht="15" customHeight="1">
      <c r="A36" s="366"/>
      <c r="B36" s="367"/>
      <c r="C36" s="367"/>
      <c r="D36" s="367"/>
      <c r="E36" s="367"/>
      <c r="F36" s="367"/>
      <c r="G36" s="368"/>
      <c r="H36" s="373"/>
      <c r="I36" s="374"/>
      <c r="J36" s="374"/>
      <c r="K36" s="374"/>
      <c r="L36" s="375"/>
      <c r="M36" s="370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2"/>
      <c r="AV36" s="78"/>
    </row>
    <row r="37" spans="1:48" ht="15" customHeight="1">
      <c r="A37" s="366"/>
      <c r="B37" s="367"/>
      <c r="C37" s="367"/>
      <c r="D37" s="367"/>
      <c r="E37" s="367"/>
      <c r="F37" s="367"/>
      <c r="G37" s="368"/>
      <c r="H37" s="373"/>
      <c r="I37" s="374"/>
      <c r="J37" s="374"/>
      <c r="K37" s="374"/>
      <c r="L37" s="375"/>
      <c r="M37" s="370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2"/>
      <c r="AV37" s="78"/>
    </row>
    <row r="38" spans="1:48" ht="15" customHeight="1">
      <c r="A38" s="366"/>
      <c r="B38" s="367"/>
      <c r="C38" s="367"/>
      <c r="D38" s="367"/>
      <c r="E38" s="367"/>
      <c r="F38" s="367"/>
      <c r="G38" s="368"/>
      <c r="H38" s="373"/>
      <c r="I38" s="374"/>
      <c r="J38" s="374"/>
      <c r="K38" s="374"/>
      <c r="L38" s="375"/>
      <c r="M38" s="370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2"/>
      <c r="AV38" s="78"/>
    </row>
    <row r="39" spans="1:48" ht="15" customHeight="1">
      <c r="A39" s="376"/>
      <c r="B39" s="377"/>
      <c r="C39" s="377"/>
      <c r="D39" s="377"/>
      <c r="E39" s="377"/>
      <c r="F39" s="377"/>
      <c r="G39" s="378"/>
      <c r="H39" s="369"/>
      <c r="I39" s="369"/>
      <c r="J39" s="369"/>
      <c r="K39" s="369"/>
      <c r="L39" s="369"/>
      <c r="M39" s="370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2"/>
    </row>
    <row r="40" spans="1:48" ht="15" customHeight="1">
      <c r="A40" s="114" t="s">
        <v>26</v>
      </c>
      <c r="B40" s="115"/>
      <c r="C40" s="115"/>
      <c r="D40" s="115"/>
      <c r="E40" s="115"/>
      <c r="F40" s="115"/>
      <c r="G40" s="116"/>
      <c r="H40" s="204">
        <f>SUM(H30:L39)</f>
        <v>130000</v>
      </c>
      <c r="I40" s="204"/>
      <c r="J40" s="204"/>
      <c r="K40" s="204"/>
      <c r="L40" s="205"/>
      <c r="M40" s="181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</row>
    <row r="41" spans="1:48" s="88" customFormat="1">
      <c r="A41" s="106"/>
      <c r="B41" s="99"/>
      <c r="C41" s="107"/>
      <c r="D41" s="99"/>
      <c r="E41" s="108"/>
      <c r="F41" s="99"/>
      <c r="G41" s="99"/>
      <c r="H41" s="99"/>
      <c r="I41" s="99"/>
      <c r="J41" s="109"/>
      <c r="K41" s="109"/>
      <c r="L41" s="109"/>
      <c r="M41" s="109"/>
      <c r="N41" s="109"/>
      <c r="O41" s="110"/>
      <c r="P41" s="107"/>
      <c r="S41" s="109"/>
      <c r="T41" s="99"/>
      <c r="U41" s="109"/>
      <c r="V41" s="109"/>
      <c r="W41" s="112"/>
      <c r="X41" s="117"/>
      <c r="Y41" s="117"/>
      <c r="Z41" s="117"/>
      <c r="AA41" s="117"/>
      <c r="AB41" s="117"/>
      <c r="AC41" s="117"/>
      <c r="AD41" s="118"/>
      <c r="AE41" s="119"/>
      <c r="AF41" s="119"/>
      <c r="AG41" s="119"/>
      <c r="AH41" s="125"/>
      <c r="AI41" s="180"/>
      <c r="AJ41" s="180"/>
      <c r="AK41" s="180"/>
      <c r="AL41" s="206"/>
      <c r="AM41" s="206"/>
    </row>
    <row r="42" spans="1:48" s="88" customFormat="1">
      <c r="A42" s="107" t="s">
        <v>89</v>
      </c>
      <c r="B42" s="99"/>
      <c r="C42" s="107"/>
      <c r="D42" s="99"/>
      <c r="E42" s="108"/>
      <c r="F42" s="99"/>
      <c r="G42" s="99"/>
      <c r="H42" s="99"/>
      <c r="I42" s="99"/>
      <c r="J42" s="109"/>
      <c r="K42" s="109"/>
      <c r="L42" s="109"/>
      <c r="M42" s="109"/>
      <c r="N42" s="109"/>
      <c r="O42" s="110"/>
      <c r="P42" s="107"/>
      <c r="S42" s="109"/>
      <c r="T42" s="99"/>
      <c r="U42" s="109"/>
      <c r="V42" s="109"/>
      <c r="W42" s="112"/>
      <c r="X42" s="117"/>
      <c r="Y42" s="117"/>
      <c r="Z42" s="117"/>
      <c r="AA42" s="117"/>
      <c r="AB42" s="117"/>
      <c r="AC42" s="117"/>
      <c r="AD42" s="118"/>
      <c r="AE42" s="119"/>
      <c r="AF42" s="119"/>
      <c r="AG42" s="119"/>
      <c r="AH42" s="125"/>
      <c r="AI42" s="180"/>
      <c r="AJ42" s="180"/>
      <c r="AK42" s="180"/>
      <c r="AL42" s="206"/>
      <c r="AM42" s="206"/>
    </row>
    <row r="43" spans="1:48" ht="15" customHeight="1">
      <c r="A43" s="197" t="s">
        <v>118</v>
      </c>
      <c r="B43" s="198"/>
      <c r="C43" s="198"/>
      <c r="D43" s="198"/>
      <c r="E43" s="198"/>
      <c r="F43" s="198"/>
      <c r="G43" s="199"/>
      <c r="H43" s="198" t="s">
        <v>44</v>
      </c>
      <c r="I43" s="198"/>
      <c r="J43" s="198"/>
      <c r="K43" s="198"/>
      <c r="L43" s="198"/>
      <c r="M43" s="197" t="s">
        <v>207</v>
      </c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9"/>
    </row>
    <row r="44" spans="1:48" ht="15" customHeight="1">
      <c r="A44" s="352" t="s">
        <v>208</v>
      </c>
      <c r="B44" s="353"/>
      <c r="C44" s="353"/>
      <c r="D44" s="353"/>
      <c r="E44" s="353"/>
      <c r="F44" s="353"/>
      <c r="G44" s="354"/>
      <c r="H44" s="355">
        <v>24000</v>
      </c>
      <c r="I44" s="355"/>
      <c r="J44" s="355"/>
      <c r="K44" s="355"/>
      <c r="L44" s="355"/>
      <c r="M44" s="356" t="s">
        <v>247</v>
      </c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8"/>
    </row>
    <row r="45" spans="1:48" ht="15" customHeight="1">
      <c r="A45" s="359" t="s">
        <v>209</v>
      </c>
      <c r="B45" s="360"/>
      <c r="C45" s="360"/>
      <c r="D45" s="360"/>
      <c r="E45" s="360"/>
      <c r="F45" s="360"/>
      <c r="G45" s="361"/>
      <c r="H45" s="362">
        <v>64000</v>
      </c>
      <c r="I45" s="362"/>
      <c r="J45" s="362"/>
      <c r="K45" s="362"/>
      <c r="L45" s="362"/>
      <c r="M45" s="363" t="s">
        <v>248</v>
      </c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5"/>
    </row>
    <row r="46" spans="1:48" ht="15" customHeight="1">
      <c r="A46" s="359" t="s">
        <v>249</v>
      </c>
      <c r="B46" s="360"/>
      <c r="C46" s="360"/>
      <c r="D46" s="360"/>
      <c r="E46" s="360"/>
      <c r="F46" s="360"/>
      <c r="G46" s="361"/>
      <c r="H46" s="362">
        <v>30000</v>
      </c>
      <c r="I46" s="362"/>
      <c r="J46" s="362"/>
      <c r="K46" s="362"/>
      <c r="L46" s="362"/>
      <c r="M46" s="363" t="s">
        <v>253</v>
      </c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5"/>
    </row>
    <row r="47" spans="1:48" ht="15" customHeight="1">
      <c r="A47" s="366"/>
      <c r="B47" s="367"/>
      <c r="C47" s="367"/>
      <c r="D47" s="367"/>
      <c r="E47" s="367"/>
      <c r="F47" s="367"/>
      <c r="G47" s="368"/>
      <c r="H47" s="369"/>
      <c r="I47" s="369"/>
      <c r="J47" s="369"/>
      <c r="K47" s="369"/>
      <c r="L47" s="369"/>
      <c r="M47" s="370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2"/>
      <c r="AV47" s="78"/>
    </row>
    <row r="48" spans="1:48" ht="15" customHeight="1">
      <c r="A48" s="366"/>
      <c r="B48" s="367"/>
      <c r="C48" s="367"/>
      <c r="D48" s="367"/>
      <c r="E48" s="367"/>
      <c r="F48" s="367"/>
      <c r="G48" s="368"/>
      <c r="H48" s="373"/>
      <c r="I48" s="374"/>
      <c r="J48" s="374"/>
      <c r="K48" s="374"/>
      <c r="L48" s="375"/>
      <c r="M48" s="370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2"/>
      <c r="AV48" s="78"/>
    </row>
    <row r="49" spans="1:48" ht="15" customHeight="1">
      <c r="A49" s="366"/>
      <c r="B49" s="367"/>
      <c r="C49" s="367"/>
      <c r="D49" s="367"/>
      <c r="E49" s="367"/>
      <c r="F49" s="367"/>
      <c r="G49" s="368"/>
      <c r="H49" s="373"/>
      <c r="I49" s="374"/>
      <c r="J49" s="374"/>
      <c r="K49" s="374"/>
      <c r="L49" s="375"/>
      <c r="M49" s="370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2"/>
      <c r="AV49" s="78"/>
    </row>
    <row r="50" spans="1:48" ht="15" customHeight="1">
      <c r="A50" s="366"/>
      <c r="B50" s="367"/>
      <c r="C50" s="367"/>
      <c r="D50" s="367"/>
      <c r="E50" s="367"/>
      <c r="F50" s="367"/>
      <c r="G50" s="368"/>
      <c r="H50" s="373"/>
      <c r="I50" s="374"/>
      <c r="J50" s="374"/>
      <c r="K50" s="374"/>
      <c r="L50" s="375"/>
      <c r="M50" s="370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2"/>
      <c r="AV50" s="78"/>
    </row>
    <row r="51" spans="1:48" ht="15" customHeight="1">
      <c r="A51" s="366"/>
      <c r="B51" s="367"/>
      <c r="C51" s="367"/>
      <c r="D51" s="367"/>
      <c r="E51" s="367"/>
      <c r="F51" s="367"/>
      <c r="G51" s="368"/>
      <c r="H51" s="373"/>
      <c r="I51" s="374"/>
      <c r="J51" s="374"/>
      <c r="K51" s="374"/>
      <c r="L51" s="375"/>
      <c r="M51" s="370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2"/>
      <c r="AV51" s="78"/>
    </row>
    <row r="52" spans="1:48" ht="15" customHeight="1">
      <c r="A52" s="366"/>
      <c r="B52" s="367"/>
      <c r="C52" s="367"/>
      <c r="D52" s="367"/>
      <c r="E52" s="367"/>
      <c r="F52" s="367"/>
      <c r="G52" s="368"/>
      <c r="H52" s="373"/>
      <c r="I52" s="374"/>
      <c r="J52" s="374"/>
      <c r="K52" s="374"/>
      <c r="L52" s="375"/>
      <c r="M52" s="370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2"/>
      <c r="AV52" s="78"/>
    </row>
    <row r="53" spans="1:48" ht="15" customHeight="1">
      <c r="A53" s="376"/>
      <c r="B53" s="377"/>
      <c r="C53" s="377"/>
      <c r="D53" s="377"/>
      <c r="E53" s="377"/>
      <c r="F53" s="377"/>
      <c r="G53" s="378"/>
      <c r="H53" s="369"/>
      <c r="I53" s="369"/>
      <c r="J53" s="369"/>
      <c r="K53" s="369"/>
      <c r="L53" s="369"/>
      <c r="M53" s="370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2"/>
    </row>
    <row r="54" spans="1:48" ht="15" customHeight="1">
      <c r="A54" s="114" t="s">
        <v>26</v>
      </c>
      <c r="B54" s="115"/>
      <c r="C54" s="115"/>
      <c r="D54" s="115"/>
      <c r="E54" s="115"/>
      <c r="F54" s="115"/>
      <c r="G54" s="116"/>
      <c r="H54" s="204">
        <f>SUM(H44:L53)</f>
        <v>118000</v>
      </c>
      <c r="I54" s="204"/>
      <c r="J54" s="204"/>
      <c r="K54" s="204"/>
      <c r="L54" s="205"/>
      <c r="M54" s="181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3"/>
    </row>
    <row r="55" spans="1:48" s="88" customFormat="1" ht="6" customHeight="1">
      <c r="A55" s="121"/>
      <c r="B55" s="121"/>
      <c r="C55" s="121"/>
      <c r="D55" s="121"/>
      <c r="E55" s="122"/>
      <c r="F55" s="122"/>
      <c r="G55" s="122"/>
      <c r="H55" s="122"/>
      <c r="I55" s="122"/>
      <c r="J55" s="123"/>
      <c r="K55" s="123"/>
      <c r="L55" s="123"/>
      <c r="M55" s="123"/>
      <c r="N55" s="123"/>
      <c r="AH55" s="124"/>
    </row>
    <row r="56" spans="1:48" s="88" customFormat="1">
      <c r="A56" s="107" t="s">
        <v>110</v>
      </c>
    </row>
    <row r="58" spans="1:48">
      <c r="AI58" s="200"/>
      <c r="AJ58" s="200"/>
      <c r="AK58" s="200"/>
      <c r="AL58" s="200"/>
      <c r="AM58" s="200"/>
    </row>
  </sheetData>
  <sheetProtection algorithmName="SHA-512" hashValue="bqbBpF+zrBBemefa/zNyisX8LoLNCcWWNakVLlG/3IV2mtD0UQhkA2Fxr5cnbVnOG9Xwozqm0maqAUPKLBqNkA==" saltValue="s4wtZwlk7Te8niWBh+KkIw==" spinCount="100000" sheet="1" objects="1" scenarios="1"/>
  <protectedRanges>
    <protectedRange sqref="A44:AM53" name="範囲9"/>
    <protectedRange sqref="A30:AM39" name="範囲8"/>
    <protectedRange sqref="X21:Z22" name="範囲7"/>
    <protectedRange sqref="AJ10" name="範囲6"/>
    <protectedRange sqref="L10" name="範囲5"/>
    <protectedRange sqref="W9:AM9" name="範囲4"/>
    <protectedRange sqref="D9:S9" name="範囲3"/>
    <protectedRange sqref="T7" name="範囲2"/>
    <protectedRange sqref="H7" name="範囲1"/>
  </protectedRanges>
  <mergeCells count="120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1:H11"/>
    <mergeCell ref="A13:AM13"/>
    <mergeCell ref="A15:W15"/>
    <mergeCell ref="X15:Z15"/>
    <mergeCell ref="AA15:AM15"/>
    <mergeCell ref="A16:W16"/>
    <mergeCell ref="X16:Z16"/>
    <mergeCell ref="AA16:AM16"/>
    <mergeCell ref="A10:K10"/>
    <mergeCell ref="L10:AF10"/>
    <mergeCell ref="AG10:AI10"/>
    <mergeCell ref="AJ10:AK10"/>
    <mergeCell ref="AL10:AM10"/>
    <mergeCell ref="A24:AM24"/>
    <mergeCell ref="AC26:AC28"/>
    <mergeCell ref="AD26:AH26"/>
    <mergeCell ref="AI26:AM26"/>
    <mergeCell ref="AD27:AF28"/>
    <mergeCell ref="AG27:AH28"/>
    <mergeCell ref="AI27:AK28"/>
    <mergeCell ref="AL27:AM28"/>
    <mergeCell ref="A17:W17"/>
    <mergeCell ref="X17:Z17"/>
    <mergeCell ref="A19:AM19"/>
    <mergeCell ref="A21:W21"/>
    <mergeCell ref="X21:Z21"/>
    <mergeCell ref="A22:W22"/>
    <mergeCell ref="X22:Z22"/>
    <mergeCell ref="A31:G31"/>
    <mergeCell ref="H31:L31"/>
    <mergeCell ref="M31:AM31"/>
    <mergeCell ref="A32:G32"/>
    <mergeCell ref="H32:L32"/>
    <mergeCell ref="M32:AM32"/>
    <mergeCell ref="A29:G29"/>
    <mergeCell ref="H29:L29"/>
    <mergeCell ref="M29:AM29"/>
    <mergeCell ref="A30:G30"/>
    <mergeCell ref="H30:L30"/>
    <mergeCell ref="M30:AM30"/>
    <mergeCell ref="A35:G35"/>
    <mergeCell ref="H35:L35"/>
    <mergeCell ref="M35:AM35"/>
    <mergeCell ref="A36:G36"/>
    <mergeCell ref="H36:L36"/>
    <mergeCell ref="M36:AM36"/>
    <mergeCell ref="A33:G33"/>
    <mergeCell ref="H33:L33"/>
    <mergeCell ref="M33:AM33"/>
    <mergeCell ref="A34:G34"/>
    <mergeCell ref="H34:L34"/>
    <mergeCell ref="M34:AM34"/>
    <mergeCell ref="A39:G39"/>
    <mergeCell ref="H39:L39"/>
    <mergeCell ref="M39:AM39"/>
    <mergeCell ref="H40:L40"/>
    <mergeCell ref="M40:AM40"/>
    <mergeCell ref="AI41:AK41"/>
    <mergeCell ref="AL41:AM41"/>
    <mergeCell ref="A37:G37"/>
    <mergeCell ref="H37:L37"/>
    <mergeCell ref="M37:AM37"/>
    <mergeCell ref="A38:G38"/>
    <mergeCell ref="H38:L38"/>
    <mergeCell ref="M38:AM38"/>
    <mergeCell ref="A45:G45"/>
    <mergeCell ref="H45:L45"/>
    <mergeCell ref="M45:AM45"/>
    <mergeCell ref="A46:G46"/>
    <mergeCell ref="H46:L46"/>
    <mergeCell ref="M46:AM46"/>
    <mergeCell ref="AI42:AK42"/>
    <mergeCell ref="AL42:AM42"/>
    <mergeCell ref="A43:G43"/>
    <mergeCell ref="H43:L43"/>
    <mergeCell ref="M43:AM43"/>
    <mergeCell ref="A44:G44"/>
    <mergeCell ref="H44:L44"/>
    <mergeCell ref="M44:AM44"/>
    <mergeCell ref="A49:G49"/>
    <mergeCell ref="H49:L49"/>
    <mergeCell ref="M49:AM49"/>
    <mergeCell ref="A50:G50"/>
    <mergeCell ref="H50:L50"/>
    <mergeCell ref="M50:AM50"/>
    <mergeCell ref="A47:G47"/>
    <mergeCell ref="H47:L47"/>
    <mergeCell ref="M47:AM47"/>
    <mergeCell ref="A48:G48"/>
    <mergeCell ref="H48:L48"/>
    <mergeCell ref="M48:AM48"/>
    <mergeCell ref="A53:G53"/>
    <mergeCell ref="H53:L53"/>
    <mergeCell ref="M53:AM53"/>
    <mergeCell ref="H54:L54"/>
    <mergeCell ref="M54:AM54"/>
    <mergeCell ref="AI58:AM58"/>
    <mergeCell ref="A51:G51"/>
    <mergeCell ref="H51:L51"/>
    <mergeCell ref="M51:AM51"/>
    <mergeCell ref="A52:G52"/>
    <mergeCell ref="H52:L52"/>
    <mergeCell ref="M52:AM52"/>
  </mergeCells>
  <phoneticPr fontId="3"/>
  <dataValidations count="2">
    <dataValidation type="list" allowBlank="1" showInputMessage="1" showErrorMessage="1" sqref="X15:Z17 X21:Z22" xr:uid="{310A109B-4CCF-4D7B-8B58-305A02621EC8}">
      <formula1>"✔"</formula1>
    </dataValidation>
    <dataValidation imeMode="halfAlpha" allowBlank="1" showInputMessage="1" showErrorMessage="1" sqref="S26:V28 J26:N28 S42:V42 J42:N42" xr:uid="{78CFF70F-82E5-4F9B-96BB-B3016F0D37D4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8D031573-4294-4282-8AA0-0F618FFDAE82}">
          <x14:formula1>
            <xm:f>リスト!$B$2:$B$30</xm:f>
          </x14:formula1>
          <xm:sqref>L10</xm:sqref>
        </x14:dataValidation>
        <x14:dataValidation type="list" allowBlank="1" xr:uid="{92F7C85D-3B16-48F5-BAF4-D9A2EF716F98}">
          <x14:formula1>
            <xm:f>リスト!$B$32:$B$78</xm:f>
          </x14:formula1>
          <xm:sqref>D9:G9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E808-8A8B-4EA2-A401-4080622171B7}">
  <sheetPr>
    <tabColor rgb="FFFFFF00"/>
    <pageSetUpPr fitToPage="1"/>
  </sheetPr>
  <dimension ref="A1:AJ41"/>
  <sheetViews>
    <sheetView showGridLines="0" view="pageBreakPreview" zoomScale="40" zoomScaleNormal="50" zoomScaleSheetLayoutView="40" workbookViewId="0">
      <selection activeCell="J16" sqref="J16:W16"/>
    </sheetView>
  </sheetViews>
  <sheetFormatPr defaultColWidth="9" defaultRowHeight="13.5"/>
  <cols>
    <col min="1" max="1" width="6" style="380" customWidth="1"/>
    <col min="2" max="2" width="6.125" style="380" customWidth="1"/>
    <col min="3" max="3" width="6.75" style="380" customWidth="1"/>
    <col min="4" max="4" width="5.625" style="380" customWidth="1"/>
    <col min="5" max="5" width="13.625" style="380" customWidth="1"/>
    <col min="6" max="7" width="9.375" style="380" customWidth="1"/>
    <col min="8" max="15" width="8.75" style="380" customWidth="1"/>
    <col min="16" max="24" width="8" style="380" customWidth="1"/>
    <col min="25" max="25" width="9.875" style="380" customWidth="1"/>
    <col min="26" max="16384" width="9" style="380"/>
  </cols>
  <sheetData>
    <row r="1" spans="1:36" ht="37.5" customHeight="1">
      <c r="A1" s="379" t="s">
        <v>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</row>
    <row r="2" spans="1:36" s="381" customFormat="1" ht="77.25" customHeight="1">
      <c r="Q2" s="381" t="s">
        <v>164</v>
      </c>
      <c r="R2" s="382" t="str">
        <f>IF(申請書!AD3="","",申請書!AD3)</f>
        <v/>
      </c>
      <c r="S2" s="381" t="s">
        <v>5</v>
      </c>
      <c r="T2" s="382" t="str">
        <f>IF(申請書!AG3="","",申請書!AG3)</f>
        <v/>
      </c>
      <c r="U2" s="381" t="s">
        <v>162</v>
      </c>
      <c r="V2" s="382" t="str">
        <f>IF(申請書!AJ3="","",申請書!AJ3)</f>
        <v/>
      </c>
      <c r="W2" s="381" t="s">
        <v>7</v>
      </c>
      <c r="Z2" s="383"/>
      <c r="AA2" s="383"/>
      <c r="AB2" s="384" t="s">
        <v>172</v>
      </c>
      <c r="AC2" s="384"/>
      <c r="AD2" s="384"/>
      <c r="AE2" s="384"/>
      <c r="AF2" s="384"/>
      <c r="AG2" s="384"/>
    </row>
    <row r="3" spans="1:36" s="381" customFormat="1" ht="39" customHeight="1">
      <c r="K3" s="381" t="s">
        <v>23</v>
      </c>
    </row>
    <row r="4" spans="1:36" s="381" customFormat="1" ht="50.25" customHeight="1">
      <c r="K4" s="385" t="s">
        <v>74</v>
      </c>
      <c r="L4" s="386" t="s">
        <v>195</v>
      </c>
      <c r="M4" s="386"/>
      <c r="N4" s="386"/>
      <c r="O4" s="387" t="s">
        <v>75</v>
      </c>
      <c r="P4" s="386" t="s">
        <v>196</v>
      </c>
      <c r="Q4" s="386"/>
      <c r="R4" s="386"/>
      <c r="S4" s="388"/>
      <c r="Z4" s="383"/>
      <c r="AA4" s="383"/>
      <c r="AB4" s="384" t="s">
        <v>192</v>
      </c>
      <c r="AC4" s="384"/>
      <c r="AD4" s="384"/>
      <c r="AE4" s="384"/>
      <c r="AF4" s="384"/>
      <c r="AG4" s="384"/>
    </row>
    <row r="5" spans="1:36" s="381" customFormat="1" ht="51.75" customHeight="1">
      <c r="K5" s="389" t="s">
        <v>197</v>
      </c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1"/>
    </row>
    <row r="6" spans="1:36" s="381" customFormat="1" ht="51.75" customHeight="1">
      <c r="K6" s="392" t="s">
        <v>160</v>
      </c>
      <c r="L6" s="393"/>
      <c r="M6" s="394" t="s">
        <v>198</v>
      </c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1"/>
    </row>
    <row r="7" spans="1:36" s="381" customFormat="1" ht="69" customHeight="1">
      <c r="K7" s="395" t="s">
        <v>76</v>
      </c>
      <c r="L7" s="395"/>
      <c r="M7" s="389" t="s">
        <v>199</v>
      </c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91"/>
    </row>
    <row r="8" spans="1:36" s="381" customFormat="1" ht="51.75" customHeight="1">
      <c r="K8" s="396" t="s">
        <v>160</v>
      </c>
      <c r="L8" s="396"/>
      <c r="M8" s="397"/>
      <c r="N8" s="397"/>
      <c r="O8" s="397"/>
      <c r="P8" s="397"/>
      <c r="Q8" s="398"/>
      <c r="R8" s="398"/>
      <c r="S8" s="399" t="s">
        <v>184</v>
      </c>
      <c r="T8" s="399"/>
      <c r="U8" s="399"/>
      <c r="V8" s="400" t="s">
        <v>185</v>
      </c>
      <c r="W8" s="399"/>
      <c r="X8" s="399"/>
      <c r="Y8" s="391"/>
    </row>
    <row r="9" spans="1:36" s="381" customFormat="1" ht="69" customHeight="1">
      <c r="K9" s="401" t="s">
        <v>77</v>
      </c>
      <c r="L9" s="401"/>
      <c r="M9" s="389" t="s">
        <v>167</v>
      </c>
      <c r="N9" s="389"/>
      <c r="O9" s="389"/>
      <c r="P9" s="389"/>
      <c r="Q9" s="402" t="s">
        <v>78</v>
      </c>
      <c r="R9" s="402"/>
      <c r="S9" s="403" t="s">
        <v>182</v>
      </c>
      <c r="T9" s="403"/>
      <c r="U9" s="403"/>
      <c r="V9" s="404" t="s">
        <v>183</v>
      </c>
      <c r="W9" s="403"/>
      <c r="X9" s="403"/>
      <c r="Y9" s="382"/>
    </row>
    <row r="10" spans="1:36" s="381" customFormat="1" ht="15" customHeight="1"/>
    <row r="11" spans="1:36" s="383" customFormat="1" ht="61.5" customHeight="1"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</row>
    <row r="12" spans="1:36" s="381" customFormat="1" ht="12" customHeight="1">
      <c r="A12" s="382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</row>
    <row r="13" spans="1:36" s="381" customFormat="1" ht="15.75" customHeight="1" thickBot="1">
      <c r="A13" s="382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</row>
    <row r="14" spans="1:36" s="381" customFormat="1" ht="52.5" customHeight="1" thickBot="1">
      <c r="A14" s="407" t="s">
        <v>79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9"/>
      <c r="Y14" s="382"/>
    </row>
    <row r="15" spans="1:36" s="383" customFormat="1" ht="30.75" customHeight="1" thickBot="1">
      <c r="A15" s="410"/>
      <c r="X15" s="411"/>
      <c r="Y15" s="382"/>
    </row>
    <row r="16" spans="1:36" s="383" customFormat="1" ht="90.75" customHeight="1" thickBot="1">
      <c r="A16" s="410"/>
      <c r="B16" s="412" t="s">
        <v>80</v>
      </c>
      <c r="C16" s="413"/>
      <c r="D16" s="413"/>
      <c r="E16" s="413"/>
      <c r="F16" s="413"/>
      <c r="G16" s="413"/>
      <c r="H16" s="413"/>
      <c r="I16" s="413"/>
      <c r="J16" s="414" t="s">
        <v>166</v>
      </c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6"/>
      <c r="X16" s="411"/>
      <c r="Y16" s="410"/>
      <c r="AB16" s="417" t="s">
        <v>213</v>
      </c>
      <c r="AC16" s="417"/>
      <c r="AD16" s="417"/>
      <c r="AE16" s="417"/>
      <c r="AF16" s="417"/>
      <c r="AG16" s="417"/>
      <c r="AH16" s="417"/>
      <c r="AI16" s="417"/>
      <c r="AJ16" s="417"/>
    </row>
    <row r="17" spans="1:33" s="383" customFormat="1" ht="90.75" customHeight="1" thickBot="1">
      <c r="A17" s="410"/>
      <c r="B17" s="412" t="s">
        <v>178</v>
      </c>
      <c r="C17" s="413"/>
      <c r="D17" s="413"/>
      <c r="E17" s="413"/>
      <c r="F17" s="413"/>
      <c r="G17" s="413"/>
      <c r="H17" s="413"/>
      <c r="I17" s="413"/>
      <c r="J17" s="418" t="s">
        <v>165</v>
      </c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20"/>
      <c r="X17" s="411"/>
      <c r="Y17" s="410"/>
    </row>
    <row r="18" spans="1:33" s="383" customFormat="1" ht="26.25" customHeight="1">
      <c r="A18" s="410"/>
      <c r="P18" s="421"/>
      <c r="Q18" s="421"/>
      <c r="R18" s="421"/>
      <c r="S18" s="421"/>
      <c r="T18" s="421"/>
      <c r="X18" s="411"/>
      <c r="Y18" s="410"/>
    </row>
    <row r="19" spans="1:33" s="383" customFormat="1" ht="67.5" customHeight="1" thickBot="1">
      <c r="A19" s="410"/>
      <c r="B19" s="381"/>
      <c r="P19" s="422"/>
      <c r="Q19" s="422"/>
      <c r="R19" s="422"/>
      <c r="S19" s="422"/>
      <c r="T19" s="422"/>
      <c r="U19" s="423"/>
      <c r="V19" s="423"/>
      <c r="W19" s="423"/>
      <c r="X19" s="411"/>
      <c r="Y19" s="410"/>
    </row>
    <row r="20" spans="1:33" s="383" customFormat="1" ht="96" customHeight="1" thickBot="1">
      <c r="A20" s="410"/>
      <c r="B20" s="424" t="s">
        <v>81</v>
      </c>
      <c r="C20" s="425"/>
      <c r="D20" s="425"/>
      <c r="E20" s="426"/>
      <c r="F20" s="427" t="s">
        <v>169</v>
      </c>
      <c r="G20" s="428"/>
      <c r="H20" s="428"/>
      <c r="I20" s="428"/>
      <c r="J20" s="429" t="s">
        <v>168</v>
      </c>
      <c r="K20" s="430"/>
      <c r="L20" s="431" t="s">
        <v>82</v>
      </c>
      <c r="M20" s="432"/>
      <c r="N20" s="432"/>
      <c r="O20" s="433"/>
      <c r="P20" s="434" t="s">
        <v>169</v>
      </c>
      <c r="Q20" s="428"/>
      <c r="R20" s="428"/>
      <c r="S20" s="428"/>
      <c r="T20" s="428"/>
      <c r="U20" s="429" t="s">
        <v>170</v>
      </c>
      <c r="V20" s="435"/>
      <c r="W20" s="436"/>
      <c r="X20" s="411"/>
      <c r="Y20" s="410"/>
      <c r="AB20" s="384" t="s">
        <v>83</v>
      </c>
      <c r="AC20" s="384"/>
      <c r="AD20" s="384"/>
      <c r="AE20" s="384"/>
      <c r="AF20" s="384"/>
      <c r="AG20" s="384"/>
    </row>
    <row r="21" spans="1:33" s="383" customFormat="1" ht="96" customHeight="1" thickBot="1">
      <c r="A21" s="410"/>
      <c r="B21" s="424" t="s">
        <v>179</v>
      </c>
      <c r="C21" s="437"/>
      <c r="D21" s="437"/>
      <c r="E21" s="438"/>
      <c r="F21" s="439" t="s">
        <v>200</v>
      </c>
      <c r="G21" s="440"/>
      <c r="H21" s="440"/>
      <c r="I21" s="440"/>
      <c r="J21" s="440"/>
      <c r="K21" s="441"/>
      <c r="L21" s="431" t="s">
        <v>193</v>
      </c>
      <c r="M21" s="432"/>
      <c r="N21" s="432"/>
      <c r="O21" s="432"/>
      <c r="P21" s="442" t="s">
        <v>255</v>
      </c>
      <c r="Q21" s="440"/>
      <c r="R21" s="440"/>
      <c r="S21" s="440"/>
      <c r="T21" s="440"/>
      <c r="U21" s="440"/>
      <c r="V21" s="440"/>
      <c r="W21" s="441"/>
      <c r="X21" s="411"/>
      <c r="Y21" s="410"/>
    </row>
    <row r="22" spans="1:33" s="383" customFormat="1" ht="111" customHeight="1" thickBot="1">
      <c r="A22" s="410"/>
      <c r="B22" s="431" t="s">
        <v>190</v>
      </c>
      <c r="C22" s="443"/>
      <c r="D22" s="443"/>
      <c r="E22" s="443"/>
      <c r="F22" s="444">
        <v>1</v>
      </c>
      <c r="G22" s="445"/>
      <c r="H22" s="446" t="s">
        <v>177</v>
      </c>
      <c r="I22" s="447"/>
      <c r="J22" s="447"/>
      <c r="K22" s="448"/>
      <c r="L22" s="412" t="s">
        <v>181</v>
      </c>
      <c r="M22" s="449"/>
      <c r="N22" s="449"/>
      <c r="O22" s="449"/>
      <c r="P22" s="442" t="s">
        <v>180</v>
      </c>
      <c r="Q22" s="440"/>
      <c r="R22" s="440"/>
      <c r="S22" s="440"/>
      <c r="T22" s="440"/>
      <c r="U22" s="440"/>
      <c r="V22" s="440"/>
      <c r="W22" s="450"/>
      <c r="X22" s="411"/>
      <c r="Y22" s="410"/>
    </row>
    <row r="23" spans="1:33" s="383" customFormat="1" ht="27" customHeight="1">
      <c r="A23" s="410"/>
      <c r="B23" s="451"/>
      <c r="C23" s="451"/>
      <c r="D23" s="451"/>
      <c r="E23" s="451"/>
      <c r="J23" s="452"/>
      <c r="K23" s="452"/>
      <c r="L23" s="452"/>
      <c r="M23" s="452"/>
      <c r="N23" s="451"/>
      <c r="O23" s="451"/>
      <c r="P23" s="451"/>
      <c r="Q23" s="453"/>
      <c r="R23" s="453"/>
      <c r="X23" s="411"/>
      <c r="Y23" s="410"/>
    </row>
    <row r="24" spans="1:33" s="383" customFormat="1" ht="30" customHeight="1" thickBot="1">
      <c r="A24" s="454"/>
      <c r="B24" s="455"/>
      <c r="C24" s="455"/>
      <c r="D24" s="455"/>
      <c r="E24" s="455"/>
      <c r="F24" s="455"/>
      <c r="G24" s="455"/>
      <c r="H24" s="456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7"/>
      <c r="Y24" s="410"/>
    </row>
    <row r="25" spans="1:33" s="383" customFormat="1" ht="18" customHeight="1"/>
    <row r="26" spans="1:33" s="383" customFormat="1" ht="61.5" customHeight="1">
      <c r="J26" s="405" t="s">
        <v>84</v>
      </c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</row>
    <row r="27" spans="1:33" s="383" customFormat="1" ht="61.5" customHeight="1">
      <c r="J27" s="453"/>
      <c r="K27" s="458" t="s">
        <v>160</v>
      </c>
      <c r="L27" s="458"/>
      <c r="M27" s="459"/>
      <c r="N27" s="459"/>
      <c r="O27" s="459"/>
      <c r="P27" s="459"/>
      <c r="Q27" s="460"/>
      <c r="R27" s="460"/>
      <c r="S27" s="461" t="s">
        <v>188</v>
      </c>
      <c r="T27" s="461"/>
      <c r="U27" s="461"/>
      <c r="V27" s="462" t="s">
        <v>189</v>
      </c>
      <c r="W27" s="461"/>
      <c r="X27" s="461"/>
      <c r="Y27" s="453"/>
    </row>
    <row r="28" spans="1:33" s="381" customFormat="1" ht="69" customHeight="1">
      <c r="D28" s="463"/>
      <c r="E28" s="463"/>
      <c r="F28" s="463"/>
      <c r="G28" s="463"/>
      <c r="H28" s="463"/>
      <c r="I28" s="463"/>
      <c r="J28" s="382"/>
      <c r="K28" s="401" t="s">
        <v>85</v>
      </c>
      <c r="L28" s="401"/>
      <c r="M28" s="389" t="s">
        <v>171</v>
      </c>
      <c r="N28" s="389"/>
      <c r="O28" s="389"/>
      <c r="P28" s="389"/>
      <c r="Q28" s="402" t="s">
        <v>78</v>
      </c>
      <c r="R28" s="402"/>
      <c r="S28" s="403" t="s">
        <v>186</v>
      </c>
      <c r="T28" s="403"/>
      <c r="U28" s="403"/>
      <c r="V28" s="404" t="s">
        <v>187</v>
      </c>
      <c r="W28" s="403"/>
      <c r="X28" s="403"/>
      <c r="Y28" s="382"/>
    </row>
    <row r="29" spans="1:33" s="381" customFormat="1" ht="69" customHeight="1">
      <c r="D29" s="463"/>
      <c r="E29" s="463"/>
      <c r="F29" s="463"/>
      <c r="G29" s="463"/>
      <c r="H29" s="463"/>
      <c r="I29" s="463"/>
      <c r="J29" s="382"/>
      <c r="K29" s="464" t="s">
        <v>18</v>
      </c>
      <c r="L29" s="464"/>
      <c r="M29" s="465" t="s">
        <v>174</v>
      </c>
      <c r="N29" s="465"/>
      <c r="O29" s="465"/>
      <c r="P29" s="466" t="s">
        <v>173</v>
      </c>
      <c r="Q29" s="465" t="s">
        <v>175</v>
      </c>
      <c r="R29" s="465"/>
      <c r="S29" s="465"/>
      <c r="T29" s="466" t="s">
        <v>173</v>
      </c>
      <c r="U29" s="465" t="s">
        <v>176</v>
      </c>
      <c r="V29" s="465"/>
      <c r="W29" s="465"/>
      <c r="X29" s="465"/>
      <c r="Y29" s="382"/>
      <c r="Z29" s="383"/>
      <c r="AA29" s="383"/>
      <c r="AB29" s="384" t="s">
        <v>194</v>
      </c>
      <c r="AC29" s="384"/>
      <c r="AD29" s="384"/>
      <c r="AE29" s="384"/>
      <c r="AF29" s="384"/>
      <c r="AG29" s="384"/>
    </row>
    <row r="30" spans="1:33" s="381" customFormat="1" ht="69" customHeight="1">
      <c r="K30" s="467" t="s">
        <v>86</v>
      </c>
      <c r="L30" s="467"/>
      <c r="M30" s="468" t="s">
        <v>191</v>
      </c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382"/>
    </row>
    <row r="31" spans="1:33" s="383" customFormat="1" ht="96.75" customHeight="1"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</row>
    <row r="32" spans="1:33" ht="32.25" hidden="1" customHeight="1">
      <c r="A32" s="470" t="s">
        <v>87</v>
      </c>
    </row>
    <row r="33" spans="25:25" s="383" customFormat="1" ht="39.950000000000003" customHeight="1"/>
    <row r="34" spans="25:25" s="383" customFormat="1" ht="30" customHeight="1"/>
    <row r="35" spans="25:25" s="383" customFormat="1" ht="30" customHeight="1"/>
    <row r="36" spans="25:25" s="383" customFormat="1" ht="21"/>
    <row r="37" spans="25:25" s="383" customFormat="1" ht="21"/>
    <row r="38" spans="25:25" s="383" customFormat="1" ht="21"/>
    <row r="39" spans="25:25" s="383" customFormat="1" ht="21"/>
    <row r="40" spans="25:25" ht="21">
      <c r="Y40" s="383"/>
    </row>
    <row r="41" spans="25:25" ht="21">
      <c r="Y41" s="383"/>
    </row>
  </sheetData>
  <sheetProtection algorithmName="SHA-512" hashValue="97QMy//NCVzPIqqwdg2pHt2RuAFhIX3xo1NyvWKXgm9+4nDw2/wzadY3vVwDEISilmOc8zBwGh8ZBpubTh7MHA==" saltValue="hpDT3Fb5ihUuPFitlVFOjQ==" spinCount="100000" sheet="1" objects="1" scenarios="1"/>
  <dataConsolidate/>
  <mergeCells count="57">
    <mergeCell ref="AB29:AG29"/>
    <mergeCell ref="K30:L30"/>
    <mergeCell ref="M30:X30"/>
    <mergeCell ref="M27:P27"/>
    <mergeCell ref="S27:U27"/>
    <mergeCell ref="V27:X27"/>
    <mergeCell ref="V28:X28"/>
    <mergeCell ref="D28:I29"/>
    <mergeCell ref="K28:L28"/>
    <mergeCell ref="M28:P28"/>
    <mergeCell ref="Q28:R28"/>
    <mergeCell ref="S28:U28"/>
    <mergeCell ref="K29:L29"/>
    <mergeCell ref="M29:O29"/>
    <mergeCell ref="Q29:S29"/>
    <mergeCell ref="U29:X29"/>
    <mergeCell ref="J26:Y26"/>
    <mergeCell ref="U20:W20"/>
    <mergeCell ref="AB20:AG20"/>
    <mergeCell ref="B21:E21"/>
    <mergeCell ref="F21:K21"/>
    <mergeCell ref="L21:O21"/>
    <mergeCell ref="P21:W21"/>
    <mergeCell ref="B22:E22"/>
    <mergeCell ref="F22:G22"/>
    <mergeCell ref="H22:K22"/>
    <mergeCell ref="L22:O22"/>
    <mergeCell ref="P22:V22"/>
    <mergeCell ref="B17:I17"/>
    <mergeCell ref="J17:W17"/>
    <mergeCell ref="P18:T19"/>
    <mergeCell ref="B20:E20"/>
    <mergeCell ref="F20:I20"/>
    <mergeCell ref="J20:K20"/>
    <mergeCell ref="L20:O20"/>
    <mergeCell ref="P20:T20"/>
    <mergeCell ref="V8:X8"/>
    <mergeCell ref="J11:Y11"/>
    <mergeCell ref="A14:X14"/>
    <mergeCell ref="B16:I16"/>
    <mergeCell ref="J16:W16"/>
    <mergeCell ref="AB16:AJ16"/>
    <mergeCell ref="K5:X5"/>
    <mergeCell ref="A1:Y1"/>
    <mergeCell ref="AB2:AG2"/>
    <mergeCell ref="L4:N4"/>
    <mergeCell ref="P4:S4"/>
    <mergeCell ref="AB4:AG4"/>
    <mergeCell ref="K9:L9"/>
    <mergeCell ref="M9:P9"/>
    <mergeCell ref="Q9:R9"/>
    <mergeCell ref="S9:U9"/>
    <mergeCell ref="V9:X9"/>
    <mergeCell ref="M6:X6"/>
    <mergeCell ref="M7:X7"/>
    <mergeCell ref="M8:P8"/>
    <mergeCell ref="S8:U8"/>
  </mergeCells>
  <phoneticPr fontId="3"/>
  <dataValidations count="6">
    <dataValidation type="list" allowBlank="1" showInputMessage="1" showErrorMessage="1" prompt="選択してください。" sqref="F22:G22" xr:uid="{49BD73E4-78AD-4808-9C87-06BADFD7B641}">
      <formula1>"1,2"</formula1>
    </dataValidation>
    <dataValidation allowBlank="1" showInputMessage="1" showErrorMessage="1" prompt="選択してください。" sqref="H22" xr:uid="{B0F644CC-DEF0-4BFA-B541-6B0DE5FE1B3C}"/>
    <dataValidation type="list" allowBlank="1" showInputMessage="1" showErrorMessage="1" prompt="選択してください。" sqref="U20:W20" xr:uid="{9DAAADA0-F9C5-4F03-BCE6-A429D8972ED0}">
      <formula1>"支店,営業部,出張所,公務部,本店"</formula1>
    </dataValidation>
    <dataValidation type="textLength" operator="equal" allowBlank="1" showInputMessage="1" showErrorMessage="1" error="4桁で入力して下さい。" sqref="F21:K21" xr:uid="{DD9FEAB2-2BE6-4350-AF47-8B0496B47D69}">
      <formula1>4</formula1>
    </dataValidation>
    <dataValidation type="list" allowBlank="1" showInputMessage="1" showErrorMessage="1" prompt="選択してください。" sqref="J20:K20" xr:uid="{70A12B25-CB01-4721-A8C2-01FA6CCF31DD}">
      <formula1>"銀行,信用金庫,農協"</formula1>
    </dataValidation>
    <dataValidation type="textLength" operator="equal" allowBlank="1" showInputMessage="1" showErrorMessage="1" error="3桁で入力して下さい。" sqref="P21:W21" xr:uid="{E826EBEA-26C6-4757-9B51-933170960759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AB1C-D0C1-41EF-A89F-70AFEF2AE5C5}">
  <sheetPr>
    <tabColor theme="0" tint="-0.249977111117893"/>
  </sheetPr>
  <dimension ref="A1:AC6"/>
  <sheetViews>
    <sheetView workbookViewId="0"/>
  </sheetViews>
  <sheetFormatPr defaultColWidth="9" defaultRowHeight="13.5"/>
  <cols>
    <col min="2" max="18" width="15.625" customWidth="1"/>
    <col min="19" max="19" width="11.625" bestFit="1" customWidth="1"/>
    <col min="20" max="20" width="10.625" customWidth="1"/>
    <col min="21" max="24" width="9" customWidth="1"/>
    <col min="26" max="26" width="9" customWidth="1"/>
  </cols>
  <sheetData>
    <row r="1" spans="1:29">
      <c r="A1" t="s">
        <v>159</v>
      </c>
    </row>
    <row r="2" spans="1:29" ht="15">
      <c r="A2" s="53" t="s">
        <v>158</v>
      </c>
      <c r="B2" s="53" t="s">
        <v>157</v>
      </c>
      <c r="C2" s="53" t="s">
        <v>156</v>
      </c>
      <c r="D2" s="53" t="s">
        <v>155</v>
      </c>
      <c r="E2" s="53" t="s">
        <v>154</v>
      </c>
      <c r="F2" s="53" t="s">
        <v>153</v>
      </c>
      <c r="G2" s="53" t="s">
        <v>152</v>
      </c>
      <c r="H2" s="53" t="s">
        <v>151</v>
      </c>
      <c r="I2" s="53" t="s">
        <v>150</v>
      </c>
      <c r="J2" s="53" t="s">
        <v>149</v>
      </c>
      <c r="K2" s="53" t="s">
        <v>148</v>
      </c>
      <c r="L2" s="53" t="s">
        <v>147</v>
      </c>
      <c r="M2" s="53" t="s">
        <v>146</v>
      </c>
      <c r="N2" s="53" t="s">
        <v>145</v>
      </c>
      <c r="O2" s="53" t="s">
        <v>144</v>
      </c>
      <c r="P2" s="52" t="s">
        <v>143</v>
      </c>
      <c r="Q2" s="52" t="s">
        <v>142</v>
      </c>
      <c r="R2" s="52" t="s">
        <v>141</v>
      </c>
      <c r="S2" s="51" t="s">
        <v>140</v>
      </c>
      <c r="T2" s="51" t="s">
        <v>139</v>
      </c>
      <c r="U2" s="51" t="s">
        <v>138</v>
      </c>
      <c r="V2" s="51" t="s">
        <v>137</v>
      </c>
      <c r="W2" s="51" t="s">
        <v>136</v>
      </c>
      <c r="X2" s="51" t="s">
        <v>135</v>
      </c>
      <c r="Y2" s="51" t="s">
        <v>134</v>
      </c>
      <c r="Z2" s="51" t="s">
        <v>133</v>
      </c>
      <c r="AA2" s="51" t="s">
        <v>132</v>
      </c>
      <c r="AB2" s="51" t="s">
        <v>131</v>
      </c>
      <c r="AC2" s="51" t="s">
        <v>130</v>
      </c>
    </row>
    <row r="3" spans="1:29">
      <c r="A3" t="s">
        <v>129</v>
      </c>
    </row>
    <row r="4" spans="1:29">
      <c r="A4" t="s">
        <v>128</v>
      </c>
    </row>
    <row r="5" spans="1:29">
      <c r="A5" s="58"/>
      <c r="B5" s="59">
        <f>銀行口座情報!M7</f>
        <v>0</v>
      </c>
      <c r="C5" s="59" t="str">
        <f>ASC(銀行口座情報!M6)</f>
        <v/>
      </c>
      <c r="D5" s="59" t="str">
        <f>銀行口座情報!S9&amp;銀行口座情報!V9</f>
        <v/>
      </c>
      <c r="E5" s="59"/>
      <c r="F5" s="66" t="str">
        <f>銀行口座情報!M29&amp;銀行口座情報!Q29&amp;銀行口座情報!U29</f>
        <v/>
      </c>
      <c r="G5" s="58" t="str">
        <f>銀行口座情報!L4&amp;銀行口座情報!P4</f>
        <v/>
      </c>
      <c r="H5" s="58">
        <f>銀行口座情報!K5</f>
        <v>0</v>
      </c>
      <c r="I5" s="58"/>
      <c r="J5" s="58">
        <f>銀行口座情報!F21</f>
        <v>0</v>
      </c>
      <c r="K5" s="67">
        <f>銀行口座情報!P21</f>
        <v>0</v>
      </c>
      <c r="L5" s="58">
        <f>銀行口座情報!F22</f>
        <v>0</v>
      </c>
      <c r="M5" s="59">
        <f>銀行口座情報!P22</f>
        <v>0</v>
      </c>
      <c r="N5" s="59" t="str">
        <f>ASC(銀行口座情報!J16)</f>
        <v/>
      </c>
      <c r="O5" s="58"/>
      <c r="P5" s="60"/>
      <c r="Q5" s="60"/>
      <c r="R5" s="60"/>
      <c r="S5" s="50" t="e">
        <f>DATE(2018+銀行口座情報!R2,銀行口座情報!T2,銀行口座情報!V2)</f>
        <v>#VALUE!</v>
      </c>
      <c r="T5" s="61">
        <f>銀行口座情報!M9</f>
        <v>0</v>
      </c>
      <c r="U5" s="61" t="str">
        <f>銀行口座情報!S8&amp;銀行口座情報!V8</f>
        <v/>
      </c>
      <c r="V5" s="61">
        <f>銀行口座情報!M28</f>
        <v>0</v>
      </c>
      <c r="W5" s="61" t="str">
        <f>銀行口座情報!S27&amp;銀行口座情報!V27</f>
        <v/>
      </c>
      <c r="X5" s="61" t="str">
        <f>銀行口座情報!S28&amp;銀行口座情報!V28</f>
        <v/>
      </c>
      <c r="Y5" s="68" t="str">
        <f>銀行口座情報!M29&amp;銀行口座情報!Q29&amp;銀行口座情報!U29</f>
        <v/>
      </c>
      <c r="Z5" s="61">
        <f>銀行口座情報!M30</f>
        <v>0</v>
      </c>
      <c r="AA5" s="61">
        <f>銀行口座情報!F20</f>
        <v>0</v>
      </c>
      <c r="AB5" s="61">
        <f>銀行口座情報!P20</f>
        <v>0</v>
      </c>
      <c r="AC5" s="61">
        <f>銀行口座情報!J17</f>
        <v>0</v>
      </c>
    </row>
    <row r="6" spans="1:29">
      <c r="A6" t="s">
        <v>127</v>
      </c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D78"/>
  <sheetViews>
    <sheetView workbookViewId="0">
      <selection activeCell="H10" sqref="H10"/>
    </sheetView>
  </sheetViews>
  <sheetFormatPr defaultRowHeight="13.5"/>
  <cols>
    <col min="2" max="2" width="39.125" bestFit="1" customWidth="1"/>
  </cols>
  <sheetData>
    <row r="1" spans="1:4">
      <c r="B1" t="s">
        <v>88</v>
      </c>
    </row>
    <row r="2" spans="1:4">
      <c r="A2">
        <v>1</v>
      </c>
      <c r="B2" t="s">
        <v>218</v>
      </c>
      <c r="C2">
        <v>6</v>
      </c>
      <c r="D2" t="s">
        <v>46</v>
      </c>
    </row>
    <row r="3" spans="1:4">
      <c r="A3">
        <v>2</v>
      </c>
      <c r="B3" t="s">
        <v>219</v>
      </c>
      <c r="C3">
        <v>6</v>
      </c>
      <c r="D3" t="s">
        <v>46</v>
      </c>
    </row>
    <row r="4" spans="1:4">
      <c r="A4">
        <v>3</v>
      </c>
      <c r="B4" t="s">
        <v>220</v>
      </c>
      <c r="C4">
        <v>200</v>
      </c>
      <c r="D4" t="s">
        <v>45</v>
      </c>
    </row>
    <row r="5" spans="1:4">
      <c r="A5">
        <v>4</v>
      </c>
      <c r="B5" t="s">
        <v>221</v>
      </c>
      <c r="C5">
        <v>200</v>
      </c>
      <c r="D5" t="s">
        <v>45</v>
      </c>
    </row>
    <row r="6" spans="1:4">
      <c r="A6">
        <v>5</v>
      </c>
      <c r="B6" t="s">
        <v>222</v>
      </c>
      <c r="C6">
        <v>200</v>
      </c>
      <c r="D6" t="s">
        <v>45</v>
      </c>
    </row>
    <row r="7" spans="1:4">
      <c r="A7">
        <v>6</v>
      </c>
      <c r="B7" t="s">
        <v>223</v>
      </c>
      <c r="C7">
        <v>200</v>
      </c>
      <c r="D7" t="s">
        <v>45</v>
      </c>
    </row>
    <row r="8" spans="1:4">
      <c r="A8">
        <v>7</v>
      </c>
      <c r="B8" t="s">
        <v>224</v>
      </c>
      <c r="C8">
        <v>200</v>
      </c>
      <c r="D8" t="s">
        <v>45</v>
      </c>
    </row>
    <row r="9" spans="1:4">
      <c r="A9">
        <v>8</v>
      </c>
      <c r="B9" t="s">
        <v>225</v>
      </c>
      <c r="C9">
        <v>200</v>
      </c>
      <c r="D9" t="s">
        <v>45</v>
      </c>
    </row>
    <row r="10" spans="1:4">
      <c r="A10">
        <v>9</v>
      </c>
      <c r="B10" t="s">
        <v>226</v>
      </c>
      <c r="C10">
        <v>200</v>
      </c>
      <c r="D10" t="s">
        <v>45</v>
      </c>
    </row>
    <row r="11" spans="1:4">
      <c r="A11">
        <v>10</v>
      </c>
      <c r="B11" t="s">
        <v>227</v>
      </c>
      <c r="C11">
        <v>200</v>
      </c>
      <c r="D11" t="s">
        <v>45</v>
      </c>
    </row>
    <row r="12" spans="1:4">
      <c r="A12">
        <v>11</v>
      </c>
      <c r="B12" t="s">
        <v>239</v>
      </c>
      <c r="C12">
        <v>200</v>
      </c>
      <c r="D12" t="s">
        <v>45</v>
      </c>
    </row>
    <row r="13" spans="1:4">
      <c r="A13">
        <v>12</v>
      </c>
      <c r="B13" t="s">
        <v>228</v>
      </c>
      <c r="C13">
        <v>200</v>
      </c>
      <c r="D13" t="s">
        <v>45</v>
      </c>
    </row>
    <row r="14" spans="1:4">
      <c r="A14">
        <v>13</v>
      </c>
      <c r="B14" t="s">
        <v>229</v>
      </c>
      <c r="C14">
        <v>200</v>
      </c>
      <c r="D14" t="s">
        <v>45</v>
      </c>
    </row>
    <row r="15" spans="1:4">
      <c r="A15">
        <v>14</v>
      </c>
      <c r="B15" t="s">
        <v>230</v>
      </c>
      <c r="C15">
        <v>200</v>
      </c>
      <c r="D15" t="s">
        <v>45</v>
      </c>
    </row>
    <row r="16" spans="1:4">
      <c r="A16">
        <v>15</v>
      </c>
      <c r="B16" t="s">
        <v>231</v>
      </c>
      <c r="C16">
        <v>200</v>
      </c>
      <c r="D16" t="s">
        <v>45</v>
      </c>
    </row>
    <row r="17" spans="1:4">
      <c r="A17">
        <v>16</v>
      </c>
      <c r="B17" t="s">
        <v>232</v>
      </c>
      <c r="C17">
        <v>200</v>
      </c>
      <c r="D17" t="s">
        <v>45</v>
      </c>
    </row>
    <row r="18" spans="1:4">
      <c r="A18">
        <v>17</v>
      </c>
      <c r="B18" t="s">
        <v>233</v>
      </c>
      <c r="C18">
        <v>200</v>
      </c>
      <c r="D18" t="s">
        <v>45</v>
      </c>
    </row>
    <row r="19" spans="1:4">
      <c r="A19">
        <v>18</v>
      </c>
      <c r="B19" t="s">
        <v>234</v>
      </c>
      <c r="C19">
        <v>200</v>
      </c>
      <c r="D19" t="s">
        <v>45</v>
      </c>
    </row>
    <row r="20" spans="1:4">
      <c r="A20">
        <v>19</v>
      </c>
      <c r="B20" t="s">
        <v>235</v>
      </c>
      <c r="C20">
        <v>200</v>
      </c>
      <c r="D20" t="s">
        <v>45</v>
      </c>
    </row>
    <row r="21" spans="1:4">
      <c r="A21">
        <v>20</v>
      </c>
      <c r="B21" t="s">
        <v>236</v>
      </c>
      <c r="C21">
        <v>200</v>
      </c>
      <c r="D21" t="s">
        <v>45</v>
      </c>
    </row>
    <row r="22" spans="1:4">
      <c r="A22">
        <v>21</v>
      </c>
      <c r="B22" t="s">
        <v>237</v>
      </c>
      <c r="C22">
        <v>200</v>
      </c>
      <c r="D22" t="s">
        <v>45</v>
      </c>
    </row>
    <row r="23" spans="1:4">
      <c r="A23">
        <v>22</v>
      </c>
      <c r="B23" t="s">
        <v>238</v>
      </c>
      <c r="C23">
        <v>200</v>
      </c>
      <c r="D23" t="s">
        <v>45</v>
      </c>
    </row>
    <row r="24" spans="1:4">
      <c r="A24">
        <v>23</v>
      </c>
      <c r="B24" t="s">
        <v>240</v>
      </c>
      <c r="C24">
        <v>200</v>
      </c>
      <c r="D24" t="s">
        <v>45</v>
      </c>
    </row>
    <row r="25" spans="1:4">
      <c r="A25">
        <v>24</v>
      </c>
      <c r="D25" t="s">
        <v>46</v>
      </c>
    </row>
    <row r="26" spans="1:4">
      <c r="A26">
        <v>25</v>
      </c>
      <c r="D26" t="s">
        <v>46</v>
      </c>
    </row>
    <row r="27" spans="1:4">
      <c r="A27">
        <v>26</v>
      </c>
      <c r="D27" t="s">
        <v>46</v>
      </c>
    </row>
    <row r="28" spans="1:4">
      <c r="A28">
        <v>27</v>
      </c>
      <c r="D28" t="s">
        <v>46</v>
      </c>
    </row>
    <row r="29" spans="1:4">
      <c r="A29">
        <v>28</v>
      </c>
      <c r="D29" t="s">
        <v>46</v>
      </c>
    </row>
    <row r="30" spans="1:4">
      <c r="A30">
        <v>29</v>
      </c>
      <c r="D30" t="s">
        <v>46</v>
      </c>
    </row>
    <row r="32" spans="1:4">
      <c r="B32" t="s">
        <v>90</v>
      </c>
    </row>
    <row r="33" spans="2:2">
      <c r="B33" t="s">
        <v>91</v>
      </c>
    </row>
    <row r="34" spans="2:2">
      <c r="B34" t="s">
        <v>92</v>
      </c>
    </row>
    <row r="35" spans="2:2">
      <c r="B35" t="s">
        <v>93</v>
      </c>
    </row>
    <row r="36" spans="2:2">
      <c r="B36" t="s">
        <v>94</v>
      </c>
    </row>
    <row r="37" spans="2:2">
      <c r="B37" t="s">
        <v>95</v>
      </c>
    </row>
    <row r="38" spans="2:2">
      <c r="B38" t="s">
        <v>96</v>
      </c>
    </row>
    <row r="39" spans="2:2">
      <c r="B39" t="s">
        <v>97</v>
      </c>
    </row>
    <row r="40" spans="2:2">
      <c r="B40" t="s">
        <v>98</v>
      </c>
    </row>
    <row r="41" spans="2:2">
      <c r="B41" t="s">
        <v>99</v>
      </c>
    </row>
    <row r="42" spans="2:2">
      <c r="B42" t="s">
        <v>100</v>
      </c>
    </row>
    <row r="43" spans="2:2">
      <c r="B43" t="s">
        <v>101</v>
      </c>
    </row>
    <row r="44" spans="2:2">
      <c r="B44" t="s">
        <v>36</v>
      </c>
    </row>
    <row r="45" spans="2:2">
      <c r="B45" t="s">
        <v>102</v>
      </c>
    </row>
    <row r="46" spans="2:2">
      <c r="B46" t="s">
        <v>103</v>
      </c>
    </row>
    <row r="47" spans="2:2">
      <c r="B47" t="s">
        <v>104</v>
      </c>
    </row>
    <row r="48" spans="2:2">
      <c r="B48" t="s">
        <v>105</v>
      </c>
    </row>
    <row r="49" spans="2:2">
      <c r="B49" t="s">
        <v>106</v>
      </c>
    </row>
    <row r="50" spans="2:2">
      <c r="B50" t="s">
        <v>107</v>
      </c>
    </row>
    <row r="51" spans="2:2">
      <c r="B51" t="s">
        <v>108</v>
      </c>
    </row>
    <row r="52" spans="2:2">
      <c r="B52" t="s">
        <v>47</v>
      </c>
    </row>
    <row r="53" spans="2:2">
      <c r="B53" t="s">
        <v>48</v>
      </c>
    </row>
    <row r="54" spans="2:2">
      <c r="B54" t="s">
        <v>49</v>
      </c>
    </row>
    <row r="55" spans="2:2">
      <c r="B55" t="s">
        <v>50</v>
      </c>
    </row>
    <row r="56" spans="2:2">
      <c r="B56" t="s">
        <v>51</v>
      </c>
    </row>
    <row r="57" spans="2:2">
      <c r="B57" t="s">
        <v>52</v>
      </c>
    </row>
    <row r="58" spans="2:2">
      <c r="B58" t="s">
        <v>53</v>
      </c>
    </row>
    <row r="59" spans="2:2">
      <c r="B59" t="s">
        <v>54</v>
      </c>
    </row>
    <row r="60" spans="2:2">
      <c r="B60" t="s">
        <v>55</v>
      </c>
    </row>
    <row r="61" spans="2:2">
      <c r="B61" t="s">
        <v>56</v>
      </c>
    </row>
    <row r="62" spans="2:2">
      <c r="B62" t="s">
        <v>57</v>
      </c>
    </row>
    <row r="63" spans="2:2">
      <c r="B63" t="s">
        <v>58</v>
      </c>
    </row>
    <row r="64" spans="2:2">
      <c r="B64" t="s">
        <v>59</v>
      </c>
    </row>
    <row r="65" spans="2:2">
      <c r="B65" t="s">
        <v>60</v>
      </c>
    </row>
    <row r="66" spans="2:2">
      <c r="B66" t="s">
        <v>61</v>
      </c>
    </row>
    <row r="67" spans="2:2">
      <c r="B67" t="s">
        <v>62</v>
      </c>
    </row>
    <row r="68" spans="2:2">
      <c r="B68" t="s">
        <v>63</v>
      </c>
    </row>
    <row r="69" spans="2:2">
      <c r="B69" t="s">
        <v>64</v>
      </c>
    </row>
    <row r="70" spans="2:2">
      <c r="B70" t="s">
        <v>65</v>
      </c>
    </row>
    <row r="71" spans="2:2">
      <c r="B71" t="s">
        <v>66</v>
      </c>
    </row>
    <row r="72" spans="2:2">
      <c r="B72" t="s">
        <v>67</v>
      </c>
    </row>
    <row r="73" spans="2:2">
      <c r="B73" t="s">
        <v>68</v>
      </c>
    </row>
    <row r="74" spans="2:2">
      <c r="B74" t="s">
        <v>69</v>
      </c>
    </row>
    <row r="75" spans="2:2">
      <c r="B75" t="s">
        <v>70</v>
      </c>
    </row>
    <row r="76" spans="2:2">
      <c r="B76" t="s">
        <v>71</v>
      </c>
    </row>
    <row r="77" spans="2:2">
      <c r="B77" t="s">
        <v>72</v>
      </c>
    </row>
    <row r="78" spans="2:2">
      <c r="B78" t="s">
        <v>109</v>
      </c>
    </row>
  </sheetData>
  <sheetProtection algorithmName="SHA-512" hashValue="qqpc1HxGgBC/1LpygPe2u9j5zd2kxH4NIV5vMacO5THKmYSd3Tw4aP4zqu17pzad6o4PYt1amYm7qFNYGkFekQ==" saltValue="xHCxCvTv7jL34rLZ38UyoQ==" spinCount="100000" sheet="1" objects="1" scenarios="1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16862-F8D7-47FC-8917-98C64F3C53D5}">
  <ds:schemaRefs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7c629b65-7d30-4138-96d4-6ad76f7e998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はじめにお読み下さい</vt:lpstr>
      <vt:lpstr>申請書</vt:lpstr>
      <vt:lpstr>申請額一覧</vt:lpstr>
      <vt:lpstr>個票1</vt:lpstr>
      <vt:lpstr>銀行口座情報</vt:lpstr>
      <vt:lpstr>個票（記入例）</vt:lpstr>
      <vt:lpstr>銀行口座情報 (記入例)</vt:lpstr>
      <vt:lpstr>※編集厳禁・RPA</vt:lpstr>
      <vt:lpstr>リスト</vt:lpstr>
      <vt:lpstr>銀行口座情報!Print_Area</vt:lpstr>
      <vt:lpstr>'銀行口座情報 (記入例)'!Print_Area</vt:lpstr>
      <vt:lpstr>'個票（記入例）'!Print_Area</vt:lpstr>
      <vt:lpstr>個票1!Print_Area</vt:lpstr>
      <vt:lpstr>申請額一覧!Print_Area</vt:lpstr>
      <vt:lpstr>申請書!Print_Area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R08030478</dc:creator>
  <cp:keywords/>
  <dc:description/>
  <cp:lastModifiedBy>沢口　雄紀</cp:lastModifiedBy>
  <cp:revision/>
  <cp:lastPrinted>2026-02-27T02:13:31Z</cp:lastPrinted>
  <dcterms:created xsi:type="dcterms:W3CDTF">2018-06-19T01:27:02Z</dcterms:created>
  <dcterms:modified xsi:type="dcterms:W3CDTF">2026-06-11T05:11:01Z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