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がん対策\30_精度管理（精度管理調査・受診率・精検受診率）\04_調査結果公表（HP）\R2調査（R3公表）\②R2検診実績\"/>
    </mc:Choice>
  </mc:AlternateContent>
  <bookViews>
    <workbookView xWindow="0" yWindow="0" windowWidth="28800" windowHeight="11835"/>
  </bookViews>
  <sheets>
    <sheet name="R2" sheetId="1" r:id="rId1"/>
  </sheets>
  <definedNames>
    <definedName name="_xlnm.Print_Area" localSheetId="0">'R2'!$A$1:$X$128</definedName>
    <definedName name="_xlnm.Print_Titles" localSheetId="0">'R2'!$1:$4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C125" i="1"/>
  <c r="C116" i="1"/>
  <c r="C115" i="1"/>
  <c r="C104" i="1"/>
  <c r="C103" i="1"/>
  <c r="C90" i="1"/>
  <c r="C89" i="1"/>
  <c r="C82" i="1"/>
  <c r="C81" i="1"/>
  <c r="C60" i="1"/>
  <c r="C59" i="1"/>
  <c r="C48" i="1"/>
  <c r="C47" i="1"/>
  <c r="C40" i="1"/>
  <c r="C39" i="1"/>
  <c r="C22" i="1"/>
  <c r="C21" i="1"/>
  <c r="C9" i="1"/>
  <c r="C127" i="1" s="1"/>
  <c r="C10" i="1"/>
  <c r="C128" i="1" s="1"/>
  <c r="W90" i="1" l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G90" i="1"/>
  <c r="E90" i="1"/>
  <c r="D90" i="1"/>
  <c r="W126" i="1" l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G126" i="1"/>
  <c r="E126" i="1"/>
  <c r="D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E125" i="1"/>
  <c r="F125" i="1" s="1"/>
  <c r="D125" i="1"/>
  <c r="X124" i="1"/>
  <c r="H124" i="1"/>
  <c r="F124" i="1"/>
  <c r="X123" i="1"/>
  <c r="H123" i="1"/>
  <c r="F123" i="1"/>
  <c r="X122" i="1"/>
  <c r="H122" i="1"/>
  <c r="F122" i="1"/>
  <c r="X121" i="1"/>
  <c r="H121" i="1"/>
  <c r="F121" i="1"/>
  <c r="X120" i="1"/>
  <c r="H120" i="1"/>
  <c r="F120" i="1"/>
  <c r="X119" i="1"/>
  <c r="H119" i="1"/>
  <c r="F119" i="1"/>
  <c r="X118" i="1"/>
  <c r="H118" i="1"/>
  <c r="F118" i="1"/>
  <c r="X117" i="1"/>
  <c r="H117" i="1"/>
  <c r="F117" i="1"/>
  <c r="W116" i="1"/>
  <c r="V116" i="1"/>
  <c r="U116" i="1"/>
  <c r="X116" i="1" s="1"/>
  <c r="T116" i="1"/>
  <c r="S116" i="1"/>
  <c r="R116" i="1"/>
  <c r="Q116" i="1"/>
  <c r="P116" i="1"/>
  <c r="O116" i="1"/>
  <c r="N116" i="1"/>
  <c r="M116" i="1"/>
  <c r="L116" i="1"/>
  <c r="K116" i="1"/>
  <c r="J116" i="1"/>
  <c r="I116" i="1"/>
  <c r="G116" i="1"/>
  <c r="H116" i="1" s="1"/>
  <c r="F116" i="1"/>
  <c r="E116" i="1"/>
  <c r="D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G115" i="1"/>
  <c r="H115" i="1" s="1"/>
  <c r="E115" i="1"/>
  <c r="F115" i="1" s="1"/>
  <c r="D115" i="1"/>
  <c r="X114" i="1"/>
  <c r="H114" i="1"/>
  <c r="F114" i="1"/>
  <c r="X113" i="1"/>
  <c r="H113" i="1"/>
  <c r="F113" i="1"/>
  <c r="X112" i="1"/>
  <c r="H112" i="1"/>
  <c r="F112" i="1"/>
  <c r="X111" i="1"/>
  <c r="H111" i="1"/>
  <c r="F111" i="1"/>
  <c r="X110" i="1"/>
  <c r="H110" i="1"/>
  <c r="F110" i="1"/>
  <c r="X109" i="1"/>
  <c r="H109" i="1"/>
  <c r="F109" i="1"/>
  <c r="X108" i="1"/>
  <c r="H108" i="1"/>
  <c r="F108" i="1"/>
  <c r="X107" i="1"/>
  <c r="H107" i="1"/>
  <c r="F107" i="1"/>
  <c r="X106" i="1"/>
  <c r="H106" i="1"/>
  <c r="F106" i="1"/>
  <c r="X105" i="1"/>
  <c r="H105" i="1"/>
  <c r="F105" i="1"/>
  <c r="W104" i="1"/>
  <c r="V104" i="1"/>
  <c r="U104" i="1"/>
  <c r="X104" i="1" s="1"/>
  <c r="T104" i="1"/>
  <c r="S104" i="1"/>
  <c r="R104" i="1"/>
  <c r="Q104" i="1"/>
  <c r="P104" i="1"/>
  <c r="O104" i="1"/>
  <c r="N104" i="1"/>
  <c r="M104" i="1"/>
  <c r="L104" i="1"/>
  <c r="K104" i="1"/>
  <c r="J104" i="1"/>
  <c r="I104" i="1"/>
  <c r="G104" i="1"/>
  <c r="E104" i="1"/>
  <c r="F104" i="1" s="1"/>
  <c r="D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G103" i="1"/>
  <c r="H103" i="1" s="1"/>
  <c r="F103" i="1"/>
  <c r="E103" i="1"/>
  <c r="D103" i="1"/>
  <c r="X102" i="1"/>
  <c r="H102" i="1"/>
  <c r="F102" i="1"/>
  <c r="X101" i="1"/>
  <c r="H101" i="1"/>
  <c r="F101" i="1"/>
  <c r="X100" i="1"/>
  <c r="H100" i="1"/>
  <c r="F100" i="1"/>
  <c r="X99" i="1"/>
  <c r="H99" i="1"/>
  <c r="F99" i="1"/>
  <c r="X98" i="1"/>
  <c r="H98" i="1"/>
  <c r="F98" i="1"/>
  <c r="X97" i="1"/>
  <c r="H97" i="1"/>
  <c r="F97" i="1"/>
  <c r="X96" i="1"/>
  <c r="H96" i="1"/>
  <c r="F96" i="1"/>
  <c r="X95" i="1"/>
  <c r="H95" i="1"/>
  <c r="F95" i="1"/>
  <c r="X94" i="1"/>
  <c r="H94" i="1"/>
  <c r="F94" i="1"/>
  <c r="X93" i="1"/>
  <c r="H93" i="1"/>
  <c r="F93" i="1"/>
  <c r="X92" i="1"/>
  <c r="H92" i="1"/>
  <c r="F92" i="1"/>
  <c r="X91" i="1"/>
  <c r="H91" i="1"/>
  <c r="F91" i="1"/>
  <c r="H90" i="1"/>
  <c r="F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G89" i="1"/>
  <c r="H89" i="1" s="1"/>
  <c r="E89" i="1"/>
  <c r="F89" i="1" s="1"/>
  <c r="D89" i="1"/>
  <c r="X88" i="1"/>
  <c r="H88" i="1"/>
  <c r="F88" i="1"/>
  <c r="X87" i="1"/>
  <c r="H87" i="1"/>
  <c r="F87" i="1"/>
  <c r="X86" i="1"/>
  <c r="H86" i="1"/>
  <c r="F86" i="1"/>
  <c r="X85" i="1"/>
  <c r="H85" i="1"/>
  <c r="F85" i="1"/>
  <c r="X84" i="1"/>
  <c r="H84" i="1"/>
  <c r="F84" i="1"/>
  <c r="X83" i="1"/>
  <c r="H83" i="1"/>
  <c r="F83" i="1"/>
  <c r="W82" i="1"/>
  <c r="V82" i="1"/>
  <c r="U82" i="1"/>
  <c r="X82" i="1" s="1"/>
  <c r="T82" i="1"/>
  <c r="S82" i="1"/>
  <c r="R82" i="1"/>
  <c r="Q82" i="1"/>
  <c r="P82" i="1"/>
  <c r="O82" i="1"/>
  <c r="N82" i="1"/>
  <c r="M82" i="1"/>
  <c r="L82" i="1"/>
  <c r="K82" i="1"/>
  <c r="J82" i="1"/>
  <c r="I82" i="1"/>
  <c r="G82" i="1"/>
  <c r="H82" i="1" s="1"/>
  <c r="F82" i="1"/>
  <c r="E82" i="1"/>
  <c r="D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G81" i="1"/>
  <c r="H81" i="1" s="1"/>
  <c r="E81" i="1"/>
  <c r="F81" i="1" s="1"/>
  <c r="D81" i="1"/>
  <c r="X80" i="1"/>
  <c r="H80" i="1"/>
  <c r="F80" i="1"/>
  <c r="X79" i="1"/>
  <c r="H79" i="1"/>
  <c r="F79" i="1"/>
  <c r="X78" i="1"/>
  <c r="H78" i="1"/>
  <c r="F78" i="1"/>
  <c r="X77" i="1"/>
  <c r="H77" i="1"/>
  <c r="F77" i="1"/>
  <c r="X76" i="1"/>
  <c r="H76" i="1"/>
  <c r="F76" i="1"/>
  <c r="X75" i="1"/>
  <c r="H75" i="1"/>
  <c r="F75" i="1"/>
  <c r="X74" i="1"/>
  <c r="H74" i="1"/>
  <c r="F74" i="1"/>
  <c r="X73" i="1"/>
  <c r="H73" i="1"/>
  <c r="F73" i="1"/>
  <c r="X72" i="1"/>
  <c r="H72" i="1"/>
  <c r="F72" i="1"/>
  <c r="X71" i="1"/>
  <c r="H71" i="1"/>
  <c r="F71" i="1"/>
  <c r="X70" i="1"/>
  <c r="H70" i="1"/>
  <c r="F70" i="1"/>
  <c r="X69" i="1"/>
  <c r="H69" i="1"/>
  <c r="F69" i="1"/>
  <c r="X68" i="1"/>
  <c r="H68" i="1"/>
  <c r="F68" i="1"/>
  <c r="X67" i="1"/>
  <c r="H67" i="1"/>
  <c r="F67" i="1"/>
  <c r="X66" i="1"/>
  <c r="H66" i="1"/>
  <c r="F66" i="1"/>
  <c r="X65" i="1"/>
  <c r="H65" i="1"/>
  <c r="F65" i="1"/>
  <c r="X64" i="1"/>
  <c r="H64" i="1"/>
  <c r="F64" i="1"/>
  <c r="X63" i="1"/>
  <c r="H63" i="1"/>
  <c r="F63" i="1"/>
  <c r="X62" i="1"/>
  <c r="H62" i="1"/>
  <c r="F62" i="1"/>
  <c r="X61" i="1"/>
  <c r="H61" i="1"/>
  <c r="F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G60" i="1"/>
  <c r="H60" i="1" s="1"/>
  <c r="E60" i="1"/>
  <c r="D60" i="1"/>
  <c r="X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G59" i="1"/>
  <c r="E59" i="1"/>
  <c r="F59" i="1" s="1"/>
  <c r="D59" i="1"/>
  <c r="X58" i="1"/>
  <c r="H58" i="1"/>
  <c r="F58" i="1"/>
  <c r="X57" i="1"/>
  <c r="H57" i="1"/>
  <c r="F57" i="1"/>
  <c r="X56" i="1"/>
  <c r="H56" i="1"/>
  <c r="F56" i="1"/>
  <c r="X55" i="1"/>
  <c r="H55" i="1"/>
  <c r="F55" i="1"/>
  <c r="X54" i="1"/>
  <c r="H54" i="1"/>
  <c r="F54" i="1"/>
  <c r="X53" i="1"/>
  <c r="H53" i="1"/>
  <c r="F53" i="1"/>
  <c r="X52" i="1"/>
  <c r="H52" i="1"/>
  <c r="F52" i="1"/>
  <c r="X51" i="1"/>
  <c r="H51" i="1"/>
  <c r="F51" i="1"/>
  <c r="X50" i="1"/>
  <c r="H50" i="1"/>
  <c r="F50" i="1"/>
  <c r="X49" i="1"/>
  <c r="H49" i="1"/>
  <c r="F49" i="1"/>
  <c r="W48" i="1"/>
  <c r="V48" i="1"/>
  <c r="U48" i="1"/>
  <c r="X48" i="1" s="1"/>
  <c r="T48" i="1"/>
  <c r="S48" i="1"/>
  <c r="R48" i="1"/>
  <c r="Q48" i="1"/>
  <c r="P48" i="1"/>
  <c r="O48" i="1"/>
  <c r="N48" i="1"/>
  <c r="M48" i="1"/>
  <c r="L48" i="1"/>
  <c r="K48" i="1"/>
  <c r="J48" i="1"/>
  <c r="I48" i="1"/>
  <c r="G48" i="1"/>
  <c r="H48" i="1" s="1"/>
  <c r="E48" i="1"/>
  <c r="F48" i="1" s="1"/>
  <c r="D48" i="1"/>
  <c r="W47" i="1"/>
  <c r="V47" i="1"/>
  <c r="U47" i="1"/>
  <c r="X47" i="1" s="1"/>
  <c r="T47" i="1"/>
  <c r="S47" i="1"/>
  <c r="R47" i="1"/>
  <c r="Q47" i="1"/>
  <c r="P47" i="1"/>
  <c r="O47" i="1"/>
  <c r="N47" i="1"/>
  <c r="M47" i="1"/>
  <c r="L47" i="1"/>
  <c r="K47" i="1"/>
  <c r="J47" i="1"/>
  <c r="I47" i="1"/>
  <c r="G47" i="1"/>
  <c r="E47" i="1"/>
  <c r="F47" i="1" s="1"/>
  <c r="D47" i="1"/>
  <c r="X46" i="1"/>
  <c r="H46" i="1"/>
  <c r="F46" i="1"/>
  <c r="X45" i="1"/>
  <c r="H45" i="1"/>
  <c r="F45" i="1"/>
  <c r="X44" i="1"/>
  <c r="H44" i="1"/>
  <c r="F44" i="1"/>
  <c r="X43" i="1"/>
  <c r="H43" i="1"/>
  <c r="F43" i="1"/>
  <c r="X42" i="1"/>
  <c r="H42" i="1"/>
  <c r="F42" i="1"/>
  <c r="X41" i="1"/>
  <c r="H41" i="1"/>
  <c r="F41" i="1"/>
  <c r="W40" i="1"/>
  <c r="V40" i="1"/>
  <c r="U40" i="1"/>
  <c r="X40" i="1" s="1"/>
  <c r="T40" i="1"/>
  <c r="S40" i="1"/>
  <c r="R40" i="1"/>
  <c r="Q40" i="1"/>
  <c r="P40" i="1"/>
  <c r="O40" i="1"/>
  <c r="N40" i="1"/>
  <c r="M40" i="1"/>
  <c r="L40" i="1"/>
  <c r="K40" i="1"/>
  <c r="J40" i="1"/>
  <c r="I40" i="1"/>
  <c r="G40" i="1"/>
  <c r="E40" i="1"/>
  <c r="F40" i="1" s="1"/>
  <c r="D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G39" i="1"/>
  <c r="E39" i="1"/>
  <c r="F39" i="1" s="1"/>
  <c r="D39" i="1"/>
  <c r="X38" i="1"/>
  <c r="H38" i="1"/>
  <c r="F38" i="1"/>
  <c r="X37" i="1"/>
  <c r="H37" i="1"/>
  <c r="F37" i="1"/>
  <c r="X36" i="1"/>
  <c r="H36" i="1"/>
  <c r="F36" i="1"/>
  <c r="X35" i="1"/>
  <c r="H35" i="1"/>
  <c r="F35" i="1"/>
  <c r="X34" i="1"/>
  <c r="H34" i="1"/>
  <c r="F34" i="1"/>
  <c r="X33" i="1"/>
  <c r="H33" i="1"/>
  <c r="F33" i="1"/>
  <c r="X32" i="1"/>
  <c r="H32" i="1"/>
  <c r="F32" i="1"/>
  <c r="X31" i="1"/>
  <c r="H31" i="1"/>
  <c r="F31" i="1"/>
  <c r="X30" i="1"/>
  <c r="H30" i="1"/>
  <c r="F30" i="1"/>
  <c r="X29" i="1"/>
  <c r="H29" i="1"/>
  <c r="F29" i="1"/>
  <c r="X28" i="1"/>
  <c r="H28" i="1"/>
  <c r="F28" i="1"/>
  <c r="X27" i="1"/>
  <c r="H27" i="1"/>
  <c r="F27" i="1"/>
  <c r="X24" i="1"/>
  <c r="H24" i="1"/>
  <c r="F24" i="1"/>
  <c r="X23" i="1"/>
  <c r="H23" i="1"/>
  <c r="F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G22" i="1"/>
  <c r="H22" i="1" s="1"/>
  <c r="E22" i="1"/>
  <c r="D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F21" i="1" s="1"/>
  <c r="D21" i="1"/>
  <c r="X20" i="1"/>
  <c r="H20" i="1"/>
  <c r="F20" i="1"/>
  <c r="X19" i="1"/>
  <c r="H19" i="1"/>
  <c r="F19" i="1"/>
  <c r="X18" i="1"/>
  <c r="H18" i="1"/>
  <c r="F18" i="1"/>
  <c r="X17" i="1"/>
  <c r="H17" i="1"/>
  <c r="F17" i="1"/>
  <c r="X16" i="1"/>
  <c r="H16" i="1"/>
  <c r="F16" i="1"/>
  <c r="X15" i="1"/>
  <c r="H15" i="1"/>
  <c r="F15" i="1"/>
  <c r="X14" i="1"/>
  <c r="H14" i="1"/>
  <c r="F14" i="1"/>
  <c r="X13" i="1"/>
  <c r="H13" i="1"/>
  <c r="F13" i="1"/>
  <c r="X12" i="1"/>
  <c r="H12" i="1"/>
  <c r="F12" i="1"/>
  <c r="X11" i="1"/>
  <c r="H11" i="1"/>
  <c r="F11" i="1"/>
  <c r="W10" i="1"/>
  <c r="V10" i="1"/>
  <c r="U10" i="1"/>
  <c r="T10" i="1"/>
  <c r="S10" i="1"/>
  <c r="R10" i="1"/>
  <c r="R128" i="1" s="1"/>
  <c r="Q10" i="1"/>
  <c r="P10" i="1"/>
  <c r="P128" i="1" s="1"/>
  <c r="O10" i="1"/>
  <c r="N10" i="1"/>
  <c r="M10" i="1"/>
  <c r="L10" i="1"/>
  <c r="K10" i="1"/>
  <c r="J10" i="1"/>
  <c r="J128" i="1" s="1"/>
  <c r="I10" i="1"/>
  <c r="G10" i="1"/>
  <c r="H10" i="1" s="1"/>
  <c r="E10" i="1"/>
  <c r="F10" i="1" s="1"/>
  <c r="D10" i="1"/>
  <c r="W9" i="1"/>
  <c r="V9" i="1"/>
  <c r="U9" i="1"/>
  <c r="X9" i="1" s="1"/>
  <c r="T9" i="1"/>
  <c r="S9" i="1"/>
  <c r="R9" i="1"/>
  <c r="R127" i="1" s="1"/>
  <c r="Q9" i="1"/>
  <c r="P9" i="1"/>
  <c r="O9" i="1"/>
  <c r="N9" i="1"/>
  <c r="M9" i="1"/>
  <c r="L9" i="1"/>
  <c r="K9" i="1"/>
  <c r="J9" i="1"/>
  <c r="J127" i="1" s="1"/>
  <c r="I9" i="1"/>
  <c r="G9" i="1"/>
  <c r="H9" i="1" s="1"/>
  <c r="E9" i="1"/>
  <c r="D9" i="1"/>
  <c r="X8" i="1"/>
  <c r="H8" i="1"/>
  <c r="F8" i="1"/>
  <c r="X7" i="1"/>
  <c r="H7" i="1"/>
  <c r="F7" i="1"/>
  <c r="X6" i="1"/>
  <c r="H6" i="1"/>
  <c r="F6" i="1"/>
  <c r="X5" i="1"/>
  <c r="H5" i="1"/>
  <c r="F5" i="1"/>
  <c r="K128" i="1" l="1"/>
  <c r="X22" i="1"/>
  <c r="O127" i="1"/>
  <c r="W127" i="1"/>
  <c r="L128" i="1"/>
  <c r="T128" i="1"/>
  <c r="O128" i="1"/>
  <c r="W128" i="1"/>
  <c r="H47" i="1"/>
  <c r="X81" i="1"/>
  <c r="X115" i="1"/>
  <c r="H126" i="1"/>
  <c r="N127" i="1"/>
  <c r="P127" i="1"/>
  <c r="M128" i="1"/>
  <c r="U128" i="1"/>
  <c r="X128" i="1" s="1"/>
  <c r="F22" i="1"/>
  <c r="L127" i="1"/>
  <c r="T127" i="1"/>
  <c r="H40" i="1"/>
  <c r="H104" i="1"/>
  <c r="V127" i="1"/>
  <c r="I127" i="1"/>
  <c r="Q127" i="1"/>
  <c r="D128" i="1"/>
  <c r="M127" i="1"/>
  <c r="U127" i="1"/>
  <c r="F60" i="1"/>
  <c r="D127" i="1"/>
  <c r="X90" i="1"/>
  <c r="K127" i="1"/>
  <c r="X59" i="1"/>
  <c r="S127" i="1"/>
  <c r="I128" i="1"/>
  <c r="Q128" i="1"/>
  <c r="H39" i="1"/>
  <c r="F126" i="1"/>
  <c r="X126" i="1"/>
  <c r="S128" i="1"/>
  <c r="N128" i="1"/>
  <c r="V128" i="1"/>
  <c r="H59" i="1"/>
  <c r="X127" i="1"/>
  <c r="G127" i="1"/>
  <c r="G128" i="1"/>
  <c r="F9" i="1"/>
  <c r="X10" i="1"/>
  <c r="X39" i="1"/>
  <c r="E127" i="1"/>
  <c r="F127" i="1" s="1"/>
  <c r="E128" i="1"/>
  <c r="F128" i="1" s="1"/>
  <c r="H128" i="1" l="1"/>
  <c r="H127" i="1"/>
</calcChain>
</file>

<file path=xl/sharedStrings.xml><?xml version="1.0" encoding="utf-8"?>
<sst xmlns="http://schemas.openxmlformats.org/spreadsheetml/2006/main" count="110" uniqueCount="92">
  <si>
    <t>令和２年度大腸がん検診実績【市町村別】</t>
    <rPh sb="0" eb="2">
      <t>レイワ</t>
    </rPh>
    <rPh sb="3" eb="5">
      <t>ネンド</t>
    </rPh>
    <rPh sb="5" eb="7">
      <t>ダイチョウ</t>
    </rPh>
    <rPh sb="9" eb="11">
      <t>ケンシン</t>
    </rPh>
    <rPh sb="11" eb="13">
      <t>ジッセキ</t>
    </rPh>
    <rPh sb="14" eb="17">
      <t>シチョウソン</t>
    </rPh>
    <rPh sb="17" eb="18">
      <t>ベツ</t>
    </rPh>
    <phoneticPr fontId="1"/>
  </si>
  <si>
    <t>※上段は、新規受診者の内数。</t>
    <rPh sb="1" eb="3">
      <t>ジョウダン</t>
    </rPh>
    <rPh sb="5" eb="7">
      <t>シンキ</t>
    </rPh>
    <rPh sb="7" eb="10">
      <t>ジュシンシャ</t>
    </rPh>
    <rPh sb="11" eb="13">
      <t>ウチスウ</t>
    </rPh>
    <phoneticPr fontId="1"/>
  </si>
  <si>
    <t>　　　　　区分　　　　　　　　　　市町村名</t>
    <rPh sb="5" eb="7">
      <t>クブン</t>
    </rPh>
    <rPh sb="17" eb="20">
      <t>シチョウソン</t>
    </rPh>
    <rPh sb="20" eb="21">
      <t>メイ</t>
    </rPh>
    <phoneticPr fontId="1"/>
  </si>
  <si>
    <t>精　　密　　検　　査　　結　　果　　内　　訳</t>
    <rPh sb="0" eb="1">
      <t>セイ</t>
    </rPh>
    <rPh sb="3" eb="4">
      <t>ミツ</t>
    </rPh>
    <rPh sb="6" eb="7">
      <t>ケン</t>
    </rPh>
    <rPh sb="9" eb="10">
      <t>ジャ</t>
    </rPh>
    <rPh sb="12" eb="13">
      <t>ケツ</t>
    </rPh>
    <rPh sb="15" eb="16">
      <t>カ</t>
    </rPh>
    <rPh sb="18" eb="19">
      <t>ウチ</t>
    </rPh>
    <rPh sb="21" eb="22">
      <t>ヤク</t>
    </rPh>
    <phoneticPr fontId="1"/>
  </si>
  <si>
    <t>検診人員
A</t>
    <rPh sb="0" eb="2">
      <t>ケンシン</t>
    </rPh>
    <rPh sb="2" eb="4">
      <t>ジンイン</t>
    </rPh>
    <phoneticPr fontId="1"/>
  </si>
  <si>
    <t>１日だけの
提出者
（再掲）</t>
    <rPh sb="1" eb="2">
      <t>ニチ</t>
    </rPh>
    <rPh sb="6" eb="8">
      <t>テイシュツ</t>
    </rPh>
    <rPh sb="8" eb="9">
      <t>モノ</t>
    </rPh>
    <rPh sb="11" eb="13">
      <t>サイケイ</t>
    </rPh>
    <phoneticPr fontId="1"/>
  </si>
  <si>
    <t>要精密
検査 B</t>
    <rPh sb="0" eb="1">
      <t>ヨウ</t>
    </rPh>
    <rPh sb="1" eb="3">
      <t>セイミツ</t>
    </rPh>
    <rPh sb="4" eb="5">
      <t>ケン</t>
    </rPh>
    <rPh sb="5" eb="6">
      <t>ジャ</t>
    </rPh>
    <phoneticPr fontId="1"/>
  </si>
  <si>
    <t>要精検率　　B/A</t>
    <rPh sb="0" eb="1">
      <t>ヨウ</t>
    </rPh>
    <rPh sb="1" eb="2">
      <t>セイ</t>
    </rPh>
    <rPh sb="2" eb="3">
      <t>ケン</t>
    </rPh>
    <rPh sb="3" eb="4">
      <t>リツ</t>
    </rPh>
    <phoneticPr fontId="1"/>
  </si>
  <si>
    <t>精密検査
受 診 者　　C</t>
    <rPh sb="0" eb="2">
      <t>セイミツ</t>
    </rPh>
    <rPh sb="2" eb="4">
      <t>ケンサ</t>
    </rPh>
    <rPh sb="5" eb="6">
      <t>ウケ</t>
    </rPh>
    <rPh sb="7" eb="8">
      <t>ミ</t>
    </rPh>
    <rPh sb="9" eb="10">
      <t>モノ</t>
    </rPh>
    <phoneticPr fontId="1"/>
  </si>
  <si>
    <t>精　 検　　受診率　C/B</t>
    <rPh sb="0" eb="1">
      <t>セイ</t>
    </rPh>
    <rPh sb="3" eb="4">
      <t>ケン</t>
    </rPh>
    <rPh sb="6" eb="9">
      <t>ジュシンリツ</t>
    </rPh>
    <phoneticPr fontId="1"/>
  </si>
  <si>
    <t>大腸がん</t>
    <rPh sb="0" eb="2">
      <t>ダイチョウ</t>
    </rPh>
    <phoneticPr fontId="1"/>
  </si>
  <si>
    <t>ポリープ</t>
    <phoneticPr fontId="1"/>
  </si>
  <si>
    <t>ポリポ　　ーシス</t>
    <phoneticPr fontId="1"/>
  </si>
  <si>
    <t>クローン病</t>
    <rPh sb="4" eb="5">
      <t>ビョウ</t>
    </rPh>
    <phoneticPr fontId="1"/>
  </si>
  <si>
    <t>潰瘍性　　大腸炎</t>
    <rPh sb="0" eb="3">
      <t>カイヨウセイ</t>
    </rPh>
    <rPh sb="5" eb="8">
      <t>ダイチョウエン</t>
    </rPh>
    <phoneticPr fontId="1"/>
  </si>
  <si>
    <t>憩　室</t>
    <rPh sb="0" eb="1">
      <t>イコ</t>
    </rPh>
    <rPh sb="2" eb="3">
      <t>シツ</t>
    </rPh>
    <phoneticPr fontId="1"/>
  </si>
  <si>
    <t>痔　疾</t>
    <rPh sb="0" eb="1">
      <t>ヂ</t>
    </rPh>
    <rPh sb="2" eb="3">
      <t>ヤマイ</t>
    </rPh>
    <phoneticPr fontId="1"/>
  </si>
  <si>
    <t>その他</t>
    <rPh sb="2" eb="3">
      <t>タ</t>
    </rPh>
    <phoneticPr fontId="1"/>
  </si>
  <si>
    <t>異　 常　　　認めず</t>
    <rPh sb="0" eb="1">
      <t>イ</t>
    </rPh>
    <rPh sb="3" eb="4">
      <t>ツネ</t>
    </rPh>
    <rPh sb="7" eb="8">
      <t>ミト</t>
    </rPh>
    <phoneticPr fontId="1"/>
  </si>
  <si>
    <t>確定がん</t>
    <rPh sb="0" eb="2">
      <t>カクテイ</t>
    </rPh>
    <phoneticPr fontId="1"/>
  </si>
  <si>
    <t>が　 ん　　　発見率　　D/A</t>
    <rPh sb="7" eb="10">
      <t>ハッケンリツ</t>
    </rPh>
    <phoneticPr fontId="1"/>
  </si>
  <si>
    <t>HC</t>
    <phoneticPr fontId="1"/>
  </si>
  <si>
    <t>腺　腫　の
あったもの</t>
    <rPh sb="0" eb="1">
      <t>セン</t>
    </rPh>
    <rPh sb="2" eb="3">
      <t>シュ</t>
    </rPh>
    <phoneticPr fontId="1"/>
  </si>
  <si>
    <t>直径10㎜以上</t>
    <rPh sb="0" eb="2">
      <t>チョッケイ</t>
    </rPh>
    <rPh sb="5" eb="7">
      <t>イジョウ</t>
    </rPh>
    <phoneticPr fontId="1"/>
  </si>
  <si>
    <t>直径10㎜未満</t>
    <rPh sb="0" eb="2">
      <t>チョッケイ</t>
    </rPh>
    <rPh sb="5" eb="7">
      <t>ミマン</t>
    </rPh>
    <phoneticPr fontId="1"/>
  </si>
  <si>
    <t>D</t>
    <phoneticPr fontId="1"/>
  </si>
  <si>
    <t>早期がん
（再掲）</t>
    <rPh sb="0" eb="2">
      <t>ソウキ</t>
    </rPh>
    <rPh sb="6" eb="8">
      <t>サイケイ</t>
    </rPh>
    <phoneticPr fontId="1"/>
  </si>
  <si>
    <t>粘 膜 内
がん（再掲）</t>
    <rPh sb="0" eb="1">
      <t>ネン</t>
    </rPh>
    <rPh sb="2" eb="3">
      <t>マク</t>
    </rPh>
    <rPh sb="4" eb="5">
      <t>ナイ</t>
    </rPh>
    <rPh sb="9" eb="11">
      <t>サイケイ</t>
    </rPh>
    <phoneticPr fontId="1"/>
  </si>
  <si>
    <t>水　戸　市</t>
    <rPh sb="0" eb="1">
      <t>ミズ</t>
    </rPh>
    <rPh sb="2" eb="3">
      <t>ト</t>
    </rPh>
    <rPh sb="4" eb="5">
      <t>シ</t>
    </rPh>
    <phoneticPr fontId="1"/>
  </si>
  <si>
    <t>水戸市
（集団）</t>
    <rPh sb="0" eb="3">
      <t>ミトシ</t>
    </rPh>
    <rPh sb="5" eb="7">
      <t>シュウダン</t>
    </rPh>
    <phoneticPr fontId="1"/>
  </si>
  <si>
    <t>水戸市
（医療機関）</t>
    <rPh sb="0" eb="3">
      <t>ミトシ</t>
    </rPh>
    <rPh sb="5" eb="7">
      <t>イリョウ</t>
    </rPh>
    <rPh sb="7" eb="9">
      <t>キカン</t>
    </rPh>
    <phoneticPr fontId="1"/>
  </si>
  <si>
    <t>保健所</t>
    <rPh sb="0" eb="3">
      <t>ホケンジョ</t>
    </rPh>
    <phoneticPr fontId="1"/>
  </si>
  <si>
    <t>合計</t>
    <rPh sb="0" eb="2">
      <t>ゴウケイ</t>
    </rPh>
    <phoneticPr fontId="1"/>
  </si>
  <si>
    <t>中　　　　　　　央</t>
    <rPh sb="0" eb="1">
      <t>ナカ</t>
    </rPh>
    <rPh sb="8" eb="9">
      <t>オウ</t>
    </rPh>
    <phoneticPr fontId="1"/>
  </si>
  <si>
    <t>笠間市</t>
    <rPh sb="0" eb="3">
      <t>カサマシ</t>
    </rPh>
    <phoneticPr fontId="1"/>
  </si>
  <si>
    <t>茨城町</t>
    <rPh sb="0" eb="3">
      <t>イバラキマチ</t>
    </rPh>
    <phoneticPr fontId="1"/>
  </si>
  <si>
    <t>小美玉市</t>
    <rPh sb="0" eb="1">
      <t>オ</t>
    </rPh>
    <rPh sb="1" eb="2">
      <t>ミ</t>
    </rPh>
    <rPh sb="2" eb="3">
      <t>タマ</t>
    </rPh>
    <rPh sb="3" eb="4">
      <t>シ</t>
    </rPh>
    <phoneticPr fontId="1"/>
  </si>
  <si>
    <t>城里町</t>
    <rPh sb="0" eb="1">
      <t>シロ</t>
    </rPh>
    <rPh sb="1" eb="3">
      <t>サトチョウ</t>
    </rPh>
    <phoneticPr fontId="1"/>
  </si>
  <si>
    <t>大洗町</t>
    <rPh sb="0" eb="3">
      <t>オオアライマチ</t>
    </rPh>
    <phoneticPr fontId="1"/>
  </si>
  <si>
    <t>ひ　　　た　　　ち　　　な　　　か</t>
    <phoneticPr fontId="1"/>
  </si>
  <si>
    <t>ひたちなか市
（集団）</t>
    <rPh sb="5" eb="6">
      <t>シ</t>
    </rPh>
    <rPh sb="8" eb="10">
      <t>シュウダン</t>
    </rPh>
    <phoneticPr fontId="1"/>
  </si>
  <si>
    <t>ひたちなか市
（医療機関）</t>
    <rPh sb="5" eb="6">
      <t>シ</t>
    </rPh>
    <rPh sb="8" eb="10">
      <t>イリョウ</t>
    </rPh>
    <rPh sb="10" eb="12">
      <t>キカン</t>
    </rPh>
    <phoneticPr fontId="1"/>
  </si>
  <si>
    <t>那珂市</t>
    <rPh sb="0" eb="2">
      <t>ナカ</t>
    </rPh>
    <rPh sb="2" eb="3">
      <t>シ</t>
    </rPh>
    <phoneticPr fontId="1"/>
  </si>
  <si>
    <t>常陸大宮市</t>
    <rPh sb="0" eb="2">
      <t>ヒタチ</t>
    </rPh>
    <rPh sb="2" eb="4">
      <t>オオミヤ</t>
    </rPh>
    <rPh sb="4" eb="5">
      <t>シ</t>
    </rPh>
    <phoneticPr fontId="1"/>
  </si>
  <si>
    <t>常陸大宮市
（医療機関）</t>
    <rPh sb="0" eb="4">
      <t>ヒタチオオミヤ</t>
    </rPh>
    <rPh sb="4" eb="5">
      <t>シ</t>
    </rPh>
    <rPh sb="7" eb="9">
      <t>イリョウ</t>
    </rPh>
    <rPh sb="9" eb="11">
      <t>キカン</t>
    </rPh>
    <phoneticPr fontId="1"/>
  </si>
  <si>
    <t>常陸太田市</t>
    <rPh sb="0" eb="5">
      <t>ヒタチオオタシ</t>
    </rPh>
    <phoneticPr fontId="1"/>
  </si>
  <si>
    <t>大子町</t>
    <rPh sb="0" eb="3">
      <t>ダイゴマチ</t>
    </rPh>
    <phoneticPr fontId="1"/>
  </si>
  <si>
    <t>東海村</t>
    <rPh sb="0" eb="3">
      <t>トウカイムラ</t>
    </rPh>
    <phoneticPr fontId="1"/>
  </si>
  <si>
    <t>日　　　　立</t>
    <rPh sb="0" eb="1">
      <t>ヒ</t>
    </rPh>
    <rPh sb="5" eb="6">
      <t>タチ</t>
    </rPh>
    <phoneticPr fontId="1"/>
  </si>
  <si>
    <t>北茨城市</t>
    <rPh sb="0" eb="4">
      <t>キタイバラキシ</t>
    </rPh>
    <phoneticPr fontId="1"/>
  </si>
  <si>
    <t>高萩市</t>
    <rPh sb="0" eb="3">
      <t>タカハギシ</t>
    </rPh>
    <phoneticPr fontId="1"/>
  </si>
  <si>
    <t>日立市</t>
    <rPh sb="0" eb="3">
      <t>ヒタチシ</t>
    </rPh>
    <phoneticPr fontId="1"/>
  </si>
  <si>
    <t>潮　　　　　　　来</t>
    <rPh sb="0" eb="1">
      <t>シオ</t>
    </rPh>
    <rPh sb="8" eb="9">
      <t>ライ</t>
    </rPh>
    <phoneticPr fontId="1"/>
  </si>
  <si>
    <t>鉾田市</t>
    <rPh sb="0" eb="2">
      <t>ホコタ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</si>
  <si>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</si>
  <si>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鹿嶋市</t>
    <rPh sb="0" eb="3">
      <t>カシマシ</t>
    </rPh>
    <phoneticPr fontId="1"/>
  </si>
  <si>
    <t>神栖市</t>
    <rPh sb="0" eb="2">
      <t>カミス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</si>
  <si>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</si>
  <si>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竜　　　　　　　ケ　　　　　　　崎</t>
    <rPh sb="0" eb="1">
      <t>リュウ</t>
    </rPh>
    <rPh sb="16" eb="17">
      <t>ザキ</t>
    </rPh>
    <phoneticPr fontId="1"/>
  </si>
  <si>
    <t>龍ヶ崎市</t>
    <rPh sb="0" eb="4">
      <t>リュウガサキシ</t>
    </rPh>
    <phoneticPr fontId="1"/>
  </si>
  <si>
    <t>稲敷市</t>
    <rPh sb="0" eb="2">
      <t>イナシキ</t>
    </rPh>
    <rPh sb="2" eb="3">
      <t>シ</t>
    </rPh>
    <phoneticPr fontId="1"/>
  </si>
  <si>
    <t>牛久市</t>
    <rPh sb="0" eb="3">
      <t>ウシクシ</t>
    </rPh>
    <phoneticPr fontId="1"/>
  </si>
  <si>
    <t>河内町</t>
    <rPh sb="0" eb="3">
      <t>カワチマチ</t>
    </rPh>
    <phoneticPr fontId="1"/>
  </si>
  <si>
    <t>取手市</t>
    <rPh sb="0" eb="3">
      <t>トリデシ</t>
    </rPh>
    <phoneticPr fontId="1"/>
  </si>
  <si>
    <t>利根町</t>
    <rPh sb="0" eb="3">
      <t>トネマチ</t>
    </rPh>
    <phoneticPr fontId="1"/>
  </si>
  <si>
    <t>守谷市</t>
    <rPh sb="0" eb="2">
      <t>モリヤ</t>
    </rPh>
    <rPh sb="2" eb="3">
      <t>シ</t>
    </rPh>
    <phoneticPr fontId="1"/>
  </si>
  <si>
    <t>阿見町</t>
    <rPh sb="0" eb="3">
      <t>アミマチ</t>
    </rPh>
    <phoneticPr fontId="1"/>
  </si>
  <si>
    <t>阿見町
（医療機関）</t>
    <rPh sb="0" eb="3">
      <t>アミマチ</t>
    </rPh>
    <rPh sb="5" eb="7">
      <t>イリョウ</t>
    </rPh>
    <rPh sb="7" eb="9">
      <t>キカン</t>
    </rPh>
    <phoneticPr fontId="1"/>
  </si>
  <si>
    <t>美浦村</t>
    <rPh sb="0" eb="3">
      <t>ミホムラ</t>
    </rPh>
    <phoneticPr fontId="1"/>
  </si>
  <si>
    <t>土　　　浦</t>
    <rPh sb="0" eb="1">
      <t>ツチ</t>
    </rPh>
    <rPh sb="4" eb="5">
      <t>ウラ</t>
    </rPh>
    <phoneticPr fontId="1"/>
  </si>
  <si>
    <t>土浦市</t>
    <rPh sb="0" eb="3">
      <t>ツチウラシ</t>
    </rPh>
    <phoneticPr fontId="1"/>
  </si>
  <si>
    <t>石岡市</t>
    <rPh sb="0" eb="3">
      <t>イシオカシ</t>
    </rPh>
    <phoneticPr fontId="1"/>
  </si>
  <si>
    <t>かすみがうら市</t>
    <rPh sb="6" eb="7">
      <t>シ</t>
    </rPh>
    <phoneticPr fontId="1"/>
  </si>
  <si>
    <t>つ　　　　く　　　　ば</t>
    <phoneticPr fontId="1"/>
  </si>
  <si>
    <t>つくば市</t>
    <rPh sb="3" eb="4">
      <t>シ</t>
    </rPh>
    <phoneticPr fontId="1"/>
  </si>
  <si>
    <t>つくば市
(医療機関)</t>
    <rPh sb="3" eb="4">
      <t>シ</t>
    </rPh>
    <rPh sb="6" eb="8">
      <t>イリョウ</t>
    </rPh>
    <rPh sb="8" eb="10">
      <t>キカン</t>
    </rPh>
    <phoneticPr fontId="1"/>
  </si>
  <si>
    <t>つくばみらい市</t>
    <rPh sb="6" eb="7">
      <t>シ</t>
    </rPh>
    <phoneticPr fontId="1"/>
  </si>
  <si>
    <t>つくばみらい市
(医療機関)</t>
    <rPh sb="6" eb="7">
      <t>シ</t>
    </rPh>
    <rPh sb="9" eb="11">
      <t>イリョウ</t>
    </rPh>
    <rPh sb="11" eb="13">
      <t>キカン</t>
    </rPh>
    <phoneticPr fontId="1"/>
  </si>
  <si>
    <t>常総市</t>
    <rPh sb="0" eb="2">
      <t>ジョウソウ</t>
    </rPh>
    <rPh sb="2" eb="3">
      <t>シ</t>
    </rPh>
    <phoneticPr fontId="1"/>
  </si>
  <si>
    <t>常総市
（医療機関）</t>
    <rPh sb="0" eb="2">
      <t>ジョウソウ</t>
    </rPh>
    <rPh sb="2" eb="3">
      <t>シ</t>
    </rPh>
    <rPh sb="5" eb="7">
      <t>イリョウ</t>
    </rPh>
    <rPh sb="7" eb="9">
      <t>キカン</t>
    </rPh>
    <phoneticPr fontId="1"/>
  </si>
  <si>
    <t>筑　　　　　西</t>
    <rPh sb="0" eb="1">
      <t>ツク</t>
    </rPh>
    <rPh sb="6" eb="7">
      <t>ニシ</t>
    </rPh>
    <phoneticPr fontId="1"/>
  </si>
  <si>
    <t>桜川市</t>
    <rPh sb="0" eb="1">
      <t>サクラ</t>
    </rPh>
    <rPh sb="1" eb="2">
      <t>ガワ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</si>
  <si>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</si>
  <si>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結城市</t>
    <rPh sb="0" eb="3">
      <t>ユウキシ</t>
    </rPh>
    <phoneticPr fontId="1"/>
  </si>
  <si>
    <t>下妻市</t>
    <rPh sb="0" eb="3">
      <t>シモツマシ</t>
    </rPh>
    <phoneticPr fontId="1"/>
  </si>
  <si>
    <t>八千代町</t>
    <rPh sb="0" eb="4">
      <t>ヤチヨマチ</t>
    </rPh>
    <phoneticPr fontId="1"/>
  </si>
  <si>
    <t>古　　　　　河</t>
    <rPh sb="0" eb="1">
      <t>フル</t>
    </rPh>
    <rPh sb="6" eb="7">
      <t>カワ</t>
    </rPh>
    <phoneticPr fontId="1"/>
  </si>
  <si>
    <t>古河市</t>
    <rPh sb="0" eb="3">
      <t>コガシ</t>
    </rPh>
    <phoneticPr fontId="1"/>
  </si>
  <si>
    <t>坂東市</t>
    <rPh sb="0" eb="2">
      <t>バンドウ</t>
    </rPh>
    <rPh sb="2" eb="3">
      <t>シ</t>
    </rPh>
    <phoneticPr fontId="1"/>
  </si>
  <si>
    <t>五霞町</t>
    <rPh sb="0" eb="3">
      <t>ゴカマチ</t>
    </rPh>
    <phoneticPr fontId="1"/>
  </si>
  <si>
    <t>境町</t>
    <rPh sb="0" eb="2">
      <t>サカイマチ</t>
    </rPh>
    <phoneticPr fontId="1"/>
  </si>
  <si>
    <t>総　計</t>
    <rPh sb="0" eb="1">
      <t>ソウ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</si>
</sst>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"/>
    <numFmt numFmtId="179" formatCode="#,##0.0_ "/>
    <numFmt numFmtId="180" formatCode="0.00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3" fillId="0" borderId="1" xfId="0" applyFont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/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77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3" borderId="17" xfId="0" applyNumberFormat="1" applyFont="1" applyFill="1" applyBorder="1" applyAlignment="1">
      <alignment vertical="center"/>
    </xf>
    <xf numFmtId="10" fontId="0" fillId="0" borderId="17" xfId="0" applyNumberFormat="1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0" fillId="4" borderId="0" xfId="0" applyFont="1" applyFill="1"/>
    <xf numFmtId="177" fontId="0" fillId="4" borderId="14" xfId="0" applyNumberFormat="1" applyFont="1" applyFill="1" applyBorder="1" applyAlignment="1">
      <alignment vertical="center"/>
    </xf>
    <xf numFmtId="176" fontId="0" fillId="4" borderId="18" xfId="0" applyNumberFormat="1" applyFont="1" applyFill="1" applyBorder="1" applyAlignment="1">
      <alignment vertical="center"/>
    </xf>
    <xf numFmtId="10" fontId="0" fillId="4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4" borderId="11" xfId="0" applyNumberFormat="1" applyFont="1" applyFill="1" applyBorder="1" applyAlignment="1">
      <alignment vertical="center"/>
    </xf>
    <xf numFmtId="10" fontId="0" fillId="4" borderId="0" xfId="0" applyNumberFormat="1" applyFont="1" applyFill="1" applyAlignment="1">
      <alignment vertical="center"/>
    </xf>
    <xf numFmtId="0" fontId="0" fillId="6" borderId="10" xfId="0" applyFont="1" applyFill="1" applyBorder="1" applyAlignment="1">
      <alignment horizontal="distributed" vertical="center"/>
    </xf>
    <xf numFmtId="177" fontId="0" fillId="6" borderId="17" xfId="0" applyNumberFormat="1" applyFont="1" applyFill="1" applyBorder="1" applyAlignment="1">
      <alignment vertical="center"/>
    </xf>
    <xf numFmtId="176" fontId="0" fillId="6" borderId="17" xfId="0" applyNumberFormat="1" applyFont="1" applyFill="1" applyBorder="1" applyAlignment="1">
      <alignment vertical="center"/>
    </xf>
    <xf numFmtId="10" fontId="0" fillId="6" borderId="17" xfId="0" applyNumberFormat="1" applyFont="1" applyFill="1" applyBorder="1" applyAlignment="1">
      <alignment vertical="center"/>
    </xf>
    <xf numFmtId="0" fontId="0" fillId="6" borderId="12" xfId="0" applyFont="1" applyFill="1" applyBorder="1" applyAlignment="1">
      <alignment horizontal="distributed" vertical="center"/>
    </xf>
    <xf numFmtId="177" fontId="0" fillId="6" borderId="14" xfId="0" applyNumberFormat="1" applyFont="1" applyFill="1" applyBorder="1" applyAlignment="1">
      <alignment vertical="center"/>
    </xf>
    <xf numFmtId="176" fontId="0" fillId="6" borderId="14" xfId="0" applyNumberFormat="1" applyFont="1" applyFill="1" applyBorder="1" applyAlignment="1">
      <alignment vertical="center"/>
    </xf>
    <xf numFmtId="10" fontId="0" fillId="6" borderId="18" xfId="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77" fontId="0" fillId="4" borderId="17" xfId="0" applyNumberFormat="1" applyFont="1" applyFill="1" applyBorder="1" applyAlignment="1">
      <alignment vertical="center"/>
    </xf>
    <xf numFmtId="176" fontId="0" fillId="4" borderId="17" xfId="0" applyNumberFormat="1" applyFont="1" applyFill="1" applyBorder="1" applyAlignment="1">
      <alignment vertical="center"/>
    </xf>
    <xf numFmtId="10" fontId="0" fillId="4" borderId="17" xfId="0" applyNumberFormat="1" applyFont="1" applyFill="1" applyBorder="1" applyAlignment="1">
      <alignment vertical="center"/>
    </xf>
    <xf numFmtId="176" fontId="0" fillId="4" borderId="11" xfId="0" applyNumberFormat="1" applyFont="1" applyFill="1" applyBorder="1" applyAlignment="1">
      <alignment vertical="center"/>
    </xf>
    <xf numFmtId="10" fontId="0" fillId="4" borderId="11" xfId="0" applyNumberFormat="1" applyFont="1" applyFill="1" applyBorder="1" applyAlignment="1">
      <alignment vertical="center"/>
    </xf>
    <xf numFmtId="10" fontId="0" fillId="0" borderId="19" xfId="0" applyNumberFormat="1" applyFont="1" applyBorder="1" applyAlignment="1">
      <alignment vertical="center"/>
    </xf>
    <xf numFmtId="176" fontId="0" fillId="6" borderId="18" xfId="0" applyNumberFormat="1" applyFont="1" applyFill="1" applyBorder="1" applyAlignment="1">
      <alignment vertical="center"/>
    </xf>
    <xf numFmtId="176" fontId="0" fillId="4" borderId="20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76" fontId="0" fillId="4" borderId="0" xfId="0" applyNumberFormat="1" applyFont="1" applyFill="1" applyAlignment="1">
      <alignment vertical="center"/>
    </xf>
    <xf numFmtId="10" fontId="0" fillId="4" borderId="20" xfId="0" applyNumberFormat="1" applyFont="1" applyFill="1" applyBorder="1" applyAlignment="1">
      <alignment vertical="center"/>
    </xf>
    <xf numFmtId="0" fontId="0" fillId="6" borderId="22" xfId="0" applyFont="1" applyFill="1" applyBorder="1" applyAlignment="1">
      <alignment horizontal="distributed" vertical="center"/>
    </xf>
    <xf numFmtId="177" fontId="0" fillId="0" borderId="23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0" fontId="0" fillId="0" borderId="23" xfId="0" applyNumberFormat="1" applyFont="1" applyFill="1" applyBorder="1" applyAlignment="1">
      <alignment vertical="center"/>
    </xf>
    <xf numFmtId="176" fontId="0" fillId="4" borderId="14" xfId="0" applyNumberFormat="1" applyFont="1" applyFill="1" applyBorder="1" applyAlignment="1">
      <alignment vertical="center"/>
    </xf>
    <xf numFmtId="10" fontId="0" fillId="4" borderId="14" xfId="0" applyNumberFormat="1" applyFont="1" applyFill="1" applyBorder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/>
    <xf numFmtId="0" fontId="0" fillId="0" borderId="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distributed" vertical="center" wrapText="1"/>
    </xf>
    <xf numFmtId="0" fontId="0" fillId="5" borderId="1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5" borderId="5" xfId="0" applyFont="1" applyFill="1" applyBorder="1" applyAlignment="1">
      <alignment horizontal="distributed" vertical="center" wrapText="1"/>
    </xf>
    <xf numFmtId="0" fontId="0" fillId="5" borderId="14" xfId="0" applyFont="1" applyFill="1" applyBorder="1" applyAlignment="1">
      <alignment horizontal="distributed" vertical="center" wrapText="1"/>
    </xf>
    <xf numFmtId="0" fontId="0" fillId="0" borderId="5" xfId="0" applyNumberFormat="1" applyFont="1" applyFill="1" applyBorder="1" applyAlignment="1">
      <alignment horizontal="center" vertical="center" textRotation="255"/>
    </xf>
    <xf numFmtId="0" fontId="0" fillId="0" borderId="11" xfId="0" applyNumberFormat="1" applyFont="1" applyFill="1" applyBorder="1" applyAlignment="1">
      <alignment horizontal="center" vertical="center" textRotation="255"/>
    </xf>
    <xf numFmtId="0" fontId="0" fillId="0" borderId="14" xfId="0" applyNumberFormat="1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center" vertical="distributed" wrapText="1"/>
    </xf>
    <xf numFmtId="0" fontId="0" fillId="2" borderId="14" xfId="0" applyFont="1" applyFill="1" applyBorder="1" applyAlignment="1">
      <alignment horizontal="center" vertical="distributed" wrapText="1"/>
    </xf>
    <xf numFmtId="0" fontId="0" fillId="2" borderId="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distributed" wrapText="1"/>
    </xf>
    <xf numFmtId="0" fontId="0" fillId="2" borderId="10" xfId="0" applyFont="1" applyFill="1" applyBorder="1" applyAlignment="1">
      <alignment vertical="distributed"/>
    </xf>
    <xf numFmtId="0" fontId="0" fillId="2" borderId="12" xfId="0" applyFont="1" applyFill="1" applyBorder="1" applyAlignment="1">
      <alignment vertical="distributed"/>
    </xf>
    <xf numFmtId="0" fontId="0" fillId="2" borderId="10" xfId="0" applyFont="1" applyFill="1" applyBorder="1" applyAlignment="1">
      <alignment horizontal="center" vertical="distributed" wrapText="1"/>
    </xf>
    <xf numFmtId="0" fontId="0" fillId="2" borderId="12" xfId="0" applyFont="1" applyFill="1" applyBorder="1" applyAlignment="1">
      <alignment horizontal="center" vertical="distributed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/>
    <xf numFmtId="0" fontId="0" fillId="2" borderId="1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12" xfId="0" applyFont="1" applyFill="1" applyBorder="1" applyAlignment="1"/>
    <xf numFmtId="0" fontId="0" fillId="2" borderId="5" xfId="0" applyFont="1" applyFill="1" applyBorder="1" applyAlignment="1">
      <alignment horizontal="center" vertical="center"/>
    </xf>
    <xf numFmtId="177" fontId="0" fillId="7" borderId="14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685800" y="342900"/>
          <a:ext cx="1428750" cy="790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665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T128" sqref="T128"/>
    </sheetView>
  </sheetViews>
  <sheetFormatPr defaultRowHeight="13.5" x14ac:dyDescent="0.15"/>
  <cols>
    <col min="1" max="1" width="5.375" style="5" customWidth="1"/>
    <col min="2" max="2" width="13.375" style="3" customWidth="1"/>
    <col min="3" max="3" width="10.125" style="1" customWidth="1"/>
    <col min="4" max="4" width="9" style="1" customWidth="1"/>
    <col min="5" max="10" width="8.625" style="1" customWidth="1"/>
    <col min="11" max="11" width="6.625" style="1" customWidth="1"/>
    <col min="12" max="12" width="6.5" style="1" customWidth="1"/>
    <col min="13" max="13" width="6.125" style="1" customWidth="1"/>
    <col min="14" max="21" width="8.625" style="1" customWidth="1"/>
    <col min="22" max="23" width="10.125" style="1" customWidth="1"/>
    <col min="24" max="24" width="8.75" style="1" customWidth="1"/>
    <col min="25" max="25" width="9" style="1" customWidth="1"/>
    <col min="26" max="26" width="11" style="6" customWidth="1"/>
    <col min="27" max="27" width="1.625" style="6" customWidth="1"/>
    <col min="28" max="29" width="9" style="6" customWidth="1"/>
    <col min="30" max="31" width="1.625" style="6" customWidth="1"/>
    <col min="32" max="34" width="6.5" style="6" customWidth="1"/>
    <col min="35" max="35" width="9" style="6" customWidth="1"/>
    <col min="36" max="36" width="3.75" style="6" customWidth="1"/>
    <col min="37" max="37" width="6.5" style="6" customWidth="1"/>
    <col min="38" max="38" width="9" style="7" customWidth="1"/>
    <col min="39" max="45" width="9" style="6"/>
    <col min="46" max="53" width="9" style="3"/>
    <col min="54" max="16384" width="9" style="1"/>
  </cols>
  <sheetData>
    <row r="1" spans="1:53" ht="27" customHeight="1" x14ac:dyDescent="0.2">
      <c r="A1" s="2" t="s">
        <v>0</v>
      </c>
      <c r="C1" s="4"/>
      <c r="D1" s="4"/>
      <c r="E1" s="4"/>
      <c r="F1" s="4"/>
      <c r="G1" s="4"/>
      <c r="U1" s="105" t="s">
        <v>1</v>
      </c>
      <c r="V1" s="106"/>
      <c r="W1" s="106"/>
      <c r="X1" s="106"/>
    </row>
    <row r="2" spans="1:53" ht="16.5" customHeight="1" x14ac:dyDescent="0.15">
      <c r="A2" s="8"/>
      <c r="B2" s="93" t="s">
        <v>2</v>
      </c>
      <c r="C2" s="9"/>
      <c r="D2" s="9"/>
      <c r="E2" s="10"/>
      <c r="F2" s="10"/>
      <c r="G2" s="10"/>
      <c r="H2" s="10"/>
      <c r="I2" s="107" t="s">
        <v>3</v>
      </c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  <c r="U2" s="11"/>
      <c r="V2" s="110"/>
      <c r="W2" s="112"/>
      <c r="X2" s="12"/>
    </row>
    <row r="3" spans="1:53" ht="13.5" customHeight="1" x14ac:dyDescent="0.15">
      <c r="A3" s="13"/>
      <c r="B3" s="94"/>
      <c r="C3" s="96" t="s">
        <v>4</v>
      </c>
      <c r="D3" s="98" t="s">
        <v>5</v>
      </c>
      <c r="E3" s="89" t="s">
        <v>6</v>
      </c>
      <c r="F3" s="89" t="s">
        <v>7</v>
      </c>
      <c r="G3" s="101" t="s">
        <v>8</v>
      </c>
      <c r="H3" s="89" t="s">
        <v>9</v>
      </c>
      <c r="I3" s="91" t="s">
        <v>10</v>
      </c>
      <c r="J3" s="91" t="s">
        <v>11</v>
      </c>
      <c r="K3" s="14"/>
      <c r="L3" s="14"/>
      <c r="M3" s="15"/>
      <c r="N3" s="104" t="s">
        <v>12</v>
      </c>
      <c r="O3" s="104" t="s">
        <v>13</v>
      </c>
      <c r="P3" s="104" t="s">
        <v>14</v>
      </c>
      <c r="Q3" s="104" t="s">
        <v>15</v>
      </c>
      <c r="R3" s="114" t="s">
        <v>16</v>
      </c>
      <c r="S3" s="114" t="s">
        <v>17</v>
      </c>
      <c r="T3" s="104" t="s">
        <v>18</v>
      </c>
      <c r="U3" s="16" t="s">
        <v>19</v>
      </c>
      <c r="V3" s="111"/>
      <c r="W3" s="113"/>
      <c r="X3" s="101" t="s">
        <v>20</v>
      </c>
      <c r="Z3" s="17"/>
      <c r="AA3" s="17"/>
      <c r="AL3" s="18"/>
    </row>
    <row r="4" spans="1:53" ht="32.25" customHeight="1" x14ac:dyDescent="0.15">
      <c r="A4" s="19" t="s">
        <v>21</v>
      </c>
      <c r="B4" s="95"/>
      <c r="C4" s="97"/>
      <c r="D4" s="99"/>
      <c r="E4" s="90"/>
      <c r="F4" s="100"/>
      <c r="G4" s="102"/>
      <c r="H4" s="90"/>
      <c r="I4" s="92"/>
      <c r="J4" s="103"/>
      <c r="K4" s="20" t="s">
        <v>22</v>
      </c>
      <c r="L4" s="21" t="s">
        <v>23</v>
      </c>
      <c r="M4" s="22" t="s">
        <v>24</v>
      </c>
      <c r="N4" s="100"/>
      <c r="O4" s="102"/>
      <c r="P4" s="102"/>
      <c r="Q4" s="102"/>
      <c r="R4" s="103"/>
      <c r="S4" s="103"/>
      <c r="T4" s="102"/>
      <c r="U4" s="19" t="s">
        <v>25</v>
      </c>
      <c r="V4" s="23" t="s">
        <v>26</v>
      </c>
      <c r="W4" s="23" t="s">
        <v>27</v>
      </c>
      <c r="X4" s="102"/>
      <c r="Z4" s="17"/>
      <c r="AA4" s="17"/>
      <c r="AC4" s="17"/>
      <c r="AD4" s="17"/>
      <c r="AE4" s="17"/>
      <c r="AF4" s="17"/>
      <c r="AG4" s="17"/>
      <c r="AH4" s="17"/>
      <c r="AK4" s="17"/>
      <c r="AL4" s="18"/>
    </row>
    <row r="5" spans="1:53" ht="20.25" customHeight="1" x14ac:dyDescent="0.15">
      <c r="A5" s="76" t="s">
        <v>28</v>
      </c>
      <c r="B5" s="79" t="s">
        <v>29</v>
      </c>
      <c r="C5" s="24">
        <v>906</v>
      </c>
      <c r="D5" s="24">
        <v>35</v>
      </c>
      <c r="E5" s="24">
        <v>81</v>
      </c>
      <c r="F5" s="25">
        <f t="shared" ref="F5:F68" si="0">E5/C5</f>
        <v>8.9403973509933773E-2</v>
      </c>
      <c r="G5" s="24">
        <v>65</v>
      </c>
      <c r="H5" s="25">
        <f t="shared" ref="H5:H68" si="1">G5/E5</f>
        <v>0.80246913580246915</v>
      </c>
      <c r="I5" s="24">
        <v>2</v>
      </c>
      <c r="J5" s="24">
        <v>35</v>
      </c>
      <c r="K5" s="24">
        <v>29</v>
      </c>
      <c r="L5" s="24">
        <v>7</v>
      </c>
      <c r="M5" s="24">
        <v>22</v>
      </c>
      <c r="N5" s="24"/>
      <c r="O5" s="24"/>
      <c r="P5" s="26"/>
      <c r="Q5" s="24">
        <v>4</v>
      </c>
      <c r="R5" s="24">
        <v>4</v>
      </c>
      <c r="S5" s="24">
        <v>4</v>
      </c>
      <c r="T5" s="24">
        <v>16</v>
      </c>
      <c r="U5" s="24">
        <v>2</v>
      </c>
      <c r="V5" s="24">
        <v>1</v>
      </c>
      <c r="W5" s="24"/>
      <c r="X5" s="27">
        <f t="shared" ref="X5:X68" si="2">U5/C5</f>
        <v>2.2075055187637969E-3</v>
      </c>
      <c r="Z5" s="7"/>
      <c r="AA5" s="7"/>
      <c r="AB5" s="28"/>
      <c r="AC5" s="29"/>
      <c r="AD5" s="29"/>
      <c r="AE5" s="29"/>
      <c r="AF5" s="29"/>
      <c r="AG5" s="29"/>
      <c r="AH5" s="29"/>
      <c r="AI5" s="30"/>
      <c r="AJ5" s="30"/>
      <c r="AK5" s="29"/>
      <c r="AL5" s="31"/>
      <c r="AM5" s="32"/>
      <c r="AN5" s="32"/>
    </row>
    <row r="6" spans="1:53" s="33" customFormat="1" ht="20.25" customHeight="1" x14ac:dyDescent="0.15">
      <c r="A6" s="77"/>
      <c r="B6" s="69"/>
      <c r="C6" s="34">
        <v>4169</v>
      </c>
      <c r="D6" s="34">
        <v>105</v>
      </c>
      <c r="E6" s="34">
        <v>336</v>
      </c>
      <c r="F6" s="35">
        <f t="shared" si="0"/>
        <v>8.0594866874550253E-2</v>
      </c>
      <c r="G6" s="34">
        <v>254</v>
      </c>
      <c r="H6" s="35">
        <f t="shared" si="1"/>
        <v>0.75595238095238093</v>
      </c>
      <c r="I6" s="34">
        <v>5</v>
      </c>
      <c r="J6" s="34">
        <v>141</v>
      </c>
      <c r="K6" s="34">
        <v>131</v>
      </c>
      <c r="L6" s="34">
        <v>27</v>
      </c>
      <c r="M6" s="34">
        <v>104</v>
      </c>
      <c r="N6" s="34"/>
      <c r="O6" s="34">
        <v>1</v>
      </c>
      <c r="P6" s="34"/>
      <c r="Q6" s="34">
        <v>21</v>
      </c>
      <c r="R6" s="34">
        <v>21</v>
      </c>
      <c r="S6" s="34">
        <v>7</v>
      </c>
      <c r="T6" s="34">
        <v>58</v>
      </c>
      <c r="U6" s="34">
        <v>5</v>
      </c>
      <c r="V6" s="34">
        <v>2</v>
      </c>
      <c r="W6" s="34">
        <v>1</v>
      </c>
      <c r="X6" s="36">
        <f t="shared" si="2"/>
        <v>1.1993283761093788E-3</v>
      </c>
      <c r="Z6" s="7"/>
      <c r="AA6" s="7"/>
      <c r="AB6" s="28"/>
      <c r="AC6" s="29"/>
      <c r="AD6" s="29"/>
      <c r="AE6" s="29"/>
      <c r="AF6" s="29"/>
      <c r="AG6" s="29"/>
      <c r="AH6" s="29"/>
      <c r="AI6" s="30"/>
      <c r="AJ6" s="30"/>
      <c r="AK6" s="29"/>
      <c r="AL6" s="31"/>
      <c r="AM6" s="32"/>
      <c r="AN6" s="32"/>
      <c r="AQ6" s="6"/>
      <c r="AR6" s="6"/>
      <c r="AS6" s="6"/>
      <c r="AT6" s="3"/>
      <c r="AU6" s="3"/>
      <c r="AV6" s="3"/>
      <c r="AW6" s="3"/>
      <c r="AX6" s="3"/>
      <c r="AY6" s="3"/>
      <c r="AZ6" s="3"/>
      <c r="BA6" s="3"/>
    </row>
    <row r="7" spans="1:53" s="33" customFormat="1" ht="20.25" customHeight="1" x14ac:dyDescent="0.15">
      <c r="A7" s="77"/>
      <c r="B7" s="74" t="s">
        <v>30</v>
      </c>
      <c r="C7" s="37">
        <v>1122</v>
      </c>
      <c r="D7" s="37">
        <v>42</v>
      </c>
      <c r="E7" s="37">
        <v>132</v>
      </c>
      <c r="F7" s="25">
        <f t="shared" si="0"/>
        <v>0.11764705882352941</v>
      </c>
      <c r="G7" s="37">
        <v>61</v>
      </c>
      <c r="H7" s="25">
        <f t="shared" si="1"/>
        <v>0.4621212121212121</v>
      </c>
      <c r="I7" s="37">
        <v>4</v>
      </c>
      <c r="J7" s="37">
        <v>33</v>
      </c>
      <c r="K7" s="37">
        <v>29</v>
      </c>
      <c r="L7" s="37">
        <v>4</v>
      </c>
      <c r="M7" s="37">
        <v>25</v>
      </c>
      <c r="N7" s="37"/>
      <c r="O7" s="37"/>
      <c r="P7" s="37">
        <v>2</v>
      </c>
      <c r="Q7" s="37">
        <v>5</v>
      </c>
      <c r="R7" s="37">
        <v>1</v>
      </c>
      <c r="S7" s="37"/>
      <c r="T7" s="37">
        <v>16</v>
      </c>
      <c r="U7" s="37">
        <v>4</v>
      </c>
      <c r="V7" s="37">
        <v>3</v>
      </c>
      <c r="W7" s="37">
        <v>1</v>
      </c>
      <c r="X7" s="27">
        <f t="shared" si="2"/>
        <v>3.5650623885918001E-3</v>
      </c>
      <c r="Z7" s="7"/>
      <c r="AA7" s="7"/>
      <c r="AB7" s="28"/>
      <c r="AC7" s="29"/>
      <c r="AD7" s="29"/>
      <c r="AE7" s="29"/>
      <c r="AF7" s="29"/>
      <c r="AG7" s="29"/>
      <c r="AH7" s="29"/>
      <c r="AI7" s="30"/>
      <c r="AJ7" s="30"/>
      <c r="AK7" s="29"/>
      <c r="AL7" s="31"/>
      <c r="AM7" s="32"/>
      <c r="AN7" s="32"/>
      <c r="AQ7" s="6"/>
      <c r="AR7" s="6"/>
      <c r="AS7" s="6"/>
      <c r="AT7" s="3"/>
      <c r="AU7" s="3"/>
      <c r="AV7" s="3"/>
      <c r="AW7" s="3"/>
      <c r="AX7" s="3"/>
      <c r="AY7" s="3"/>
      <c r="AZ7" s="3"/>
      <c r="BA7" s="3"/>
    </row>
    <row r="8" spans="1:53" s="33" customFormat="1" ht="20.25" customHeight="1" x14ac:dyDescent="0.15">
      <c r="A8" s="77"/>
      <c r="B8" s="75"/>
      <c r="C8" s="38">
        <v>5150</v>
      </c>
      <c r="D8" s="38">
        <v>143</v>
      </c>
      <c r="E8" s="38">
        <v>518</v>
      </c>
      <c r="F8" s="35">
        <f t="shared" si="0"/>
        <v>0.10058252427184466</v>
      </c>
      <c r="G8" s="38">
        <v>259</v>
      </c>
      <c r="H8" s="35">
        <f t="shared" si="1"/>
        <v>0.5</v>
      </c>
      <c r="I8" s="38">
        <v>11</v>
      </c>
      <c r="J8" s="38">
        <v>148</v>
      </c>
      <c r="K8" s="38">
        <v>136</v>
      </c>
      <c r="L8" s="38">
        <v>24</v>
      </c>
      <c r="M8" s="38">
        <v>112</v>
      </c>
      <c r="N8" s="38"/>
      <c r="O8" s="38"/>
      <c r="P8" s="38">
        <v>2</v>
      </c>
      <c r="Q8" s="38">
        <v>26</v>
      </c>
      <c r="R8" s="38">
        <v>17</v>
      </c>
      <c r="S8" s="38">
        <v>4</v>
      </c>
      <c r="T8" s="38">
        <v>51</v>
      </c>
      <c r="U8" s="38">
        <v>9</v>
      </c>
      <c r="V8" s="38">
        <v>6</v>
      </c>
      <c r="W8" s="38">
        <v>3</v>
      </c>
      <c r="X8" s="36">
        <f t="shared" si="2"/>
        <v>1.7475728155339806E-3</v>
      </c>
      <c r="Z8" s="7"/>
      <c r="AA8" s="7"/>
      <c r="AB8" s="28"/>
      <c r="AC8" s="29"/>
      <c r="AD8" s="29"/>
      <c r="AE8" s="29"/>
      <c r="AF8" s="29"/>
      <c r="AG8" s="29"/>
      <c r="AH8" s="29"/>
      <c r="AI8" s="30"/>
      <c r="AJ8" s="30"/>
      <c r="AK8" s="29"/>
      <c r="AL8" s="31"/>
      <c r="AM8" s="39"/>
      <c r="AN8" s="39"/>
      <c r="AQ8" s="6"/>
      <c r="AR8" s="6"/>
      <c r="AS8" s="6"/>
      <c r="AT8" s="3"/>
      <c r="AU8" s="3"/>
      <c r="AV8" s="3"/>
      <c r="AW8" s="3"/>
      <c r="AX8" s="3"/>
      <c r="AY8" s="3"/>
      <c r="AZ8" s="3"/>
      <c r="BA8" s="3"/>
    </row>
    <row r="9" spans="1:53" ht="20.25" customHeight="1" x14ac:dyDescent="0.15">
      <c r="A9" s="77"/>
      <c r="B9" s="40" t="s">
        <v>31</v>
      </c>
      <c r="C9" s="41">
        <f>C5+C7</f>
        <v>2028</v>
      </c>
      <c r="D9" s="41">
        <f t="shared" ref="D9:W10" si="3">D5+D7</f>
        <v>77</v>
      </c>
      <c r="E9" s="41">
        <f t="shared" si="3"/>
        <v>213</v>
      </c>
      <c r="F9" s="42">
        <f t="shared" si="0"/>
        <v>0.10502958579881656</v>
      </c>
      <c r="G9" s="41">
        <f t="shared" si="3"/>
        <v>126</v>
      </c>
      <c r="H9" s="42">
        <f t="shared" si="1"/>
        <v>0.59154929577464788</v>
      </c>
      <c r="I9" s="41">
        <f t="shared" si="3"/>
        <v>6</v>
      </c>
      <c r="J9" s="41">
        <f t="shared" si="3"/>
        <v>68</v>
      </c>
      <c r="K9" s="41">
        <f t="shared" si="3"/>
        <v>58</v>
      </c>
      <c r="L9" s="41">
        <f t="shared" si="3"/>
        <v>11</v>
      </c>
      <c r="M9" s="41">
        <f t="shared" si="3"/>
        <v>47</v>
      </c>
      <c r="N9" s="41">
        <f t="shared" si="3"/>
        <v>0</v>
      </c>
      <c r="O9" s="41">
        <f t="shared" si="3"/>
        <v>0</v>
      </c>
      <c r="P9" s="41">
        <f t="shared" si="3"/>
        <v>2</v>
      </c>
      <c r="Q9" s="41">
        <f t="shared" si="3"/>
        <v>9</v>
      </c>
      <c r="R9" s="41">
        <f t="shared" si="3"/>
        <v>5</v>
      </c>
      <c r="S9" s="41">
        <f t="shared" si="3"/>
        <v>4</v>
      </c>
      <c r="T9" s="41">
        <f t="shared" si="3"/>
        <v>32</v>
      </c>
      <c r="U9" s="41">
        <f t="shared" si="3"/>
        <v>6</v>
      </c>
      <c r="V9" s="41">
        <f t="shared" si="3"/>
        <v>4</v>
      </c>
      <c r="W9" s="41">
        <f t="shared" si="3"/>
        <v>1</v>
      </c>
      <c r="X9" s="43">
        <f t="shared" si="2"/>
        <v>2.9585798816568047E-3</v>
      </c>
      <c r="Z9" s="7"/>
      <c r="AA9" s="7"/>
      <c r="AB9" s="28"/>
      <c r="AC9" s="29"/>
      <c r="AD9" s="29"/>
      <c r="AE9" s="29"/>
      <c r="AF9" s="29"/>
      <c r="AG9" s="29"/>
      <c r="AH9" s="29"/>
      <c r="AI9" s="30"/>
      <c r="AJ9" s="30"/>
      <c r="AK9" s="29"/>
      <c r="AL9" s="31"/>
      <c r="AM9" s="32"/>
      <c r="AN9" s="32"/>
    </row>
    <row r="10" spans="1:53" s="33" customFormat="1" ht="20.25" customHeight="1" x14ac:dyDescent="0.15">
      <c r="A10" s="78"/>
      <c r="B10" s="44" t="s">
        <v>32</v>
      </c>
      <c r="C10" s="45">
        <f>C6+C8</f>
        <v>9319</v>
      </c>
      <c r="D10" s="45">
        <f t="shared" si="3"/>
        <v>248</v>
      </c>
      <c r="E10" s="45">
        <f t="shared" si="3"/>
        <v>854</v>
      </c>
      <c r="F10" s="46">
        <f t="shared" si="0"/>
        <v>9.1640733984333089E-2</v>
      </c>
      <c r="G10" s="45">
        <f t="shared" si="3"/>
        <v>513</v>
      </c>
      <c r="H10" s="46">
        <f t="shared" si="1"/>
        <v>0.60070257611241218</v>
      </c>
      <c r="I10" s="45">
        <f t="shared" si="3"/>
        <v>16</v>
      </c>
      <c r="J10" s="45">
        <f t="shared" si="3"/>
        <v>289</v>
      </c>
      <c r="K10" s="45">
        <f t="shared" si="3"/>
        <v>267</v>
      </c>
      <c r="L10" s="45">
        <f t="shared" si="3"/>
        <v>51</v>
      </c>
      <c r="M10" s="45">
        <f t="shared" si="3"/>
        <v>216</v>
      </c>
      <c r="N10" s="45">
        <f t="shared" si="3"/>
        <v>0</v>
      </c>
      <c r="O10" s="45">
        <f t="shared" si="3"/>
        <v>1</v>
      </c>
      <c r="P10" s="45">
        <f t="shared" si="3"/>
        <v>2</v>
      </c>
      <c r="Q10" s="45">
        <f t="shared" si="3"/>
        <v>47</v>
      </c>
      <c r="R10" s="45">
        <f t="shared" si="3"/>
        <v>38</v>
      </c>
      <c r="S10" s="45">
        <f t="shared" si="3"/>
        <v>11</v>
      </c>
      <c r="T10" s="45">
        <f t="shared" si="3"/>
        <v>109</v>
      </c>
      <c r="U10" s="45">
        <f t="shared" si="3"/>
        <v>14</v>
      </c>
      <c r="V10" s="45">
        <f t="shared" si="3"/>
        <v>8</v>
      </c>
      <c r="W10" s="45">
        <f t="shared" si="3"/>
        <v>4</v>
      </c>
      <c r="X10" s="47">
        <f t="shared" si="2"/>
        <v>1.5023071144972637E-3</v>
      </c>
      <c r="Z10" s="7"/>
      <c r="AA10" s="7"/>
      <c r="AB10" s="28"/>
      <c r="AC10" s="29"/>
      <c r="AD10" s="29"/>
      <c r="AE10" s="29"/>
      <c r="AF10" s="29"/>
      <c r="AG10" s="29"/>
      <c r="AH10" s="29"/>
      <c r="AI10" s="30"/>
      <c r="AJ10" s="30"/>
      <c r="AK10" s="29"/>
      <c r="AL10" s="31"/>
      <c r="AM10" s="32"/>
      <c r="AN10" s="32"/>
      <c r="AQ10" s="6"/>
      <c r="AR10" s="6"/>
      <c r="AS10" s="6"/>
      <c r="AT10" s="3"/>
      <c r="AU10" s="3"/>
      <c r="AV10" s="3"/>
      <c r="AW10" s="3"/>
      <c r="AX10" s="3"/>
      <c r="AY10" s="3"/>
      <c r="AZ10" s="3"/>
      <c r="BA10" s="3"/>
    </row>
    <row r="11" spans="1:53" ht="20.25" customHeight="1" x14ac:dyDescent="0.15">
      <c r="A11" s="84" t="s">
        <v>33</v>
      </c>
      <c r="B11" s="87" t="s">
        <v>34</v>
      </c>
      <c r="C11" s="37">
        <v>613</v>
      </c>
      <c r="D11" s="24">
        <v>41</v>
      </c>
      <c r="E11" s="24">
        <v>69</v>
      </c>
      <c r="F11" s="25">
        <f t="shared" si="0"/>
        <v>0.11256117455138662</v>
      </c>
      <c r="G11" s="24">
        <v>52</v>
      </c>
      <c r="H11" s="25">
        <f t="shared" si="1"/>
        <v>0.75362318840579712</v>
      </c>
      <c r="I11" s="24">
        <v>6</v>
      </c>
      <c r="J11" s="24">
        <v>30</v>
      </c>
      <c r="K11" s="24">
        <v>28</v>
      </c>
      <c r="L11" s="24">
        <v>11</v>
      </c>
      <c r="M11" s="24">
        <v>17</v>
      </c>
      <c r="N11" s="24"/>
      <c r="O11" s="24"/>
      <c r="P11" s="24"/>
      <c r="Q11" s="24">
        <v>3</v>
      </c>
      <c r="R11" s="24">
        <v>4</v>
      </c>
      <c r="S11" s="24">
        <v>3</v>
      </c>
      <c r="T11" s="24">
        <v>6</v>
      </c>
      <c r="U11" s="24">
        <v>4</v>
      </c>
      <c r="V11" s="24">
        <v>3</v>
      </c>
      <c r="W11" s="24">
        <v>3</v>
      </c>
      <c r="X11" s="27">
        <f t="shared" si="2"/>
        <v>6.5252854812398045E-3</v>
      </c>
      <c r="Z11" s="7"/>
      <c r="AA11" s="7"/>
      <c r="AB11" s="28"/>
      <c r="AC11" s="29"/>
      <c r="AD11" s="29"/>
      <c r="AE11" s="29"/>
      <c r="AF11" s="29"/>
      <c r="AG11" s="29"/>
      <c r="AH11" s="29"/>
      <c r="AI11" s="30"/>
      <c r="AJ11" s="30"/>
      <c r="AK11" s="29"/>
      <c r="AL11" s="31"/>
      <c r="AM11" s="32"/>
      <c r="AN11" s="32"/>
    </row>
    <row r="12" spans="1:53" s="33" customFormat="1" ht="20.25" customHeight="1" x14ac:dyDescent="0.15">
      <c r="A12" s="85"/>
      <c r="B12" s="88"/>
      <c r="C12" s="38">
        <v>2701</v>
      </c>
      <c r="D12" s="34">
        <v>109</v>
      </c>
      <c r="E12" s="34">
        <v>220</v>
      </c>
      <c r="F12" s="35">
        <f t="shared" si="0"/>
        <v>8.1451314328026658E-2</v>
      </c>
      <c r="G12" s="34">
        <v>172</v>
      </c>
      <c r="H12" s="35">
        <f t="shared" si="1"/>
        <v>0.78181818181818186</v>
      </c>
      <c r="I12" s="34">
        <v>9</v>
      </c>
      <c r="J12" s="34">
        <v>94</v>
      </c>
      <c r="K12" s="34">
        <v>79</v>
      </c>
      <c r="L12" s="34">
        <v>26</v>
      </c>
      <c r="M12" s="34">
        <v>53</v>
      </c>
      <c r="N12" s="34"/>
      <c r="O12" s="34"/>
      <c r="P12" s="34"/>
      <c r="Q12" s="34">
        <v>15</v>
      </c>
      <c r="R12" s="34">
        <v>15</v>
      </c>
      <c r="S12" s="34">
        <v>7</v>
      </c>
      <c r="T12" s="34">
        <v>32</v>
      </c>
      <c r="U12" s="34">
        <v>7</v>
      </c>
      <c r="V12" s="34">
        <v>5</v>
      </c>
      <c r="W12" s="34">
        <v>5</v>
      </c>
      <c r="X12" s="36">
        <f t="shared" si="2"/>
        <v>2.5916327286190301E-3</v>
      </c>
      <c r="Z12" s="7"/>
      <c r="AA12" s="7"/>
      <c r="AB12" s="28"/>
      <c r="AC12" s="29"/>
      <c r="AD12" s="29"/>
      <c r="AE12" s="29"/>
      <c r="AF12" s="29"/>
      <c r="AG12" s="29"/>
      <c r="AH12" s="29"/>
      <c r="AI12" s="30"/>
      <c r="AJ12" s="30"/>
      <c r="AK12" s="29"/>
      <c r="AL12" s="31"/>
      <c r="AM12" s="39"/>
      <c r="AN12" s="39"/>
      <c r="AQ12" s="6"/>
      <c r="AR12" s="6"/>
      <c r="AS12" s="6"/>
      <c r="AT12" s="3"/>
      <c r="AU12" s="3"/>
      <c r="AV12" s="3"/>
      <c r="AW12" s="3"/>
      <c r="AX12" s="3"/>
      <c r="AY12" s="3"/>
      <c r="AZ12" s="3"/>
      <c r="BA12" s="3"/>
    </row>
    <row r="13" spans="1:53" ht="20.25" customHeight="1" x14ac:dyDescent="0.15">
      <c r="A13" s="85"/>
      <c r="B13" s="68" t="s">
        <v>35</v>
      </c>
      <c r="C13" s="24">
        <v>309</v>
      </c>
      <c r="D13" s="24">
        <v>17</v>
      </c>
      <c r="E13" s="24">
        <v>32</v>
      </c>
      <c r="F13" s="25">
        <f t="shared" si="0"/>
        <v>0.10355987055016182</v>
      </c>
      <c r="G13" s="24">
        <v>23</v>
      </c>
      <c r="H13" s="25">
        <f t="shared" si="1"/>
        <v>0.71875</v>
      </c>
      <c r="I13" s="24">
        <v>2</v>
      </c>
      <c r="J13" s="24">
        <v>13</v>
      </c>
      <c r="K13" s="24">
        <v>12</v>
      </c>
      <c r="L13" s="24">
        <v>2</v>
      </c>
      <c r="M13" s="24">
        <v>10</v>
      </c>
      <c r="N13" s="24"/>
      <c r="O13" s="24"/>
      <c r="P13" s="24"/>
      <c r="Q13" s="24">
        <v>1</v>
      </c>
      <c r="R13" s="24"/>
      <c r="S13" s="24">
        <v>2</v>
      </c>
      <c r="T13" s="24">
        <v>5</v>
      </c>
      <c r="U13" s="24">
        <v>2</v>
      </c>
      <c r="V13" s="24"/>
      <c r="W13" s="24"/>
      <c r="X13" s="27">
        <f t="shared" si="2"/>
        <v>6.4724919093851136E-3</v>
      </c>
      <c r="Z13" s="7"/>
      <c r="AA13" s="7"/>
      <c r="AB13" s="28"/>
      <c r="AC13" s="29"/>
      <c r="AD13" s="29"/>
      <c r="AE13" s="29"/>
      <c r="AF13" s="29"/>
      <c r="AG13" s="29"/>
      <c r="AH13" s="29"/>
      <c r="AI13" s="30"/>
      <c r="AJ13" s="30"/>
      <c r="AK13" s="29"/>
      <c r="AL13" s="31"/>
      <c r="AM13" s="32"/>
      <c r="AN13" s="32"/>
    </row>
    <row r="14" spans="1:53" s="33" customFormat="1" ht="20.25" customHeight="1" x14ac:dyDescent="0.15">
      <c r="A14" s="85"/>
      <c r="B14" s="69"/>
      <c r="C14" s="34">
        <v>1848</v>
      </c>
      <c r="D14" s="34">
        <v>51</v>
      </c>
      <c r="E14" s="34">
        <v>150</v>
      </c>
      <c r="F14" s="35">
        <f t="shared" si="0"/>
        <v>8.1168831168831168E-2</v>
      </c>
      <c r="G14" s="34">
        <v>108</v>
      </c>
      <c r="H14" s="35">
        <f>G14/E14</f>
        <v>0.72</v>
      </c>
      <c r="I14" s="34">
        <v>5</v>
      </c>
      <c r="J14" s="34">
        <v>62</v>
      </c>
      <c r="K14" s="34">
        <v>57</v>
      </c>
      <c r="L14" s="34">
        <v>9</v>
      </c>
      <c r="M14" s="34">
        <v>48</v>
      </c>
      <c r="N14" s="34"/>
      <c r="O14" s="34"/>
      <c r="P14" s="34"/>
      <c r="Q14" s="34">
        <v>7</v>
      </c>
      <c r="R14" s="34">
        <v>9</v>
      </c>
      <c r="S14" s="34">
        <v>4</v>
      </c>
      <c r="T14" s="34">
        <v>21</v>
      </c>
      <c r="U14" s="34">
        <v>5</v>
      </c>
      <c r="V14" s="34">
        <v>3</v>
      </c>
      <c r="W14" s="34">
        <v>3</v>
      </c>
      <c r="X14" s="36">
        <f t="shared" si="2"/>
        <v>2.7056277056277055E-3</v>
      </c>
      <c r="Z14" s="7"/>
      <c r="AA14" s="7"/>
      <c r="AB14" s="28"/>
      <c r="AC14" s="29"/>
      <c r="AD14" s="29"/>
      <c r="AE14" s="29"/>
      <c r="AF14" s="29"/>
      <c r="AG14" s="29"/>
      <c r="AH14" s="29"/>
      <c r="AI14" s="30"/>
      <c r="AJ14" s="30"/>
      <c r="AK14" s="29"/>
      <c r="AL14" s="31"/>
      <c r="AM14" s="32"/>
      <c r="AN14" s="32"/>
      <c r="AQ14" s="6"/>
      <c r="AR14" s="6"/>
      <c r="AS14" s="6"/>
      <c r="AT14" s="3"/>
      <c r="AU14" s="3"/>
      <c r="AV14" s="3"/>
      <c r="AW14" s="3"/>
      <c r="AX14" s="3"/>
      <c r="AY14" s="3"/>
      <c r="AZ14" s="3"/>
      <c r="BA14" s="3"/>
    </row>
    <row r="15" spans="1:53" ht="20.25" customHeight="1" x14ac:dyDescent="0.15">
      <c r="A15" s="85"/>
      <c r="B15" s="68" t="s">
        <v>36</v>
      </c>
      <c r="C15" s="24">
        <v>293</v>
      </c>
      <c r="D15" s="24">
        <v>9</v>
      </c>
      <c r="E15" s="24">
        <v>30</v>
      </c>
      <c r="F15" s="25">
        <f t="shared" si="0"/>
        <v>0.10238907849829351</v>
      </c>
      <c r="G15" s="24">
        <v>20</v>
      </c>
      <c r="H15" s="25">
        <f t="shared" si="1"/>
        <v>0.66666666666666663</v>
      </c>
      <c r="I15" s="24">
        <v>1</v>
      </c>
      <c r="J15" s="24">
        <v>7</v>
      </c>
      <c r="K15" s="24">
        <v>6</v>
      </c>
      <c r="L15" s="24">
        <v>1</v>
      </c>
      <c r="M15" s="24">
        <v>5</v>
      </c>
      <c r="N15" s="24"/>
      <c r="O15" s="24"/>
      <c r="P15" s="24">
        <v>1</v>
      </c>
      <c r="Q15" s="24">
        <v>2</v>
      </c>
      <c r="R15" s="24">
        <v>2</v>
      </c>
      <c r="S15" s="24">
        <v>2</v>
      </c>
      <c r="T15" s="24">
        <v>5</v>
      </c>
      <c r="U15" s="24"/>
      <c r="V15" s="24"/>
      <c r="W15" s="24"/>
      <c r="X15" s="27">
        <f t="shared" si="2"/>
        <v>0</v>
      </c>
      <c r="Z15" s="7"/>
      <c r="AA15" s="7"/>
      <c r="AB15" s="28"/>
      <c r="AC15" s="29"/>
      <c r="AD15" s="29"/>
      <c r="AE15" s="29"/>
      <c r="AF15" s="29"/>
      <c r="AG15" s="29"/>
      <c r="AH15" s="29"/>
      <c r="AI15" s="30"/>
      <c r="AJ15" s="30"/>
      <c r="AK15" s="29"/>
      <c r="AL15" s="31"/>
      <c r="AM15" s="32"/>
      <c r="AN15" s="32"/>
    </row>
    <row r="16" spans="1:53" s="33" customFormat="1" ht="20.25" customHeight="1" x14ac:dyDescent="0.15">
      <c r="A16" s="85"/>
      <c r="B16" s="69"/>
      <c r="C16" s="34">
        <v>2713</v>
      </c>
      <c r="D16" s="34">
        <v>57</v>
      </c>
      <c r="E16" s="34">
        <v>213</v>
      </c>
      <c r="F16" s="35">
        <f t="shared" si="0"/>
        <v>7.8510873571691855E-2</v>
      </c>
      <c r="G16" s="34">
        <v>159</v>
      </c>
      <c r="H16" s="35">
        <f t="shared" si="1"/>
        <v>0.74647887323943662</v>
      </c>
      <c r="I16" s="34">
        <v>3</v>
      </c>
      <c r="J16" s="34">
        <v>73</v>
      </c>
      <c r="K16" s="34">
        <v>66</v>
      </c>
      <c r="L16" s="34">
        <v>10</v>
      </c>
      <c r="M16" s="34">
        <v>56</v>
      </c>
      <c r="N16" s="34"/>
      <c r="O16" s="34"/>
      <c r="P16" s="34">
        <v>1</v>
      </c>
      <c r="Q16" s="34">
        <v>22</v>
      </c>
      <c r="R16" s="34">
        <v>22</v>
      </c>
      <c r="S16" s="34">
        <v>4</v>
      </c>
      <c r="T16" s="34">
        <v>34</v>
      </c>
      <c r="U16" s="34">
        <v>1</v>
      </c>
      <c r="V16" s="34"/>
      <c r="W16" s="34"/>
      <c r="X16" s="36">
        <f t="shared" si="2"/>
        <v>3.6859565057132326E-4</v>
      </c>
      <c r="Z16" s="7"/>
      <c r="AA16" s="7"/>
      <c r="AB16" s="28"/>
      <c r="AC16" s="29"/>
      <c r="AD16" s="29"/>
      <c r="AE16" s="29"/>
      <c r="AF16" s="29"/>
      <c r="AG16" s="29"/>
      <c r="AH16" s="29"/>
      <c r="AI16" s="30"/>
      <c r="AJ16" s="30"/>
      <c r="AK16" s="29"/>
      <c r="AL16" s="31"/>
      <c r="AM16" s="32"/>
      <c r="AN16" s="32"/>
      <c r="AQ16" s="6"/>
      <c r="AR16" s="6"/>
      <c r="AS16" s="6"/>
      <c r="AT16" s="3"/>
      <c r="AU16" s="3"/>
      <c r="AV16" s="3"/>
      <c r="AW16" s="3"/>
      <c r="AX16" s="3"/>
      <c r="AY16" s="3"/>
      <c r="AZ16" s="3"/>
      <c r="BA16" s="3"/>
    </row>
    <row r="17" spans="1:53" ht="20.25" customHeight="1" x14ac:dyDescent="0.15">
      <c r="A17" s="85"/>
      <c r="B17" s="68" t="s">
        <v>37</v>
      </c>
      <c r="C17" s="24">
        <v>330</v>
      </c>
      <c r="D17" s="24">
        <v>17</v>
      </c>
      <c r="E17" s="24">
        <v>45</v>
      </c>
      <c r="F17" s="25">
        <f t="shared" si="0"/>
        <v>0.13636363636363635</v>
      </c>
      <c r="G17" s="24">
        <v>35</v>
      </c>
      <c r="H17" s="25">
        <f t="shared" si="1"/>
        <v>0.77777777777777779</v>
      </c>
      <c r="I17" s="24">
        <v>4</v>
      </c>
      <c r="J17" s="24">
        <v>25</v>
      </c>
      <c r="K17" s="24">
        <v>24</v>
      </c>
      <c r="L17" s="24">
        <v>5</v>
      </c>
      <c r="M17" s="24">
        <v>19</v>
      </c>
      <c r="N17" s="24"/>
      <c r="O17" s="24"/>
      <c r="P17" s="24"/>
      <c r="Q17" s="24"/>
      <c r="R17" s="24">
        <v>2</v>
      </c>
      <c r="S17" s="24"/>
      <c r="T17" s="24">
        <v>4</v>
      </c>
      <c r="U17" s="24">
        <v>4</v>
      </c>
      <c r="V17" s="24">
        <v>3</v>
      </c>
      <c r="W17" s="24">
        <v>2</v>
      </c>
      <c r="X17" s="27">
        <f t="shared" si="2"/>
        <v>1.2121212121212121E-2</v>
      </c>
      <c r="Z17" s="7"/>
      <c r="AA17" s="7"/>
      <c r="AB17" s="28"/>
      <c r="AC17" s="29"/>
      <c r="AD17" s="29"/>
      <c r="AE17" s="29"/>
      <c r="AF17" s="29"/>
      <c r="AG17" s="29"/>
      <c r="AH17" s="29"/>
      <c r="AI17" s="30"/>
      <c r="AJ17" s="30"/>
      <c r="AK17" s="29"/>
      <c r="AL17" s="31"/>
      <c r="AM17" s="32"/>
      <c r="AN17" s="32"/>
    </row>
    <row r="18" spans="1:53" s="33" customFormat="1" ht="20.25" customHeight="1" x14ac:dyDescent="0.15">
      <c r="A18" s="85"/>
      <c r="B18" s="69"/>
      <c r="C18" s="34">
        <v>1820</v>
      </c>
      <c r="D18" s="34">
        <v>51</v>
      </c>
      <c r="E18" s="34">
        <v>147</v>
      </c>
      <c r="F18" s="35">
        <f t="shared" si="0"/>
        <v>8.0769230769230774E-2</v>
      </c>
      <c r="G18" s="34">
        <v>121</v>
      </c>
      <c r="H18" s="35">
        <f t="shared" si="1"/>
        <v>0.8231292517006803</v>
      </c>
      <c r="I18" s="34">
        <v>6</v>
      </c>
      <c r="J18" s="34">
        <v>78</v>
      </c>
      <c r="K18" s="34">
        <v>74</v>
      </c>
      <c r="L18" s="34">
        <v>8</v>
      </c>
      <c r="M18" s="34">
        <v>66</v>
      </c>
      <c r="N18" s="34"/>
      <c r="O18" s="34"/>
      <c r="P18" s="34"/>
      <c r="Q18" s="34">
        <v>10</v>
      </c>
      <c r="R18" s="34">
        <v>3</v>
      </c>
      <c r="S18" s="34">
        <v>3</v>
      </c>
      <c r="T18" s="34">
        <v>21</v>
      </c>
      <c r="U18" s="34">
        <v>6</v>
      </c>
      <c r="V18" s="34">
        <v>4</v>
      </c>
      <c r="W18" s="34">
        <v>3</v>
      </c>
      <c r="X18" s="36">
        <f t="shared" si="2"/>
        <v>3.2967032967032967E-3</v>
      </c>
      <c r="Z18" s="7"/>
      <c r="AA18" s="7"/>
      <c r="AB18" s="28"/>
      <c r="AC18" s="29"/>
      <c r="AD18" s="29"/>
      <c r="AE18" s="29"/>
      <c r="AF18" s="29"/>
      <c r="AG18" s="29"/>
      <c r="AH18" s="29"/>
      <c r="AI18" s="30"/>
      <c r="AJ18" s="30"/>
      <c r="AK18" s="29"/>
      <c r="AL18" s="31"/>
      <c r="AM18" s="32"/>
      <c r="AN18" s="32"/>
      <c r="AO18" s="6"/>
      <c r="AP18" s="6"/>
      <c r="AQ18" s="6"/>
      <c r="AR18" s="6"/>
      <c r="AS18" s="6"/>
      <c r="AT18" s="3"/>
      <c r="AU18" s="3"/>
      <c r="AV18" s="3"/>
      <c r="AW18" s="3"/>
      <c r="AX18" s="3"/>
      <c r="AY18" s="3"/>
      <c r="AZ18" s="3"/>
      <c r="BA18" s="3"/>
    </row>
    <row r="19" spans="1:53" ht="20.25" customHeight="1" x14ac:dyDescent="0.15">
      <c r="A19" s="85"/>
      <c r="B19" s="68" t="s">
        <v>38</v>
      </c>
      <c r="C19" s="24">
        <v>153</v>
      </c>
      <c r="D19" s="24">
        <v>6</v>
      </c>
      <c r="E19" s="24">
        <v>17</v>
      </c>
      <c r="F19" s="25">
        <f t="shared" si="0"/>
        <v>0.1111111111111111</v>
      </c>
      <c r="G19" s="24">
        <v>10</v>
      </c>
      <c r="H19" s="25">
        <f t="shared" si="1"/>
        <v>0.58823529411764708</v>
      </c>
      <c r="I19" s="24"/>
      <c r="J19" s="24">
        <v>7</v>
      </c>
      <c r="K19" s="24">
        <v>6</v>
      </c>
      <c r="L19" s="24">
        <v>1</v>
      </c>
      <c r="M19" s="24">
        <v>5</v>
      </c>
      <c r="N19" s="24"/>
      <c r="O19" s="24"/>
      <c r="P19" s="24"/>
      <c r="Q19" s="24"/>
      <c r="R19" s="24">
        <v>1</v>
      </c>
      <c r="S19" s="24"/>
      <c r="T19" s="24">
        <v>2</v>
      </c>
      <c r="U19" s="24"/>
      <c r="V19" s="24"/>
      <c r="W19" s="24"/>
      <c r="X19" s="27">
        <f t="shared" si="2"/>
        <v>0</v>
      </c>
      <c r="Z19" s="7"/>
      <c r="AA19" s="7"/>
      <c r="AB19" s="28"/>
      <c r="AC19" s="29"/>
      <c r="AD19" s="29"/>
      <c r="AE19" s="29"/>
      <c r="AF19" s="29"/>
      <c r="AG19" s="29"/>
      <c r="AH19" s="29"/>
      <c r="AI19" s="30"/>
      <c r="AJ19" s="30"/>
      <c r="AK19" s="29"/>
      <c r="AL19" s="31"/>
      <c r="AM19" s="32"/>
      <c r="AN19" s="32"/>
    </row>
    <row r="20" spans="1:53" s="33" customFormat="1" ht="20.25" customHeight="1" x14ac:dyDescent="0.15">
      <c r="A20" s="85"/>
      <c r="B20" s="69"/>
      <c r="C20" s="34">
        <v>871</v>
      </c>
      <c r="D20" s="34">
        <v>13</v>
      </c>
      <c r="E20" s="34">
        <v>83</v>
      </c>
      <c r="F20" s="35">
        <f t="shared" si="0"/>
        <v>9.5292766934557974E-2</v>
      </c>
      <c r="G20" s="34">
        <v>55</v>
      </c>
      <c r="H20" s="35">
        <f t="shared" si="1"/>
        <v>0.66265060240963858</v>
      </c>
      <c r="I20" s="34"/>
      <c r="J20" s="34">
        <v>33</v>
      </c>
      <c r="K20" s="34">
        <v>29</v>
      </c>
      <c r="L20" s="34">
        <v>5</v>
      </c>
      <c r="M20" s="34">
        <v>24</v>
      </c>
      <c r="N20" s="34"/>
      <c r="O20" s="34"/>
      <c r="P20" s="34">
        <v>1</v>
      </c>
      <c r="Q20" s="34">
        <v>3</v>
      </c>
      <c r="R20" s="34">
        <v>3</v>
      </c>
      <c r="S20" s="34">
        <v>1</v>
      </c>
      <c r="T20" s="34">
        <v>14</v>
      </c>
      <c r="U20" s="34"/>
      <c r="V20" s="34"/>
      <c r="W20" s="34"/>
      <c r="X20" s="36">
        <f t="shared" si="2"/>
        <v>0</v>
      </c>
      <c r="Z20" s="7"/>
      <c r="AA20" s="7"/>
      <c r="AB20" s="28"/>
      <c r="AC20" s="29"/>
      <c r="AD20" s="29"/>
      <c r="AE20" s="29"/>
      <c r="AF20" s="29"/>
      <c r="AG20" s="29"/>
      <c r="AH20" s="29"/>
      <c r="AI20" s="30"/>
      <c r="AJ20" s="30"/>
      <c r="AK20" s="29"/>
      <c r="AL20" s="31"/>
      <c r="AM20" s="39"/>
      <c r="AN20" s="39"/>
      <c r="AQ20" s="6"/>
      <c r="AR20" s="6"/>
      <c r="AS20" s="6"/>
      <c r="AT20" s="3"/>
      <c r="AU20" s="3"/>
      <c r="AV20" s="3"/>
      <c r="AW20" s="3"/>
      <c r="AX20" s="3"/>
      <c r="AY20" s="3"/>
      <c r="AZ20" s="3"/>
      <c r="BA20" s="3"/>
    </row>
    <row r="21" spans="1:53" ht="20.25" customHeight="1" x14ac:dyDescent="0.15">
      <c r="A21" s="85"/>
      <c r="B21" s="40" t="s">
        <v>31</v>
      </c>
      <c r="C21" s="41">
        <f>C11+C13+C15+C17+C19</f>
        <v>1698</v>
      </c>
      <c r="D21" s="41">
        <f t="shared" ref="D21:W22" si="4">D11+D13+D15+D17+D19</f>
        <v>90</v>
      </c>
      <c r="E21" s="41">
        <f t="shared" si="4"/>
        <v>193</v>
      </c>
      <c r="F21" s="42">
        <f t="shared" si="0"/>
        <v>0.11366313309776208</v>
      </c>
      <c r="G21" s="41">
        <f t="shared" si="4"/>
        <v>140</v>
      </c>
      <c r="H21" s="42">
        <f t="shared" si="1"/>
        <v>0.72538860103626945</v>
      </c>
      <c r="I21" s="41">
        <f t="shared" si="4"/>
        <v>13</v>
      </c>
      <c r="J21" s="41">
        <f t="shared" si="4"/>
        <v>82</v>
      </c>
      <c r="K21" s="41">
        <f t="shared" si="4"/>
        <v>76</v>
      </c>
      <c r="L21" s="41">
        <f t="shared" si="4"/>
        <v>20</v>
      </c>
      <c r="M21" s="41">
        <f t="shared" si="4"/>
        <v>56</v>
      </c>
      <c r="N21" s="41">
        <f t="shared" si="4"/>
        <v>0</v>
      </c>
      <c r="O21" s="41">
        <f t="shared" si="4"/>
        <v>0</v>
      </c>
      <c r="P21" s="41">
        <f t="shared" si="4"/>
        <v>1</v>
      </c>
      <c r="Q21" s="41">
        <f t="shared" si="4"/>
        <v>6</v>
      </c>
      <c r="R21" s="41">
        <f t="shared" si="4"/>
        <v>9</v>
      </c>
      <c r="S21" s="41">
        <f t="shared" si="4"/>
        <v>7</v>
      </c>
      <c r="T21" s="41">
        <f t="shared" si="4"/>
        <v>22</v>
      </c>
      <c r="U21" s="41">
        <f t="shared" si="4"/>
        <v>10</v>
      </c>
      <c r="V21" s="41">
        <f t="shared" si="4"/>
        <v>6</v>
      </c>
      <c r="W21" s="41">
        <f t="shared" si="4"/>
        <v>5</v>
      </c>
      <c r="X21" s="43">
        <f t="shared" si="2"/>
        <v>5.8892815076560662E-3</v>
      </c>
      <c r="Z21" s="7"/>
      <c r="AA21" s="7"/>
      <c r="AB21" s="28"/>
      <c r="AC21" s="29"/>
      <c r="AD21" s="29"/>
      <c r="AE21" s="29"/>
      <c r="AF21" s="29"/>
      <c r="AG21" s="29"/>
      <c r="AH21" s="29"/>
      <c r="AI21" s="30"/>
      <c r="AJ21" s="30"/>
      <c r="AK21" s="29"/>
      <c r="AL21" s="31"/>
      <c r="AM21" s="32"/>
      <c r="AN21" s="32"/>
    </row>
    <row r="22" spans="1:53" s="33" customFormat="1" ht="20.25" customHeight="1" x14ac:dyDescent="0.15">
      <c r="A22" s="86"/>
      <c r="B22" s="44" t="s">
        <v>32</v>
      </c>
      <c r="C22" s="45">
        <f>C12+C14+C16+C18+C20</f>
        <v>9953</v>
      </c>
      <c r="D22" s="45">
        <f t="shared" si="4"/>
        <v>281</v>
      </c>
      <c r="E22" s="45">
        <f t="shared" si="4"/>
        <v>813</v>
      </c>
      <c r="F22" s="46">
        <f t="shared" si="0"/>
        <v>8.1683914397669047E-2</v>
      </c>
      <c r="G22" s="45">
        <f t="shared" si="4"/>
        <v>615</v>
      </c>
      <c r="H22" s="46">
        <f t="shared" si="1"/>
        <v>0.75645756457564572</v>
      </c>
      <c r="I22" s="45">
        <f t="shared" si="4"/>
        <v>23</v>
      </c>
      <c r="J22" s="45">
        <f t="shared" si="4"/>
        <v>340</v>
      </c>
      <c r="K22" s="45">
        <f t="shared" si="4"/>
        <v>305</v>
      </c>
      <c r="L22" s="45">
        <f t="shared" si="4"/>
        <v>58</v>
      </c>
      <c r="M22" s="45">
        <f t="shared" si="4"/>
        <v>247</v>
      </c>
      <c r="N22" s="45">
        <f t="shared" si="4"/>
        <v>0</v>
      </c>
      <c r="O22" s="45">
        <f t="shared" si="4"/>
        <v>0</v>
      </c>
      <c r="P22" s="45">
        <f t="shared" si="4"/>
        <v>2</v>
      </c>
      <c r="Q22" s="45">
        <f t="shared" si="4"/>
        <v>57</v>
      </c>
      <c r="R22" s="45">
        <f t="shared" si="4"/>
        <v>52</v>
      </c>
      <c r="S22" s="45">
        <f t="shared" si="4"/>
        <v>19</v>
      </c>
      <c r="T22" s="45">
        <f t="shared" si="4"/>
        <v>122</v>
      </c>
      <c r="U22" s="45">
        <f t="shared" si="4"/>
        <v>19</v>
      </c>
      <c r="V22" s="45">
        <f t="shared" si="4"/>
        <v>12</v>
      </c>
      <c r="W22" s="45">
        <f t="shared" si="4"/>
        <v>11</v>
      </c>
      <c r="X22" s="47">
        <f t="shared" si="2"/>
        <v>1.9089721691952176E-3</v>
      </c>
      <c r="Z22" s="7"/>
      <c r="AA22" s="7"/>
      <c r="AB22" s="28"/>
      <c r="AC22" s="29"/>
      <c r="AD22" s="29"/>
      <c r="AE22" s="29"/>
      <c r="AF22" s="29"/>
      <c r="AG22" s="29"/>
      <c r="AH22" s="29"/>
      <c r="AI22" s="30"/>
      <c r="AJ22" s="30"/>
      <c r="AK22" s="29"/>
      <c r="AL22" s="31"/>
      <c r="AM22" s="32"/>
      <c r="AN22" s="32"/>
      <c r="AQ22" s="6"/>
      <c r="AR22" s="6"/>
      <c r="AS22" s="6"/>
      <c r="AT22" s="3"/>
      <c r="AU22" s="3"/>
      <c r="AV22" s="3"/>
      <c r="AW22" s="3"/>
      <c r="AX22" s="3"/>
      <c r="AY22" s="3"/>
      <c r="AZ22" s="3"/>
      <c r="BA22" s="3"/>
    </row>
    <row r="23" spans="1:53" ht="20.25" customHeight="1" x14ac:dyDescent="0.15">
      <c r="A23" s="76" t="s">
        <v>39</v>
      </c>
      <c r="B23" s="79" t="s">
        <v>40</v>
      </c>
      <c r="C23" s="24">
        <v>830</v>
      </c>
      <c r="D23" s="24">
        <v>14</v>
      </c>
      <c r="E23" s="24">
        <v>70</v>
      </c>
      <c r="F23" s="25">
        <f t="shared" si="0"/>
        <v>8.4337349397590355E-2</v>
      </c>
      <c r="G23" s="24">
        <v>52</v>
      </c>
      <c r="H23" s="25">
        <f t="shared" si="1"/>
        <v>0.74285714285714288</v>
      </c>
      <c r="I23" s="24">
        <v>1</v>
      </c>
      <c r="J23" s="24">
        <v>28</v>
      </c>
      <c r="K23" s="24">
        <v>25</v>
      </c>
      <c r="L23" s="24">
        <v>4</v>
      </c>
      <c r="M23" s="24">
        <v>21</v>
      </c>
      <c r="N23" s="24"/>
      <c r="O23" s="24"/>
      <c r="P23" s="24"/>
      <c r="Q23" s="24">
        <v>3</v>
      </c>
      <c r="R23" s="24">
        <v>7</v>
      </c>
      <c r="S23" s="24"/>
      <c r="T23" s="24">
        <v>13</v>
      </c>
      <c r="U23" s="24"/>
      <c r="V23" s="24"/>
      <c r="W23" s="24"/>
      <c r="X23" s="27">
        <f t="shared" si="2"/>
        <v>0</v>
      </c>
      <c r="Z23" s="7"/>
      <c r="AA23" s="7"/>
      <c r="AB23" s="28"/>
      <c r="AC23" s="29"/>
      <c r="AD23" s="29"/>
      <c r="AE23" s="29"/>
      <c r="AF23" s="29"/>
      <c r="AG23" s="29"/>
      <c r="AH23" s="29"/>
      <c r="AI23" s="30"/>
      <c r="AJ23" s="30"/>
      <c r="AK23" s="29"/>
      <c r="AL23" s="31"/>
      <c r="AM23" s="32"/>
      <c r="AN23" s="32"/>
    </row>
    <row r="24" spans="1:53" s="33" customFormat="1" ht="20.25" customHeight="1" x14ac:dyDescent="0.15">
      <c r="A24" s="77"/>
      <c r="B24" s="69"/>
      <c r="C24" s="34">
        <v>4218</v>
      </c>
      <c r="D24" s="34">
        <v>35</v>
      </c>
      <c r="E24" s="34">
        <v>377</v>
      </c>
      <c r="F24" s="35">
        <f t="shared" si="0"/>
        <v>8.937885253674728E-2</v>
      </c>
      <c r="G24" s="34">
        <v>288</v>
      </c>
      <c r="H24" s="35">
        <f t="shared" si="1"/>
        <v>0.76392572944297077</v>
      </c>
      <c r="I24" s="34">
        <v>7</v>
      </c>
      <c r="J24" s="34">
        <v>149</v>
      </c>
      <c r="K24" s="34">
        <v>137</v>
      </c>
      <c r="L24" s="34">
        <v>26</v>
      </c>
      <c r="M24" s="34">
        <v>111</v>
      </c>
      <c r="N24" s="34"/>
      <c r="O24" s="34"/>
      <c r="P24" s="34"/>
      <c r="Q24" s="34">
        <v>18</v>
      </c>
      <c r="R24" s="34">
        <v>41</v>
      </c>
      <c r="S24" s="34">
        <v>3</v>
      </c>
      <c r="T24" s="34">
        <v>70</v>
      </c>
      <c r="U24" s="34">
        <v>4</v>
      </c>
      <c r="V24" s="34">
        <v>3</v>
      </c>
      <c r="W24" s="34">
        <v>2</v>
      </c>
      <c r="X24" s="36">
        <f t="shared" si="2"/>
        <v>9.4831673779042201E-4</v>
      </c>
      <c r="Z24" s="7"/>
      <c r="AA24" s="7"/>
      <c r="AB24" s="28"/>
      <c r="AC24" s="29"/>
      <c r="AD24" s="29"/>
      <c r="AE24" s="29"/>
      <c r="AF24" s="29"/>
      <c r="AG24" s="29"/>
      <c r="AH24" s="29"/>
      <c r="AI24" s="30"/>
      <c r="AJ24" s="30"/>
      <c r="AK24" s="29"/>
      <c r="AL24" s="31"/>
      <c r="AM24" s="48"/>
      <c r="AN24" s="39"/>
      <c r="AQ24" s="6"/>
      <c r="AR24" s="6"/>
      <c r="AS24" s="6"/>
      <c r="AT24" s="3"/>
      <c r="AU24" s="3"/>
      <c r="AV24" s="3"/>
      <c r="AW24" s="3"/>
      <c r="AX24" s="3"/>
      <c r="AY24" s="3"/>
      <c r="AZ24" s="3"/>
      <c r="BA24" s="3"/>
    </row>
    <row r="25" spans="1:53" s="33" customFormat="1" ht="20.25" customHeight="1" x14ac:dyDescent="0.15">
      <c r="A25" s="77"/>
      <c r="B25" s="74" t="s">
        <v>41</v>
      </c>
      <c r="C25" s="37">
        <v>438</v>
      </c>
      <c r="D25" s="37">
        <v>3</v>
      </c>
      <c r="E25" s="37">
        <v>47</v>
      </c>
      <c r="F25" s="25">
        <v>0.10730593607305935</v>
      </c>
      <c r="G25" s="37">
        <v>32</v>
      </c>
      <c r="H25" s="25">
        <v>0.68085106382978722</v>
      </c>
      <c r="I25" s="37">
        <v>2</v>
      </c>
      <c r="J25" s="37">
        <v>15</v>
      </c>
      <c r="K25" s="37">
        <v>15</v>
      </c>
      <c r="L25" s="37">
        <v>6</v>
      </c>
      <c r="M25" s="37">
        <v>9</v>
      </c>
      <c r="N25" s="37"/>
      <c r="O25" s="37"/>
      <c r="P25" s="37"/>
      <c r="Q25" s="37">
        <v>1</v>
      </c>
      <c r="R25" s="37">
        <v>5</v>
      </c>
      <c r="S25" s="37">
        <v>1</v>
      </c>
      <c r="T25" s="37">
        <v>8</v>
      </c>
      <c r="U25" s="24">
        <v>1</v>
      </c>
      <c r="V25" s="24">
        <v>1</v>
      </c>
      <c r="W25" s="24">
        <v>0</v>
      </c>
      <c r="X25" s="27">
        <v>0</v>
      </c>
      <c r="Z25" s="7"/>
      <c r="AA25" s="7"/>
      <c r="AB25" s="28"/>
      <c r="AC25" s="29"/>
      <c r="AD25" s="29"/>
      <c r="AE25" s="29"/>
      <c r="AF25" s="29"/>
      <c r="AG25" s="29"/>
      <c r="AH25" s="29"/>
      <c r="AI25" s="30"/>
      <c r="AJ25" s="30"/>
      <c r="AK25" s="29"/>
      <c r="AL25" s="31"/>
      <c r="AM25" s="39"/>
      <c r="AN25" s="39"/>
      <c r="AQ25" s="6"/>
      <c r="AR25" s="6"/>
      <c r="AS25" s="6"/>
      <c r="AT25" s="3"/>
      <c r="AU25" s="3"/>
      <c r="AV25" s="3"/>
      <c r="AW25" s="3"/>
      <c r="AX25" s="3"/>
      <c r="AY25" s="3"/>
      <c r="AZ25" s="3"/>
      <c r="BA25" s="3"/>
    </row>
    <row r="26" spans="1:53" s="33" customFormat="1" ht="20.25" customHeight="1" x14ac:dyDescent="0.15">
      <c r="A26" s="77"/>
      <c r="B26" s="75"/>
      <c r="C26" s="38">
        <v>2174</v>
      </c>
      <c r="D26" s="38">
        <v>4</v>
      </c>
      <c r="E26" s="38">
        <v>241</v>
      </c>
      <c r="F26" s="35">
        <v>0.11085556577736891</v>
      </c>
      <c r="G26" s="38">
        <v>176</v>
      </c>
      <c r="H26" s="35">
        <v>0.73029045643153523</v>
      </c>
      <c r="I26" s="38">
        <v>5</v>
      </c>
      <c r="J26" s="38">
        <v>68</v>
      </c>
      <c r="K26" s="38">
        <v>63</v>
      </c>
      <c r="L26" s="38">
        <v>17</v>
      </c>
      <c r="M26" s="38">
        <v>46</v>
      </c>
      <c r="N26" s="38"/>
      <c r="O26" s="38"/>
      <c r="P26" s="38"/>
      <c r="Q26" s="38">
        <v>18</v>
      </c>
      <c r="R26" s="38">
        <v>28</v>
      </c>
      <c r="S26" s="38">
        <v>3</v>
      </c>
      <c r="T26" s="38">
        <v>54</v>
      </c>
      <c r="U26" s="34">
        <v>3</v>
      </c>
      <c r="V26" s="34">
        <v>3</v>
      </c>
      <c r="W26" s="34">
        <v>1</v>
      </c>
      <c r="X26" s="36">
        <v>1</v>
      </c>
      <c r="Z26" s="7"/>
      <c r="AA26" s="7"/>
      <c r="AB26" s="28"/>
      <c r="AC26" s="29"/>
      <c r="AD26" s="29"/>
      <c r="AE26" s="29"/>
      <c r="AF26" s="29"/>
      <c r="AG26" s="29"/>
      <c r="AH26" s="29"/>
      <c r="AI26" s="30"/>
      <c r="AJ26" s="30"/>
      <c r="AK26" s="29"/>
      <c r="AL26" s="31"/>
      <c r="AM26" s="39"/>
      <c r="AN26" s="39"/>
      <c r="AQ26" s="6"/>
      <c r="AR26" s="6"/>
      <c r="AS26" s="6"/>
      <c r="AT26" s="3"/>
      <c r="AU26" s="3"/>
      <c r="AV26" s="3"/>
      <c r="AW26" s="3"/>
      <c r="AX26" s="3"/>
      <c r="AY26" s="3"/>
      <c r="AZ26" s="3"/>
      <c r="BA26" s="3"/>
    </row>
    <row r="27" spans="1:53" ht="20.25" customHeight="1" x14ac:dyDescent="0.15">
      <c r="A27" s="77"/>
      <c r="B27" s="68" t="s">
        <v>42</v>
      </c>
      <c r="C27" s="24">
        <v>270</v>
      </c>
      <c r="D27" s="24">
        <v>10</v>
      </c>
      <c r="E27" s="24">
        <v>26</v>
      </c>
      <c r="F27" s="25">
        <f t="shared" si="0"/>
        <v>9.6296296296296297E-2</v>
      </c>
      <c r="G27" s="24">
        <v>18</v>
      </c>
      <c r="H27" s="25">
        <f t="shared" si="1"/>
        <v>0.69230769230769229</v>
      </c>
      <c r="I27" s="24">
        <v>2</v>
      </c>
      <c r="J27" s="24">
        <v>11</v>
      </c>
      <c r="K27" s="24">
        <v>10</v>
      </c>
      <c r="L27" s="24">
        <v>3</v>
      </c>
      <c r="M27" s="24">
        <v>7</v>
      </c>
      <c r="N27" s="24"/>
      <c r="O27" s="24"/>
      <c r="P27" s="24"/>
      <c r="Q27" s="24">
        <v>2</v>
      </c>
      <c r="R27" s="24">
        <v>2</v>
      </c>
      <c r="S27" s="24">
        <v>1</v>
      </c>
      <c r="T27" s="24"/>
      <c r="U27" s="24">
        <v>2</v>
      </c>
      <c r="V27" s="24">
        <v>1</v>
      </c>
      <c r="W27" s="24">
        <v>1</v>
      </c>
      <c r="X27" s="27">
        <f t="shared" si="2"/>
        <v>7.4074074074074077E-3</v>
      </c>
      <c r="Z27" s="7"/>
      <c r="AA27" s="7"/>
      <c r="AB27" s="28"/>
      <c r="AC27" s="29"/>
      <c r="AD27" s="29"/>
      <c r="AE27" s="29"/>
      <c r="AF27" s="29"/>
      <c r="AG27" s="29"/>
      <c r="AH27" s="29"/>
      <c r="AI27" s="30"/>
      <c r="AJ27" s="30"/>
      <c r="AK27" s="29"/>
      <c r="AL27" s="31"/>
      <c r="AM27" s="32"/>
      <c r="AN27" s="32"/>
    </row>
    <row r="28" spans="1:53" s="33" customFormat="1" ht="20.25" customHeight="1" x14ac:dyDescent="0.15">
      <c r="A28" s="77"/>
      <c r="B28" s="69"/>
      <c r="C28" s="34">
        <v>2523</v>
      </c>
      <c r="D28" s="34">
        <v>40</v>
      </c>
      <c r="E28" s="34">
        <v>190</v>
      </c>
      <c r="F28" s="35">
        <f t="shared" si="0"/>
        <v>7.5307173999207291E-2</v>
      </c>
      <c r="G28" s="34">
        <v>146</v>
      </c>
      <c r="H28" s="35">
        <f t="shared" si="1"/>
        <v>0.76842105263157889</v>
      </c>
      <c r="I28" s="34">
        <v>4</v>
      </c>
      <c r="J28" s="34">
        <v>89</v>
      </c>
      <c r="K28" s="34">
        <v>83</v>
      </c>
      <c r="L28" s="34">
        <v>14</v>
      </c>
      <c r="M28" s="34">
        <v>69</v>
      </c>
      <c r="N28" s="34"/>
      <c r="O28" s="34"/>
      <c r="P28" s="34"/>
      <c r="Q28" s="34">
        <v>15</v>
      </c>
      <c r="R28" s="34">
        <v>14</v>
      </c>
      <c r="S28" s="34">
        <v>1</v>
      </c>
      <c r="T28" s="34">
        <v>23</v>
      </c>
      <c r="U28" s="34">
        <v>4</v>
      </c>
      <c r="V28" s="34">
        <v>2</v>
      </c>
      <c r="W28" s="34">
        <v>1</v>
      </c>
      <c r="X28" s="36">
        <f t="shared" si="2"/>
        <v>1.5854141894569957E-3</v>
      </c>
      <c r="Z28" s="7"/>
      <c r="AA28" s="7"/>
      <c r="AB28" s="28"/>
      <c r="AC28" s="29"/>
      <c r="AD28" s="29"/>
      <c r="AE28" s="29"/>
      <c r="AF28" s="29"/>
      <c r="AG28" s="29"/>
      <c r="AH28" s="29"/>
      <c r="AI28" s="30"/>
      <c r="AJ28" s="30"/>
      <c r="AK28" s="29"/>
      <c r="AL28" s="31"/>
      <c r="AM28" s="39"/>
      <c r="AN28" s="39"/>
      <c r="AQ28" s="6"/>
      <c r="AR28" s="6"/>
      <c r="AS28" s="6"/>
      <c r="AT28" s="3"/>
      <c r="AU28" s="3"/>
      <c r="AV28" s="3"/>
      <c r="AW28" s="3"/>
      <c r="AX28" s="3"/>
      <c r="AY28" s="3"/>
      <c r="AZ28" s="3"/>
      <c r="BA28" s="3"/>
    </row>
    <row r="29" spans="1:53" ht="20.25" customHeight="1" x14ac:dyDescent="0.15">
      <c r="A29" s="77"/>
      <c r="B29" s="68" t="s">
        <v>43</v>
      </c>
      <c r="C29" s="24">
        <v>270</v>
      </c>
      <c r="D29" s="24">
        <v>10</v>
      </c>
      <c r="E29" s="24">
        <v>29</v>
      </c>
      <c r="F29" s="25">
        <f t="shared" si="0"/>
        <v>0.10740740740740741</v>
      </c>
      <c r="G29" s="24">
        <v>23</v>
      </c>
      <c r="H29" s="25">
        <f t="shared" si="1"/>
        <v>0.7931034482758621</v>
      </c>
      <c r="I29" s="24">
        <v>2</v>
      </c>
      <c r="J29" s="24">
        <v>10</v>
      </c>
      <c r="K29" s="24">
        <v>10</v>
      </c>
      <c r="L29" s="24">
        <v>3</v>
      </c>
      <c r="M29" s="24">
        <v>7</v>
      </c>
      <c r="N29" s="24"/>
      <c r="O29" s="24"/>
      <c r="P29" s="24"/>
      <c r="Q29" s="24">
        <v>4</v>
      </c>
      <c r="R29" s="24">
        <v>2</v>
      </c>
      <c r="S29" s="24"/>
      <c r="T29" s="24">
        <v>5</v>
      </c>
      <c r="U29" s="24">
        <v>2</v>
      </c>
      <c r="V29" s="24">
        <v>1</v>
      </c>
      <c r="W29" s="24"/>
      <c r="X29" s="27">
        <f t="shared" si="2"/>
        <v>7.4074074074074077E-3</v>
      </c>
      <c r="Z29" s="7"/>
      <c r="AA29" s="7"/>
      <c r="AB29" s="28"/>
      <c r="AC29" s="29"/>
      <c r="AD29" s="29"/>
      <c r="AE29" s="29"/>
      <c r="AF29" s="29"/>
      <c r="AG29" s="29"/>
      <c r="AH29" s="29"/>
      <c r="AI29" s="30"/>
      <c r="AJ29" s="30"/>
      <c r="AK29" s="29"/>
      <c r="AL29" s="31"/>
      <c r="AM29" s="32"/>
      <c r="AN29" s="32"/>
    </row>
    <row r="30" spans="1:53" s="33" customFormat="1" ht="20.25" customHeight="1" x14ac:dyDescent="0.15">
      <c r="A30" s="77"/>
      <c r="B30" s="69"/>
      <c r="C30" s="34">
        <v>2665</v>
      </c>
      <c r="D30" s="34">
        <v>48</v>
      </c>
      <c r="E30" s="34">
        <v>194</v>
      </c>
      <c r="F30" s="35">
        <f t="shared" si="0"/>
        <v>7.279549718574109E-2</v>
      </c>
      <c r="G30" s="34">
        <v>150</v>
      </c>
      <c r="H30" s="35">
        <f t="shared" si="1"/>
        <v>0.77319587628865982</v>
      </c>
      <c r="I30" s="34">
        <v>6</v>
      </c>
      <c r="J30" s="34">
        <v>79</v>
      </c>
      <c r="K30" s="34">
        <v>75</v>
      </c>
      <c r="L30" s="34">
        <v>17</v>
      </c>
      <c r="M30" s="34">
        <v>58</v>
      </c>
      <c r="N30" s="34"/>
      <c r="O30" s="34"/>
      <c r="P30" s="34"/>
      <c r="Q30" s="34">
        <v>15</v>
      </c>
      <c r="R30" s="34">
        <v>9</v>
      </c>
      <c r="S30" s="34">
        <v>6</v>
      </c>
      <c r="T30" s="34">
        <v>35</v>
      </c>
      <c r="U30" s="34">
        <v>6</v>
      </c>
      <c r="V30" s="34">
        <v>4</v>
      </c>
      <c r="W30" s="34">
        <v>2</v>
      </c>
      <c r="X30" s="36">
        <f t="shared" si="2"/>
        <v>2.2514071294559099E-3</v>
      </c>
      <c r="Z30" s="7"/>
      <c r="AA30" s="7"/>
      <c r="AB30" s="28"/>
      <c r="AC30" s="29"/>
      <c r="AD30" s="29"/>
      <c r="AE30" s="29"/>
      <c r="AF30" s="29"/>
      <c r="AG30" s="29"/>
      <c r="AH30" s="29"/>
      <c r="AI30" s="30"/>
      <c r="AJ30" s="30"/>
      <c r="AK30" s="29"/>
      <c r="AL30" s="31"/>
      <c r="AM30" s="39"/>
      <c r="AN30" s="39"/>
      <c r="AO30" s="6"/>
      <c r="AP30" s="6"/>
      <c r="AQ30" s="6"/>
      <c r="AR30" s="6"/>
      <c r="AS30" s="6"/>
      <c r="AT30" s="3"/>
      <c r="AU30" s="3"/>
      <c r="AV30" s="3"/>
      <c r="AW30" s="3"/>
      <c r="AX30" s="3"/>
      <c r="AY30" s="3"/>
      <c r="AZ30" s="3"/>
      <c r="BA30" s="3"/>
    </row>
    <row r="31" spans="1:53" s="33" customFormat="1" ht="20.25" customHeight="1" x14ac:dyDescent="0.15">
      <c r="A31" s="77"/>
      <c r="B31" s="82" t="s">
        <v>44</v>
      </c>
      <c r="C31" s="49"/>
      <c r="D31" s="49"/>
      <c r="E31" s="49"/>
      <c r="F31" s="50">
        <f>IF(C31=0,0,E31/C31)</f>
        <v>0</v>
      </c>
      <c r="G31" s="49"/>
      <c r="H31" s="50">
        <f>IF(E31=0,0,G31/E31)</f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1">
        <f>IF(U31=0,0,U179/C31)</f>
        <v>0</v>
      </c>
      <c r="Z31" s="7"/>
      <c r="AA31" s="7"/>
      <c r="AB31" s="28"/>
      <c r="AC31" s="29"/>
      <c r="AD31" s="29"/>
      <c r="AE31" s="29"/>
      <c r="AF31" s="29"/>
      <c r="AG31" s="29"/>
      <c r="AH31" s="29"/>
      <c r="AI31" s="30"/>
      <c r="AJ31" s="30"/>
      <c r="AK31" s="29"/>
      <c r="AL31" s="31"/>
      <c r="AM31" s="39"/>
      <c r="AN31" s="39"/>
      <c r="AO31" s="6"/>
      <c r="AP31" s="6"/>
      <c r="AQ31" s="6"/>
      <c r="AR31" s="6"/>
      <c r="AS31" s="6"/>
      <c r="AT31" s="3"/>
      <c r="AU31" s="3"/>
      <c r="AV31" s="3"/>
      <c r="AW31" s="3"/>
      <c r="AX31" s="3"/>
      <c r="AY31" s="3"/>
      <c r="AZ31" s="3"/>
      <c r="BA31" s="3"/>
    </row>
    <row r="32" spans="1:53" s="33" customFormat="1" ht="20.25" customHeight="1" x14ac:dyDescent="0.15">
      <c r="A32" s="77"/>
      <c r="B32" s="83"/>
      <c r="C32" s="38"/>
      <c r="D32" s="38"/>
      <c r="E32" s="38"/>
      <c r="F32" s="52">
        <f>IF(C32=0,0,E32/C32)</f>
        <v>0</v>
      </c>
      <c r="G32" s="38"/>
      <c r="H32" s="52">
        <f>IF(E32=0,0,G32/E32)</f>
        <v>0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53">
        <f>IF(U32=0,0,U32/C32)</f>
        <v>0</v>
      </c>
      <c r="Z32" s="7"/>
      <c r="AA32" s="7"/>
      <c r="AB32" s="28"/>
      <c r="AC32" s="29"/>
      <c r="AD32" s="29"/>
      <c r="AE32" s="29"/>
      <c r="AF32" s="29"/>
      <c r="AG32" s="29"/>
      <c r="AH32" s="29"/>
      <c r="AI32" s="30"/>
      <c r="AJ32" s="30"/>
      <c r="AK32" s="29"/>
      <c r="AL32" s="31"/>
      <c r="AM32" s="39"/>
      <c r="AN32" s="39"/>
      <c r="AO32" s="6"/>
      <c r="AP32" s="6"/>
      <c r="AQ32" s="6"/>
      <c r="AR32" s="6"/>
      <c r="AS32" s="6"/>
      <c r="AT32" s="3"/>
      <c r="AU32" s="3"/>
      <c r="AV32" s="3"/>
      <c r="AW32" s="3"/>
      <c r="AX32" s="3"/>
      <c r="AY32" s="3"/>
      <c r="AZ32" s="3"/>
      <c r="BA32" s="3"/>
    </row>
    <row r="33" spans="1:53" ht="20.25" customHeight="1" x14ac:dyDescent="0.15">
      <c r="A33" s="77"/>
      <c r="B33" s="68" t="s">
        <v>45</v>
      </c>
      <c r="C33" s="24">
        <v>261</v>
      </c>
      <c r="D33" s="24"/>
      <c r="E33" s="24">
        <v>19</v>
      </c>
      <c r="F33" s="25">
        <f t="shared" si="0"/>
        <v>7.2796934865900387E-2</v>
      </c>
      <c r="G33" s="24">
        <v>12</v>
      </c>
      <c r="H33" s="25">
        <f t="shared" si="1"/>
        <v>0.63157894736842102</v>
      </c>
      <c r="I33" s="24">
        <v>1</v>
      </c>
      <c r="J33" s="24">
        <v>6</v>
      </c>
      <c r="K33" s="24">
        <v>5</v>
      </c>
      <c r="L33" s="24"/>
      <c r="M33" s="24">
        <v>5</v>
      </c>
      <c r="N33" s="24"/>
      <c r="O33" s="24"/>
      <c r="P33" s="24"/>
      <c r="Q33" s="24">
        <v>3</v>
      </c>
      <c r="R33" s="24">
        <v>1</v>
      </c>
      <c r="S33" s="24"/>
      <c r="T33" s="24">
        <v>1</v>
      </c>
      <c r="U33" s="24">
        <v>1</v>
      </c>
      <c r="V33" s="24">
        <v>1</v>
      </c>
      <c r="W33" s="24">
        <v>1</v>
      </c>
      <c r="X33" s="27">
        <f t="shared" si="2"/>
        <v>3.8314176245210726E-3</v>
      </c>
      <c r="Z33" s="7"/>
      <c r="AA33" s="7"/>
      <c r="AB33" s="28"/>
      <c r="AC33" s="29"/>
      <c r="AD33" s="29"/>
      <c r="AE33" s="29"/>
      <c r="AF33" s="29"/>
      <c r="AG33" s="29"/>
      <c r="AH33" s="29"/>
      <c r="AI33" s="30"/>
      <c r="AJ33" s="30"/>
      <c r="AK33" s="29"/>
      <c r="AL33" s="31"/>
      <c r="AM33" s="32"/>
      <c r="AN33" s="32"/>
    </row>
    <row r="34" spans="1:53" s="33" customFormat="1" ht="20.25" customHeight="1" x14ac:dyDescent="0.15">
      <c r="A34" s="77"/>
      <c r="B34" s="69"/>
      <c r="C34" s="34">
        <v>2976</v>
      </c>
      <c r="D34" s="34">
        <v>80</v>
      </c>
      <c r="E34" s="34">
        <v>185</v>
      </c>
      <c r="F34" s="35">
        <f t="shared" si="0"/>
        <v>6.2163978494623656E-2</v>
      </c>
      <c r="G34" s="34">
        <v>124</v>
      </c>
      <c r="H34" s="35">
        <f t="shared" si="1"/>
        <v>0.67027027027027031</v>
      </c>
      <c r="I34" s="34">
        <v>5</v>
      </c>
      <c r="J34" s="34">
        <v>68</v>
      </c>
      <c r="K34" s="34">
        <v>59</v>
      </c>
      <c r="L34" s="34">
        <v>10</v>
      </c>
      <c r="M34" s="34">
        <v>49</v>
      </c>
      <c r="N34" s="34"/>
      <c r="O34" s="34"/>
      <c r="P34" s="34"/>
      <c r="Q34" s="34">
        <v>15</v>
      </c>
      <c r="R34" s="34">
        <v>16</v>
      </c>
      <c r="S34" s="34">
        <v>3</v>
      </c>
      <c r="T34" s="34">
        <v>17</v>
      </c>
      <c r="U34" s="34">
        <v>4</v>
      </c>
      <c r="V34" s="34">
        <v>3</v>
      </c>
      <c r="W34" s="34">
        <v>3</v>
      </c>
      <c r="X34" s="36">
        <f t="shared" si="2"/>
        <v>1.3440860215053765E-3</v>
      </c>
      <c r="Z34" s="7"/>
      <c r="AA34" s="7"/>
      <c r="AB34" s="28"/>
      <c r="AC34" s="29"/>
      <c r="AD34" s="29"/>
      <c r="AE34" s="29"/>
      <c r="AF34" s="29"/>
      <c r="AG34" s="29"/>
      <c r="AH34" s="29"/>
      <c r="AI34" s="30"/>
      <c r="AJ34" s="30"/>
      <c r="AK34" s="29"/>
      <c r="AL34" s="31"/>
      <c r="AM34" s="39"/>
      <c r="AN34" s="39"/>
      <c r="AO34" s="6"/>
      <c r="AP34" s="6"/>
      <c r="AQ34" s="6"/>
      <c r="AR34" s="6"/>
      <c r="AS34" s="6"/>
      <c r="AT34" s="3"/>
      <c r="AU34" s="3"/>
      <c r="AV34" s="3"/>
      <c r="AW34" s="3"/>
      <c r="AX34" s="3"/>
      <c r="AY34" s="3"/>
      <c r="AZ34" s="3"/>
      <c r="BA34" s="3"/>
    </row>
    <row r="35" spans="1:53" ht="20.25" customHeight="1" x14ac:dyDescent="0.15">
      <c r="A35" s="77"/>
      <c r="B35" s="68" t="s">
        <v>46</v>
      </c>
      <c r="C35" s="24">
        <v>226</v>
      </c>
      <c r="D35" s="24">
        <v>3</v>
      </c>
      <c r="E35" s="24">
        <v>26</v>
      </c>
      <c r="F35" s="25">
        <f t="shared" si="0"/>
        <v>0.11504424778761062</v>
      </c>
      <c r="G35" s="24">
        <v>21</v>
      </c>
      <c r="H35" s="25">
        <f t="shared" si="1"/>
        <v>0.80769230769230771</v>
      </c>
      <c r="I35" s="24">
        <v>1</v>
      </c>
      <c r="J35" s="24">
        <v>7</v>
      </c>
      <c r="K35" s="24">
        <v>6</v>
      </c>
      <c r="L35" s="24">
        <v>2</v>
      </c>
      <c r="M35" s="24">
        <v>4</v>
      </c>
      <c r="N35" s="24"/>
      <c r="O35" s="24"/>
      <c r="P35" s="24"/>
      <c r="Q35" s="24">
        <v>2</v>
      </c>
      <c r="R35" s="24">
        <v>4</v>
      </c>
      <c r="S35" s="24">
        <v>2</v>
      </c>
      <c r="T35" s="24">
        <v>5</v>
      </c>
      <c r="U35" s="24">
        <v>1</v>
      </c>
      <c r="V35" s="24">
        <v>1</v>
      </c>
      <c r="W35" s="24">
        <v>1</v>
      </c>
      <c r="X35" s="27">
        <f t="shared" si="2"/>
        <v>4.4247787610619468E-3</v>
      </c>
      <c r="Z35" s="7"/>
      <c r="AA35" s="7"/>
      <c r="AB35" s="28"/>
      <c r="AC35" s="29"/>
      <c r="AD35" s="29"/>
      <c r="AE35" s="29"/>
      <c r="AF35" s="29"/>
      <c r="AG35" s="29"/>
      <c r="AH35" s="29"/>
      <c r="AI35" s="30"/>
      <c r="AJ35" s="30"/>
      <c r="AK35" s="29"/>
      <c r="AL35" s="31"/>
      <c r="AM35" s="32"/>
      <c r="AN35" s="32"/>
    </row>
    <row r="36" spans="1:53" s="33" customFormat="1" ht="20.25" customHeight="1" x14ac:dyDescent="0.15">
      <c r="A36" s="77"/>
      <c r="B36" s="69"/>
      <c r="C36" s="34">
        <v>1278</v>
      </c>
      <c r="D36" s="34">
        <v>10</v>
      </c>
      <c r="E36" s="34">
        <v>96</v>
      </c>
      <c r="F36" s="35">
        <f t="shared" si="0"/>
        <v>7.5117370892018781E-2</v>
      </c>
      <c r="G36" s="34">
        <v>84</v>
      </c>
      <c r="H36" s="35">
        <f t="shared" si="1"/>
        <v>0.875</v>
      </c>
      <c r="I36" s="34">
        <v>3</v>
      </c>
      <c r="J36" s="34">
        <v>40</v>
      </c>
      <c r="K36" s="34">
        <v>35</v>
      </c>
      <c r="L36" s="34">
        <v>7</v>
      </c>
      <c r="M36" s="34">
        <v>28</v>
      </c>
      <c r="N36" s="34"/>
      <c r="O36" s="34"/>
      <c r="P36" s="34"/>
      <c r="Q36" s="34">
        <v>13</v>
      </c>
      <c r="R36" s="34">
        <v>10</v>
      </c>
      <c r="S36" s="34">
        <v>3</v>
      </c>
      <c r="T36" s="34">
        <v>15</v>
      </c>
      <c r="U36" s="34">
        <v>3</v>
      </c>
      <c r="V36" s="34">
        <v>3</v>
      </c>
      <c r="W36" s="34">
        <v>3</v>
      </c>
      <c r="X36" s="36">
        <f t="shared" si="2"/>
        <v>2.3474178403755869E-3</v>
      </c>
      <c r="Z36" s="7"/>
      <c r="AA36" s="7"/>
      <c r="AB36" s="28"/>
      <c r="AC36" s="29"/>
      <c r="AD36" s="29"/>
      <c r="AE36" s="29"/>
      <c r="AF36" s="29"/>
      <c r="AG36" s="29"/>
      <c r="AH36" s="29"/>
      <c r="AI36" s="30"/>
      <c r="AJ36" s="30"/>
      <c r="AK36" s="29"/>
      <c r="AL36" s="31"/>
      <c r="AM36" s="32"/>
      <c r="AN36" s="39"/>
      <c r="AP36" s="6"/>
      <c r="AQ36" s="6"/>
      <c r="AR36" s="6"/>
      <c r="AS36" s="6"/>
      <c r="AT36" s="3"/>
      <c r="AU36" s="3"/>
      <c r="AV36" s="3"/>
      <c r="AW36" s="3"/>
      <c r="AX36" s="3"/>
      <c r="AY36" s="3"/>
      <c r="AZ36" s="3"/>
      <c r="BA36" s="3"/>
    </row>
    <row r="37" spans="1:53" ht="20.25" customHeight="1" x14ac:dyDescent="0.15">
      <c r="A37" s="77"/>
      <c r="B37" s="68" t="s">
        <v>47</v>
      </c>
      <c r="C37" s="24">
        <v>391</v>
      </c>
      <c r="D37" s="24">
        <v>24</v>
      </c>
      <c r="E37" s="24">
        <v>29</v>
      </c>
      <c r="F37" s="25">
        <f t="shared" si="0"/>
        <v>7.4168797953964194E-2</v>
      </c>
      <c r="G37" s="24">
        <v>18</v>
      </c>
      <c r="H37" s="25">
        <f t="shared" si="1"/>
        <v>0.62068965517241381</v>
      </c>
      <c r="I37" s="24">
        <v>1</v>
      </c>
      <c r="J37" s="24">
        <v>11</v>
      </c>
      <c r="K37" s="24">
        <v>10</v>
      </c>
      <c r="L37" s="24">
        <v>5</v>
      </c>
      <c r="M37" s="24">
        <v>5</v>
      </c>
      <c r="N37" s="24"/>
      <c r="O37" s="24"/>
      <c r="P37" s="24">
        <v>1</v>
      </c>
      <c r="Q37" s="24">
        <v>1</v>
      </c>
      <c r="R37" s="24"/>
      <c r="S37" s="24">
        <v>1</v>
      </c>
      <c r="T37" s="24">
        <v>3</v>
      </c>
      <c r="U37" s="24">
        <v>1</v>
      </c>
      <c r="V37" s="24">
        <v>1</v>
      </c>
      <c r="W37" s="24">
        <v>1</v>
      </c>
      <c r="X37" s="54">
        <f t="shared" si="2"/>
        <v>2.5575447570332483E-3</v>
      </c>
      <c r="Z37" s="7"/>
      <c r="AA37" s="7"/>
      <c r="AB37" s="28"/>
      <c r="AC37" s="29"/>
      <c r="AD37" s="29"/>
      <c r="AE37" s="29"/>
      <c r="AF37" s="29"/>
      <c r="AG37" s="29"/>
      <c r="AH37" s="29"/>
      <c r="AI37" s="30"/>
      <c r="AJ37" s="30"/>
      <c r="AK37" s="29"/>
      <c r="AL37" s="31"/>
      <c r="AM37" s="32"/>
      <c r="AN37" s="32"/>
    </row>
    <row r="38" spans="1:53" s="33" customFormat="1" ht="20.25" customHeight="1" x14ac:dyDescent="0.15">
      <c r="A38" s="77"/>
      <c r="B38" s="69"/>
      <c r="C38" s="34">
        <v>3775</v>
      </c>
      <c r="D38" s="34">
        <v>109</v>
      </c>
      <c r="E38" s="34">
        <v>261</v>
      </c>
      <c r="F38" s="35">
        <f t="shared" si="0"/>
        <v>6.9139072847682115E-2</v>
      </c>
      <c r="G38" s="34">
        <v>199</v>
      </c>
      <c r="H38" s="35">
        <f t="shared" si="1"/>
        <v>0.76245210727969348</v>
      </c>
      <c r="I38" s="34">
        <v>8</v>
      </c>
      <c r="J38" s="34">
        <v>113</v>
      </c>
      <c r="K38" s="34">
        <v>100</v>
      </c>
      <c r="L38" s="34">
        <v>18</v>
      </c>
      <c r="M38" s="34">
        <v>82</v>
      </c>
      <c r="N38" s="34"/>
      <c r="O38" s="34"/>
      <c r="P38" s="34">
        <v>3</v>
      </c>
      <c r="Q38" s="34">
        <v>15</v>
      </c>
      <c r="R38" s="34">
        <v>12</v>
      </c>
      <c r="S38" s="34">
        <v>7</v>
      </c>
      <c r="T38" s="34">
        <v>41</v>
      </c>
      <c r="U38" s="34">
        <v>7</v>
      </c>
      <c r="V38" s="34">
        <v>4</v>
      </c>
      <c r="W38" s="34">
        <v>3</v>
      </c>
      <c r="X38" s="36">
        <f t="shared" si="2"/>
        <v>1.8543046357615894E-3</v>
      </c>
      <c r="Z38" s="7"/>
      <c r="AA38" s="7"/>
      <c r="AB38" s="28"/>
      <c r="AC38" s="29"/>
      <c r="AD38" s="29"/>
      <c r="AE38" s="29"/>
      <c r="AF38" s="29"/>
      <c r="AG38" s="29"/>
      <c r="AH38" s="29"/>
      <c r="AI38" s="30"/>
      <c r="AJ38" s="30"/>
      <c r="AK38" s="29"/>
      <c r="AL38" s="31"/>
      <c r="AM38" s="32"/>
      <c r="AN38" s="39"/>
      <c r="AQ38" s="6"/>
      <c r="AR38" s="6"/>
      <c r="AS38" s="6"/>
      <c r="AT38" s="3"/>
      <c r="AU38" s="3"/>
      <c r="AV38" s="3"/>
      <c r="AW38" s="3"/>
      <c r="AX38" s="3"/>
      <c r="AY38" s="3"/>
      <c r="AZ38" s="3"/>
      <c r="BA38" s="3"/>
    </row>
    <row r="39" spans="1:53" ht="20.25" customHeight="1" x14ac:dyDescent="0.15">
      <c r="A39" s="77"/>
      <c r="B39" s="40" t="s">
        <v>31</v>
      </c>
      <c r="C39" s="41">
        <f>C23+C25+C27+C29+C31+C33+C35+C37</f>
        <v>2686</v>
      </c>
      <c r="D39" s="41">
        <f t="shared" ref="C39:E40" si="5">D23+D25+D27+D29+D31+D33+D35+D37</f>
        <v>64</v>
      </c>
      <c r="E39" s="41">
        <f t="shared" si="5"/>
        <v>246</v>
      </c>
      <c r="F39" s="42">
        <f t="shared" si="0"/>
        <v>9.1586001489203275E-2</v>
      </c>
      <c r="G39" s="41">
        <f>G23+G25+G27+G29+G31+G33+G35+G37</f>
        <v>176</v>
      </c>
      <c r="H39" s="42">
        <f t="shared" si="1"/>
        <v>0.71544715447154472</v>
      </c>
      <c r="I39" s="41">
        <f t="shared" ref="I39:W40" si="6">I23+I25+I27+I29+I31+I33+I35+I37</f>
        <v>10</v>
      </c>
      <c r="J39" s="41">
        <f t="shared" si="6"/>
        <v>88</v>
      </c>
      <c r="K39" s="41">
        <f t="shared" si="6"/>
        <v>81</v>
      </c>
      <c r="L39" s="41">
        <f t="shared" si="6"/>
        <v>23</v>
      </c>
      <c r="M39" s="41">
        <f t="shared" si="6"/>
        <v>58</v>
      </c>
      <c r="N39" s="41">
        <f t="shared" si="6"/>
        <v>0</v>
      </c>
      <c r="O39" s="41">
        <f t="shared" si="6"/>
        <v>0</v>
      </c>
      <c r="P39" s="41">
        <f t="shared" si="6"/>
        <v>1</v>
      </c>
      <c r="Q39" s="41">
        <f t="shared" si="6"/>
        <v>16</v>
      </c>
      <c r="R39" s="41">
        <f t="shared" si="6"/>
        <v>21</v>
      </c>
      <c r="S39" s="41">
        <f t="shared" si="6"/>
        <v>5</v>
      </c>
      <c r="T39" s="41">
        <f t="shared" si="6"/>
        <v>35</v>
      </c>
      <c r="U39" s="41">
        <f t="shared" si="6"/>
        <v>8</v>
      </c>
      <c r="V39" s="41">
        <f t="shared" si="6"/>
        <v>6</v>
      </c>
      <c r="W39" s="41">
        <f t="shared" si="6"/>
        <v>4</v>
      </c>
      <c r="X39" s="43">
        <f t="shared" si="2"/>
        <v>2.9784065524944155E-3</v>
      </c>
      <c r="Z39" s="7"/>
      <c r="AA39" s="7"/>
      <c r="AB39" s="28"/>
      <c r="AC39" s="29"/>
      <c r="AD39" s="29"/>
      <c r="AE39" s="29"/>
      <c r="AF39" s="29"/>
      <c r="AG39" s="29"/>
      <c r="AH39" s="29"/>
      <c r="AI39" s="30"/>
      <c r="AJ39" s="30"/>
      <c r="AK39" s="29"/>
      <c r="AL39" s="31"/>
      <c r="AM39" s="32"/>
      <c r="AN39" s="32"/>
    </row>
    <row r="40" spans="1:53" s="33" customFormat="1" ht="20.25" customHeight="1" x14ac:dyDescent="0.15">
      <c r="A40" s="78"/>
      <c r="B40" s="44" t="s">
        <v>32</v>
      </c>
      <c r="C40" s="45">
        <f>C24+C26+C28+C30+C32+C34+C36+C38</f>
        <v>19609</v>
      </c>
      <c r="D40" s="45">
        <f t="shared" si="5"/>
        <v>326</v>
      </c>
      <c r="E40" s="45">
        <f t="shared" si="5"/>
        <v>1544</v>
      </c>
      <c r="F40" s="55">
        <f t="shared" si="0"/>
        <v>7.8739354378091694E-2</v>
      </c>
      <c r="G40" s="45">
        <f>G24+G26+G28+G30+G32+G34+G36+G38</f>
        <v>1167</v>
      </c>
      <c r="H40" s="55">
        <f t="shared" si="1"/>
        <v>0.75582901554404147</v>
      </c>
      <c r="I40" s="45">
        <f t="shared" si="6"/>
        <v>38</v>
      </c>
      <c r="J40" s="45">
        <f t="shared" si="6"/>
        <v>606</v>
      </c>
      <c r="K40" s="45">
        <f t="shared" si="6"/>
        <v>552</v>
      </c>
      <c r="L40" s="45">
        <f t="shared" si="6"/>
        <v>109</v>
      </c>
      <c r="M40" s="45">
        <f t="shared" si="6"/>
        <v>443</v>
      </c>
      <c r="N40" s="45">
        <f t="shared" si="6"/>
        <v>0</v>
      </c>
      <c r="O40" s="45">
        <f t="shared" si="6"/>
        <v>0</v>
      </c>
      <c r="P40" s="45">
        <f t="shared" si="6"/>
        <v>3</v>
      </c>
      <c r="Q40" s="45">
        <f t="shared" si="6"/>
        <v>109</v>
      </c>
      <c r="R40" s="45">
        <f t="shared" si="6"/>
        <v>130</v>
      </c>
      <c r="S40" s="45">
        <f t="shared" si="6"/>
        <v>26</v>
      </c>
      <c r="T40" s="45">
        <f t="shared" si="6"/>
        <v>255</v>
      </c>
      <c r="U40" s="45">
        <f t="shared" si="6"/>
        <v>31</v>
      </c>
      <c r="V40" s="45">
        <f t="shared" si="6"/>
        <v>22</v>
      </c>
      <c r="W40" s="45">
        <f t="shared" si="6"/>
        <v>15</v>
      </c>
      <c r="X40" s="47">
        <f t="shared" si="2"/>
        <v>1.5809067265031363E-3</v>
      </c>
      <c r="Z40" s="7"/>
      <c r="AA40" s="7"/>
      <c r="AB40" s="28"/>
      <c r="AC40" s="29"/>
      <c r="AD40" s="29"/>
      <c r="AE40" s="29"/>
      <c r="AF40" s="29"/>
      <c r="AG40" s="29"/>
      <c r="AH40" s="29"/>
      <c r="AI40" s="30"/>
      <c r="AJ40" s="30"/>
      <c r="AK40" s="29"/>
      <c r="AL40" s="31"/>
      <c r="AM40" s="39"/>
      <c r="AN40" s="32"/>
      <c r="AO40" s="6"/>
      <c r="AP40" s="6"/>
      <c r="AQ40" s="6"/>
      <c r="AR40" s="6"/>
      <c r="AS40" s="6"/>
      <c r="AT40" s="3"/>
      <c r="AU40" s="3"/>
      <c r="AV40" s="3"/>
      <c r="AW40" s="3"/>
      <c r="AX40" s="3"/>
      <c r="AY40" s="3"/>
      <c r="AZ40" s="3"/>
      <c r="BA40" s="3"/>
    </row>
    <row r="41" spans="1:53" ht="21.75" customHeight="1" x14ac:dyDescent="0.15">
      <c r="A41" s="76" t="s">
        <v>48</v>
      </c>
      <c r="B41" s="68" t="s">
        <v>49</v>
      </c>
      <c r="C41" s="24">
        <v>470</v>
      </c>
      <c r="D41" s="24"/>
      <c r="E41" s="24">
        <v>35</v>
      </c>
      <c r="F41" s="25">
        <f t="shared" si="0"/>
        <v>7.4468085106382975E-2</v>
      </c>
      <c r="G41" s="24">
        <v>26</v>
      </c>
      <c r="H41" s="25">
        <f t="shared" si="1"/>
        <v>0.74285714285714288</v>
      </c>
      <c r="I41" s="24">
        <v>3</v>
      </c>
      <c r="J41" s="24">
        <v>16</v>
      </c>
      <c r="K41" s="24">
        <v>14</v>
      </c>
      <c r="L41" s="24">
        <v>3</v>
      </c>
      <c r="M41" s="24">
        <v>11</v>
      </c>
      <c r="N41" s="24"/>
      <c r="O41" s="24"/>
      <c r="P41" s="24"/>
      <c r="Q41" s="24">
        <v>2</v>
      </c>
      <c r="R41" s="24">
        <v>2</v>
      </c>
      <c r="S41" s="24"/>
      <c r="T41" s="24">
        <v>3</v>
      </c>
      <c r="U41" s="24">
        <v>1</v>
      </c>
      <c r="V41" s="24">
        <v>1</v>
      </c>
      <c r="W41" s="24">
        <v>1</v>
      </c>
      <c r="X41" s="27">
        <f t="shared" si="2"/>
        <v>2.1276595744680851E-3</v>
      </c>
      <c r="Z41" s="7"/>
      <c r="AA41" s="7"/>
      <c r="AB41" s="28"/>
      <c r="AC41" s="29"/>
      <c r="AD41" s="29"/>
      <c r="AE41" s="29"/>
      <c r="AF41" s="29"/>
      <c r="AG41" s="29"/>
      <c r="AH41" s="29"/>
      <c r="AI41" s="30"/>
      <c r="AJ41" s="30"/>
      <c r="AK41" s="29"/>
      <c r="AL41" s="31"/>
      <c r="AM41" s="32"/>
      <c r="AN41" s="32"/>
    </row>
    <row r="42" spans="1:53" s="33" customFormat="1" ht="21.75" customHeight="1" x14ac:dyDescent="0.15">
      <c r="A42" s="77"/>
      <c r="B42" s="69"/>
      <c r="C42" s="38">
        <v>1455</v>
      </c>
      <c r="D42" s="38">
        <v>29</v>
      </c>
      <c r="E42" s="38">
        <v>107</v>
      </c>
      <c r="F42" s="56">
        <f t="shared" si="0"/>
        <v>7.3539518900343645E-2</v>
      </c>
      <c r="G42" s="38">
        <v>74</v>
      </c>
      <c r="H42" s="56">
        <f t="shared" si="1"/>
        <v>0.69158878504672894</v>
      </c>
      <c r="I42" s="38">
        <v>5</v>
      </c>
      <c r="J42" s="38">
        <v>46</v>
      </c>
      <c r="K42" s="38">
        <v>40</v>
      </c>
      <c r="L42" s="38">
        <v>11</v>
      </c>
      <c r="M42" s="38">
        <v>29</v>
      </c>
      <c r="N42" s="38"/>
      <c r="O42" s="38"/>
      <c r="P42" s="38"/>
      <c r="Q42" s="38">
        <v>5</v>
      </c>
      <c r="R42" s="38">
        <v>6</v>
      </c>
      <c r="S42" s="38"/>
      <c r="T42" s="38">
        <v>12</v>
      </c>
      <c r="U42" s="34">
        <v>2</v>
      </c>
      <c r="V42" s="34">
        <v>2</v>
      </c>
      <c r="W42" s="34">
        <v>1</v>
      </c>
      <c r="X42" s="36">
        <f t="shared" si="2"/>
        <v>1.3745704467353953E-3</v>
      </c>
      <c r="Z42" s="7"/>
      <c r="AA42" s="7"/>
      <c r="AB42" s="28"/>
      <c r="AC42" s="29"/>
      <c r="AD42" s="29"/>
      <c r="AE42" s="29"/>
      <c r="AF42" s="29"/>
      <c r="AG42" s="29"/>
      <c r="AH42" s="29"/>
      <c r="AI42" s="30"/>
      <c r="AJ42" s="30"/>
      <c r="AK42" s="29"/>
      <c r="AL42" s="31"/>
      <c r="AM42" s="32"/>
      <c r="AN42" s="32"/>
      <c r="AQ42" s="6"/>
      <c r="AR42" s="6"/>
      <c r="AS42" s="6"/>
      <c r="AT42" s="3"/>
      <c r="AU42" s="3"/>
      <c r="AV42" s="3"/>
      <c r="AW42" s="3"/>
      <c r="AX42" s="3"/>
      <c r="AY42" s="3"/>
      <c r="AZ42" s="3"/>
      <c r="BA42" s="3"/>
    </row>
    <row r="43" spans="1:53" ht="21.75" customHeight="1" x14ac:dyDescent="0.15">
      <c r="A43" s="77"/>
      <c r="B43" s="68" t="s">
        <v>50</v>
      </c>
      <c r="C43" s="24">
        <v>152</v>
      </c>
      <c r="D43" s="24"/>
      <c r="E43" s="24">
        <v>13</v>
      </c>
      <c r="F43" s="25">
        <f t="shared" si="0"/>
        <v>8.5526315789473686E-2</v>
      </c>
      <c r="G43" s="24">
        <v>8</v>
      </c>
      <c r="H43" s="25">
        <f t="shared" si="1"/>
        <v>0.61538461538461542</v>
      </c>
      <c r="I43" s="24">
        <v>1</v>
      </c>
      <c r="J43" s="24">
        <v>2</v>
      </c>
      <c r="K43" s="24">
        <v>1</v>
      </c>
      <c r="L43" s="24"/>
      <c r="M43" s="24">
        <v>1</v>
      </c>
      <c r="N43" s="24"/>
      <c r="O43" s="24"/>
      <c r="P43" s="24"/>
      <c r="Q43" s="24"/>
      <c r="R43" s="24">
        <v>3</v>
      </c>
      <c r="S43" s="24">
        <v>1</v>
      </c>
      <c r="T43" s="24">
        <v>1</v>
      </c>
      <c r="U43" s="24">
        <v>1</v>
      </c>
      <c r="V43" s="24"/>
      <c r="W43" s="24"/>
      <c r="X43" s="27">
        <f t="shared" si="2"/>
        <v>6.5789473684210523E-3</v>
      </c>
      <c r="Z43" s="7"/>
      <c r="AA43" s="7"/>
      <c r="AB43" s="28"/>
      <c r="AC43" s="29"/>
      <c r="AD43" s="29"/>
      <c r="AE43" s="29"/>
      <c r="AF43" s="29"/>
      <c r="AG43" s="29"/>
      <c r="AH43" s="29"/>
      <c r="AI43" s="30"/>
      <c r="AJ43" s="30"/>
      <c r="AK43" s="29"/>
      <c r="AL43" s="31"/>
      <c r="AM43" s="32"/>
      <c r="AN43" s="32"/>
    </row>
    <row r="44" spans="1:53" s="33" customFormat="1" ht="21.75" customHeight="1" x14ac:dyDescent="0.15">
      <c r="A44" s="77"/>
      <c r="B44" s="69"/>
      <c r="C44" s="34">
        <v>1509</v>
      </c>
      <c r="D44" s="34">
        <v>8</v>
      </c>
      <c r="E44" s="34">
        <v>94</v>
      </c>
      <c r="F44" s="35">
        <f t="shared" si="0"/>
        <v>6.2292909211398274E-2</v>
      </c>
      <c r="G44" s="34">
        <v>69</v>
      </c>
      <c r="H44" s="35">
        <f t="shared" si="1"/>
        <v>0.73404255319148937</v>
      </c>
      <c r="I44" s="34">
        <v>2</v>
      </c>
      <c r="J44" s="34">
        <v>37</v>
      </c>
      <c r="K44" s="34">
        <v>34</v>
      </c>
      <c r="L44" s="34">
        <v>8</v>
      </c>
      <c r="M44" s="34">
        <v>26</v>
      </c>
      <c r="N44" s="34"/>
      <c r="O44" s="34"/>
      <c r="P44" s="34"/>
      <c r="Q44" s="34">
        <v>8</v>
      </c>
      <c r="R44" s="34">
        <v>14</v>
      </c>
      <c r="S44" s="34">
        <v>1</v>
      </c>
      <c r="T44" s="34">
        <v>7</v>
      </c>
      <c r="U44" s="34">
        <v>2</v>
      </c>
      <c r="V44" s="34"/>
      <c r="W44" s="34"/>
      <c r="X44" s="36">
        <f t="shared" si="2"/>
        <v>1.3253810470510272E-3</v>
      </c>
      <c r="Z44" s="7"/>
      <c r="AA44" s="7"/>
      <c r="AB44" s="28"/>
      <c r="AC44" s="29"/>
      <c r="AD44" s="29"/>
      <c r="AE44" s="29"/>
      <c r="AF44" s="29"/>
      <c r="AG44" s="29"/>
      <c r="AH44" s="29"/>
      <c r="AI44" s="30"/>
      <c r="AJ44" s="30"/>
      <c r="AK44" s="29"/>
      <c r="AL44" s="31"/>
      <c r="AM44" s="32"/>
      <c r="AN44" s="32"/>
      <c r="AO44" s="6"/>
      <c r="AP44" s="6"/>
      <c r="AQ44" s="6"/>
      <c r="AR44" s="6"/>
      <c r="AS44" s="6"/>
      <c r="AT44" s="3"/>
      <c r="AU44" s="3"/>
      <c r="AV44" s="3"/>
      <c r="AW44" s="3"/>
      <c r="AX44" s="3"/>
      <c r="AY44" s="3"/>
      <c r="AZ44" s="3"/>
      <c r="BA44" s="3"/>
    </row>
    <row r="45" spans="1:53" ht="21.75" customHeight="1" x14ac:dyDescent="0.15">
      <c r="A45" s="77"/>
      <c r="B45" s="68" t="s">
        <v>51</v>
      </c>
      <c r="C45" s="24">
        <v>1040</v>
      </c>
      <c r="D45" s="24"/>
      <c r="E45" s="24">
        <v>76</v>
      </c>
      <c r="F45" s="25">
        <f t="shared" si="0"/>
        <v>7.3076923076923081E-2</v>
      </c>
      <c r="G45" s="24">
        <v>61</v>
      </c>
      <c r="H45" s="25">
        <f t="shared" si="1"/>
        <v>0.80263157894736847</v>
      </c>
      <c r="I45" s="24">
        <v>5</v>
      </c>
      <c r="J45" s="24">
        <v>33</v>
      </c>
      <c r="K45" s="24">
        <v>29</v>
      </c>
      <c r="L45" s="24">
        <v>5</v>
      </c>
      <c r="M45" s="24">
        <v>24</v>
      </c>
      <c r="N45" s="24"/>
      <c r="O45" s="24"/>
      <c r="P45" s="24">
        <v>1</v>
      </c>
      <c r="Q45" s="24">
        <v>2</v>
      </c>
      <c r="R45" s="24">
        <v>6</v>
      </c>
      <c r="S45" s="24">
        <v>1</v>
      </c>
      <c r="T45" s="24">
        <v>13</v>
      </c>
      <c r="U45" s="24">
        <v>3</v>
      </c>
      <c r="V45" s="24">
        <v>2</v>
      </c>
      <c r="W45" s="24">
        <v>2</v>
      </c>
      <c r="X45" s="27">
        <f t="shared" si="2"/>
        <v>2.8846153846153848E-3</v>
      </c>
      <c r="Z45" s="7"/>
      <c r="AA45" s="7"/>
      <c r="AB45" s="28"/>
      <c r="AC45" s="29"/>
      <c r="AD45" s="29"/>
      <c r="AE45" s="29"/>
      <c r="AF45" s="29"/>
      <c r="AG45" s="29"/>
      <c r="AH45" s="29"/>
      <c r="AI45" s="30"/>
      <c r="AJ45" s="30"/>
      <c r="AK45" s="29"/>
      <c r="AL45" s="31"/>
      <c r="AM45" s="32"/>
      <c r="AN45" s="32"/>
    </row>
    <row r="46" spans="1:53" s="33" customFormat="1" ht="21.75" customHeight="1" x14ac:dyDescent="0.15">
      <c r="A46" s="77"/>
      <c r="B46" s="69"/>
      <c r="C46" s="34">
        <v>2994</v>
      </c>
      <c r="D46" s="34">
        <v>27</v>
      </c>
      <c r="E46" s="34">
        <v>193</v>
      </c>
      <c r="F46" s="35">
        <f t="shared" si="0"/>
        <v>6.4462257849031396E-2</v>
      </c>
      <c r="G46" s="34">
        <v>157</v>
      </c>
      <c r="H46" s="35">
        <f t="shared" si="1"/>
        <v>0.81347150259067358</v>
      </c>
      <c r="I46" s="34">
        <v>8</v>
      </c>
      <c r="J46" s="34">
        <v>75</v>
      </c>
      <c r="K46" s="34">
        <v>67</v>
      </c>
      <c r="L46" s="34">
        <v>8</v>
      </c>
      <c r="M46" s="34">
        <v>59</v>
      </c>
      <c r="N46" s="34"/>
      <c r="O46" s="34"/>
      <c r="P46" s="34">
        <v>1</v>
      </c>
      <c r="Q46" s="34">
        <v>14</v>
      </c>
      <c r="R46" s="34">
        <v>19</v>
      </c>
      <c r="S46" s="34">
        <v>2</v>
      </c>
      <c r="T46" s="34">
        <v>38</v>
      </c>
      <c r="U46" s="34">
        <v>5</v>
      </c>
      <c r="V46" s="34">
        <v>3</v>
      </c>
      <c r="W46" s="34">
        <v>3</v>
      </c>
      <c r="X46" s="36">
        <f t="shared" si="2"/>
        <v>1.6700066800267202E-3</v>
      </c>
      <c r="Z46" s="7"/>
      <c r="AA46" s="7"/>
      <c r="AB46" s="28"/>
      <c r="AC46" s="29"/>
      <c r="AD46" s="29"/>
      <c r="AE46" s="29"/>
      <c r="AF46" s="29"/>
      <c r="AG46" s="29"/>
      <c r="AH46" s="29"/>
      <c r="AI46" s="30"/>
      <c r="AJ46" s="30"/>
      <c r="AK46" s="29"/>
      <c r="AL46" s="31"/>
      <c r="AM46" s="39"/>
      <c r="AN46" s="39"/>
      <c r="AQ46" s="6"/>
      <c r="AR46" s="6"/>
      <c r="AS46" s="6"/>
      <c r="AT46" s="3"/>
      <c r="AU46" s="3"/>
      <c r="AV46" s="3"/>
      <c r="AW46" s="3"/>
      <c r="AX46" s="3"/>
      <c r="AY46" s="3"/>
      <c r="AZ46" s="3"/>
      <c r="BA46" s="3"/>
    </row>
    <row r="47" spans="1:53" ht="20.25" customHeight="1" x14ac:dyDescent="0.15">
      <c r="A47" s="77"/>
      <c r="B47" s="40" t="s">
        <v>31</v>
      </c>
      <c r="C47" s="41">
        <f>C41+C43+C45</f>
        <v>1662</v>
      </c>
      <c r="D47" s="41">
        <f t="shared" ref="C47:E48" si="7">D41+D43+D45</f>
        <v>0</v>
      </c>
      <c r="E47" s="41">
        <f t="shared" si="7"/>
        <v>124</v>
      </c>
      <c r="F47" s="42">
        <f t="shared" si="0"/>
        <v>7.4608904933814682E-2</v>
      </c>
      <c r="G47" s="41">
        <f t="shared" ref="G47:V48" si="8">G41+G43+G45</f>
        <v>95</v>
      </c>
      <c r="H47" s="42">
        <f t="shared" si="1"/>
        <v>0.7661290322580645</v>
      </c>
      <c r="I47" s="41">
        <f t="shared" si="8"/>
        <v>9</v>
      </c>
      <c r="J47" s="41">
        <f t="shared" si="8"/>
        <v>51</v>
      </c>
      <c r="K47" s="41">
        <f t="shared" si="8"/>
        <v>44</v>
      </c>
      <c r="L47" s="41">
        <f t="shared" si="8"/>
        <v>8</v>
      </c>
      <c r="M47" s="41">
        <f t="shared" si="8"/>
        <v>36</v>
      </c>
      <c r="N47" s="41">
        <f t="shared" si="8"/>
        <v>0</v>
      </c>
      <c r="O47" s="41">
        <f t="shared" si="8"/>
        <v>0</v>
      </c>
      <c r="P47" s="41">
        <f t="shared" si="8"/>
        <v>1</v>
      </c>
      <c r="Q47" s="41">
        <f t="shared" si="8"/>
        <v>4</v>
      </c>
      <c r="R47" s="41">
        <f t="shared" si="8"/>
        <v>11</v>
      </c>
      <c r="S47" s="41">
        <f t="shared" si="8"/>
        <v>2</v>
      </c>
      <c r="T47" s="41">
        <f t="shared" si="8"/>
        <v>17</v>
      </c>
      <c r="U47" s="41">
        <f t="shared" si="8"/>
        <v>5</v>
      </c>
      <c r="V47" s="41">
        <f t="shared" si="8"/>
        <v>3</v>
      </c>
      <c r="W47" s="41">
        <f>W41+W43+W45</f>
        <v>3</v>
      </c>
      <c r="X47" s="43">
        <f t="shared" si="2"/>
        <v>3.0084235860409147E-3</v>
      </c>
      <c r="Z47" s="7"/>
      <c r="AA47" s="7"/>
      <c r="AB47" s="28"/>
      <c r="AC47" s="29"/>
      <c r="AD47" s="29"/>
      <c r="AE47" s="29"/>
      <c r="AF47" s="29"/>
      <c r="AG47" s="29"/>
      <c r="AH47" s="29"/>
      <c r="AI47" s="30"/>
      <c r="AJ47" s="30"/>
      <c r="AK47" s="29"/>
      <c r="AL47" s="31"/>
      <c r="AM47" s="32"/>
      <c r="AN47" s="32"/>
    </row>
    <row r="48" spans="1:53" s="33" customFormat="1" ht="20.25" customHeight="1" x14ac:dyDescent="0.15">
      <c r="A48" s="78"/>
      <c r="B48" s="44" t="s">
        <v>32</v>
      </c>
      <c r="C48" s="45">
        <f>C42+C44+C46</f>
        <v>5958</v>
      </c>
      <c r="D48" s="45">
        <f t="shared" si="7"/>
        <v>64</v>
      </c>
      <c r="E48" s="45">
        <f t="shared" si="7"/>
        <v>394</v>
      </c>
      <c r="F48" s="55">
        <f t="shared" si="0"/>
        <v>6.6129573682443779E-2</v>
      </c>
      <c r="G48" s="45">
        <f t="shared" si="8"/>
        <v>300</v>
      </c>
      <c r="H48" s="55">
        <f t="shared" si="1"/>
        <v>0.76142131979695427</v>
      </c>
      <c r="I48" s="45">
        <f t="shared" si="8"/>
        <v>15</v>
      </c>
      <c r="J48" s="45">
        <f t="shared" si="8"/>
        <v>158</v>
      </c>
      <c r="K48" s="45">
        <f t="shared" si="8"/>
        <v>141</v>
      </c>
      <c r="L48" s="45">
        <f t="shared" si="8"/>
        <v>27</v>
      </c>
      <c r="M48" s="45">
        <f t="shared" si="8"/>
        <v>114</v>
      </c>
      <c r="N48" s="45">
        <f t="shared" si="8"/>
        <v>0</v>
      </c>
      <c r="O48" s="45">
        <f t="shared" si="8"/>
        <v>0</v>
      </c>
      <c r="P48" s="45">
        <f t="shared" si="8"/>
        <v>1</v>
      </c>
      <c r="Q48" s="45">
        <f t="shared" si="8"/>
        <v>27</v>
      </c>
      <c r="R48" s="45">
        <f t="shared" si="8"/>
        <v>39</v>
      </c>
      <c r="S48" s="45">
        <f t="shared" si="8"/>
        <v>3</v>
      </c>
      <c r="T48" s="45">
        <f t="shared" si="8"/>
        <v>57</v>
      </c>
      <c r="U48" s="45">
        <f t="shared" si="8"/>
        <v>9</v>
      </c>
      <c r="V48" s="45">
        <f t="shared" si="8"/>
        <v>5</v>
      </c>
      <c r="W48" s="45">
        <f>W42+W44+W46</f>
        <v>4</v>
      </c>
      <c r="X48" s="47">
        <f t="shared" si="2"/>
        <v>1.5105740181268882E-3</v>
      </c>
      <c r="Z48" s="7"/>
      <c r="AA48" s="7"/>
      <c r="AB48" s="28"/>
      <c r="AC48" s="29"/>
      <c r="AD48" s="29"/>
      <c r="AE48" s="29"/>
      <c r="AF48" s="29"/>
      <c r="AG48" s="29"/>
      <c r="AH48" s="29"/>
      <c r="AI48" s="30"/>
      <c r="AJ48" s="30"/>
      <c r="AK48" s="29"/>
      <c r="AL48" s="31"/>
      <c r="AM48" s="39"/>
      <c r="AN48" s="32"/>
      <c r="AO48" s="6"/>
      <c r="AP48" s="6"/>
      <c r="AQ48" s="6"/>
      <c r="AR48" s="6"/>
      <c r="AS48" s="6"/>
      <c r="AT48" s="3"/>
      <c r="AU48" s="3"/>
      <c r="AV48" s="3"/>
      <c r="AW48" s="3"/>
      <c r="AX48" s="3"/>
      <c r="AY48" s="3"/>
      <c r="AZ48" s="3"/>
      <c r="BA48" s="3"/>
    </row>
    <row r="49" spans="1:53" ht="21.75" customHeight="1" x14ac:dyDescent="0.15">
      <c r="A49" s="76" t="s">
        <v>52</v>
      </c>
      <c r="B49" s="79" t="s">
        <v>53</v>
      </c>
      <c r="C49" s="24">
        <v>425</v>
      </c>
      <c r="D49" s="24">
        <v>34</v>
      </c>
      <c r="E49" s="24">
        <v>31</v>
      </c>
      <c r="F49" s="25">
        <f t="shared" si="0"/>
        <v>7.2941176470588232E-2</v>
      </c>
      <c r="G49" s="24">
        <v>17</v>
      </c>
      <c r="H49" s="25">
        <f t="shared" si="1"/>
        <v>0.54838709677419351</v>
      </c>
      <c r="I49" s="24"/>
      <c r="J49" s="24">
        <v>8</v>
      </c>
      <c r="K49" s="24">
        <v>7</v>
      </c>
      <c r="L49" s="24">
        <v>3</v>
      </c>
      <c r="M49" s="24">
        <v>4</v>
      </c>
      <c r="N49" s="24"/>
      <c r="O49" s="24"/>
      <c r="P49" s="24"/>
      <c r="Q49" s="24">
        <v>3</v>
      </c>
      <c r="R49" s="24">
        <v>2</v>
      </c>
      <c r="S49" s="24"/>
      <c r="T49" s="24">
        <v>4</v>
      </c>
      <c r="U49" s="24"/>
      <c r="V49" s="24"/>
      <c r="W49" s="24"/>
      <c r="X49" s="27">
        <f t="shared" si="2"/>
        <v>0</v>
      </c>
      <c r="Z49" s="7"/>
      <c r="AA49" s="7"/>
      <c r="AB49" s="28"/>
      <c r="AC49" s="29"/>
      <c r="AD49" s="29"/>
      <c r="AE49" s="29"/>
      <c r="AH49" s="29"/>
      <c r="AI49" s="30"/>
      <c r="AJ49" s="30"/>
      <c r="AK49" s="29"/>
      <c r="AL49" s="31"/>
      <c r="AM49" s="32"/>
      <c r="AN49" s="32"/>
    </row>
    <row r="50" spans="1:53" s="33" customFormat="1" ht="21.75" customHeight="1" x14ac:dyDescent="0.15">
      <c r="A50" s="77"/>
      <c r="B50" s="69"/>
      <c r="C50" s="34">
        <v>5446</v>
      </c>
      <c r="D50" s="34">
        <v>220</v>
      </c>
      <c r="E50" s="34">
        <v>377</v>
      </c>
      <c r="F50" s="35">
        <f t="shared" si="0"/>
        <v>6.9225119353654052E-2</v>
      </c>
      <c r="G50" s="34">
        <v>264</v>
      </c>
      <c r="H50" s="35">
        <f t="shared" si="1"/>
        <v>0.70026525198938994</v>
      </c>
      <c r="I50" s="34">
        <v>13</v>
      </c>
      <c r="J50" s="34">
        <v>137</v>
      </c>
      <c r="K50" s="34">
        <v>127</v>
      </c>
      <c r="L50" s="34">
        <v>19</v>
      </c>
      <c r="M50" s="34">
        <v>108</v>
      </c>
      <c r="N50" s="34"/>
      <c r="O50" s="34"/>
      <c r="P50" s="34">
        <v>1</v>
      </c>
      <c r="Q50" s="34">
        <v>28</v>
      </c>
      <c r="R50" s="34">
        <v>36</v>
      </c>
      <c r="S50" s="34">
        <v>1</v>
      </c>
      <c r="T50" s="34">
        <v>48</v>
      </c>
      <c r="U50" s="34">
        <v>10</v>
      </c>
      <c r="V50" s="34">
        <v>7</v>
      </c>
      <c r="W50" s="34">
        <v>6</v>
      </c>
      <c r="X50" s="36">
        <f t="shared" si="2"/>
        <v>1.8362100624311421E-3</v>
      </c>
      <c r="Z50" s="7"/>
      <c r="AA50" s="7"/>
      <c r="AB50" s="28"/>
      <c r="AC50" s="29"/>
      <c r="AD50" s="29"/>
      <c r="AE50" s="29"/>
      <c r="AF50" s="29"/>
      <c r="AG50" s="29"/>
      <c r="AH50" s="29"/>
      <c r="AI50" s="30"/>
      <c r="AJ50" s="30"/>
      <c r="AK50" s="29"/>
      <c r="AL50" s="31"/>
      <c r="AM50" s="32"/>
      <c r="AN50" s="32"/>
      <c r="AQ50" s="6"/>
      <c r="AR50" s="6"/>
      <c r="AS50" s="6"/>
      <c r="AT50" s="3"/>
      <c r="AU50" s="3"/>
      <c r="AV50" s="3"/>
      <c r="AW50" s="3"/>
      <c r="AX50" s="3"/>
      <c r="AY50" s="3"/>
      <c r="AZ50" s="3"/>
      <c r="BA50" s="3"/>
    </row>
    <row r="51" spans="1:53" ht="21.75" customHeight="1" x14ac:dyDescent="0.15">
      <c r="A51" s="77"/>
      <c r="B51" s="79" t="s">
        <v>54</v>
      </c>
      <c r="C51" s="24">
        <v>133</v>
      </c>
      <c r="D51" s="24">
        <v>13</v>
      </c>
      <c r="E51" s="24">
        <v>8</v>
      </c>
      <c r="F51" s="25">
        <f t="shared" si="0"/>
        <v>6.0150375939849621E-2</v>
      </c>
      <c r="G51" s="24">
        <v>8</v>
      </c>
      <c r="H51" s="25">
        <f t="shared" si="1"/>
        <v>1</v>
      </c>
      <c r="I51" s="24">
        <v>2</v>
      </c>
      <c r="J51" s="24">
        <v>4</v>
      </c>
      <c r="K51" s="24">
        <v>3</v>
      </c>
      <c r="L51" s="24"/>
      <c r="M51" s="24">
        <v>3</v>
      </c>
      <c r="N51" s="24"/>
      <c r="O51" s="24"/>
      <c r="P51" s="24"/>
      <c r="Q51" s="24">
        <v>1</v>
      </c>
      <c r="R51" s="24"/>
      <c r="S51" s="24"/>
      <c r="T51" s="24">
        <v>1</v>
      </c>
      <c r="U51" s="24">
        <v>2</v>
      </c>
      <c r="V51" s="24">
        <v>1</v>
      </c>
      <c r="W51" s="24"/>
      <c r="X51" s="27">
        <f t="shared" si="2"/>
        <v>1.5037593984962405E-2</v>
      </c>
      <c r="Z51" s="7"/>
      <c r="AA51" s="7"/>
      <c r="AB51" s="28"/>
      <c r="AC51" s="29"/>
      <c r="AD51" s="29"/>
      <c r="AE51" s="29"/>
      <c r="AF51" s="29"/>
      <c r="AG51" s="29"/>
      <c r="AH51" s="29"/>
      <c r="AI51" s="30"/>
      <c r="AJ51" s="30"/>
    </row>
    <row r="52" spans="1:53" s="33" customFormat="1" ht="21.75" customHeight="1" x14ac:dyDescent="0.15">
      <c r="A52" s="77"/>
      <c r="B52" s="69"/>
      <c r="C52" s="34">
        <v>1365</v>
      </c>
      <c r="D52" s="34">
        <v>66</v>
      </c>
      <c r="E52" s="34">
        <v>96</v>
      </c>
      <c r="F52" s="35">
        <f t="shared" si="0"/>
        <v>7.032967032967033E-2</v>
      </c>
      <c r="G52" s="34">
        <v>83</v>
      </c>
      <c r="H52" s="35">
        <f t="shared" si="1"/>
        <v>0.86458333333333337</v>
      </c>
      <c r="I52" s="34">
        <v>3</v>
      </c>
      <c r="J52" s="34">
        <v>40</v>
      </c>
      <c r="K52" s="34">
        <v>38</v>
      </c>
      <c r="L52" s="34">
        <v>6</v>
      </c>
      <c r="M52" s="34">
        <v>32</v>
      </c>
      <c r="N52" s="34"/>
      <c r="O52" s="34"/>
      <c r="P52" s="34"/>
      <c r="Q52" s="34">
        <v>11</v>
      </c>
      <c r="R52" s="34">
        <v>8</v>
      </c>
      <c r="S52" s="34">
        <v>1</v>
      </c>
      <c r="T52" s="34">
        <v>20</v>
      </c>
      <c r="U52" s="34">
        <v>3</v>
      </c>
      <c r="V52" s="34">
        <v>2</v>
      </c>
      <c r="W52" s="34">
        <v>1</v>
      </c>
      <c r="X52" s="36">
        <f t="shared" si="2"/>
        <v>2.1978021978021978E-3</v>
      </c>
      <c r="Z52" s="7"/>
      <c r="AA52" s="7"/>
      <c r="AB52" s="28"/>
      <c r="AC52" s="29"/>
      <c r="AD52" s="29"/>
      <c r="AE52" s="29"/>
      <c r="AF52" s="29"/>
      <c r="AG52" s="29"/>
      <c r="AH52" s="29"/>
      <c r="AI52" s="30"/>
      <c r="AJ52" s="30"/>
      <c r="AK52" s="29"/>
      <c r="AL52" s="7"/>
      <c r="AM52" s="6"/>
      <c r="AN52" s="6"/>
      <c r="AO52" s="6"/>
      <c r="AP52" s="6"/>
      <c r="AQ52" s="6"/>
      <c r="AR52" s="6"/>
      <c r="AS52" s="6"/>
      <c r="AT52" s="3"/>
      <c r="AU52" s="3"/>
      <c r="AV52" s="3"/>
      <c r="AW52" s="3"/>
      <c r="AX52" s="3"/>
      <c r="AY52" s="3"/>
      <c r="AZ52" s="3"/>
      <c r="BA52" s="3"/>
    </row>
    <row r="53" spans="1:53" ht="21.75" customHeight="1" x14ac:dyDescent="0.15">
      <c r="A53" s="77"/>
      <c r="B53" s="68" t="s">
        <v>55</v>
      </c>
      <c r="C53" s="24">
        <v>351</v>
      </c>
      <c r="D53" s="24">
        <v>12</v>
      </c>
      <c r="E53" s="24">
        <v>34</v>
      </c>
      <c r="F53" s="25">
        <f t="shared" si="0"/>
        <v>9.686609686609686E-2</v>
      </c>
      <c r="G53" s="24">
        <v>29</v>
      </c>
      <c r="H53" s="25">
        <f t="shared" si="1"/>
        <v>0.8529411764705882</v>
      </c>
      <c r="I53" s="24">
        <v>1</v>
      </c>
      <c r="J53" s="24">
        <v>14</v>
      </c>
      <c r="K53" s="24">
        <v>13</v>
      </c>
      <c r="L53" s="24">
        <v>5</v>
      </c>
      <c r="M53" s="24">
        <v>8</v>
      </c>
      <c r="N53" s="24"/>
      <c r="O53" s="24"/>
      <c r="P53" s="24">
        <v>2</v>
      </c>
      <c r="Q53" s="24">
        <v>5</v>
      </c>
      <c r="R53" s="24">
        <v>4</v>
      </c>
      <c r="S53" s="24"/>
      <c r="T53" s="24">
        <v>3</v>
      </c>
      <c r="U53" s="24">
        <v>1</v>
      </c>
      <c r="V53" s="24">
        <v>1</v>
      </c>
      <c r="W53" s="24"/>
      <c r="X53" s="27">
        <f t="shared" si="2"/>
        <v>2.8490028490028491E-3</v>
      </c>
      <c r="Z53" s="7"/>
      <c r="AA53" s="7"/>
      <c r="AB53" s="28"/>
      <c r="AC53" s="29"/>
      <c r="AD53" s="29"/>
      <c r="AE53" s="29"/>
      <c r="AF53" s="29"/>
      <c r="AG53" s="29"/>
      <c r="AJ53" s="30"/>
    </row>
    <row r="54" spans="1:53" s="33" customFormat="1" ht="21.75" customHeight="1" x14ac:dyDescent="0.15">
      <c r="A54" s="77"/>
      <c r="B54" s="69"/>
      <c r="C54" s="34">
        <v>2022</v>
      </c>
      <c r="D54" s="34">
        <v>64</v>
      </c>
      <c r="E54" s="34">
        <v>163</v>
      </c>
      <c r="F54" s="35">
        <f t="shared" si="0"/>
        <v>8.0613254203758658E-2</v>
      </c>
      <c r="G54" s="34">
        <v>130</v>
      </c>
      <c r="H54" s="35">
        <f t="shared" si="1"/>
        <v>0.7975460122699386</v>
      </c>
      <c r="I54" s="34">
        <v>2</v>
      </c>
      <c r="J54" s="34">
        <v>72</v>
      </c>
      <c r="K54" s="34">
        <v>67</v>
      </c>
      <c r="L54" s="34">
        <v>16</v>
      </c>
      <c r="M54" s="34">
        <v>51</v>
      </c>
      <c r="N54" s="34"/>
      <c r="O54" s="34"/>
      <c r="P54" s="34">
        <v>3</v>
      </c>
      <c r="Q54" s="34">
        <v>17</v>
      </c>
      <c r="R54" s="34">
        <v>11</v>
      </c>
      <c r="S54" s="34">
        <v>4</v>
      </c>
      <c r="T54" s="34">
        <v>21</v>
      </c>
      <c r="U54" s="34">
        <v>2</v>
      </c>
      <c r="V54" s="34">
        <v>2</v>
      </c>
      <c r="W54" s="34"/>
      <c r="X54" s="36">
        <f t="shared" si="2"/>
        <v>9.8911968348170125E-4</v>
      </c>
      <c r="Z54" s="7"/>
      <c r="AA54" s="7"/>
      <c r="AB54" s="28"/>
      <c r="AC54" s="29"/>
      <c r="AD54" s="29"/>
      <c r="AE54" s="29"/>
      <c r="AF54" s="29"/>
      <c r="AG54" s="29"/>
      <c r="AJ54" s="30"/>
      <c r="AK54" s="57"/>
      <c r="AL54" s="58"/>
      <c r="AM54" s="6"/>
      <c r="AN54" s="6"/>
      <c r="AO54" s="6"/>
      <c r="AP54" s="6"/>
      <c r="AQ54" s="6"/>
      <c r="AR54" s="6"/>
      <c r="AS54" s="6"/>
      <c r="AT54" s="3"/>
      <c r="AU54" s="3"/>
      <c r="AV54" s="3"/>
      <c r="AW54" s="3"/>
      <c r="AX54" s="3"/>
      <c r="AY54" s="3"/>
      <c r="AZ54" s="3"/>
      <c r="BA54" s="3"/>
    </row>
    <row r="55" spans="1:53" ht="21.75" customHeight="1" x14ac:dyDescent="0.15">
      <c r="A55" s="77"/>
      <c r="B55" s="79" t="s">
        <v>56</v>
      </c>
      <c r="C55" s="24">
        <v>645</v>
      </c>
      <c r="D55" s="24">
        <v>32</v>
      </c>
      <c r="E55" s="24">
        <v>69</v>
      </c>
      <c r="F55" s="25">
        <f t="shared" si="0"/>
        <v>0.10697674418604651</v>
      </c>
      <c r="G55" s="24">
        <v>49</v>
      </c>
      <c r="H55" s="25">
        <f t="shared" si="1"/>
        <v>0.71014492753623193</v>
      </c>
      <c r="I55" s="24">
        <v>1</v>
      </c>
      <c r="J55" s="24">
        <v>27</v>
      </c>
      <c r="K55" s="24">
        <v>27</v>
      </c>
      <c r="L55" s="24">
        <v>7</v>
      </c>
      <c r="M55" s="24">
        <v>20</v>
      </c>
      <c r="N55" s="24"/>
      <c r="O55" s="24">
        <v>1</v>
      </c>
      <c r="P55" s="24"/>
      <c r="Q55" s="24">
        <v>7</v>
      </c>
      <c r="R55" s="24">
        <v>4</v>
      </c>
      <c r="S55" s="24">
        <v>2</v>
      </c>
      <c r="T55" s="24">
        <v>7</v>
      </c>
      <c r="U55" s="24"/>
      <c r="V55" s="24"/>
      <c r="W55" s="24"/>
      <c r="X55" s="27">
        <f t="shared" si="2"/>
        <v>0</v>
      </c>
      <c r="Z55" s="7"/>
      <c r="AA55" s="7"/>
      <c r="AB55" s="28"/>
      <c r="AC55" s="29"/>
      <c r="AD55" s="29"/>
      <c r="AE55" s="29"/>
      <c r="AF55" s="29"/>
      <c r="AG55" s="29"/>
      <c r="AJ55" s="30"/>
    </row>
    <row r="56" spans="1:53" s="33" customFormat="1" ht="21.75" customHeight="1" x14ac:dyDescent="0.15">
      <c r="A56" s="77"/>
      <c r="B56" s="69"/>
      <c r="C56" s="34">
        <v>4337</v>
      </c>
      <c r="D56" s="34">
        <v>87</v>
      </c>
      <c r="E56" s="34">
        <v>321</v>
      </c>
      <c r="F56" s="35">
        <f t="shared" si="0"/>
        <v>7.4014295596034119E-2</v>
      </c>
      <c r="G56" s="34">
        <v>235</v>
      </c>
      <c r="H56" s="35">
        <f t="shared" si="1"/>
        <v>0.73208722741433019</v>
      </c>
      <c r="I56" s="34">
        <v>4</v>
      </c>
      <c r="J56" s="34">
        <v>120</v>
      </c>
      <c r="K56" s="34">
        <v>110</v>
      </c>
      <c r="L56" s="34">
        <v>15</v>
      </c>
      <c r="M56" s="34">
        <v>95</v>
      </c>
      <c r="N56" s="34"/>
      <c r="O56" s="34">
        <v>1</v>
      </c>
      <c r="P56" s="34">
        <v>3</v>
      </c>
      <c r="Q56" s="34">
        <v>35</v>
      </c>
      <c r="R56" s="34">
        <v>34</v>
      </c>
      <c r="S56" s="34">
        <v>6</v>
      </c>
      <c r="T56" s="34">
        <v>32</v>
      </c>
      <c r="U56" s="34">
        <v>3</v>
      </c>
      <c r="V56" s="34">
        <v>3</v>
      </c>
      <c r="W56" s="34">
        <v>1</v>
      </c>
      <c r="X56" s="36">
        <f t="shared" si="2"/>
        <v>6.9172238874798246E-4</v>
      </c>
      <c r="Z56" s="7"/>
      <c r="AA56" s="7"/>
      <c r="AB56" s="28"/>
      <c r="AC56" s="29"/>
      <c r="AD56" s="29"/>
      <c r="AE56" s="29"/>
      <c r="AF56" s="29"/>
      <c r="AG56" s="29"/>
      <c r="AJ56" s="30"/>
      <c r="AK56" s="57"/>
      <c r="AL56" s="58"/>
      <c r="AM56" s="6"/>
      <c r="AN56" s="6"/>
      <c r="AO56" s="6"/>
      <c r="AP56" s="6"/>
      <c r="AQ56" s="6"/>
      <c r="AR56" s="6"/>
      <c r="AS56" s="6"/>
      <c r="AT56" s="3"/>
      <c r="AU56" s="3"/>
      <c r="AV56" s="3"/>
      <c r="AW56" s="3"/>
      <c r="AX56" s="3"/>
      <c r="AY56" s="3"/>
      <c r="AZ56" s="3"/>
      <c r="BA56" s="3"/>
    </row>
    <row r="57" spans="1:53" ht="21.75" customHeight="1" x14ac:dyDescent="0.15">
      <c r="A57" s="77"/>
      <c r="B57" s="68" t="s">
        <v>57</v>
      </c>
      <c r="C57" s="24">
        <v>174</v>
      </c>
      <c r="D57" s="24">
        <v>16</v>
      </c>
      <c r="E57" s="24">
        <v>13</v>
      </c>
      <c r="F57" s="25">
        <f t="shared" si="0"/>
        <v>7.4712643678160925E-2</v>
      </c>
      <c r="G57" s="24">
        <v>12</v>
      </c>
      <c r="H57" s="25">
        <f t="shared" si="1"/>
        <v>0.92307692307692313</v>
      </c>
      <c r="I57" s="24"/>
      <c r="J57" s="24">
        <v>9</v>
      </c>
      <c r="K57" s="24">
        <v>9</v>
      </c>
      <c r="L57" s="24">
        <v>2</v>
      </c>
      <c r="M57" s="24">
        <v>7</v>
      </c>
      <c r="N57" s="24"/>
      <c r="O57" s="24"/>
      <c r="P57" s="24"/>
      <c r="Q57" s="24">
        <v>1</v>
      </c>
      <c r="R57" s="24">
        <v>2</v>
      </c>
      <c r="S57" s="24"/>
      <c r="T57" s="24"/>
      <c r="U57" s="24"/>
      <c r="V57" s="24"/>
      <c r="W57" s="24"/>
      <c r="X57" s="27">
        <f t="shared" si="2"/>
        <v>0</v>
      </c>
      <c r="Z57" s="7"/>
      <c r="AA57" s="7"/>
      <c r="AB57" s="28"/>
      <c r="AC57" s="29"/>
      <c r="AD57" s="29"/>
      <c r="AE57" s="29"/>
      <c r="AF57" s="29"/>
      <c r="AG57" s="29"/>
      <c r="AJ57" s="30"/>
    </row>
    <row r="58" spans="1:53" s="33" customFormat="1" ht="21.75" customHeight="1" x14ac:dyDescent="0.15">
      <c r="A58" s="77"/>
      <c r="B58" s="69"/>
      <c r="C58" s="34">
        <v>2397</v>
      </c>
      <c r="D58" s="34">
        <v>96</v>
      </c>
      <c r="E58" s="34">
        <v>187</v>
      </c>
      <c r="F58" s="35">
        <f t="shared" si="0"/>
        <v>7.8014184397163122E-2</v>
      </c>
      <c r="G58" s="34">
        <v>147</v>
      </c>
      <c r="H58" s="35">
        <f t="shared" si="1"/>
        <v>0.78609625668449201</v>
      </c>
      <c r="I58" s="34">
        <v>2</v>
      </c>
      <c r="J58" s="34">
        <v>85</v>
      </c>
      <c r="K58" s="34">
        <v>79</v>
      </c>
      <c r="L58" s="34">
        <v>15</v>
      </c>
      <c r="M58" s="34">
        <v>64</v>
      </c>
      <c r="N58" s="34"/>
      <c r="O58" s="34"/>
      <c r="P58" s="34">
        <v>1</v>
      </c>
      <c r="Q58" s="34">
        <v>21</v>
      </c>
      <c r="R58" s="34">
        <v>13</v>
      </c>
      <c r="S58" s="34">
        <v>2</v>
      </c>
      <c r="T58" s="34">
        <v>23</v>
      </c>
      <c r="U58" s="34">
        <v>1</v>
      </c>
      <c r="V58" s="34">
        <v>1</v>
      </c>
      <c r="W58" s="34">
        <v>1</v>
      </c>
      <c r="X58" s="36">
        <f t="shared" si="2"/>
        <v>4.1718815185648727E-4</v>
      </c>
      <c r="Z58" s="7"/>
      <c r="AA58" s="7"/>
      <c r="AB58" s="28"/>
      <c r="AC58" s="29"/>
      <c r="AD58" s="29"/>
      <c r="AE58" s="29"/>
      <c r="AF58" s="29"/>
      <c r="AG58" s="29"/>
      <c r="AJ58" s="30"/>
      <c r="AK58" s="57"/>
      <c r="AL58" s="58"/>
      <c r="AM58" s="6"/>
      <c r="AN58" s="6"/>
      <c r="AO58" s="6"/>
      <c r="AP58" s="6"/>
      <c r="AQ58" s="6"/>
      <c r="AR58" s="6"/>
      <c r="AS58" s="6"/>
      <c r="AT58" s="3"/>
      <c r="AU58" s="3"/>
      <c r="AV58" s="3"/>
      <c r="AW58" s="3"/>
      <c r="AX58" s="3"/>
      <c r="AY58" s="3"/>
      <c r="AZ58" s="3"/>
      <c r="BA58" s="3"/>
    </row>
    <row r="59" spans="1:53" ht="21.75" customHeight="1" x14ac:dyDescent="0.15">
      <c r="A59" s="77"/>
      <c r="B59" s="40" t="s">
        <v>31</v>
      </c>
      <c r="C59" s="41">
        <f>C49+C51+C53+C55+C57</f>
        <v>1728</v>
      </c>
      <c r="D59" s="41">
        <f t="shared" ref="D59:W60" si="9">D49+D51+D53+D55+D57</f>
        <v>107</v>
      </c>
      <c r="E59" s="41">
        <f t="shared" si="9"/>
        <v>155</v>
      </c>
      <c r="F59" s="42">
        <f t="shared" si="0"/>
        <v>8.969907407407407E-2</v>
      </c>
      <c r="G59" s="41">
        <f t="shared" si="9"/>
        <v>115</v>
      </c>
      <c r="H59" s="42">
        <f t="shared" si="1"/>
        <v>0.74193548387096775</v>
      </c>
      <c r="I59" s="41">
        <f t="shared" si="9"/>
        <v>4</v>
      </c>
      <c r="J59" s="41">
        <f t="shared" si="9"/>
        <v>62</v>
      </c>
      <c r="K59" s="41">
        <f t="shared" si="9"/>
        <v>59</v>
      </c>
      <c r="L59" s="41">
        <f t="shared" si="9"/>
        <v>17</v>
      </c>
      <c r="M59" s="41">
        <f t="shared" si="9"/>
        <v>42</v>
      </c>
      <c r="N59" s="41">
        <f t="shared" si="9"/>
        <v>0</v>
      </c>
      <c r="O59" s="41">
        <f t="shared" si="9"/>
        <v>1</v>
      </c>
      <c r="P59" s="41">
        <f t="shared" si="9"/>
        <v>2</v>
      </c>
      <c r="Q59" s="41">
        <f t="shared" si="9"/>
        <v>17</v>
      </c>
      <c r="R59" s="41">
        <f t="shared" si="9"/>
        <v>12</v>
      </c>
      <c r="S59" s="41">
        <f t="shared" si="9"/>
        <v>2</v>
      </c>
      <c r="T59" s="41">
        <f t="shared" si="9"/>
        <v>15</v>
      </c>
      <c r="U59" s="41">
        <f t="shared" si="9"/>
        <v>3</v>
      </c>
      <c r="V59" s="41">
        <f t="shared" si="9"/>
        <v>2</v>
      </c>
      <c r="W59" s="41">
        <f t="shared" si="9"/>
        <v>0</v>
      </c>
      <c r="X59" s="43">
        <f t="shared" si="2"/>
        <v>1.736111111111111E-3</v>
      </c>
      <c r="Z59" s="7"/>
      <c r="AA59" s="7"/>
      <c r="AB59" s="28"/>
      <c r="AC59" s="29"/>
      <c r="AD59" s="29"/>
      <c r="AE59" s="29"/>
      <c r="AF59" s="29"/>
      <c r="AG59" s="29"/>
      <c r="AJ59" s="30"/>
    </row>
    <row r="60" spans="1:53" s="33" customFormat="1" ht="21.75" customHeight="1" x14ac:dyDescent="0.15">
      <c r="A60" s="78"/>
      <c r="B60" s="44" t="s">
        <v>32</v>
      </c>
      <c r="C60" s="45">
        <f>C50+C52+C54+C56+C58</f>
        <v>15567</v>
      </c>
      <c r="D60" s="45">
        <f t="shared" si="9"/>
        <v>533</v>
      </c>
      <c r="E60" s="45">
        <f t="shared" si="9"/>
        <v>1144</v>
      </c>
      <c r="F60" s="55">
        <f t="shared" si="0"/>
        <v>7.3488790389927408E-2</v>
      </c>
      <c r="G60" s="45">
        <f t="shared" si="9"/>
        <v>859</v>
      </c>
      <c r="H60" s="55">
        <f t="shared" si="1"/>
        <v>0.75087412587412583</v>
      </c>
      <c r="I60" s="45">
        <f t="shared" si="9"/>
        <v>24</v>
      </c>
      <c r="J60" s="45">
        <f t="shared" si="9"/>
        <v>454</v>
      </c>
      <c r="K60" s="45">
        <f t="shared" si="9"/>
        <v>421</v>
      </c>
      <c r="L60" s="45">
        <f t="shared" si="9"/>
        <v>71</v>
      </c>
      <c r="M60" s="45">
        <f t="shared" si="9"/>
        <v>350</v>
      </c>
      <c r="N60" s="45">
        <f t="shared" si="9"/>
        <v>0</v>
      </c>
      <c r="O60" s="45">
        <f t="shared" si="9"/>
        <v>1</v>
      </c>
      <c r="P60" s="45">
        <f t="shared" si="9"/>
        <v>8</v>
      </c>
      <c r="Q60" s="45">
        <f t="shared" si="9"/>
        <v>112</v>
      </c>
      <c r="R60" s="45">
        <f t="shared" si="9"/>
        <v>102</v>
      </c>
      <c r="S60" s="45">
        <f t="shared" si="9"/>
        <v>14</v>
      </c>
      <c r="T60" s="45">
        <f t="shared" si="9"/>
        <v>144</v>
      </c>
      <c r="U60" s="45">
        <f t="shared" si="9"/>
        <v>19</v>
      </c>
      <c r="V60" s="45">
        <f t="shared" si="9"/>
        <v>15</v>
      </c>
      <c r="W60" s="45">
        <f t="shared" si="9"/>
        <v>9</v>
      </c>
      <c r="X60" s="47">
        <f t="shared" si="2"/>
        <v>1.2205306096229203E-3</v>
      </c>
      <c r="Z60" s="7"/>
      <c r="AA60" s="7"/>
      <c r="AB60" s="28"/>
      <c r="AC60" s="29"/>
      <c r="AD60" s="29"/>
      <c r="AE60" s="29"/>
      <c r="AF60" s="29"/>
      <c r="AG60" s="29"/>
      <c r="AJ60" s="30"/>
      <c r="AK60" s="57"/>
      <c r="AL60" s="58"/>
      <c r="AM60" s="6"/>
      <c r="AN60" s="6"/>
      <c r="AO60" s="6"/>
      <c r="AP60" s="6"/>
      <c r="AQ60" s="6"/>
      <c r="AR60" s="6"/>
      <c r="AS60" s="6"/>
      <c r="AT60" s="3"/>
      <c r="AU60" s="3"/>
      <c r="AV60" s="3"/>
      <c r="AW60" s="3"/>
      <c r="AX60" s="3"/>
      <c r="AY60" s="3"/>
      <c r="AZ60" s="3"/>
      <c r="BA60" s="3"/>
    </row>
    <row r="61" spans="1:53" ht="20.25" customHeight="1" x14ac:dyDescent="0.15">
      <c r="A61" s="76" t="s">
        <v>58</v>
      </c>
      <c r="B61" s="68" t="s">
        <v>59</v>
      </c>
      <c r="C61" s="24">
        <v>592</v>
      </c>
      <c r="D61" s="24">
        <v>36</v>
      </c>
      <c r="E61" s="24">
        <v>42</v>
      </c>
      <c r="F61" s="25">
        <f t="shared" si="0"/>
        <v>7.0945945945945943E-2</v>
      </c>
      <c r="G61" s="24">
        <v>31</v>
      </c>
      <c r="H61" s="25">
        <f t="shared" si="1"/>
        <v>0.73809523809523814</v>
      </c>
      <c r="I61" s="24">
        <v>6</v>
      </c>
      <c r="J61" s="24">
        <v>15</v>
      </c>
      <c r="K61" s="24">
        <v>13</v>
      </c>
      <c r="L61" s="24">
        <v>3</v>
      </c>
      <c r="M61" s="24">
        <v>10</v>
      </c>
      <c r="N61" s="24"/>
      <c r="O61" s="24"/>
      <c r="P61" s="24"/>
      <c r="Q61" s="24">
        <v>2</v>
      </c>
      <c r="R61" s="24">
        <v>3</v>
      </c>
      <c r="S61" s="24"/>
      <c r="T61" s="24">
        <v>5</v>
      </c>
      <c r="U61" s="24">
        <v>6</v>
      </c>
      <c r="V61" s="24">
        <v>4</v>
      </c>
      <c r="W61" s="24">
        <v>3</v>
      </c>
      <c r="X61" s="27">
        <f t="shared" si="2"/>
        <v>1.0135135135135136E-2</v>
      </c>
      <c r="Z61" s="7"/>
      <c r="AA61" s="7"/>
      <c r="AB61" s="28"/>
      <c r="AC61" s="29"/>
      <c r="AD61" s="29"/>
      <c r="AE61" s="29"/>
      <c r="AJ61" s="30"/>
    </row>
    <row r="62" spans="1:53" s="33" customFormat="1" ht="20.25" customHeight="1" x14ac:dyDescent="0.15">
      <c r="A62" s="77"/>
      <c r="B62" s="69"/>
      <c r="C62" s="34">
        <v>2640</v>
      </c>
      <c r="D62" s="34">
        <v>99</v>
      </c>
      <c r="E62" s="34">
        <v>177</v>
      </c>
      <c r="F62" s="35">
        <f t="shared" si="0"/>
        <v>6.7045454545454547E-2</v>
      </c>
      <c r="G62" s="34">
        <v>147</v>
      </c>
      <c r="H62" s="35">
        <f t="shared" si="1"/>
        <v>0.83050847457627119</v>
      </c>
      <c r="I62" s="34">
        <v>11</v>
      </c>
      <c r="J62" s="34">
        <v>68</v>
      </c>
      <c r="K62" s="34">
        <v>63</v>
      </c>
      <c r="L62" s="34">
        <v>12</v>
      </c>
      <c r="M62" s="34">
        <v>51</v>
      </c>
      <c r="N62" s="34"/>
      <c r="O62" s="34"/>
      <c r="P62" s="34">
        <v>1</v>
      </c>
      <c r="Q62" s="34">
        <v>18</v>
      </c>
      <c r="R62" s="34">
        <v>20</v>
      </c>
      <c r="S62" s="34">
        <v>2</v>
      </c>
      <c r="T62" s="34">
        <v>27</v>
      </c>
      <c r="U62" s="34">
        <v>11</v>
      </c>
      <c r="V62" s="34">
        <v>8</v>
      </c>
      <c r="W62" s="34">
        <v>7</v>
      </c>
      <c r="X62" s="36">
        <f t="shared" si="2"/>
        <v>4.1666666666666666E-3</v>
      </c>
      <c r="Z62" s="7"/>
      <c r="AA62" s="7"/>
      <c r="AB62" s="28"/>
      <c r="AC62" s="29"/>
      <c r="AD62" s="29"/>
      <c r="AE62" s="29"/>
      <c r="AF62" s="29"/>
      <c r="AG62" s="29"/>
      <c r="AJ62" s="30"/>
      <c r="AK62" s="57"/>
      <c r="AL62" s="58"/>
      <c r="AM62" s="6"/>
      <c r="AN62" s="6"/>
      <c r="AO62" s="6"/>
      <c r="AP62" s="6"/>
      <c r="AQ62" s="6"/>
      <c r="AR62" s="6"/>
      <c r="AS62" s="6"/>
      <c r="AT62" s="3"/>
      <c r="AU62" s="3"/>
      <c r="AV62" s="3"/>
      <c r="AW62" s="3"/>
      <c r="AX62" s="3"/>
      <c r="AY62" s="3"/>
      <c r="AZ62" s="3"/>
      <c r="BA62" s="3"/>
    </row>
    <row r="63" spans="1:53" ht="20.25" customHeight="1" x14ac:dyDescent="0.15">
      <c r="A63" s="77"/>
      <c r="B63" s="68" t="s">
        <v>60</v>
      </c>
      <c r="C63" s="24">
        <v>178</v>
      </c>
      <c r="D63" s="24">
        <v>8</v>
      </c>
      <c r="E63" s="24">
        <v>20</v>
      </c>
      <c r="F63" s="25">
        <f t="shared" si="0"/>
        <v>0.11235955056179775</v>
      </c>
      <c r="G63" s="24">
        <v>14</v>
      </c>
      <c r="H63" s="25">
        <f t="shared" si="1"/>
        <v>0.7</v>
      </c>
      <c r="I63" s="24">
        <v>1</v>
      </c>
      <c r="J63" s="24">
        <v>8</v>
      </c>
      <c r="K63" s="24">
        <v>8</v>
      </c>
      <c r="L63" s="24">
        <v>4</v>
      </c>
      <c r="M63" s="24">
        <v>4</v>
      </c>
      <c r="N63" s="24"/>
      <c r="O63" s="24"/>
      <c r="P63" s="24"/>
      <c r="Q63" s="24">
        <v>1</v>
      </c>
      <c r="R63" s="24">
        <v>1</v>
      </c>
      <c r="S63" s="24"/>
      <c r="T63" s="24">
        <v>3</v>
      </c>
      <c r="U63" s="24">
        <v>1</v>
      </c>
      <c r="V63" s="24">
        <v>1</v>
      </c>
      <c r="W63" s="24">
        <v>1</v>
      </c>
      <c r="X63" s="27">
        <f t="shared" si="2"/>
        <v>5.6179775280898875E-3</v>
      </c>
      <c r="Z63" s="7"/>
      <c r="AA63" s="7"/>
      <c r="AB63" s="28"/>
      <c r="AC63" s="29"/>
      <c r="AD63" s="29"/>
      <c r="AE63" s="29"/>
      <c r="AF63" s="29"/>
      <c r="AG63" s="29"/>
      <c r="AJ63" s="30"/>
    </row>
    <row r="64" spans="1:53" s="33" customFormat="1" ht="20.25" customHeight="1" x14ac:dyDescent="0.15">
      <c r="A64" s="77"/>
      <c r="B64" s="69"/>
      <c r="C64" s="34">
        <v>1120</v>
      </c>
      <c r="D64" s="34">
        <v>35</v>
      </c>
      <c r="E64" s="34">
        <v>91</v>
      </c>
      <c r="F64" s="35">
        <f t="shared" si="0"/>
        <v>8.1250000000000003E-2</v>
      </c>
      <c r="G64" s="34">
        <v>65</v>
      </c>
      <c r="H64" s="35">
        <f t="shared" si="1"/>
        <v>0.7142857142857143</v>
      </c>
      <c r="I64" s="34">
        <v>5</v>
      </c>
      <c r="J64" s="34">
        <v>28</v>
      </c>
      <c r="K64" s="34">
        <v>26</v>
      </c>
      <c r="L64" s="34">
        <v>6</v>
      </c>
      <c r="M64" s="34">
        <v>20</v>
      </c>
      <c r="N64" s="34"/>
      <c r="O64" s="34"/>
      <c r="P64" s="34"/>
      <c r="Q64" s="34">
        <v>12</v>
      </c>
      <c r="R64" s="34">
        <v>7</v>
      </c>
      <c r="S64" s="34">
        <v>2</v>
      </c>
      <c r="T64" s="34">
        <v>11</v>
      </c>
      <c r="U64" s="34">
        <v>3</v>
      </c>
      <c r="V64" s="34">
        <v>3</v>
      </c>
      <c r="W64" s="34">
        <v>2</v>
      </c>
      <c r="X64" s="36">
        <f t="shared" si="2"/>
        <v>2.6785714285714286E-3</v>
      </c>
      <c r="Z64" s="7"/>
      <c r="AA64" s="7"/>
      <c r="AB64" s="28"/>
      <c r="AC64" s="29"/>
      <c r="AD64" s="29"/>
      <c r="AE64" s="29"/>
      <c r="AF64" s="29"/>
      <c r="AG64" s="29"/>
      <c r="AJ64" s="30"/>
      <c r="AK64" s="57"/>
      <c r="AL64" s="58"/>
      <c r="AM64" s="6"/>
      <c r="AN64" s="6"/>
      <c r="AO64" s="6"/>
      <c r="AP64" s="6"/>
      <c r="AQ64" s="6"/>
      <c r="AR64" s="6"/>
      <c r="AS64" s="6"/>
      <c r="AT64" s="3"/>
      <c r="AU64" s="3"/>
      <c r="AV64" s="3"/>
      <c r="AW64" s="3"/>
      <c r="AX64" s="3"/>
      <c r="AY64" s="3"/>
      <c r="AZ64" s="3"/>
      <c r="BA64" s="3"/>
    </row>
    <row r="65" spans="1:53" ht="20.25" customHeight="1" x14ac:dyDescent="0.15">
      <c r="A65" s="77"/>
      <c r="B65" s="68" t="s">
        <v>61</v>
      </c>
      <c r="C65" s="24">
        <v>254</v>
      </c>
      <c r="D65" s="24">
        <v>26</v>
      </c>
      <c r="E65" s="24">
        <v>19</v>
      </c>
      <c r="F65" s="25">
        <f t="shared" si="0"/>
        <v>7.4803149606299218E-2</v>
      </c>
      <c r="G65" s="24">
        <v>14</v>
      </c>
      <c r="H65" s="25">
        <f t="shared" si="1"/>
        <v>0.73684210526315785</v>
      </c>
      <c r="I65" s="24">
        <v>1</v>
      </c>
      <c r="J65" s="24">
        <v>4</v>
      </c>
      <c r="K65" s="24">
        <v>4</v>
      </c>
      <c r="L65" s="24">
        <v>1</v>
      </c>
      <c r="M65" s="24">
        <v>3</v>
      </c>
      <c r="N65" s="24"/>
      <c r="O65" s="24"/>
      <c r="P65" s="24"/>
      <c r="Q65" s="24">
        <v>2</v>
      </c>
      <c r="R65" s="24">
        <v>2</v>
      </c>
      <c r="S65" s="24">
        <v>1</v>
      </c>
      <c r="T65" s="24">
        <v>4</v>
      </c>
      <c r="U65" s="24">
        <v>1</v>
      </c>
      <c r="V65" s="24"/>
      <c r="W65" s="24"/>
      <c r="X65" s="27">
        <f t="shared" si="2"/>
        <v>3.937007874015748E-3</v>
      </c>
      <c r="Z65" s="7"/>
      <c r="AA65" s="7"/>
      <c r="AB65" s="28"/>
      <c r="AC65" s="29"/>
      <c r="AD65" s="29"/>
      <c r="AE65" s="29"/>
      <c r="AF65" s="29"/>
      <c r="AG65" s="29"/>
      <c r="AJ65" s="30"/>
    </row>
    <row r="66" spans="1:53" s="33" customFormat="1" ht="20.25" customHeight="1" x14ac:dyDescent="0.15">
      <c r="A66" s="77"/>
      <c r="B66" s="81"/>
      <c r="C66" s="38">
        <v>2835</v>
      </c>
      <c r="D66" s="38">
        <v>157</v>
      </c>
      <c r="E66" s="38">
        <v>179</v>
      </c>
      <c r="F66" s="56">
        <f t="shared" si="0"/>
        <v>6.3139329805996472E-2</v>
      </c>
      <c r="G66" s="38">
        <v>157</v>
      </c>
      <c r="H66" s="56">
        <f t="shared" si="1"/>
        <v>0.87709497206703912</v>
      </c>
      <c r="I66" s="38">
        <v>5</v>
      </c>
      <c r="J66" s="38">
        <v>73</v>
      </c>
      <c r="K66" s="38">
        <v>65</v>
      </c>
      <c r="L66" s="38">
        <v>17</v>
      </c>
      <c r="M66" s="38">
        <v>48</v>
      </c>
      <c r="N66" s="38"/>
      <c r="O66" s="38"/>
      <c r="P66" s="38"/>
      <c r="Q66" s="38">
        <v>24</v>
      </c>
      <c r="R66" s="38">
        <v>30</v>
      </c>
      <c r="S66" s="38">
        <v>3</v>
      </c>
      <c r="T66" s="38">
        <v>22</v>
      </c>
      <c r="U66" s="34">
        <v>5</v>
      </c>
      <c r="V66" s="34">
        <v>3</v>
      </c>
      <c r="W66" s="34">
        <v>2</v>
      </c>
      <c r="X66" s="36">
        <f t="shared" si="2"/>
        <v>1.7636684303350969E-3</v>
      </c>
      <c r="Z66" s="7"/>
      <c r="AA66" s="7"/>
      <c r="AB66" s="28"/>
      <c r="AC66" s="29"/>
      <c r="AD66" s="29"/>
      <c r="AE66" s="29"/>
      <c r="AF66" s="29"/>
      <c r="AG66" s="29"/>
      <c r="AJ66" s="30"/>
      <c r="AK66" s="57"/>
      <c r="AL66" s="58"/>
      <c r="AM66" s="6"/>
      <c r="AN66" s="6"/>
      <c r="AO66" s="6"/>
      <c r="AP66" s="6"/>
      <c r="AQ66" s="6"/>
      <c r="AR66" s="6"/>
      <c r="AS66" s="6"/>
      <c r="AT66" s="3"/>
      <c r="AU66" s="3"/>
      <c r="AV66" s="3"/>
      <c r="AW66" s="3"/>
      <c r="AX66" s="3"/>
      <c r="AY66" s="3"/>
      <c r="AZ66" s="3"/>
      <c r="BA66" s="3"/>
    </row>
    <row r="67" spans="1:53" ht="20.25" customHeight="1" x14ac:dyDescent="0.15">
      <c r="A67" s="77"/>
      <c r="B67" s="68" t="s">
        <v>62</v>
      </c>
      <c r="C67" s="24">
        <v>55</v>
      </c>
      <c r="D67" s="24">
        <v>4</v>
      </c>
      <c r="E67" s="24">
        <v>6</v>
      </c>
      <c r="F67" s="25">
        <f t="shared" si="0"/>
        <v>0.10909090909090909</v>
      </c>
      <c r="G67" s="24">
        <v>5</v>
      </c>
      <c r="H67" s="25">
        <f t="shared" si="1"/>
        <v>0.83333333333333337</v>
      </c>
      <c r="I67" s="24">
        <v>1</v>
      </c>
      <c r="J67" s="24">
        <v>1</v>
      </c>
      <c r="K67" s="24"/>
      <c r="L67" s="24"/>
      <c r="M67" s="24"/>
      <c r="N67" s="24"/>
      <c r="O67" s="24"/>
      <c r="P67" s="24"/>
      <c r="Q67" s="24">
        <v>2</v>
      </c>
      <c r="R67" s="24"/>
      <c r="S67" s="24"/>
      <c r="T67" s="24">
        <v>1</v>
      </c>
      <c r="U67" s="24">
        <v>1</v>
      </c>
      <c r="V67" s="24"/>
      <c r="W67" s="24"/>
      <c r="X67" s="54">
        <f t="shared" si="2"/>
        <v>1.8181818181818181E-2</v>
      </c>
      <c r="Z67" s="7"/>
      <c r="AA67" s="7"/>
      <c r="AB67" s="28"/>
      <c r="AC67" s="29"/>
      <c r="AD67" s="29"/>
      <c r="AE67" s="29"/>
      <c r="AF67" s="29"/>
      <c r="AG67" s="29"/>
      <c r="AJ67" s="30"/>
    </row>
    <row r="68" spans="1:53" s="33" customFormat="1" ht="20.25" customHeight="1" x14ac:dyDescent="0.15">
      <c r="A68" s="77"/>
      <c r="B68" s="69"/>
      <c r="C68" s="34">
        <v>357</v>
      </c>
      <c r="D68" s="34">
        <v>11</v>
      </c>
      <c r="E68" s="34">
        <v>22</v>
      </c>
      <c r="F68" s="35">
        <f t="shared" si="0"/>
        <v>6.1624649859943981E-2</v>
      </c>
      <c r="G68" s="34">
        <v>16</v>
      </c>
      <c r="H68" s="35">
        <f t="shared" si="1"/>
        <v>0.72727272727272729</v>
      </c>
      <c r="I68" s="34">
        <v>1</v>
      </c>
      <c r="J68" s="34">
        <v>6</v>
      </c>
      <c r="K68" s="34">
        <v>5</v>
      </c>
      <c r="L68" s="34"/>
      <c r="M68" s="34">
        <v>5</v>
      </c>
      <c r="N68" s="34"/>
      <c r="O68" s="34"/>
      <c r="P68" s="34">
        <v>1</v>
      </c>
      <c r="Q68" s="34">
        <v>4</v>
      </c>
      <c r="R68" s="34">
        <v>1</v>
      </c>
      <c r="S68" s="34"/>
      <c r="T68" s="34">
        <v>3</v>
      </c>
      <c r="U68" s="34">
        <v>1</v>
      </c>
      <c r="V68" s="34"/>
      <c r="W68" s="34"/>
      <c r="X68" s="36">
        <f t="shared" si="2"/>
        <v>2.8011204481792717E-3</v>
      </c>
      <c r="Z68" s="7"/>
      <c r="AA68" s="7"/>
      <c r="AB68" s="28"/>
      <c r="AC68" s="29"/>
      <c r="AD68" s="29"/>
      <c r="AE68" s="29"/>
      <c r="AF68" s="29"/>
      <c r="AG68" s="29"/>
      <c r="AJ68" s="30"/>
      <c r="AK68" s="57"/>
      <c r="AL68" s="58"/>
      <c r="AM68" s="6"/>
      <c r="AN68" s="6"/>
      <c r="AO68" s="6"/>
      <c r="AP68" s="6"/>
      <c r="AQ68" s="6"/>
      <c r="AR68" s="6"/>
      <c r="AS68" s="6"/>
      <c r="AT68" s="3"/>
      <c r="AU68" s="3"/>
      <c r="AV68" s="3"/>
      <c r="AW68" s="3"/>
      <c r="AX68" s="3"/>
      <c r="AY68" s="3"/>
      <c r="AZ68" s="3"/>
      <c r="BA68" s="3"/>
    </row>
    <row r="69" spans="1:53" ht="20.25" customHeight="1" x14ac:dyDescent="0.15">
      <c r="A69" s="77"/>
      <c r="B69" s="68" t="s">
        <v>63</v>
      </c>
      <c r="C69" s="24">
        <v>684</v>
      </c>
      <c r="D69" s="24">
        <v>3</v>
      </c>
      <c r="E69" s="24">
        <v>57</v>
      </c>
      <c r="F69" s="25">
        <f t="shared" ref="F69:F128" si="10">E69/C69</f>
        <v>8.3333333333333329E-2</v>
      </c>
      <c r="G69" s="24">
        <v>42</v>
      </c>
      <c r="H69" s="25">
        <f t="shared" ref="H69:H116" si="11">G69/E69</f>
        <v>0.73684210526315785</v>
      </c>
      <c r="I69" s="24">
        <v>5</v>
      </c>
      <c r="J69" s="24">
        <v>18</v>
      </c>
      <c r="K69" s="24">
        <v>14</v>
      </c>
      <c r="L69" s="24">
        <v>2</v>
      </c>
      <c r="M69" s="24">
        <v>12</v>
      </c>
      <c r="N69" s="24"/>
      <c r="O69" s="24"/>
      <c r="P69" s="24">
        <v>1</v>
      </c>
      <c r="Q69" s="24">
        <v>4</v>
      </c>
      <c r="R69" s="24">
        <v>7</v>
      </c>
      <c r="S69" s="24">
        <v>2</v>
      </c>
      <c r="T69" s="24">
        <v>5</v>
      </c>
      <c r="U69" s="24">
        <v>3</v>
      </c>
      <c r="V69" s="24">
        <v>3</v>
      </c>
      <c r="W69" s="24">
        <v>2</v>
      </c>
      <c r="X69" s="27">
        <f t="shared" ref="X69:X128" si="12">U69/C69</f>
        <v>4.3859649122807015E-3</v>
      </c>
      <c r="Z69" s="7"/>
      <c r="AA69" s="7"/>
      <c r="AB69" s="28"/>
      <c r="AC69" s="29"/>
      <c r="AD69" s="29"/>
      <c r="AE69" s="29"/>
      <c r="AF69" s="29"/>
      <c r="AG69" s="29"/>
      <c r="AJ69" s="30"/>
    </row>
    <row r="70" spans="1:53" s="33" customFormat="1" ht="20.25" customHeight="1" x14ac:dyDescent="0.15">
      <c r="A70" s="77"/>
      <c r="B70" s="69"/>
      <c r="C70" s="34">
        <v>2932</v>
      </c>
      <c r="D70" s="34">
        <v>27</v>
      </c>
      <c r="E70" s="34">
        <v>232</v>
      </c>
      <c r="F70" s="35">
        <f t="shared" si="10"/>
        <v>7.9126875852660303E-2</v>
      </c>
      <c r="G70" s="34">
        <v>173</v>
      </c>
      <c r="H70" s="35">
        <f>G70/E70</f>
        <v>0.74568965517241381</v>
      </c>
      <c r="I70" s="34">
        <v>11</v>
      </c>
      <c r="J70" s="34">
        <v>87</v>
      </c>
      <c r="K70" s="34">
        <v>68</v>
      </c>
      <c r="L70" s="34">
        <v>16</v>
      </c>
      <c r="M70" s="34">
        <v>52</v>
      </c>
      <c r="N70" s="34"/>
      <c r="O70" s="34"/>
      <c r="P70" s="34">
        <v>1</v>
      </c>
      <c r="Q70" s="34">
        <v>25</v>
      </c>
      <c r="R70" s="34">
        <v>20</v>
      </c>
      <c r="S70" s="34">
        <v>7</v>
      </c>
      <c r="T70" s="34">
        <v>22</v>
      </c>
      <c r="U70" s="34">
        <v>9</v>
      </c>
      <c r="V70" s="34">
        <v>8</v>
      </c>
      <c r="W70" s="34">
        <v>4</v>
      </c>
      <c r="X70" s="36">
        <f t="shared" si="12"/>
        <v>3.0695770804911324E-3</v>
      </c>
      <c r="Z70" s="7"/>
      <c r="AA70" s="7"/>
      <c r="AB70" s="28"/>
      <c r="AC70" s="29"/>
      <c r="AD70" s="29"/>
      <c r="AE70" s="29"/>
      <c r="AF70" s="29"/>
      <c r="AG70" s="29"/>
      <c r="AJ70" s="30"/>
      <c r="AK70" s="57"/>
      <c r="AL70" s="58"/>
      <c r="AM70" s="6"/>
      <c r="AN70" s="6"/>
      <c r="AO70" s="6"/>
      <c r="AP70" s="6"/>
      <c r="AQ70" s="6"/>
      <c r="AR70" s="6"/>
      <c r="AS70" s="6"/>
      <c r="AT70" s="3"/>
      <c r="AU70" s="3"/>
      <c r="AV70" s="3"/>
      <c r="AW70" s="3"/>
      <c r="AX70" s="3"/>
      <c r="AY70" s="3"/>
      <c r="AZ70" s="3"/>
      <c r="BA70" s="3"/>
    </row>
    <row r="71" spans="1:53" ht="20.25" customHeight="1" x14ac:dyDescent="0.15">
      <c r="A71" s="77"/>
      <c r="B71" s="68" t="s">
        <v>64</v>
      </c>
      <c r="C71" s="24">
        <v>277</v>
      </c>
      <c r="D71" s="24">
        <v>12</v>
      </c>
      <c r="E71" s="24">
        <v>24</v>
      </c>
      <c r="F71" s="25">
        <f t="shared" si="10"/>
        <v>8.6642599277978335E-2</v>
      </c>
      <c r="G71" s="24">
        <v>17</v>
      </c>
      <c r="H71" s="25">
        <f t="shared" si="11"/>
        <v>0.70833333333333337</v>
      </c>
      <c r="I71" s="24">
        <v>2</v>
      </c>
      <c r="J71" s="24">
        <v>9</v>
      </c>
      <c r="K71" s="24">
        <v>6</v>
      </c>
      <c r="L71" s="24"/>
      <c r="M71" s="24">
        <v>6</v>
      </c>
      <c r="N71" s="24"/>
      <c r="O71" s="24"/>
      <c r="P71" s="24"/>
      <c r="Q71" s="24">
        <v>1</v>
      </c>
      <c r="R71" s="24">
        <v>3</v>
      </c>
      <c r="S71" s="24"/>
      <c r="T71" s="24">
        <v>2</v>
      </c>
      <c r="U71" s="24">
        <v>2</v>
      </c>
      <c r="V71" s="24">
        <v>2</v>
      </c>
      <c r="W71" s="24"/>
      <c r="X71" s="27">
        <f t="shared" si="12"/>
        <v>7.2202166064981952E-3</v>
      </c>
      <c r="Z71" s="7"/>
      <c r="AA71" s="7"/>
      <c r="AB71" s="28"/>
      <c r="AC71" s="29"/>
      <c r="AD71" s="29"/>
      <c r="AE71" s="29"/>
      <c r="AF71" s="29"/>
      <c r="AG71" s="29"/>
      <c r="AJ71" s="30"/>
    </row>
    <row r="72" spans="1:53" s="33" customFormat="1" ht="20.25" customHeight="1" x14ac:dyDescent="0.15">
      <c r="A72" s="77"/>
      <c r="B72" s="69"/>
      <c r="C72" s="34">
        <v>829</v>
      </c>
      <c r="D72" s="34">
        <v>20</v>
      </c>
      <c r="E72" s="34">
        <v>58</v>
      </c>
      <c r="F72" s="35">
        <f t="shared" si="10"/>
        <v>6.9963811821471655E-2</v>
      </c>
      <c r="G72" s="34">
        <v>46</v>
      </c>
      <c r="H72" s="35">
        <f t="shared" si="11"/>
        <v>0.7931034482758621</v>
      </c>
      <c r="I72" s="34">
        <v>3</v>
      </c>
      <c r="J72" s="34">
        <v>30</v>
      </c>
      <c r="K72" s="34">
        <v>23</v>
      </c>
      <c r="L72" s="34">
        <v>1</v>
      </c>
      <c r="M72" s="34">
        <v>22</v>
      </c>
      <c r="N72" s="34"/>
      <c r="O72" s="34"/>
      <c r="P72" s="34"/>
      <c r="Q72" s="34">
        <v>2</v>
      </c>
      <c r="R72" s="34">
        <v>5</v>
      </c>
      <c r="S72" s="34"/>
      <c r="T72" s="34">
        <v>6</v>
      </c>
      <c r="U72" s="34">
        <v>3</v>
      </c>
      <c r="V72" s="34">
        <v>3</v>
      </c>
      <c r="W72" s="34">
        <v>1</v>
      </c>
      <c r="X72" s="36">
        <f t="shared" si="12"/>
        <v>3.6188178528347406E-3</v>
      </c>
      <c r="Z72" s="7"/>
      <c r="AA72" s="7"/>
      <c r="AB72" s="28"/>
      <c r="AC72" s="29"/>
      <c r="AD72" s="29"/>
      <c r="AE72" s="29"/>
      <c r="AF72" s="29"/>
      <c r="AG72" s="29"/>
      <c r="AJ72" s="30"/>
      <c r="AK72" s="57"/>
      <c r="AL72" s="58"/>
      <c r="AM72" s="6"/>
      <c r="AN72" s="6"/>
      <c r="AO72" s="6"/>
      <c r="AP72" s="6"/>
      <c r="AQ72" s="6"/>
      <c r="AR72" s="6"/>
      <c r="AS72" s="6"/>
      <c r="AT72" s="3"/>
      <c r="AU72" s="3"/>
      <c r="AV72" s="3"/>
      <c r="AW72" s="3"/>
      <c r="AX72" s="3"/>
      <c r="AY72" s="3"/>
      <c r="AZ72" s="3"/>
      <c r="BA72" s="3"/>
    </row>
    <row r="73" spans="1:53" ht="21.75" customHeight="1" x14ac:dyDescent="0.15">
      <c r="A73" s="77"/>
      <c r="B73" s="68" t="s">
        <v>65</v>
      </c>
      <c r="C73" s="24">
        <v>500</v>
      </c>
      <c r="D73" s="24">
        <v>4</v>
      </c>
      <c r="E73" s="24">
        <v>35</v>
      </c>
      <c r="F73" s="25">
        <f t="shared" si="10"/>
        <v>7.0000000000000007E-2</v>
      </c>
      <c r="G73" s="24">
        <v>23</v>
      </c>
      <c r="H73" s="25">
        <f t="shared" si="11"/>
        <v>0.65714285714285714</v>
      </c>
      <c r="I73" s="24"/>
      <c r="J73" s="24">
        <v>9</v>
      </c>
      <c r="K73" s="24">
        <v>8</v>
      </c>
      <c r="L73" s="24">
        <v>1</v>
      </c>
      <c r="M73" s="24">
        <v>7</v>
      </c>
      <c r="N73" s="24"/>
      <c r="O73" s="24"/>
      <c r="P73" s="24"/>
      <c r="Q73" s="24">
        <v>2</v>
      </c>
      <c r="R73" s="24">
        <v>2</v>
      </c>
      <c r="S73" s="24">
        <v>1</v>
      </c>
      <c r="T73" s="24">
        <v>9</v>
      </c>
      <c r="U73" s="24"/>
      <c r="V73" s="24"/>
      <c r="W73" s="24"/>
      <c r="X73" s="27">
        <f t="shared" si="12"/>
        <v>0</v>
      </c>
      <c r="Z73" s="7"/>
      <c r="AA73" s="7"/>
      <c r="AB73" s="28"/>
      <c r="AC73" s="29"/>
      <c r="AD73" s="29"/>
      <c r="AE73" s="29"/>
      <c r="AF73" s="29"/>
      <c r="AG73" s="29"/>
      <c r="AJ73" s="30"/>
    </row>
    <row r="74" spans="1:53" s="33" customFormat="1" ht="21.75" customHeight="1" x14ac:dyDescent="0.15">
      <c r="A74" s="77"/>
      <c r="B74" s="69"/>
      <c r="C74" s="34">
        <v>2479</v>
      </c>
      <c r="D74" s="34">
        <v>20</v>
      </c>
      <c r="E74" s="34">
        <v>181</v>
      </c>
      <c r="F74" s="35">
        <f t="shared" si="10"/>
        <v>7.3013311819281973E-2</v>
      </c>
      <c r="G74" s="34">
        <v>132</v>
      </c>
      <c r="H74" s="35">
        <f t="shared" si="11"/>
        <v>0.72928176795580113</v>
      </c>
      <c r="I74" s="34">
        <v>3</v>
      </c>
      <c r="J74" s="34">
        <v>80</v>
      </c>
      <c r="K74" s="34">
        <v>62</v>
      </c>
      <c r="L74" s="34">
        <v>8</v>
      </c>
      <c r="M74" s="34">
        <v>54</v>
      </c>
      <c r="N74" s="34"/>
      <c r="O74" s="34"/>
      <c r="P74" s="34"/>
      <c r="Q74" s="34">
        <v>13</v>
      </c>
      <c r="R74" s="34">
        <v>7</v>
      </c>
      <c r="S74" s="34">
        <v>1</v>
      </c>
      <c r="T74" s="34">
        <v>28</v>
      </c>
      <c r="U74" s="34">
        <v>2</v>
      </c>
      <c r="V74" s="34">
        <v>2</v>
      </c>
      <c r="W74" s="34">
        <v>2</v>
      </c>
      <c r="X74" s="27">
        <f t="shared" si="12"/>
        <v>8.0677692617991124E-4</v>
      </c>
      <c r="Z74" s="7"/>
      <c r="AA74" s="7"/>
      <c r="AB74" s="28"/>
      <c r="AC74" s="29"/>
      <c r="AD74" s="29"/>
      <c r="AE74" s="29"/>
      <c r="AF74" s="29"/>
      <c r="AG74" s="29"/>
      <c r="AJ74" s="30"/>
      <c r="AK74" s="57"/>
      <c r="AL74" s="58"/>
      <c r="AM74" s="6"/>
      <c r="AN74" s="6"/>
      <c r="AO74" s="6"/>
      <c r="AP74" s="6"/>
      <c r="AQ74" s="6"/>
      <c r="AR74" s="6"/>
      <c r="AS74" s="6"/>
      <c r="AT74" s="3"/>
      <c r="AU74" s="3"/>
      <c r="AV74" s="3"/>
      <c r="AW74" s="3"/>
      <c r="AX74" s="3"/>
      <c r="AY74" s="3"/>
      <c r="AZ74" s="3"/>
      <c r="BA74" s="3"/>
    </row>
    <row r="75" spans="1:53" ht="20.25" customHeight="1" x14ac:dyDescent="0.15">
      <c r="A75" s="77"/>
      <c r="B75" s="68" t="s">
        <v>66</v>
      </c>
      <c r="C75" s="24">
        <v>351</v>
      </c>
      <c r="D75" s="24">
        <v>18</v>
      </c>
      <c r="E75" s="24">
        <v>38</v>
      </c>
      <c r="F75" s="25">
        <f t="shared" si="10"/>
        <v>0.10826210826210826</v>
      </c>
      <c r="G75" s="24">
        <v>25</v>
      </c>
      <c r="H75" s="25">
        <f t="shared" si="11"/>
        <v>0.65789473684210531</v>
      </c>
      <c r="I75" s="24">
        <v>2</v>
      </c>
      <c r="J75" s="24">
        <v>16</v>
      </c>
      <c r="K75" s="24">
        <v>10</v>
      </c>
      <c r="L75" s="24">
        <v>2</v>
      </c>
      <c r="M75" s="24">
        <v>8</v>
      </c>
      <c r="N75" s="24"/>
      <c r="O75" s="24"/>
      <c r="P75" s="24"/>
      <c r="Q75" s="24"/>
      <c r="R75" s="24">
        <v>1</v>
      </c>
      <c r="S75" s="24">
        <v>2</v>
      </c>
      <c r="T75" s="24">
        <v>4</v>
      </c>
      <c r="U75" s="24">
        <v>2</v>
      </c>
      <c r="V75" s="24"/>
      <c r="W75" s="24"/>
      <c r="X75" s="27">
        <f t="shared" si="12"/>
        <v>5.6980056980056983E-3</v>
      </c>
      <c r="Z75" s="7"/>
      <c r="AA75" s="7"/>
      <c r="AB75" s="28"/>
      <c r="AC75" s="29"/>
      <c r="AD75" s="29"/>
      <c r="AE75" s="29"/>
      <c r="AF75" s="29"/>
      <c r="AG75" s="29"/>
      <c r="AJ75" s="30"/>
    </row>
    <row r="76" spans="1:53" s="33" customFormat="1" ht="20.25" customHeight="1" x14ac:dyDescent="0.15">
      <c r="A76" s="77"/>
      <c r="B76" s="69"/>
      <c r="C76" s="34">
        <v>1937</v>
      </c>
      <c r="D76" s="34">
        <v>63</v>
      </c>
      <c r="E76" s="34">
        <v>163</v>
      </c>
      <c r="F76" s="35">
        <f t="shared" si="10"/>
        <v>8.4150748580278781E-2</v>
      </c>
      <c r="G76" s="34">
        <v>130</v>
      </c>
      <c r="H76" s="35">
        <f t="shared" si="11"/>
        <v>0.7975460122699386</v>
      </c>
      <c r="I76" s="34">
        <v>3</v>
      </c>
      <c r="J76" s="34">
        <v>75</v>
      </c>
      <c r="K76" s="34">
        <v>60</v>
      </c>
      <c r="L76" s="34">
        <v>10</v>
      </c>
      <c r="M76" s="34">
        <v>50</v>
      </c>
      <c r="N76" s="34"/>
      <c r="O76" s="34"/>
      <c r="P76" s="34"/>
      <c r="Q76" s="34">
        <v>16</v>
      </c>
      <c r="R76" s="34">
        <v>6</v>
      </c>
      <c r="S76" s="34">
        <v>4</v>
      </c>
      <c r="T76" s="34">
        <v>26</v>
      </c>
      <c r="U76" s="34">
        <v>3</v>
      </c>
      <c r="V76" s="34"/>
      <c r="W76" s="34"/>
      <c r="X76" s="36">
        <f t="shared" si="12"/>
        <v>1.5487867836861124E-3</v>
      </c>
      <c r="Z76" s="7"/>
      <c r="AA76" s="7"/>
      <c r="AB76" s="28"/>
      <c r="AC76" s="29"/>
      <c r="AD76" s="29"/>
      <c r="AE76" s="29"/>
      <c r="AF76" s="29"/>
      <c r="AG76" s="29"/>
      <c r="AJ76" s="30"/>
      <c r="AK76" s="57"/>
      <c r="AL76" s="58"/>
      <c r="AM76" s="6"/>
      <c r="AN76" s="6"/>
      <c r="AO76" s="6"/>
      <c r="AP76" s="6"/>
      <c r="AQ76" s="6"/>
      <c r="AR76" s="6"/>
      <c r="AS76" s="6"/>
      <c r="AT76" s="3"/>
      <c r="AU76" s="3"/>
      <c r="AV76" s="3"/>
      <c r="AW76" s="3"/>
      <c r="AX76" s="3"/>
      <c r="AY76" s="3"/>
      <c r="AZ76" s="3"/>
      <c r="BA76" s="3"/>
    </row>
    <row r="77" spans="1:53" ht="20.25" customHeight="1" x14ac:dyDescent="0.15">
      <c r="A77" s="77"/>
      <c r="B77" s="74" t="s">
        <v>67</v>
      </c>
      <c r="C77" s="24">
        <v>87</v>
      </c>
      <c r="D77" s="24"/>
      <c r="E77" s="24">
        <v>3</v>
      </c>
      <c r="F77" s="25">
        <f t="shared" si="10"/>
        <v>3.4482758620689655E-2</v>
      </c>
      <c r="G77" s="24">
        <v>3</v>
      </c>
      <c r="H77" s="25">
        <f t="shared" si="11"/>
        <v>1</v>
      </c>
      <c r="I77" s="24">
        <v>1</v>
      </c>
      <c r="J77" s="24">
        <v>1</v>
      </c>
      <c r="K77" s="24">
        <v>1</v>
      </c>
      <c r="L77" s="24">
        <v>0</v>
      </c>
      <c r="M77" s="24">
        <v>1</v>
      </c>
      <c r="N77" s="24"/>
      <c r="O77" s="24"/>
      <c r="P77" s="24"/>
      <c r="Q77" s="24"/>
      <c r="R77" s="24"/>
      <c r="S77" s="24">
        <v>1</v>
      </c>
      <c r="T77" s="24"/>
      <c r="U77" s="24"/>
      <c r="V77" s="24"/>
      <c r="W77" s="24"/>
      <c r="X77" s="27">
        <f t="shared" si="12"/>
        <v>0</v>
      </c>
      <c r="Z77" s="7"/>
      <c r="AA77" s="7"/>
      <c r="AB77" s="28"/>
      <c r="AC77" s="29"/>
      <c r="AD77" s="29"/>
      <c r="AE77" s="29"/>
      <c r="AF77" s="29"/>
      <c r="AG77" s="29"/>
      <c r="AJ77" s="30"/>
    </row>
    <row r="78" spans="1:53" s="33" customFormat="1" ht="20.25" customHeight="1" x14ac:dyDescent="0.15">
      <c r="A78" s="77"/>
      <c r="B78" s="75"/>
      <c r="C78" s="34">
        <v>247</v>
      </c>
      <c r="D78" s="34">
        <v>2</v>
      </c>
      <c r="E78" s="34">
        <v>22</v>
      </c>
      <c r="F78" s="35">
        <f t="shared" si="10"/>
        <v>8.9068825910931168E-2</v>
      </c>
      <c r="G78" s="34">
        <v>12</v>
      </c>
      <c r="H78" s="35">
        <f t="shared" si="11"/>
        <v>0.54545454545454541</v>
      </c>
      <c r="I78" s="34">
        <v>1</v>
      </c>
      <c r="J78" s="34">
        <v>8</v>
      </c>
      <c r="K78" s="34">
        <v>5</v>
      </c>
      <c r="L78" s="34">
        <v>3</v>
      </c>
      <c r="M78" s="34">
        <v>2</v>
      </c>
      <c r="N78" s="34"/>
      <c r="O78" s="34"/>
      <c r="P78" s="34"/>
      <c r="Q78" s="34">
        <v>1</v>
      </c>
      <c r="R78" s="34"/>
      <c r="S78" s="34">
        <v>1</v>
      </c>
      <c r="T78" s="34">
        <v>1</v>
      </c>
      <c r="U78" s="34"/>
      <c r="V78" s="34"/>
      <c r="W78" s="34"/>
      <c r="X78" s="36">
        <f t="shared" si="12"/>
        <v>0</v>
      </c>
      <c r="Z78" s="7"/>
      <c r="AA78" s="7"/>
      <c r="AB78" s="28"/>
      <c r="AC78" s="29"/>
      <c r="AD78" s="29"/>
      <c r="AE78" s="29"/>
      <c r="AF78" s="29"/>
      <c r="AG78" s="29"/>
      <c r="AJ78" s="30"/>
      <c r="AK78" s="57"/>
      <c r="AL78" s="58"/>
      <c r="AM78" s="6"/>
      <c r="AN78" s="6"/>
      <c r="AO78" s="6"/>
      <c r="AP78" s="6"/>
      <c r="AQ78" s="6"/>
      <c r="AR78" s="6"/>
      <c r="AS78" s="6"/>
      <c r="AT78" s="3"/>
      <c r="AU78" s="3"/>
      <c r="AV78" s="3"/>
      <c r="AW78" s="3"/>
      <c r="AX78" s="3"/>
      <c r="AY78" s="3"/>
      <c r="AZ78" s="3"/>
      <c r="BA78" s="3"/>
    </row>
    <row r="79" spans="1:53" ht="20.25" customHeight="1" x14ac:dyDescent="0.15">
      <c r="A79" s="77"/>
      <c r="B79" s="68" t="s">
        <v>68</v>
      </c>
      <c r="C79" s="24">
        <v>114</v>
      </c>
      <c r="D79" s="24">
        <v>8</v>
      </c>
      <c r="E79" s="24">
        <v>9</v>
      </c>
      <c r="F79" s="25">
        <f t="shared" si="10"/>
        <v>7.8947368421052627E-2</v>
      </c>
      <c r="G79" s="24">
        <v>7</v>
      </c>
      <c r="H79" s="25">
        <f t="shared" si="11"/>
        <v>0.77777777777777779</v>
      </c>
      <c r="I79" s="24">
        <v>1</v>
      </c>
      <c r="J79" s="24">
        <v>5</v>
      </c>
      <c r="K79" s="24">
        <v>4</v>
      </c>
      <c r="L79" s="24">
        <v>2</v>
      </c>
      <c r="M79" s="24">
        <v>2</v>
      </c>
      <c r="N79" s="24"/>
      <c r="O79" s="24"/>
      <c r="P79" s="24"/>
      <c r="Q79" s="24">
        <v>1</v>
      </c>
      <c r="R79" s="24"/>
      <c r="S79" s="24"/>
      <c r="T79" s="24"/>
      <c r="U79" s="24"/>
      <c r="V79" s="24"/>
      <c r="W79" s="24"/>
      <c r="X79" s="27">
        <f t="shared" si="12"/>
        <v>0</v>
      </c>
      <c r="Z79" s="7"/>
      <c r="AA79" s="7"/>
      <c r="AB79" s="28"/>
      <c r="AC79" s="29"/>
      <c r="AD79" s="29"/>
      <c r="AE79" s="29"/>
      <c r="AF79" s="29"/>
      <c r="AG79" s="29"/>
      <c r="AJ79" s="30"/>
    </row>
    <row r="80" spans="1:53" s="33" customFormat="1" ht="20.25" customHeight="1" x14ac:dyDescent="0.15">
      <c r="A80" s="77"/>
      <c r="B80" s="69"/>
      <c r="C80" s="34">
        <v>792</v>
      </c>
      <c r="D80" s="34">
        <v>31</v>
      </c>
      <c r="E80" s="34">
        <v>69</v>
      </c>
      <c r="F80" s="35">
        <f t="shared" si="10"/>
        <v>8.7121212121212127E-2</v>
      </c>
      <c r="G80" s="34">
        <v>57</v>
      </c>
      <c r="H80" s="35">
        <f t="shared" si="11"/>
        <v>0.82608695652173914</v>
      </c>
      <c r="I80" s="34">
        <v>3</v>
      </c>
      <c r="J80" s="34">
        <v>35</v>
      </c>
      <c r="K80" s="34">
        <v>31</v>
      </c>
      <c r="L80" s="34">
        <v>6</v>
      </c>
      <c r="M80" s="34">
        <v>25</v>
      </c>
      <c r="N80" s="34"/>
      <c r="O80" s="34"/>
      <c r="P80" s="34"/>
      <c r="Q80" s="34">
        <v>5</v>
      </c>
      <c r="R80" s="34">
        <v>5</v>
      </c>
      <c r="S80" s="34">
        <v>2</v>
      </c>
      <c r="T80" s="34">
        <v>7</v>
      </c>
      <c r="U80" s="34">
        <v>1</v>
      </c>
      <c r="V80" s="34"/>
      <c r="W80" s="34"/>
      <c r="X80" s="36">
        <f t="shared" si="12"/>
        <v>1.2626262626262627E-3</v>
      </c>
      <c r="Z80" s="7"/>
      <c r="AA80" s="7"/>
      <c r="AB80" s="28"/>
      <c r="AC80" s="29"/>
      <c r="AD80" s="29"/>
      <c r="AE80" s="29"/>
      <c r="AF80" s="29"/>
      <c r="AG80" s="29"/>
      <c r="AJ80" s="30"/>
      <c r="AK80" s="57"/>
      <c r="AL80" s="58"/>
      <c r="AM80" s="6"/>
      <c r="AN80" s="6"/>
      <c r="AO80" s="6"/>
      <c r="AP80" s="6"/>
      <c r="AQ80" s="6"/>
      <c r="AR80" s="6"/>
      <c r="AS80" s="6"/>
      <c r="AT80" s="3"/>
      <c r="AU80" s="3"/>
      <c r="AV80" s="3"/>
      <c r="AW80" s="3"/>
      <c r="AX80" s="3"/>
      <c r="AY80" s="3"/>
      <c r="AZ80" s="3"/>
      <c r="BA80" s="3"/>
    </row>
    <row r="81" spans="1:53" ht="21.75" customHeight="1" x14ac:dyDescent="0.15">
      <c r="A81" s="77"/>
      <c r="B81" s="40" t="s">
        <v>31</v>
      </c>
      <c r="C81" s="41">
        <f>C61+C63+C65+C67+C69+C71+C73+C75+C77+C79</f>
        <v>3092</v>
      </c>
      <c r="D81" s="41">
        <f t="shared" ref="D81:W82" si="13">D61+D63+D65+D67+D69+D71+D73+D75+D77+D79</f>
        <v>119</v>
      </c>
      <c r="E81" s="41">
        <f t="shared" si="13"/>
        <v>253</v>
      </c>
      <c r="F81" s="42">
        <f t="shared" si="10"/>
        <v>8.1824062095730912E-2</v>
      </c>
      <c r="G81" s="41">
        <f t="shared" si="13"/>
        <v>181</v>
      </c>
      <c r="H81" s="42">
        <f t="shared" si="11"/>
        <v>0.71541501976284583</v>
      </c>
      <c r="I81" s="41">
        <f t="shared" si="13"/>
        <v>20</v>
      </c>
      <c r="J81" s="41">
        <f t="shared" si="13"/>
        <v>86</v>
      </c>
      <c r="K81" s="41">
        <f t="shared" si="13"/>
        <v>68</v>
      </c>
      <c r="L81" s="41">
        <f t="shared" si="13"/>
        <v>15</v>
      </c>
      <c r="M81" s="41">
        <f t="shared" si="13"/>
        <v>53</v>
      </c>
      <c r="N81" s="41">
        <f t="shared" si="13"/>
        <v>0</v>
      </c>
      <c r="O81" s="41">
        <f t="shared" si="13"/>
        <v>0</v>
      </c>
      <c r="P81" s="41">
        <f t="shared" si="13"/>
        <v>1</v>
      </c>
      <c r="Q81" s="41">
        <f t="shared" si="13"/>
        <v>15</v>
      </c>
      <c r="R81" s="41">
        <f t="shared" si="13"/>
        <v>19</v>
      </c>
      <c r="S81" s="41">
        <f t="shared" si="13"/>
        <v>7</v>
      </c>
      <c r="T81" s="41">
        <f t="shared" si="13"/>
        <v>33</v>
      </c>
      <c r="U81" s="41">
        <f t="shared" si="13"/>
        <v>16</v>
      </c>
      <c r="V81" s="41">
        <f t="shared" si="13"/>
        <v>10</v>
      </c>
      <c r="W81" s="41">
        <f t="shared" si="13"/>
        <v>6</v>
      </c>
      <c r="X81" s="43">
        <f t="shared" si="12"/>
        <v>5.1746442432082798E-3</v>
      </c>
      <c r="Z81" s="7"/>
      <c r="AA81" s="7"/>
      <c r="AB81" s="28"/>
      <c r="AC81" s="29"/>
      <c r="AD81" s="29"/>
      <c r="AE81" s="29"/>
      <c r="AF81" s="29"/>
      <c r="AG81" s="29"/>
      <c r="AJ81" s="30"/>
    </row>
    <row r="82" spans="1:53" s="33" customFormat="1" ht="21.75" customHeight="1" x14ac:dyDescent="0.15">
      <c r="A82" s="78"/>
      <c r="B82" s="44" t="s">
        <v>32</v>
      </c>
      <c r="C82" s="45">
        <f>C62+C64+C66+C68+C70+C72+C74+C76+C78+C80</f>
        <v>16168</v>
      </c>
      <c r="D82" s="45">
        <f t="shared" si="13"/>
        <v>465</v>
      </c>
      <c r="E82" s="45">
        <f t="shared" si="13"/>
        <v>1194</v>
      </c>
      <c r="F82" s="55">
        <f t="shared" si="10"/>
        <v>7.3849579416130628E-2</v>
      </c>
      <c r="G82" s="45">
        <f t="shared" si="13"/>
        <v>935</v>
      </c>
      <c r="H82" s="55">
        <f t="shared" si="11"/>
        <v>0.78308207705192634</v>
      </c>
      <c r="I82" s="45">
        <f t="shared" si="13"/>
        <v>46</v>
      </c>
      <c r="J82" s="45">
        <f t="shared" si="13"/>
        <v>490</v>
      </c>
      <c r="K82" s="45">
        <f t="shared" si="13"/>
        <v>408</v>
      </c>
      <c r="L82" s="45">
        <f t="shared" si="13"/>
        <v>79</v>
      </c>
      <c r="M82" s="45">
        <f t="shared" si="13"/>
        <v>329</v>
      </c>
      <c r="N82" s="45">
        <f t="shared" si="13"/>
        <v>0</v>
      </c>
      <c r="O82" s="45">
        <f t="shared" si="13"/>
        <v>0</v>
      </c>
      <c r="P82" s="45">
        <f t="shared" si="13"/>
        <v>3</v>
      </c>
      <c r="Q82" s="45">
        <f t="shared" si="13"/>
        <v>120</v>
      </c>
      <c r="R82" s="45">
        <f t="shared" si="13"/>
        <v>101</v>
      </c>
      <c r="S82" s="45">
        <f t="shared" si="13"/>
        <v>22</v>
      </c>
      <c r="T82" s="45">
        <f t="shared" si="13"/>
        <v>153</v>
      </c>
      <c r="U82" s="45">
        <f t="shared" si="13"/>
        <v>38</v>
      </c>
      <c r="V82" s="45">
        <f t="shared" si="13"/>
        <v>27</v>
      </c>
      <c r="W82" s="45">
        <f t="shared" si="13"/>
        <v>18</v>
      </c>
      <c r="X82" s="47">
        <f t="shared" si="12"/>
        <v>2.3503216229589312E-3</v>
      </c>
      <c r="Z82" s="7"/>
      <c r="AA82" s="7"/>
      <c r="AB82" s="28"/>
      <c r="AC82" s="29"/>
      <c r="AD82" s="29"/>
      <c r="AE82" s="29"/>
      <c r="AF82" s="29"/>
      <c r="AG82" s="29"/>
      <c r="AJ82" s="30"/>
      <c r="AK82" s="57"/>
      <c r="AL82" s="58"/>
      <c r="AM82" s="6"/>
      <c r="AN82" s="6"/>
      <c r="AO82" s="6"/>
      <c r="AP82" s="6"/>
      <c r="AQ82" s="6"/>
      <c r="AR82" s="6"/>
      <c r="AS82" s="6"/>
      <c r="AT82" s="3"/>
      <c r="AU82" s="3"/>
      <c r="AV82" s="3"/>
      <c r="AW82" s="3"/>
      <c r="AX82" s="3"/>
      <c r="AY82" s="3"/>
      <c r="AZ82" s="3"/>
      <c r="BA82" s="3"/>
    </row>
    <row r="83" spans="1:53" ht="20.25" customHeight="1" x14ac:dyDescent="0.15">
      <c r="A83" s="76" t="s">
        <v>69</v>
      </c>
      <c r="B83" s="68" t="s">
        <v>70</v>
      </c>
      <c r="C83" s="24">
        <v>374</v>
      </c>
      <c r="D83" s="24">
        <v>18</v>
      </c>
      <c r="E83" s="24">
        <v>26</v>
      </c>
      <c r="F83" s="25">
        <f t="shared" si="10"/>
        <v>6.9518716577540107E-2</v>
      </c>
      <c r="G83" s="24">
        <v>18</v>
      </c>
      <c r="H83" s="25">
        <f t="shared" si="11"/>
        <v>0.69230769230769229</v>
      </c>
      <c r="I83" s="24">
        <v>2</v>
      </c>
      <c r="J83" s="24">
        <v>11</v>
      </c>
      <c r="K83" s="24">
        <v>9</v>
      </c>
      <c r="L83" s="24"/>
      <c r="M83" s="24">
        <v>9</v>
      </c>
      <c r="N83" s="24"/>
      <c r="O83" s="24"/>
      <c r="P83" s="24"/>
      <c r="Q83" s="24">
        <v>1</v>
      </c>
      <c r="R83" s="24">
        <v>1</v>
      </c>
      <c r="S83" s="24"/>
      <c r="T83" s="24">
        <v>3</v>
      </c>
      <c r="U83" s="24">
        <v>2</v>
      </c>
      <c r="V83" s="24">
        <v>2</v>
      </c>
      <c r="W83" s="24">
        <v>2</v>
      </c>
      <c r="X83" s="27">
        <f t="shared" si="12"/>
        <v>5.3475935828877002E-3</v>
      </c>
      <c r="Z83" s="7"/>
      <c r="AA83" s="7"/>
      <c r="AB83" s="28"/>
      <c r="AC83" s="29"/>
      <c r="AD83" s="29"/>
      <c r="AE83" s="29"/>
      <c r="AF83" s="29"/>
      <c r="AG83" s="29"/>
      <c r="AJ83" s="30"/>
    </row>
    <row r="84" spans="1:53" s="33" customFormat="1" ht="20.25" customHeight="1" x14ac:dyDescent="0.15">
      <c r="A84" s="77"/>
      <c r="B84" s="69"/>
      <c r="C84" s="34">
        <v>3899</v>
      </c>
      <c r="D84" s="34">
        <v>120</v>
      </c>
      <c r="E84" s="34">
        <v>275</v>
      </c>
      <c r="F84" s="35">
        <f t="shared" si="10"/>
        <v>7.0530905360348811E-2</v>
      </c>
      <c r="G84" s="34">
        <v>208</v>
      </c>
      <c r="H84" s="35">
        <f t="shared" si="11"/>
        <v>0.75636363636363635</v>
      </c>
      <c r="I84" s="34">
        <v>6</v>
      </c>
      <c r="J84" s="34">
        <v>111</v>
      </c>
      <c r="K84" s="34">
        <v>94</v>
      </c>
      <c r="L84" s="34">
        <v>17</v>
      </c>
      <c r="M84" s="34">
        <v>77</v>
      </c>
      <c r="N84" s="34"/>
      <c r="O84" s="34"/>
      <c r="P84" s="34"/>
      <c r="Q84" s="34">
        <v>23</v>
      </c>
      <c r="R84" s="34">
        <v>22</v>
      </c>
      <c r="S84" s="34">
        <v>6</v>
      </c>
      <c r="T84" s="34">
        <v>40</v>
      </c>
      <c r="U84" s="34">
        <v>5</v>
      </c>
      <c r="V84" s="34">
        <v>3</v>
      </c>
      <c r="W84" s="34">
        <v>3</v>
      </c>
      <c r="X84" s="36">
        <f t="shared" si="12"/>
        <v>1.2823800974608873E-3</v>
      </c>
      <c r="Z84" s="7"/>
      <c r="AA84" s="7"/>
      <c r="AB84" s="28"/>
      <c r="AC84" s="29"/>
      <c r="AD84" s="29"/>
      <c r="AE84" s="29"/>
      <c r="AF84" s="29"/>
      <c r="AG84" s="29"/>
      <c r="AJ84" s="30"/>
      <c r="AK84" s="57"/>
      <c r="AL84" s="58"/>
      <c r="AM84" s="6"/>
      <c r="AN84" s="6"/>
      <c r="AO84" s="6"/>
      <c r="AP84" s="6"/>
      <c r="AQ84" s="6"/>
      <c r="AR84" s="6"/>
      <c r="AS84" s="6"/>
      <c r="AT84" s="3"/>
      <c r="AU84" s="3"/>
      <c r="AV84" s="3"/>
      <c r="AW84" s="3"/>
      <c r="AX84" s="3"/>
      <c r="AY84" s="3"/>
      <c r="AZ84" s="3"/>
      <c r="BA84" s="3"/>
    </row>
    <row r="85" spans="1:53" ht="20.25" customHeight="1" x14ac:dyDescent="0.15">
      <c r="A85" s="77"/>
      <c r="B85" s="79" t="s">
        <v>71</v>
      </c>
      <c r="C85" s="24">
        <v>521</v>
      </c>
      <c r="D85" s="24">
        <v>30</v>
      </c>
      <c r="E85" s="24">
        <v>33</v>
      </c>
      <c r="F85" s="25">
        <f t="shared" si="10"/>
        <v>6.3339731285988479E-2</v>
      </c>
      <c r="G85" s="24">
        <v>21</v>
      </c>
      <c r="H85" s="25">
        <f t="shared" si="11"/>
        <v>0.63636363636363635</v>
      </c>
      <c r="I85" s="24">
        <v>2</v>
      </c>
      <c r="J85" s="24">
        <v>10</v>
      </c>
      <c r="K85" s="24">
        <v>8</v>
      </c>
      <c r="L85" s="24">
        <v>5</v>
      </c>
      <c r="M85" s="24">
        <v>3</v>
      </c>
      <c r="N85" s="24"/>
      <c r="O85" s="24"/>
      <c r="P85" s="24">
        <v>1</v>
      </c>
      <c r="Q85" s="24">
        <v>1</v>
      </c>
      <c r="R85" s="24">
        <v>1</v>
      </c>
      <c r="S85" s="24">
        <v>1</v>
      </c>
      <c r="T85" s="24">
        <v>5</v>
      </c>
      <c r="U85" s="24">
        <v>1</v>
      </c>
      <c r="V85" s="24"/>
      <c r="W85" s="24"/>
      <c r="X85" s="27">
        <f t="shared" si="12"/>
        <v>1.9193857965451055E-3</v>
      </c>
      <c r="Z85" s="7"/>
      <c r="AA85" s="7"/>
      <c r="AB85" s="28"/>
      <c r="AC85" s="29"/>
      <c r="AD85" s="29"/>
      <c r="AE85" s="29"/>
      <c r="AF85" s="29"/>
      <c r="AG85" s="29"/>
      <c r="AJ85" s="30"/>
    </row>
    <row r="86" spans="1:53" s="33" customFormat="1" ht="20.25" customHeight="1" x14ac:dyDescent="0.15">
      <c r="A86" s="77"/>
      <c r="B86" s="69"/>
      <c r="C86" s="34">
        <v>2681</v>
      </c>
      <c r="D86" s="34">
        <v>88</v>
      </c>
      <c r="E86" s="34">
        <v>192</v>
      </c>
      <c r="F86" s="35">
        <f t="shared" si="10"/>
        <v>7.1615069004102944E-2</v>
      </c>
      <c r="G86" s="34">
        <v>148</v>
      </c>
      <c r="H86" s="35">
        <f t="shared" si="11"/>
        <v>0.77083333333333337</v>
      </c>
      <c r="I86" s="34">
        <v>7</v>
      </c>
      <c r="J86" s="34">
        <v>73</v>
      </c>
      <c r="K86" s="34">
        <v>65</v>
      </c>
      <c r="L86" s="34">
        <v>12</v>
      </c>
      <c r="M86" s="34">
        <v>53</v>
      </c>
      <c r="N86" s="34"/>
      <c r="O86" s="34"/>
      <c r="P86" s="34">
        <v>1</v>
      </c>
      <c r="Q86" s="34">
        <v>20</v>
      </c>
      <c r="R86" s="34">
        <v>18</v>
      </c>
      <c r="S86" s="34">
        <v>4</v>
      </c>
      <c r="T86" s="34">
        <v>25</v>
      </c>
      <c r="U86" s="34">
        <v>3</v>
      </c>
      <c r="V86" s="34">
        <v>2</v>
      </c>
      <c r="W86" s="34">
        <v>2</v>
      </c>
      <c r="X86" s="36">
        <f t="shared" si="12"/>
        <v>1.1189854531891085E-3</v>
      </c>
      <c r="Z86" s="7"/>
      <c r="AA86" s="7"/>
      <c r="AB86" s="28"/>
      <c r="AC86" s="29"/>
      <c r="AD86" s="29"/>
      <c r="AE86" s="29"/>
      <c r="AF86" s="29"/>
      <c r="AG86" s="29"/>
      <c r="AJ86" s="30"/>
      <c r="AK86" s="57"/>
      <c r="AL86" s="58"/>
      <c r="AM86" s="6"/>
      <c r="AN86" s="6"/>
      <c r="AO86" s="6"/>
      <c r="AP86" s="6"/>
      <c r="AQ86" s="6"/>
      <c r="AR86" s="6"/>
      <c r="AS86" s="6"/>
      <c r="AT86" s="3"/>
      <c r="AU86" s="3"/>
      <c r="AV86" s="3"/>
      <c r="AW86" s="3"/>
      <c r="AX86" s="3"/>
      <c r="AY86" s="3"/>
      <c r="AZ86" s="3"/>
      <c r="BA86" s="3"/>
    </row>
    <row r="87" spans="1:53" ht="20.25" customHeight="1" x14ac:dyDescent="0.15">
      <c r="A87" s="77"/>
      <c r="B87" s="68" t="s">
        <v>72</v>
      </c>
      <c r="C87" s="24">
        <v>306</v>
      </c>
      <c r="D87" s="24">
        <v>25</v>
      </c>
      <c r="E87" s="24">
        <v>29</v>
      </c>
      <c r="F87" s="25">
        <f>E87/C87</f>
        <v>9.4771241830065356E-2</v>
      </c>
      <c r="G87" s="24">
        <v>19</v>
      </c>
      <c r="H87" s="25">
        <f>G87/E87</f>
        <v>0.65517241379310343</v>
      </c>
      <c r="I87" s="24">
        <v>3</v>
      </c>
      <c r="J87" s="24">
        <v>10</v>
      </c>
      <c r="K87" s="24">
        <v>10</v>
      </c>
      <c r="L87" s="24">
        <v>2</v>
      </c>
      <c r="M87" s="24">
        <v>8</v>
      </c>
      <c r="N87" s="24"/>
      <c r="O87" s="24"/>
      <c r="P87" s="24"/>
      <c r="Q87" s="24"/>
      <c r="R87" s="24">
        <v>1</v>
      </c>
      <c r="S87" s="24"/>
      <c r="T87" s="24">
        <v>5</v>
      </c>
      <c r="U87" s="24">
        <v>1</v>
      </c>
      <c r="V87" s="24"/>
      <c r="W87" s="24"/>
      <c r="X87" s="27">
        <f t="shared" si="12"/>
        <v>3.2679738562091504E-3</v>
      </c>
      <c r="Z87" s="7"/>
      <c r="AA87" s="7"/>
      <c r="AB87" s="28"/>
      <c r="AC87" s="29"/>
      <c r="AD87" s="29"/>
      <c r="AE87" s="29"/>
      <c r="AF87" s="29"/>
      <c r="AG87" s="29"/>
    </row>
    <row r="88" spans="1:53" s="33" customFormat="1" ht="20.25" customHeight="1" x14ac:dyDescent="0.15">
      <c r="A88" s="77"/>
      <c r="B88" s="69"/>
      <c r="C88" s="34">
        <v>1287</v>
      </c>
      <c r="D88" s="34">
        <v>72</v>
      </c>
      <c r="E88" s="34">
        <v>101</v>
      </c>
      <c r="F88" s="35">
        <f>E88/C88</f>
        <v>7.847707847707848E-2</v>
      </c>
      <c r="G88" s="34">
        <v>77</v>
      </c>
      <c r="H88" s="35">
        <f t="shared" si="11"/>
        <v>0.76237623762376239</v>
      </c>
      <c r="I88" s="34">
        <v>4</v>
      </c>
      <c r="J88" s="34">
        <v>40</v>
      </c>
      <c r="K88" s="34">
        <v>36</v>
      </c>
      <c r="L88" s="34">
        <v>9</v>
      </c>
      <c r="M88" s="34">
        <v>27</v>
      </c>
      <c r="N88" s="34"/>
      <c r="O88" s="34"/>
      <c r="P88" s="34"/>
      <c r="Q88" s="34">
        <v>7</v>
      </c>
      <c r="R88" s="34">
        <v>6</v>
      </c>
      <c r="S88" s="34">
        <v>1</v>
      </c>
      <c r="T88" s="34">
        <v>19</v>
      </c>
      <c r="U88" s="34">
        <v>2</v>
      </c>
      <c r="V88" s="34">
        <v>1</v>
      </c>
      <c r="W88" s="34">
        <v>1</v>
      </c>
      <c r="X88" s="36">
        <f t="shared" si="12"/>
        <v>1.554001554001554E-3</v>
      </c>
      <c r="Z88" s="7"/>
      <c r="AA88" s="7"/>
      <c r="AB88" s="28"/>
      <c r="AC88" s="29"/>
      <c r="AD88" s="29"/>
      <c r="AE88" s="29"/>
      <c r="AF88" s="29"/>
      <c r="AG88" s="29"/>
      <c r="AK88" s="57"/>
      <c r="AL88" s="58"/>
      <c r="AM88" s="6"/>
      <c r="AN88" s="6"/>
      <c r="AO88" s="6"/>
      <c r="AP88" s="6"/>
      <c r="AQ88" s="6"/>
      <c r="AR88" s="6"/>
      <c r="AS88" s="6"/>
      <c r="AT88" s="3"/>
      <c r="AU88" s="3"/>
      <c r="AV88" s="3"/>
      <c r="AW88" s="3"/>
      <c r="AX88" s="3"/>
      <c r="AY88" s="3"/>
      <c r="AZ88" s="3"/>
      <c r="BA88" s="3"/>
    </row>
    <row r="89" spans="1:53" ht="21.75" customHeight="1" x14ac:dyDescent="0.15">
      <c r="A89" s="77"/>
      <c r="B89" s="40" t="s">
        <v>31</v>
      </c>
      <c r="C89" s="41">
        <f>C83+C85+C87</f>
        <v>1201</v>
      </c>
      <c r="D89" s="41">
        <f t="shared" ref="D89:W89" si="14">D83+D85+D87</f>
        <v>73</v>
      </c>
      <c r="E89" s="41">
        <f t="shared" si="14"/>
        <v>88</v>
      </c>
      <c r="F89" s="42">
        <f>E89/C89</f>
        <v>7.3272273105745217E-2</v>
      </c>
      <c r="G89" s="41">
        <f t="shared" si="14"/>
        <v>58</v>
      </c>
      <c r="H89" s="42">
        <f t="shared" si="11"/>
        <v>0.65909090909090906</v>
      </c>
      <c r="I89" s="41">
        <f t="shared" si="14"/>
        <v>7</v>
      </c>
      <c r="J89" s="41">
        <f t="shared" si="14"/>
        <v>31</v>
      </c>
      <c r="K89" s="41">
        <f t="shared" si="14"/>
        <v>27</v>
      </c>
      <c r="L89" s="41">
        <f t="shared" si="14"/>
        <v>7</v>
      </c>
      <c r="M89" s="41">
        <f t="shared" si="14"/>
        <v>20</v>
      </c>
      <c r="N89" s="41">
        <f t="shared" si="14"/>
        <v>0</v>
      </c>
      <c r="O89" s="41">
        <f t="shared" si="14"/>
        <v>0</v>
      </c>
      <c r="P89" s="41">
        <f t="shared" si="14"/>
        <v>1</v>
      </c>
      <c r="Q89" s="41">
        <f t="shared" si="14"/>
        <v>2</v>
      </c>
      <c r="R89" s="41">
        <f t="shared" si="14"/>
        <v>3</v>
      </c>
      <c r="S89" s="41">
        <f t="shared" si="14"/>
        <v>1</v>
      </c>
      <c r="T89" s="41">
        <f t="shared" si="14"/>
        <v>13</v>
      </c>
      <c r="U89" s="41">
        <f t="shared" si="14"/>
        <v>4</v>
      </c>
      <c r="V89" s="41">
        <f t="shared" si="14"/>
        <v>2</v>
      </c>
      <c r="W89" s="41">
        <f t="shared" si="14"/>
        <v>2</v>
      </c>
      <c r="X89" s="43">
        <f t="shared" si="12"/>
        <v>3.3305578684429643E-3</v>
      </c>
      <c r="Z89" s="7"/>
      <c r="AA89" s="7"/>
      <c r="AB89" s="28"/>
      <c r="AC89" s="29"/>
      <c r="AD89" s="29"/>
      <c r="AE89" s="29"/>
      <c r="AF89" s="29"/>
      <c r="AG89" s="29"/>
    </row>
    <row r="90" spans="1:53" s="33" customFormat="1" ht="21.75" customHeight="1" x14ac:dyDescent="0.15">
      <c r="A90" s="78"/>
      <c r="B90" s="44" t="s">
        <v>32</v>
      </c>
      <c r="C90" s="45">
        <f>C84+C86+C88</f>
        <v>7867</v>
      </c>
      <c r="D90" s="45">
        <f>D84+D86+D88</f>
        <v>280</v>
      </c>
      <c r="E90" s="45">
        <f>E84+E86+E88</f>
        <v>568</v>
      </c>
      <c r="F90" s="55">
        <f>E90/C90</f>
        <v>7.2200330494470569E-2</v>
      </c>
      <c r="G90" s="45">
        <f>G84+G86+G88</f>
        <v>433</v>
      </c>
      <c r="H90" s="55">
        <f t="shared" si="11"/>
        <v>0.76232394366197187</v>
      </c>
      <c r="I90" s="45">
        <f t="shared" ref="I90:Q90" si="15">I84+I86+I88</f>
        <v>17</v>
      </c>
      <c r="J90" s="45">
        <f t="shared" si="15"/>
        <v>224</v>
      </c>
      <c r="K90" s="45">
        <f t="shared" si="15"/>
        <v>195</v>
      </c>
      <c r="L90" s="45">
        <f t="shared" si="15"/>
        <v>38</v>
      </c>
      <c r="M90" s="45">
        <f t="shared" si="15"/>
        <v>157</v>
      </c>
      <c r="N90" s="45">
        <f t="shared" si="15"/>
        <v>0</v>
      </c>
      <c r="O90" s="45">
        <f t="shared" si="15"/>
        <v>0</v>
      </c>
      <c r="P90" s="45">
        <f t="shared" si="15"/>
        <v>1</v>
      </c>
      <c r="Q90" s="45">
        <f t="shared" si="15"/>
        <v>50</v>
      </c>
      <c r="R90" s="45">
        <f t="shared" ref="R90:W90" si="16">R84+R86+R88</f>
        <v>46</v>
      </c>
      <c r="S90" s="45">
        <f t="shared" si="16"/>
        <v>11</v>
      </c>
      <c r="T90" s="45">
        <f t="shared" si="16"/>
        <v>84</v>
      </c>
      <c r="U90" s="45">
        <f t="shared" si="16"/>
        <v>10</v>
      </c>
      <c r="V90" s="45">
        <f t="shared" si="16"/>
        <v>6</v>
      </c>
      <c r="W90" s="45">
        <f t="shared" si="16"/>
        <v>6</v>
      </c>
      <c r="X90" s="47">
        <f t="shared" si="12"/>
        <v>1.2711325791280031E-3</v>
      </c>
      <c r="Z90" s="7"/>
      <c r="AA90" s="7"/>
      <c r="AB90" s="28"/>
      <c r="AC90" s="29"/>
      <c r="AD90" s="29"/>
      <c r="AE90" s="29"/>
      <c r="AF90" s="29"/>
      <c r="AG90" s="29"/>
      <c r="AJ90" s="30"/>
      <c r="AK90" s="57"/>
      <c r="AL90" s="58"/>
      <c r="AM90" s="6"/>
      <c r="AN90" s="6"/>
      <c r="AO90" s="6"/>
      <c r="AP90" s="6"/>
      <c r="AQ90" s="6"/>
      <c r="AR90" s="6"/>
      <c r="AS90" s="6"/>
      <c r="AT90" s="3"/>
      <c r="AU90" s="3"/>
      <c r="AV90" s="3"/>
      <c r="AW90" s="3"/>
      <c r="AX90" s="3"/>
      <c r="AY90" s="3"/>
      <c r="AZ90" s="3"/>
      <c r="BA90" s="3"/>
    </row>
    <row r="91" spans="1:53" ht="21.75" customHeight="1" x14ac:dyDescent="0.15">
      <c r="A91" s="76" t="s">
        <v>73</v>
      </c>
      <c r="B91" s="68" t="s">
        <v>74</v>
      </c>
      <c r="C91" s="24">
        <v>641</v>
      </c>
      <c r="D91" s="24">
        <v>33</v>
      </c>
      <c r="E91" s="24">
        <v>46</v>
      </c>
      <c r="F91" s="25">
        <f t="shared" si="10"/>
        <v>7.1762870514820595E-2</v>
      </c>
      <c r="G91" s="24">
        <v>30</v>
      </c>
      <c r="H91" s="25">
        <f t="shared" si="11"/>
        <v>0.65217391304347827</v>
      </c>
      <c r="I91" s="24">
        <v>1</v>
      </c>
      <c r="J91" s="24">
        <v>17</v>
      </c>
      <c r="K91" s="24">
        <v>14</v>
      </c>
      <c r="L91" s="24">
        <v>7</v>
      </c>
      <c r="M91" s="24">
        <v>7</v>
      </c>
      <c r="N91" s="24"/>
      <c r="O91" s="24"/>
      <c r="P91" s="24"/>
      <c r="Q91" s="24">
        <v>2</v>
      </c>
      <c r="R91" s="24">
        <v>2</v>
      </c>
      <c r="S91" s="24">
        <v>1</v>
      </c>
      <c r="T91" s="24">
        <v>7</v>
      </c>
      <c r="U91" s="24">
        <v>1</v>
      </c>
      <c r="V91" s="24">
        <v>1</v>
      </c>
      <c r="W91" s="24">
        <v>1</v>
      </c>
      <c r="X91" s="27">
        <f t="shared" si="12"/>
        <v>1.5600624024960999E-3</v>
      </c>
      <c r="Z91" s="7"/>
      <c r="AA91" s="7"/>
      <c r="AB91" s="28"/>
      <c r="AC91" s="29"/>
      <c r="AD91" s="29"/>
      <c r="AE91" s="29"/>
      <c r="AF91" s="29"/>
      <c r="AG91" s="29"/>
      <c r="AJ91" s="30"/>
    </row>
    <row r="92" spans="1:53" s="33" customFormat="1" ht="21.75" customHeight="1" x14ac:dyDescent="0.15">
      <c r="A92" s="77"/>
      <c r="B92" s="69"/>
      <c r="C92" s="34">
        <v>2959</v>
      </c>
      <c r="D92" s="34">
        <v>78</v>
      </c>
      <c r="E92" s="34">
        <v>215</v>
      </c>
      <c r="F92" s="35">
        <f t="shared" si="10"/>
        <v>7.2659682325109831E-2</v>
      </c>
      <c r="G92" s="34">
        <v>163</v>
      </c>
      <c r="H92" s="35">
        <f t="shared" si="11"/>
        <v>0.75813953488372088</v>
      </c>
      <c r="I92" s="34">
        <v>7</v>
      </c>
      <c r="J92" s="34">
        <v>95</v>
      </c>
      <c r="K92" s="34">
        <v>84</v>
      </c>
      <c r="L92" s="34">
        <v>23</v>
      </c>
      <c r="M92" s="34">
        <v>61</v>
      </c>
      <c r="N92" s="34"/>
      <c r="O92" s="34"/>
      <c r="P92" s="34"/>
      <c r="Q92" s="34">
        <v>20</v>
      </c>
      <c r="R92" s="34">
        <v>7</v>
      </c>
      <c r="S92" s="34">
        <v>7</v>
      </c>
      <c r="T92" s="34">
        <v>27</v>
      </c>
      <c r="U92" s="34">
        <v>5</v>
      </c>
      <c r="V92" s="34">
        <v>3</v>
      </c>
      <c r="W92" s="34">
        <v>2</v>
      </c>
      <c r="X92" s="36">
        <f t="shared" si="12"/>
        <v>1.6897600540723217E-3</v>
      </c>
      <c r="Z92" s="7"/>
      <c r="AA92" s="7"/>
      <c r="AB92" s="28"/>
      <c r="AC92" s="29"/>
      <c r="AD92" s="29"/>
      <c r="AE92" s="29"/>
      <c r="AF92" s="29"/>
      <c r="AG92" s="29"/>
      <c r="AJ92" s="30"/>
      <c r="AK92" s="57"/>
      <c r="AL92" s="58"/>
      <c r="AM92" s="6"/>
      <c r="AN92" s="6"/>
      <c r="AO92" s="6"/>
      <c r="AP92" s="6"/>
      <c r="AQ92" s="6"/>
      <c r="AR92" s="6"/>
      <c r="AS92" s="6"/>
      <c r="AT92" s="3"/>
      <c r="AU92" s="3"/>
      <c r="AV92" s="3"/>
      <c r="AW92" s="3"/>
      <c r="AX92" s="3"/>
      <c r="AY92" s="3"/>
      <c r="AZ92" s="3"/>
      <c r="BA92" s="3"/>
    </row>
    <row r="93" spans="1:53" s="33" customFormat="1" ht="21.75" customHeight="1" x14ac:dyDescent="0.15">
      <c r="A93" s="77"/>
      <c r="B93" s="74" t="s">
        <v>75</v>
      </c>
      <c r="C93" s="24">
        <v>1395</v>
      </c>
      <c r="D93" s="24">
        <v>29</v>
      </c>
      <c r="E93" s="24">
        <v>143</v>
      </c>
      <c r="F93" s="25">
        <f t="shared" si="10"/>
        <v>0.10250896057347671</v>
      </c>
      <c r="G93" s="24">
        <v>93</v>
      </c>
      <c r="H93" s="25">
        <f t="shared" si="11"/>
        <v>0.65034965034965031</v>
      </c>
      <c r="I93" s="24">
        <v>4</v>
      </c>
      <c r="J93" s="24">
        <v>49</v>
      </c>
      <c r="K93" s="24">
        <v>30</v>
      </c>
      <c r="L93" s="24">
        <v>8</v>
      </c>
      <c r="M93" s="24">
        <v>22</v>
      </c>
      <c r="N93" s="24"/>
      <c r="O93" s="24"/>
      <c r="P93" s="24"/>
      <c r="Q93" s="24">
        <v>4</v>
      </c>
      <c r="R93" s="24">
        <v>6</v>
      </c>
      <c r="S93" s="24">
        <v>3</v>
      </c>
      <c r="T93" s="24">
        <v>27</v>
      </c>
      <c r="U93" s="24"/>
      <c r="V93" s="24"/>
      <c r="W93" s="24"/>
      <c r="X93" s="27">
        <f t="shared" si="12"/>
        <v>0</v>
      </c>
      <c r="Z93" s="7"/>
      <c r="AA93" s="7"/>
      <c r="AB93" s="28"/>
      <c r="AC93" s="29"/>
      <c r="AD93" s="29"/>
      <c r="AE93" s="29"/>
      <c r="AF93" s="29"/>
      <c r="AG93" s="29"/>
      <c r="AJ93" s="30"/>
      <c r="AK93" s="57"/>
      <c r="AL93" s="58"/>
      <c r="AM93" s="6"/>
      <c r="AN93" s="6"/>
      <c r="AO93" s="6"/>
      <c r="AP93" s="6"/>
      <c r="AQ93" s="6"/>
      <c r="AR93" s="6"/>
      <c r="AS93" s="6"/>
      <c r="AT93" s="3"/>
      <c r="AU93" s="3"/>
      <c r="AV93" s="3"/>
      <c r="AW93" s="3"/>
      <c r="AX93" s="3"/>
      <c r="AY93" s="3"/>
      <c r="AZ93" s="3"/>
      <c r="BA93" s="3"/>
    </row>
    <row r="94" spans="1:53" s="33" customFormat="1" ht="21.75" customHeight="1" x14ac:dyDescent="0.15">
      <c r="A94" s="77"/>
      <c r="B94" s="75"/>
      <c r="C94" s="34">
        <v>4856</v>
      </c>
      <c r="D94" s="34">
        <v>67</v>
      </c>
      <c r="E94" s="34">
        <v>423</v>
      </c>
      <c r="F94" s="35">
        <f t="shared" si="10"/>
        <v>8.7108731466227343E-2</v>
      </c>
      <c r="G94" s="34">
        <v>276</v>
      </c>
      <c r="H94" s="35">
        <f t="shared" si="11"/>
        <v>0.65248226950354615</v>
      </c>
      <c r="I94" s="34">
        <v>15</v>
      </c>
      <c r="J94" s="34">
        <v>154</v>
      </c>
      <c r="K94" s="34">
        <v>81</v>
      </c>
      <c r="L94" s="34">
        <v>14</v>
      </c>
      <c r="M94" s="34">
        <v>67</v>
      </c>
      <c r="N94" s="34"/>
      <c r="O94" s="34"/>
      <c r="P94" s="34"/>
      <c r="Q94" s="34">
        <v>21</v>
      </c>
      <c r="R94" s="34">
        <v>18</v>
      </c>
      <c r="S94" s="34">
        <v>5</v>
      </c>
      <c r="T94" s="34">
        <v>63</v>
      </c>
      <c r="U94" s="34"/>
      <c r="V94" s="34"/>
      <c r="W94" s="34"/>
      <c r="X94" s="36">
        <f t="shared" si="12"/>
        <v>0</v>
      </c>
      <c r="Z94" s="7"/>
      <c r="AA94" s="7"/>
      <c r="AB94" s="28"/>
      <c r="AC94" s="29"/>
      <c r="AD94" s="29"/>
      <c r="AE94" s="29"/>
      <c r="AF94" s="29"/>
      <c r="AG94" s="29"/>
      <c r="AJ94" s="30"/>
      <c r="AK94" s="57"/>
      <c r="AL94" s="58"/>
      <c r="AM94" s="6"/>
      <c r="AN94" s="6"/>
      <c r="AO94" s="6"/>
      <c r="AP94" s="6"/>
      <c r="AQ94" s="6"/>
      <c r="AR94" s="6"/>
      <c r="AS94" s="6"/>
      <c r="AT94" s="3"/>
      <c r="AU94" s="3"/>
      <c r="AV94" s="3"/>
      <c r="AW94" s="3"/>
      <c r="AX94" s="3"/>
      <c r="AY94" s="3"/>
      <c r="AZ94" s="3"/>
      <c r="BA94" s="3"/>
    </row>
    <row r="95" spans="1:53" ht="21.75" customHeight="1" x14ac:dyDescent="0.15">
      <c r="A95" s="77"/>
      <c r="B95" s="68" t="s">
        <v>76</v>
      </c>
      <c r="C95" s="24">
        <v>372</v>
      </c>
      <c r="D95" s="24">
        <v>21</v>
      </c>
      <c r="E95" s="24">
        <v>24</v>
      </c>
      <c r="F95" s="25">
        <f t="shared" si="10"/>
        <v>6.4516129032258063E-2</v>
      </c>
      <c r="G95" s="24">
        <v>21</v>
      </c>
      <c r="H95" s="25">
        <f t="shared" si="11"/>
        <v>0.875</v>
      </c>
      <c r="I95" s="24">
        <v>2</v>
      </c>
      <c r="J95" s="24">
        <v>10</v>
      </c>
      <c r="K95" s="24">
        <v>9</v>
      </c>
      <c r="L95" s="24">
        <v>2</v>
      </c>
      <c r="M95" s="24">
        <v>7</v>
      </c>
      <c r="N95" s="24"/>
      <c r="O95" s="24"/>
      <c r="P95" s="24"/>
      <c r="Q95" s="24">
        <v>2</v>
      </c>
      <c r="R95" s="24">
        <v>6</v>
      </c>
      <c r="S95" s="24"/>
      <c r="T95" s="24">
        <v>1</v>
      </c>
      <c r="U95" s="24">
        <v>2</v>
      </c>
      <c r="V95" s="24"/>
      <c r="W95" s="24"/>
      <c r="X95" s="27">
        <f t="shared" si="12"/>
        <v>5.3763440860215058E-3</v>
      </c>
      <c r="Z95" s="7"/>
      <c r="AA95" s="7"/>
      <c r="AB95" s="28"/>
      <c r="AC95" s="29"/>
      <c r="AD95" s="29"/>
      <c r="AE95" s="29"/>
      <c r="AF95" s="29"/>
      <c r="AG95" s="29"/>
      <c r="AJ95" s="30"/>
    </row>
    <row r="96" spans="1:53" s="33" customFormat="1" ht="21.75" customHeight="1" x14ac:dyDescent="0.15">
      <c r="A96" s="77"/>
      <c r="B96" s="69"/>
      <c r="C96" s="34">
        <v>1994</v>
      </c>
      <c r="D96" s="34">
        <v>55</v>
      </c>
      <c r="E96" s="34">
        <v>122</v>
      </c>
      <c r="F96" s="35">
        <f t="shared" si="10"/>
        <v>6.1183550651955868E-2</v>
      </c>
      <c r="G96" s="34">
        <v>98</v>
      </c>
      <c r="H96" s="35">
        <f t="shared" si="11"/>
        <v>0.80327868852459017</v>
      </c>
      <c r="I96" s="34">
        <v>7</v>
      </c>
      <c r="J96" s="34">
        <v>46</v>
      </c>
      <c r="K96" s="34">
        <v>42</v>
      </c>
      <c r="L96" s="34">
        <v>7</v>
      </c>
      <c r="M96" s="34">
        <v>35</v>
      </c>
      <c r="N96" s="34"/>
      <c r="O96" s="34"/>
      <c r="P96" s="34">
        <v>1</v>
      </c>
      <c r="Q96" s="34">
        <v>10</v>
      </c>
      <c r="R96" s="34">
        <v>22</v>
      </c>
      <c r="S96" s="34">
        <v>1</v>
      </c>
      <c r="T96" s="34">
        <v>11</v>
      </c>
      <c r="U96" s="34">
        <v>6</v>
      </c>
      <c r="V96" s="34">
        <v>3</v>
      </c>
      <c r="W96" s="34">
        <v>1</v>
      </c>
      <c r="X96" s="36">
        <f t="shared" si="12"/>
        <v>3.009027081243731E-3</v>
      </c>
      <c r="Z96" s="7"/>
      <c r="AA96" s="7"/>
      <c r="AB96" s="28"/>
      <c r="AC96" s="29"/>
      <c r="AD96" s="29"/>
      <c r="AE96" s="29"/>
      <c r="AF96" s="29"/>
      <c r="AG96" s="29"/>
      <c r="AJ96" s="30"/>
      <c r="AK96" s="57"/>
      <c r="AL96" s="58"/>
      <c r="AM96" s="6"/>
      <c r="AN96" s="6"/>
      <c r="AO96" s="6"/>
      <c r="AP96" s="6"/>
      <c r="AQ96" s="6"/>
      <c r="AR96" s="6"/>
      <c r="AS96" s="6"/>
      <c r="AT96" s="3"/>
      <c r="AU96" s="3"/>
      <c r="AV96" s="3"/>
      <c r="AW96" s="3"/>
      <c r="AX96" s="3"/>
      <c r="AY96" s="3"/>
      <c r="AZ96" s="3"/>
      <c r="BA96" s="3"/>
    </row>
    <row r="97" spans="1:53" ht="21.75" customHeight="1" x14ac:dyDescent="0.15">
      <c r="A97" s="77"/>
      <c r="B97" s="74" t="s">
        <v>77</v>
      </c>
      <c r="C97" s="24">
        <v>44</v>
      </c>
      <c r="D97" s="24">
        <v>1</v>
      </c>
      <c r="E97" s="24">
        <v>4</v>
      </c>
      <c r="F97" s="25">
        <f t="shared" si="10"/>
        <v>9.0909090909090912E-2</v>
      </c>
      <c r="G97" s="24">
        <v>1</v>
      </c>
      <c r="H97" s="25">
        <f t="shared" si="11"/>
        <v>0.25</v>
      </c>
      <c r="I97" s="24"/>
      <c r="J97" s="24">
        <v>1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7">
        <f t="shared" si="12"/>
        <v>0</v>
      </c>
      <c r="Z97" s="7"/>
      <c r="AA97" s="7"/>
      <c r="AB97" s="28"/>
      <c r="AC97" s="29"/>
      <c r="AD97" s="29"/>
      <c r="AE97" s="29"/>
      <c r="AF97" s="29"/>
      <c r="AG97" s="29"/>
      <c r="AJ97" s="30"/>
    </row>
    <row r="98" spans="1:53" s="33" customFormat="1" ht="21.75" customHeight="1" x14ac:dyDescent="0.15">
      <c r="A98" s="77"/>
      <c r="B98" s="75"/>
      <c r="C98" s="34">
        <v>70</v>
      </c>
      <c r="D98" s="34">
        <v>1</v>
      </c>
      <c r="E98" s="34">
        <v>5</v>
      </c>
      <c r="F98" s="35">
        <f t="shared" si="10"/>
        <v>7.1428571428571425E-2</v>
      </c>
      <c r="G98" s="34">
        <v>2</v>
      </c>
      <c r="H98" s="35">
        <f t="shared" si="11"/>
        <v>0.4</v>
      </c>
      <c r="I98" s="34"/>
      <c r="J98" s="34">
        <v>1</v>
      </c>
      <c r="K98" s="34"/>
      <c r="L98" s="34"/>
      <c r="M98" s="34"/>
      <c r="N98" s="34"/>
      <c r="O98" s="34"/>
      <c r="P98" s="34"/>
      <c r="Q98" s="34"/>
      <c r="R98" s="34"/>
      <c r="S98" s="34"/>
      <c r="T98" s="34">
        <v>1</v>
      </c>
      <c r="U98" s="34"/>
      <c r="V98" s="34"/>
      <c r="W98" s="34"/>
      <c r="X98" s="36">
        <f t="shared" si="12"/>
        <v>0</v>
      </c>
      <c r="Z98" s="7"/>
      <c r="AA98" s="7"/>
      <c r="AB98" s="28"/>
      <c r="AC98" s="29"/>
      <c r="AD98" s="29"/>
      <c r="AE98" s="29"/>
      <c r="AF98" s="29"/>
      <c r="AG98" s="29"/>
      <c r="AJ98" s="30"/>
      <c r="AK98" s="57"/>
      <c r="AL98" s="58"/>
      <c r="AM98" s="6"/>
      <c r="AN98" s="6"/>
      <c r="AO98" s="6"/>
      <c r="AP98" s="6"/>
      <c r="AQ98" s="6"/>
      <c r="AR98" s="6"/>
      <c r="AS98" s="6"/>
      <c r="AT98" s="3"/>
      <c r="AU98" s="3"/>
      <c r="AV98" s="3"/>
      <c r="AW98" s="3"/>
      <c r="AX98" s="3"/>
      <c r="AY98" s="3"/>
      <c r="AZ98" s="3"/>
      <c r="BA98" s="3"/>
    </row>
    <row r="99" spans="1:53" ht="21.75" customHeight="1" x14ac:dyDescent="0.15">
      <c r="A99" s="77"/>
      <c r="B99" s="68" t="s">
        <v>78</v>
      </c>
      <c r="C99" s="24">
        <v>702</v>
      </c>
      <c r="D99" s="24">
        <v>51</v>
      </c>
      <c r="E99" s="24">
        <v>81</v>
      </c>
      <c r="F99" s="25">
        <f t="shared" si="10"/>
        <v>0.11538461538461539</v>
      </c>
      <c r="G99" s="24">
        <v>67</v>
      </c>
      <c r="H99" s="25">
        <f t="shared" si="11"/>
        <v>0.8271604938271605</v>
      </c>
      <c r="I99" s="24">
        <v>5</v>
      </c>
      <c r="J99" s="24">
        <v>33</v>
      </c>
      <c r="K99" s="24">
        <v>27</v>
      </c>
      <c r="L99" s="24">
        <v>10</v>
      </c>
      <c r="M99" s="24">
        <v>17</v>
      </c>
      <c r="N99" s="24"/>
      <c r="O99" s="24"/>
      <c r="P99" s="24"/>
      <c r="Q99" s="24">
        <v>12</v>
      </c>
      <c r="R99" s="24">
        <v>4</v>
      </c>
      <c r="S99" s="24">
        <v>1</v>
      </c>
      <c r="T99" s="24">
        <v>12</v>
      </c>
      <c r="U99" s="24">
        <v>3</v>
      </c>
      <c r="V99" s="24">
        <v>1</v>
      </c>
      <c r="W99" s="24">
        <v>1</v>
      </c>
      <c r="X99" s="27">
        <f>U99/C99</f>
        <v>4.2735042735042739E-3</v>
      </c>
      <c r="Z99" s="7"/>
      <c r="AA99" s="7"/>
      <c r="AB99" s="28"/>
      <c r="AC99" s="29"/>
      <c r="AD99" s="29"/>
      <c r="AE99" s="29"/>
      <c r="AF99" s="29"/>
      <c r="AG99" s="29"/>
      <c r="AJ99" s="30"/>
    </row>
    <row r="100" spans="1:53" s="33" customFormat="1" ht="21.75" customHeight="1" x14ac:dyDescent="0.15">
      <c r="A100" s="77"/>
      <c r="B100" s="69"/>
      <c r="C100" s="34">
        <v>3003</v>
      </c>
      <c r="D100" s="34">
        <v>104</v>
      </c>
      <c r="E100" s="34">
        <v>256</v>
      </c>
      <c r="F100" s="35">
        <f t="shared" si="10"/>
        <v>8.5248085248085248E-2</v>
      </c>
      <c r="G100" s="34">
        <v>203</v>
      </c>
      <c r="H100" s="35">
        <f t="shared" si="11"/>
        <v>0.79296875</v>
      </c>
      <c r="I100" s="34">
        <v>6</v>
      </c>
      <c r="J100" s="34">
        <v>99</v>
      </c>
      <c r="K100" s="34">
        <v>89</v>
      </c>
      <c r="L100" s="34">
        <v>19</v>
      </c>
      <c r="M100" s="34">
        <v>70</v>
      </c>
      <c r="N100" s="34"/>
      <c r="O100" s="34"/>
      <c r="P100" s="34"/>
      <c r="Q100" s="34">
        <v>28</v>
      </c>
      <c r="R100" s="34">
        <v>15</v>
      </c>
      <c r="S100" s="34">
        <v>4</v>
      </c>
      <c r="T100" s="34">
        <v>51</v>
      </c>
      <c r="U100" s="34">
        <v>3</v>
      </c>
      <c r="V100" s="34">
        <v>1</v>
      </c>
      <c r="W100" s="34">
        <v>1</v>
      </c>
      <c r="X100" s="36">
        <f>U100/C100</f>
        <v>9.99000999000999E-4</v>
      </c>
      <c r="Z100" s="7"/>
      <c r="AA100" s="7"/>
      <c r="AB100" s="28"/>
      <c r="AC100" s="29"/>
      <c r="AD100" s="29"/>
      <c r="AE100" s="29"/>
      <c r="AF100" s="29"/>
      <c r="AG100" s="29"/>
      <c r="AJ100" s="30"/>
      <c r="AK100" s="57"/>
      <c r="AL100" s="58"/>
      <c r="AM100" s="6"/>
      <c r="AN100" s="6"/>
      <c r="AO100" s="6"/>
      <c r="AP100" s="6"/>
      <c r="AQ100" s="6"/>
      <c r="AR100" s="6"/>
      <c r="AS100" s="6"/>
      <c r="AT100" s="3"/>
      <c r="AU100" s="3"/>
      <c r="AV100" s="3"/>
      <c r="AW100" s="3"/>
      <c r="AX100" s="3"/>
      <c r="AY100" s="3"/>
      <c r="AZ100" s="3"/>
      <c r="BA100" s="3"/>
    </row>
    <row r="101" spans="1:53" s="33" customFormat="1" ht="21.75" customHeight="1" x14ac:dyDescent="0.15">
      <c r="A101" s="77"/>
      <c r="B101" s="74" t="s">
        <v>79</v>
      </c>
      <c r="C101" s="24">
        <v>15</v>
      </c>
      <c r="D101" s="24"/>
      <c r="E101" s="24">
        <v>1</v>
      </c>
      <c r="F101" s="25">
        <f t="shared" si="10"/>
        <v>6.6666666666666666E-2</v>
      </c>
      <c r="G101" s="24"/>
      <c r="H101" s="25">
        <f t="shared" si="11"/>
        <v>0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7">
        <f>U101/C101</f>
        <v>0</v>
      </c>
      <c r="Z101" s="7"/>
      <c r="AA101" s="7"/>
      <c r="AB101" s="28"/>
      <c r="AC101" s="29"/>
      <c r="AD101" s="29"/>
      <c r="AE101" s="29"/>
      <c r="AF101" s="29"/>
      <c r="AG101" s="29"/>
      <c r="AJ101" s="30"/>
      <c r="AK101" s="57"/>
      <c r="AL101" s="58"/>
      <c r="AM101" s="6"/>
      <c r="AN101" s="6"/>
      <c r="AO101" s="6"/>
      <c r="AP101" s="6"/>
      <c r="AQ101" s="6"/>
      <c r="AR101" s="6"/>
      <c r="AS101" s="6"/>
      <c r="AT101" s="3"/>
      <c r="AU101" s="3"/>
      <c r="AV101" s="3"/>
      <c r="AW101" s="3"/>
      <c r="AX101" s="3"/>
      <c r="AY101" s="3"/>
      <c r="AZ101" s="3"/>
      <c r="BA101" s="3"/>
    </row>
    <row r="102" spans="1:53" s="33" customFormat="1" ht="21.75" customHeight="1" x14ac:dyDescent="0.15">
      <c r="A102" s="77"/>
      <c r="B102" s="75"/>
      <c r="C102" s="34">
        <v>63</v>
      </c>
      <c r="D102" s="34">
        <v>2</v>
      </c>
      <c r="E102" s="34">
        <v>8</v>
      </c>
      <c r="F102" s="35">
        <f t="shared" si="10"/>
        <v>0.12698412698412698</v>
      </c>
      <c r="G102" s="34">
        <v>6</v>
      </c>
      <c r="H102" s="35">
        <f t="shared" si="11"/>
        <v>0.75</v>
      </c>
      <c r="I102" s="34"/>
      <c r="J102" s="34"/>
      <c r="K102" s="34"/>
      <c r="L102" s="34"/>
      <c r="M102" s="34"/>
      <c r="N102" s="34"/>
      <c r="O102" s="34"/>
      <c r="P102" s="34"/>
      <c r="Q102" s="34">
        <v>2</v>
      </c>
      <c r="R102" s="34"/>
      <c r="S102" s="34">
        <v>3</v>
      </c>
      <c r="T102" s="34">
        <v>1</v>
      </c>
      <c r="U102" s="34"/>
      <c r="V102" s="34"/>
      <c r="W102" s="34"/>
      <c r="X102" s="36">
        <f>U102/C102</f>
        <v>0</v>
      </c>
      <c r="Z102" s="7"/>
      <c r="AA102" s="7"/>
      <c r="AB102" s="28"/>
      <c r="AC102" s="29"/>
      <c r="AD102" s="29"/>
      <c r="AE102" s="29"/>
      <c r="AF102" s="29"/>
      <c r="AG102" s="29"/>
      <c r="AJ102" s="30"/>
      <c r="AK102" s="57"/>
      <c r="AL102" s="58"/>
      <c r="AM102" s="6"/>
      <c r="AN102" s="6"/>
      <c r="AO102" s="6"/>
      <c r="AP102" s="6"/>
      <c r="AQ102" s="6"/>
      <c r="AR102" s="6"/>
      <c r="AS102" s="6"/>
      <c r="AT102" s="3"/>
      <c r="AU102" s="3"/>
      <c r="AV102" s="3"/>
      <c r="AW102" s="3"/>
      <c r="AX102" s="3"/>
      <c r="AY102" s="3"/>
      <c r="AZ102" s="3"/>
      <c r="BA102" s="3"/>
    </row>
    <row r="103" spans="1:53" ht="21.75" customHeight="1" x14ac:dyDescent="0.15">
      <c r="A103" s="77"/>
      <c r="B103" s="40" t="s">
        <v>31</v>
      </c>
      <c r="C103" s="41">
        <f>C91+C93+C95+C97+C99+C101</f>
        <v>3169</v>
      </c>
      <c r="D103" s="41">
        <f>D91+D93+D95+D97+D99+D101</f>
        <v>135</v>
      </c>
      <c r="E103" s="41">
        <f t="shared" ref="E103:W104" si="17">E91+E93+E95+E97+E99+E101</f>
        <v>299</v>
      </c>
      <c r="F103" s="42">
        <f t="shared" si="10"/>
        <v>9.4351530451246446E-2</v>
      </c>
      <c r="G103" s="41">
        <f t="shared" si="17"/>
        <v>212</v>
      </c>
      <c r="H103" s="42">
        <f t="shared" si="11"/>
        <v>0.70903010033444813</v>
      </c>
      <c r="I103" s="41">
        <f t="shared" si="17"/>
        <v>12</v>
      </c>
      <c r="J103" s="41">
        <f t="shared" si="17"/>
        <v>110</v>
      </c>
      <c r="K103" s="41">
        <f t="shared" si="17"/>
        <v>80</v>
      </c>
      <c r="L103" s="41">
        <f t="shared" si="17"/>
        <v>27</v>
      </c>
      <c r="M103" s="41">
        <f t="shared" si="17"/>
        <v>53</v>
      </c>
      <c r="N103" s="41">
        <f t="shared" si="17"/>
        <v>0</v>
      </c>
      <c r="O103" s="41">
        <f t="shared" si="17"/>
        <v>0</v>
      </c>
      <c r="P103" s="41">
        <f t="shared" si="17"/>
        <v>0</v>
      </c>
      <c r="Q103" s="41">
        <f t="shared" si="17"/>
        <v>20</v>
      </c>
      <c r="R103" s="41">
        <f t="shared" si="17"/>
        <v>18</v>
      </c>
      <c r="S103" s="41">
        <f t="shared" si="17"/>
        <v>5</v>
      </c>
      <c r="T103" s="41">
        <f t="shared" si="17"/>
        <v>47</v>
      </c>
      <c r="U103" s="41">
        <f t="shared" si="17"/>
        <v>6</v>
      </c>
      <c r="V103" s="41">
        <f t="shared" si="17"/>
        <v>2</v>
      </c>
      <c r="W103" s="41">
        <f t="shared" si="17"/>
        <v>2</v>
      </c>
      <c r="X103" s="43">
        <f t="shared" si="12"/>
        <v>1.8933417481855476E-3</v>
      </c>
      <c r="Z103" s="7"/>
      <c r="AA103" s="7"/>
      <c r="AB103" s="28"/>
      <c r="AC103" s="29"/>
      <c r="AD103" s="29"/>
      <c r="AE103" s="29"/>
      <c r="AF103" s="29"/>
      <c r="AG103" s="29"/>
      <c r="AJ103" s="30"/>
    </row>
    <row r="104" spans="1:53" s="33" customFormat="1" ht="21.75" customHeight="1" x14ac:dyDescent="0.15">
      <c r="A104" s="78"/>
      <c r="B104" s="44" t="s">
        <v>32</v>
      </c>
      <c r="C104" s="45">
        <f>C92+C94+C96+C98+C100+C102</f>
        <v>12945</v>
      </c>
      <c r="D104" s="45">
        <f>D92+D94+D96+D98+D100+D102</f>
        <v>307</v>
      </c>
      <c r="E104" s="45">
        <f t="shared" si="17"/>
        <v>1029</v>
      </c>
      <c r="F104" s="55">
        <f t="shared" si="10"/>
        <v>7.9490150637311699E-2</v>
      </c>
      <c r="G104" s="45">
        <f t="shared" si="17"/>
        <v>748</v>
      </c>
      <c r="H104" s="55">
        <f t="shared" si="11"/>
        <v>0.72691933916423712</v>
      </c>
      <c r="I104" s="45">
        <f t="shared" si="17"/>
        <v>35</v>
      </c>
      <c r="J104" s="45">
        <f t="shared" si="17"/>
        <v>395</v>
      </c>
      <c r="K104" s="45">
        <f t="shared" si="17"/>
        <v>296</v>
      </c>
      <c r="L104" s="45">
        <f t="shared" si="17"/>
        <v>63</v>
      </c>
      <c r="M104" s="45">
        <f t="shared" si="17"/>
        <v>233</v>
      </c>
      <c r="N104" s="45">
        <f t="shared" si="17"/>
        <v>0</v>
      </c>
      <c r="O104" s="45">
        <f t="shared" si="17"/>
        <v>0</v>
      </c>
      <c r="P104" s="45">
        <f t="shared" si="17"/>
        <v>1</v>
      </c>
      <c r="Q104" s="45">
        <f t="shared" si="17"/>
        <v>81</v>
      </c>
      <c r="R104" s="45">
        <f t="shared" si="17"/>
        <v>62</v>
      </c>
      <c r="S104" s="45">
        <f t="shared" si="17"/>
        <v>20</v>
      </c>
      <c r="T104" s="45">
        <f t="shared" si="17"/>
        <v>154</v>
      </c>
      <c r="U104" s="45">
        <f t="shared" si="17"/>
        <v>14</v>
      </c>
      <c r="V104" s="45">
        <f t="shared" si="17"/>
        <v>7</v>
      </c>
      <c r="W104" s="45">
        <f t="shared" si="17"/>
        <v>4</v>
      </c>
      <c r="X104" s="47">
        <f t="shared" si="12"/>
        <v>1.0814986481266899E-3</v>
      </c>
      <c r="Z104" s="7"/>
      <c r="AA104" s="7"/>
      <c r="AB104" s="28"/>
      <c r="AC104" s="29"/>
      <c r="AD104" s="29"/>
      <c r="AE104" s="29"/>
      <c r="AF104" s="29"/>
      <c r="AG104" s="29"/>
      <c r="AJ104" s="30"/>
      <c r="AK104" s="57"/>
      <c r="AL104" s="58"/>
      <c r="AM104" s="6"/>
      <c r="AN104" s="6"/>
      <c r="AO104" s="6"/>
      <c r="AP104" s="6"/>
      <c r="AQ104" s="6"/>
      <c r="AR104" s="6"/>
      <c r="AS104" s="6"/>
      <c r="AT104" s="3"/>
      <c r="AU104" s="3"/>
      <c r="AV104" s="3"/>
      <c r="AW104" s="3"/>
      <c r="AX104" s="3"/>
      <c r="AY104" s="3"/>
      <c r="AZ104" s="3"/>
      <c r="BA104" s="3"/>
    </row>
    <row r="105" spans="1:53" ht="21.75" customHeight="1" x14ac:dyDescent="0.15">
      <c r="A105" s="76" t="s">
        <v>80</v>
      </c>
      <c r="B105" s="79" t="s">
        <v>81</v>
      </c>
      <c r="C105" s="24">
        <v>337</v>
      </c>
      <c r="D105" s="24">
        <v>24</v>
      </c>
      <c r="E105" s="24">
        <v>35</v>
      </c>
      <c r="F105" s="25">
        <f t="shared" si="10"/>
        <v>0.10385756676557864</v>
      </c>
      <c r="G105" s="24">
        <v>24</v>
      </c>
      <c r="H105" s="25">
        <f t="shared" si="11"/>
        <v>0.68571428571428572</v>
      </c>
      <c r="I105" s="24">
        <v>1</v>
      </c>
      <c r="J105" s="24">
        <v>13</v>
      </c>
      <c r="K105" s="24">
        <v>10</v>
      </c>
      <c r="L105" s="24">
        <v>3</v>
      </c>
      <c r="M105" s="24">
        <v>7</v>
      </c>
      <c r="N105" s="24"/>
      <c r="O105" s="24"/>
      <c r="P105" s="24">
        <v>1</v>
      </c>
      <c r="Q105" s="24"/>
      <c r="R105" s="24">
        <v>1</v>
      </c>
      <c r="S105" s="24">
        <v>4</v>
      </c>
      <c r="T105" s="24">
        <v>4</v>
      </c>
      <c r="U105" s="24">
        <v>1</v>
      </c>
      <c r="V105" s="24"/>
      <c r="W105" s="24"/>
      <c r="X105" s="27">
        <f t="shared" si="12"/>
        <v>2.967359050445104E-3</v>
      </c>
      <c r="Z105" s="7"/>
      <c r="AA105" s="7"/>
      <c r="AB105" s="28"/>
      <c r="AC105" s="29"/>
      <c r="AD105" s="29"/>
      <c r="AE105" s="29"/>
      <c r="AF105" s="29"/>
      <c r="AG105" s="29"/>
      <c r="AJ105" s="30"/>
    </row>
    <row r="106" spans="1:53" s="33" customFormat="1" ht="21.75" customHeight="1" x14ac:dyDescent="0.15">
      <c r="A106" s="77"/>
      <c r="B106" s="69"/>
      <c r="C106" s="34">
        <v>2534</v>
      </c>
      <c r="D106" s="34">
        <v>81</v>
      </c>
      <c r="E106" s="34">
        <v>201</v>
      </c>
      <c r="F106" s="35">
        <f t="shared" si="10"/>
        <v>7.9321231254932914E-2</v>
      </c>
      <c r="G106" s="34">
        <v>156</v>
      </c>
      <c r="H106" s="35">
        <f t="shared" si="11"/>
        <v>0.77611940298507465</v>
      </c>
      <c r="I106" s="34">
        <v>4</v>
      </c>
      <c r="J106" s="34">
        <v>91</v>
      </c>
      <c r="K106" s="34">
        <v>78</v>
      </c>
      <c r="L106" s="34">
        <v>23</v>
      </c>
      <c r="M106" s="34">
        <v>55</v>
      </c>
      <c r="N106" s="34"/>
      <c r="O106" s="34"/>
      <c r="P106" s="34">
        <v>1</v>
      </c>
      <c r="Q106" s="34">
        <v>10</v>
      </c>
      <c r="R106" s="34">
        <v>13</v>
      </c>
      <c r="S106" s="34">
        <v>9</v>
      </c>
      <c r="T106" s="34">
        <v>28</v>
      </c>
      <c r="U106" s="34">
        <v>4</v>
      </c>
      <c r="V106" s="34">
        <v>1</v>
      </c>
      <c r="W106" s="34"/>
      <c r="X106" s="36">
        <f t="shared" si="12"/>
        <v>1.5785319652722968E-3</v>
      </c>
      <c r="Z106" s="7"/>
      <c r="AA106" s="7"/>
      <c r="AB106" s="28"/>
      <c r="AC106" s="29"/>
      <c r="AD106" s="29"/>
      <c r="AE106" s="29"/>
      <c r="AF106" s="29"/>
      <c r="AG106" s="29"/>
      <c r="AJ106" s="30"/>
      <c r="AK106" s="57"/>
      <c r="AL106" s="58"/>
      <c r="AM106" s="6"/>
      <c r="AN106" s="6"/>
      <c r="AO106" s="6"/>
      <c r="AP106" s="6"/>
      <c r="AQ106" s="6"/>
      <c r="AR106" s="6"/>
      <c r="AS106" s="6"/>
      <c r="AT106" s="3"/>
      <c r="AU106" s="3"/>
      <c r="AV106" s="3"/>
      <c r="AW106" s="3"/>
      <c r="AX106" s="3"/>
      <c r="AY106" s="3"/>
      <c r="AZ106" s="3"/>
      <c r="BA106" s="3"/>
    </row>
    <row r="107" spans="1:53" ht="21.75" customHeight="1" x14ac:dyDescent="0.15">
      <c r="A107" s="77"/>
      <c r="B107" s="79" t="s">
        <v>82</v>
      </c>
      <c r="C107" s="24">
        <v>762</v>
      </c>
      <c r="D107" s="24">
        <v>42</v>
      </c>
      <c r="E107" s="24">
        <v>68</v>
      </c>
      <c r="F107" s="25">
        <f t="shared" si="10"/>
        <v>8.9238845144356954E-2</v>
      </c>
      <c r="G107" s="24">
        <v>45</v>
      </c>
      <c r="H107" s="25">
        <f t="shared" si="11"/>
        <v>0.66176470588235292</v>
      </c>
      <c r="I107" s="24">
        <v>4</v>
      </c>
      <c r="J107" s="24">
        <v>16</v>
      </c>
      <c r="K107" s="24">
        <v>14</v>
      </c>
      <c r="L107" s="24">
        <v>3</v>
      </c>
      <c r="M107" s="24">
        <v>11</v>
      </c>
      <c r="N107" s="24"/>
      <c r="O107" s="24"/>
      <c r="P107" s="24">
        <v>1</v>
      </c>
      <c r="Q107" s="24">
        <v>3</v>
      </c>
      <c r="R107" s="24">
        <v>6</v>
      </c>
      <c r="S107" s="24">
        <v>4</v>
      </c>
      <c r="T107" s="24">
        <v>11</v>
      </c>
      <c r="U107" s="24">
        <v>4</v>
      </c>
      <c r="V107" s="24">
        <v>2</v>
      </c>
      <c r="W107" s="24">
        <v>1</v>
      </c>
      <c r="X107" s="27">
        <f t="shared" si="12"/>
        <v>5.2493438320209973E-3</v>
      </c>
      <c r="Z107" s="7"/>
      <c r="AA107" s="7"/>
      <c r="AB107" s="28"/>
      <c r="AC107" s="29"/>
      <c r="AD107" s="29"/>
      <c r="AE107" s="29"/>
      <c r="AF107" s="29"/>
      <c r="AG107" s="29"/>
      <c r="AJ107" s="30"/>
    </row>
    <row r="108" spans="1:53" s="33" customFormat="1" ht="21.75" customHeight="1" x14ac:dyDescent="0.15">
      <c r="A108" s="77"/>
      <c r="B108" s="69"/>
      <c r="C108" s="34">
        <v>4196</v>
      </c>
      <c r="D108" s="34">
        <v>129</v>
      </c>
      <c r="E108" s="34">
        <v>316</v>
      </c>
      <c r="F108" s="35">
        <f t="shared" si="10"/>
        <v>7.5309818875119158E-2</v>
      </c>
      <c r="G108" s="34">
        <v>237</v>
      </c>
      <c r="H108" s="35">
        <f t="shared" si="11"/>
        <v>0.75</v>
      </c>
      <c r="I108" s="34">
        <v>9</v>
      </c>
      <c r="J108" s="34">
        <v>117</v>
      </c>
      <c r="K108" s="34">
        <v>110</v>
      </c>
      <c r="L108" s="34">
        <v>15</v>
      </c>
      <c r="M108" s="34">
        <v>95</v>
      </c>
      <c r="N108" s="34"/>
      <c r="O108" s="34"/>
      <c r="P108" s="34">
        <v>3</v>
      </c>
      <c r="Q108" s="34">
        <v>20</v>
      </c>
      <c r="R108" s="34">
        <v>22</v>
      </c>
      <c r="S108" s="34">
        <v>15</v>
      </c>
      <c r="T108" s="34">
        <v>51</v>
      </c>
      <c r="U108" s="34">
        <v>9</v>
      </c>
      <c r="V108" s="34">
        <v>5</v>
      </c>
      <c r="W108" s="34">
        <v>3</v>
      </c>
      <c r="X108" s="36">
        <f t="shared" si="12"/>
        <v>2.1448999046711154E-3</v>
      </c>
      <c r="Z108" s="7"/>
      <c r="AA108" s="7"/>
      <c r="AB108" s="28"/>
      <c r="AC108" s="29"/>
      <c r="AD108" s="29"/>
      <c r="AE108" s="29"/>
      <c r="AF108" s="29"/>
      <c r="AG108" s="29"/>
      <c r="AJ108" s="30"/>
      <c r="AK108" s="57"/>
      <c r="AL108" s="58"/>
      <c r="AM108" s="6"/>
      <c r="AN108" s="6"/>
      <c r="AO108" s="6"/>
      <c r="AP108" s="6"/>
      <c r="AQ108" s="6"/>
      <c r="AR108" s="6"/>
      <c r="AS108" s="6"/>
      <c r="AT108" s="3"/>
      <c r="AU108" s="3"/>
      <c r="AV108" s="3"/>
      <c r="AW108" s="3"/>
      <c r="AX108" s="3"/>
      <c r="AY108" s="3"/>
      <c r="AZ108" s="3"/>
      <c r="BA108" s="3"/>
    </row>
    <row r="109" spans="1:53" ht="21.75" customHeight="1" x14ac:dyDescent="0.15">
      <c r="A109" s="77"/>
      <c r="B109" s="68" t="s">
        <v>83</v>
      </c>
      <c r="C109" s="24">
        <v>322</v>
      </c>
      <c r="D109" s="24">
        <v>25</v>
      </c>
      <c r="E109" s="24">
        <v>26</v>
      </c>
      <c r="F109" s="25">
        <f t="shared" si="10"/>
        <v>8.0745341614906832E-2</v>
      </c>
      <c r="G109" s="24">
        <v>21</v>
      </c>
      <c r="H109" s="25">
        <f t="shared" si="11"/>
        <v>0.80769230769230771</v>
      </c>
      <c r="I109" s="24">
        <v>2</v>
      </c>
      <c r="J109" s="24">
        <v>15</v>
      </c>
      <c r="K109" s="24">
        <v>15</v>
      </c>
      <c r="L109" s="24">
        <v>2</v>
      </c>
      <c r="M109" s="24">
        <v>13</v>
      </c>
      <c r="N109" s="24"/>
      <c r="O109" s="24"/>
      <c r="P109" s="24"/>
      <c r="Q109" s="24"/>
      <c r="R109" s="24">
        <v>2</v>
      </c>
      <c r="S109" s="24">
        <v>1</v>
      </c>
      <c r="T109" s="24">
        <v>1</v>
      </c>
      <c r="U109" s="24">
        <v>2</v>
      </c>
      <c r="V109" s="24">
        <v>2</v>
      </c>
      <c r="W109" s="24">
        <v>1</v>
      </c>
      <c r="X109" s="27">
        <f t="shared" si="12"/>
        <v>6.2111801242236021E-3</v>
      </c>
      <c r="Z109" s="7"/>
      <c r="AA109" s="7"/>
      <c r="AB109" s="28"/>
      <c r="AC109" s="29"/>
      <c r="AD109" s="29"/>
      <c r="AE109" s="29"/>
      <c r="AF109" s="29"/>
      <c r="AG109" s="29"/>
      <c r="AJ109" s="30"/>
    </row>
    <row r="110" spans="1:53" s="33" customFormat="1" ht="21.75" customHeight="1" x14ac:dyDescent="0.15">
      <c r="A110" s="77"/>
      <c r="B110" s="69"/>
      <c r="C110" s="34">
        <v>2445</v>
      </c>
      <c r="D110" s="34">
        <v>88</v>
      </c>
      <c r="E110" s="34">
        <v>170</v>
      </c>
      <c r="F110" s="35">
        <f t="shared" si="10"/>
        <v>6.9529652351738247E-2</v>
      </c>
      <c r="G110" s="34">
        <v>141</v>
      </c>
      <c r="H110" s="35">
        <f t="shared" si="11"/>
        <v>0.8294117647058824</v>
      </c>
      <c r="I110" s="34">
        <v>6</v>
      </c>
      <c r="J110" s="34">
        <v>80</v>
      </c>
      <c r="K110" s="34">
        <v>76</v>
      </c>
      <c r="L110" s="34">
        <v>8</v>
      </c>
      <c r="M110" s="34">
        <v>68</v>
      </c>
      <c r="N110" s="34"/>
      <c r="O110" s="34"/>
      <c r="P110" s="34"/>
      <c r="Q110" s="34">
        <v>14</v>
      </c>
      <c r="R110" s="34">
        <v>29</v>
      </c>
      <c r="S110" s="34">
        <v>1</v>
      </c>
      <c r="T110" s="34">
        <v>11</v>
      </c>
      <c r="U110" s="34">
        <v>6</v>
      </c>
      <c r="V110" s="34">
        <v>5</v>
      </c>
      <c r="W110" s="34">
        <v>3</v>
      </c>
      <c r="X110" s="36">
        <f t="shared" si="12"/>
        <v>2.4539877300613498E-3</v>
      </c>
      <c r="Z110" s="7"/>
      <c r="AA110" s="7"/>
      <c r="AB110" s="28"/>
      <c r="AC110" s="29"/>
      <c r="AD110" s="29"/>
      <c r="AE110" s="29"/>
      <c r="AF110" s="29"/>
      <c r="AG110" s="29"/>
      <c r="AJ110" s="30"/>
      <c r="AK110" s="57"/>
      <c r="AL110" s="58"/>
      <c r="AM110" s="6"/>
      <c r="AN110" s="6"/>
      <c r="AO110" s="6"/>
      <c r="AP110" s="6"/>
      <c r="AQ110" s="6"/>
      <c r="AR110" s="6"/>
      <c r="AS110" s="6"/>
      <c r="AT110" s="3"/>
      <c r="AU110" s="3"/>
      <c r="AV110" s="3"/>
      <c r="AW110" s="3"/>
      <c r="AX110" s="3"/>
      <c r="AY110" s="3"/>
      <c r="AZ110" s="3"/>
      <c r="BA110" s="3"/>
    </row>
    <row r="111" spans="1:53" ht="21.75" customHeight="1" x14ac:dyDescent="0.15">
      <c r="A111" s="77"/>
      <c r="B111" s="68" t="s">
        <v>84</v>
      </c>
      <c r="C111" s="24">
        <v>234</v>
      </c>
      <c r="D111" s="24">
        <v>25</v>
      </c>
      <c r="E111" s="24">
        <v>15</v>
      </c>
      <c r="F111" s="25">
        <f t="shared" si="10"/>
        <v>6.4102564102564097E-2</v>
      </c>
      <c r="G111" s="24">
        <v>9</v>
      </c>
      <c r="H111" s="25">
        <f t="shared" si="11"/>
        <v>0.6</v>
      </c>
      <c r="I111" s="24">
        <v>1</v>
      </c>
      <c r="J111" s="24">
        <v>6</v>
      </c>
      <c r="K111" s="24">
        <v>5</v>
      </c>
      <c r="L111" s="24">
        <v>1</v>
      </c>
      <c r="M111" s="24">
        <v>4</v>
      </c>
      <c r="N111" s="24"/>
      <c r="O111" s="24"/>
      <c r="P111" s="24">
        <v>1</v>
      </c>
      <c r="Q111" s="24"/>
      <c r="R111" s="24"/>
      <c r="S111" s="24"/>
      <c r="T111" s="24">
        <v>1</v>
      </c>
      <c r="U111" s="24">
        <v>1</v>
      </c>
      <c r="V111" s="24">
        <v>1</v>
      </c>
      <c r="W111" s="24"/>
      <c r="X111" s="27">
        <f t="shared" si="12"/>
        <v>4.2735042735042739E-3</v>
      </c>
      <c r="Z111" s="7"/>
      <c r="AA111" s="7"/>
      <c r="AB111" s="28"/>
      <c r="AC111" s="29"/>
      <c r="AD111" s="29"/>
      <c r="AE111" s="29"/>
      <c r="AF111" s="29"/>
      <c r="AG111" s="29"/>
      <c r="AJ111" s="30"/>
    </row>
    <row r="112" spans="1:53" s="33" customFormat="1" ht="21.75" customHeight="1" x14ac:dyDescent="0.15">
      <c r="A112" s="77"/>
      <c r="B112" s="69"/>
      <c r="C112" s="34">
        <v>2182</v>
      </c>
      <c r="D112" s="34">
        <v>84</v>
      </c>
      <c r="E112" s="34">
        <v>134</v>
      </c>
      <c r="F112" s="35">
        <f t="shared" si="10"/>
        <v>6.1411549037580199E-2</v>
      </c>
      <c r="G112" s="34">
        <v>104</v>
      </c>
      <c r="H112" s="35">
        <f t="shared" si="11"/>
        <v>0.77611940298507465</v>
      </c>
      <c r="I112" s="34">
        <v>7</v>
      </c>
      <c r="J112" s="34">
        <v>52</v>
      </c>
      <c r="K112" s="34">
        <v>46</v>
      </c>
      <c r="L112" s="34">
        <v>6</v>
      </c>
      <c r="M112" s="34">
        <v>40</v>
      </c>
      <c r="N112" s="34"/>
      <c r="O112" s="34"/>
      <c r="P112" s="34">
        <v>1</v>
      </c>
      <c r="Q112" s="34">
        <v>16</v>
      </c>
      <c r="R112" s="34">
        <v>7</v>
      </c>
      <c r="S112" s="34">
        <v>6</v>
      </c>
      <c r="T112" s="34">
        <v>15</v>
      </c>
      <c r="U112" s="34">
        <v>7</v>
      </c>
      <c r="V112" s="34">
        <v>3</v>
      </c>
      <c r="W112" s="34">
        <v>1</v>
      </c>
      <c r="X112" s="36">
        <f t="shared" si="12"/>
        <v>3.2080659945004585E-3</v>
      </c>
      <c r="Z112" s="7"/>
      <c r="AA112" s="7"/>
      <c r="AB112" s="28"/>
      <c r="AC112" s="29"/>
      <c r="AD112" s="29"/>
      <c r="AE112" s="29"/>
      <c r="AF112" s="29"/>
      <c r="AG112" s="29"/>
      <c r="AJ112" s="30"/>
      <c r="AK112" s="57"/>
      <c r="AL112" s="58"/>
      <c r="AM112" s="6"/>
      <c r="AN112" s="6"/>
      <c r="AO112" s="6"/>
      <c r="AP112" s="6"/>
      <c r="AQ112" s="6"/>
      <c r="AR112" s="6"/>
      <c r="AS112" s="6"/>
      <c r="AT112" s="3"/>
      <c r="AU112" s="3"/>
      <c r="AV112" s="3"/>
      <c r="AW112" s="3"/>
      <c r="AX112" s="3"/>
      <c r="AY112" s="3"/>
      <c r="AZ112" s="3"/>
      <c r="BA112" s="3"/>
    </row>
    <row r="113" spans="1:53" ht="21.75" customHeight="1" x14ac:dyDescent="0.15">
      <c r="A113" s="77"/>
      <c r="B113" s="68" t="s">
        <v>85</v>
      </c>
      <c r="C113" s="24">
        <v>271</v>
      </c>
      <c r="D113" s="24">
        <v>5</v>
      </c>
      <c r="E113" s="24">
        <v>26</v>
      </c>
      <c r="F113" s="25">
        <f t="shared" si="10"/>
        <v>9.5940959409594101E-2</v>
      </c>
      <c r="G113" s="24">
        <v>18</v>
      </c>
      <c r="H113" s="25">
        <f t="shared" si="11"/>
        <v>0.69230769230769229</v>
      </c>
      <c r="I113" s="24"/>
      <c r="J113" s="24">
        <v>10</v>
      </c>
      <c r="K113" s="24">
        <v>9</v>
      </c>
      <c r="L113" s="24">
        <v>1</v>
      </c>
      <c r="M113" s="24">
        <v>8</v>
      </c>
      <c r="N113" s="24"/>
      <c r="O113" s="24"/>
      <c r="P113" s="24"/>
      <c r="Q113" s="24">
        <v>2</v>
      </c>
      <c r="R113" s="24">
        <v>2</v>
      </c>
      <c r="S113" s="24">
        <v>2</v>
      </c>
      <c r="T113" s="24">
        <v>2</v>
      </c>
      <c r="U113" s="24"/>
      <c r="V113" s="24"/>
      <c r="W113" s="24"/>
      <c r="X113" s="54">
        <f t="shared" si="12"/>
        <v>0</v>
      </c>
      <c r="Z113" s="7"/>
      <c r="AA113" s="7"/>
      <c r="AB113" s="28"/>
      <c r="AC113" s="29"/>
      <c r="AD113" s="29"/>
      <c r="AE113" s="29"/>
      <c r="AF113" s="29"/>
      <c r="AG113" s="29"/>
      <c r="AJ113" s="30"/>
    </row>
    <row r="114" spans="1:53" s="33" customFormat="1" ht="21.75" customHeight="1" x14ac:dyDescent="0.15">
      <c r="A114" s="77"/>
      <c r="B114" s="69"/>
      <c r="C114" s="34">
        <v>1396</v>
      </c>
      <c r="D114" s="34">
        <v>27</v>
      </c>
      <c r="E114" s="34">
        <v>102</v>
      </c>
      <c r="F114" s="35">
        <f t="shared" si="10"/>
        <v>7.3065902578796568E-2</v>
      </c>
      <c r="G114" s="34">
        <v>78</v>
      </c>
      <c r="H114" s="35">
        <f t="shared" si="11"/>
        <v>0.76470588235294112</v>
      </c>
      <c r="I114" s="34"/>
      <c r="J114" s="34">
        <v>49</v>
      </c>
      <c r="K114" s="34">
        <v>45</v>
      </c>
      <c r="L114" s="34">
        <v>8</v>
      </c>
      <c r="M114" s="34">
        <v>37</v>
      </c>
      <c r="N114" s="34"/>
      <c r="O114" s="34"/>
      <c r="P114" s="34"/>
      <c r="Q114" s="34">
        <v>7</v>
      </c>
      <c r="R114" s="34">
        <v>8</v>
      </c>
      <c r="S114" s="34">
        <v>5</v>
      </c>
      <c r="T114" s="34">
        <v>9</v>
      </c>
      <c r="U114" s="34"/>
      <c r="V114" s="34"/>
      <c r="W114" s="34"/>
      <c r="X114" s="36">
        <f t="shared" si="12"/>
        <v>0</v>
      </c>
      <c r="Z114" s="7"/>
      <c r="AA114" s="7"/>
      <c r="AB114" s="28"/>
      <c r="AC114" s="29"/>
      <c r="AD114" s="29"/>
      <c r="AE114" s="29"/>
      <c r="AF114" s="29"/>
      <c r="AG114" s="29"/>
      <c r="AJ114" s="30"/>
      <c r="AK114" s="57"/>
      <c r="AL114" s="58"/>
      <c r="AM114" s="6"/>
      <c r="AN114" s="6"/>
      <c r="AO114" s="6"/>
      <c r="AP114" s="6"/>
      <c r="AQ114" s="6"/>
      <c r="AR114" s="6"/>
      <c r="AS114" s="6"/>
      <c r="AT114" s="3"/>
      <c r="AU114" s="3"/>
      <c r="AV114" s="3"/>
      <c r="AW114" s="3"/>
      <c r="AX114" s="3"/>
      <c r="AY114" s="3"/>
      <c r="AZ114" s="3"/>
      <c r="BA114" s="3"/>
    </row>
    <row r="115" spans="1:53" ht="21.75" customHeight="1" x14ac:dyDescent="0.15">
      <c r="A115" s="77"/>
      <c r="B115" s="40" t="s">
        <v>31</v>
      </c>
      <c r="C115" s="41">
        <f>C105+C107+C109+C111+C113</f>
        <v>1926</v>
      </c>
      <c r="D115" s="41">
        <f t="shared" ref="D115:W116" si="18">D105+D107+D109+D111+D113</f>
        <v>121</v>
      </c>
      <c r="E115" s="41">
        <f t="shared" si="18"/>
        <v>170</v>
      </c>
      <c r="F115" s="42">
        <f t="shared" si="10"/>
        <v>8.8265835929387332E-2</v>
      </c>
      <c r="G115" s="41">
        <f t="shared" si="18"/>
        <v>117</v>
      </c>
      <c r="H115" s="42">
        <f t="shared" si="11"/>
        <v>0.68823529411764706</v>
      </c>
      <c r="I115" s="41">
        <f t="shared" si="18"/>
        <v>8</v>
      </c>
      <c r="J115" s="41">
        <f t="shared" si="18"/>
        <v>60</v>
      </c>
      <c r="K115" s="41">
        <f t="shared" si="18"/>
        <v>53</v>
      </c>
      <c r="L115" s="41">
        <f t="shared" si="18"/>
        <v>10</v>
      </c>
      <c r="M115" s="41">
        <f t="shared" si="18"/>
        <v>43</v>
      </c>
      <c r="N115" s="41">
        <f t="shared" si="18"/>
        <v>0</v>
      </c>
      <c r="O115" s="41">
        <f t="shared" si="18"/>
        <v>0</v>
      </c>
      <c r="P115" s="41">
        <f t="shared" si="18"/>
        <v>3</v>
      </c>
      <c r="Q115" s="41">
        <f t="shared" si="18"/>
        <v>5</v>
      </c>
      <c r="R115" s="41">
        <f t="shared" si="18"/>
        <v>11</v>
      </c>
      <c r="S115" s="41">
        <f t="shared" si="18"/>
        <v>11</v>
      </c>
      <c r="T115" s="41">
        <f t="shared" si="18"/>
        <v>19</v>
      </c>
      <c r="U115" s="41">
        <f t="shared" si="18"/>
        <v>8</v>
      </c>
      <c r="V115" s="41">
        <f t="shared" si="18"/>
        <v>5</v>
      </c>
      <c r="W115" s="41">
        <f t="shared" si="18"/>
        <v>2</v>
      </c>
      <c r="X115" s="43">
        <f t="shared" si="12"/>
        <v>4.1536863966770508E-3</v>
      </c>
      <c r="Z115" s="7"/>
      <c r="AA115" s="7"/>
      <c r="AB115" s="28"/>
      <c r="AC115" s="29"/>
      <c r="AD115" s="29"/>
      <c r="AE115" s="29"/>
      <c r="AF115" s="29"/>
      <c r="AG115" s="29"/>
      <c r="AJ115" s="30"/>
    </row>
    <row r="116" spans="1:53" s="33" customFormat="1" ht="21.75" customHeight="1" x14ac:dyDescent="0.15">
      <c r="A116" s="78"/>
      <c r="B116" s="44" t="s">
        <v>32</v>
      </c>
      <c r="C116" s="45">
        <f>C106+C108+C110+C112+C114</f>
        <v>12753</v>
      </c>
      <c r="D116" s="45">
        <f t="shared" si="18"/>
        <v>409</v>
      </c>
      <c r="E116" s="45">
        <f t="shared" si="18"/>
        <v>923</v>
      </c>
      <c r="F116" s="55">
        <f t="shared" si="10"/>
        <v>7.2375127420998983E-2</v>
      </c>
      <c r="G116" s="45">
        <f t="shared" si="18"/>
        <v>716</v>
      </c>
      <c r="H116" s="55">
        <f t="shared" si="11"/>
        <v>0.77573131094257852</v>
      </c>
      <c r="I116" s="45">
        <f t="shared" si="18"/>
        <v>26</v>
      </c>
      <c r="J116" s="45">
        <f t="shared" si="18"/>
        <v>389</v>
      </c>
      <c r="K116" s="45">
        <f t="shared" si="18"/>
        <v>355</v>
      </c>
      <c r="L116" s="45">
        <f t="shared" si="18"/>
        <v>60</v>
      </c>
      <c r="M116" s="45">
        <f t="shared" si="18"/>
        <v>295</v>
      </c>
      <c r="N116" s="45">
        <f t="shared" si="18"/>
        <v>0</v>
      </c>
      <c r="O116" s="45">
        <f t="shared" si="18"/>
        <v>0</v>
      </c>
      <c r="P116" s="45">
        <f t="shared" si="18"/>
        <v>5</v>
      </c>
      <c r="Q116" s="45">
        <f t="shared" si="18"/>
        <v>67</v>
      </c>
      <c r="R116" s="45">
        <f t="shared" si="18"/>
        <v>79</v>
      </c>
      <c r="S116" s="45">
        <f t="shared" si="18"/>
        <v>36</v>
      </c>
      <c r="T116" s="45">
        <f t="shared" si="18"/>
        <v>114</v>
      </c>
      <c r="U116" s="45">
        <f t="shared" si="18"/>
        <v>26</v>
      </c>
      <c r="V116" s="45">
        <f t="shared" si="18"/>
        <v>14</v>
      </c>
      <c r="W116" s="45">
        <f t="shared" si="18"/>
        <v>7</v>
      </c>
      <c r="X116" s="47">
        <f t="shared" si="12"/>
        <v>2.0387359836901123E-3</v>
      </c>
      <c r="Z116" s="7"/>
      <c r="AA116" s="7"/>
      <c r="AB116" s="28"/>
      <c r="AC116" s="29"/>
      <c r="AD116" s="29"/>
      <c r="AE116" s="29"/>
      <c r="AF116" s="29"/>
      <c r="AG116" s="29"/>
      <c r="AJ116" s="30"/>
      <c r="AK116" s="57"/>
      <c r="AL116" s="58"/>
      <c r="AM116" s="6"/>
      <c r="AN116" s="6"/>
      <c r="AO116" s="6"/>
      <c r="AP116" s="6"/>
      <c r="AQ116" s="6"/>
      <c r="AR116" s="6"/>
      <c r="AS116" s="6"/>
      <c r="AT116" s="3"/>
      <c r="AU116" s="3"/>
      <c r="AV116" s="3"/>
      <c r="AW116" s="3"/>
      <c r="AX116" s="3"/>
      <c r="AY116" s="3"/>
      <c r="AZ116" s="3"/>
      <c r="BA116" s="3"/>
    </row>
    <row r="117" spans="1:53" ht="21.75" customHeight="1" x14ac:dyDescent="0.15">
      <c r="A117" s="76" t="s">
        <v>86</v>
      </c>
      <c r="B117" s="79" t="s">
        <v>87</v>
      </c>
      <c r="C117" s="24">
        <v>853</v>
      </c>
      <c r="D117" s="24">
        <v>26</v>
      </c>
      <c r="E117" s="24">
        <v>103</v>
      </c>
      <c r="F117" s="25">
        <f t="shared" si="10"/>
        <v>0.12075029308323564</v>
      </c>
      <c r="G117" s="24">
        <v>62</v>
      </c>
      <c r="H117" s="25">
        <f>G117/E117</f>
        <v>0.60194174757281549</v>
      </c>
      <c r="I117" s="24">
        <v>4</v>
      </c>
      <c r="J117" s="24">
        <v>33</v>
      </c>
      <c r="K117" s="24">
        <v>27</v>
      </c>
      <c r="L117" s="24">
        <v>6</v>
      </c>
      <c r="M117" s="24">
        <v>21</v>
      </c>
      <c r="N117" s="24"/>
      <c r="O117" s="24"/>
      <c r="P117" s="24">
        <v>2</v>
      </c>
      <c r="Q117" s="24">
        <v>2</v>
      </c>
      <c r="R117" s="24">
        <v>4</v>
      </c>
      <c r="S117" s="24">
        <v>2</v>
      </c>
      <c r="T117" s="24">
        <v>15</v>
      </c>
      <c r="U117" s="24">
        <v>4</v>
      </c>
      <c r="V117" s="24">
        <v>2</v>
      </c>
      <c r="W117" s="24">
        <v>2</v>
      </c>
      <c r="X117" s="27">
        <f t="shared" si="12"/>
        <v>4.6893317702227429E-3</v>
      </c>
      <c r="Z117" s="7"/>
      <c r="AA117" s="7"/>
      <c r="AB117" s="28"/>
      <c r="AC117" s="29"/>
      <c r="AD117" s="29"/>
      <c r="AE117" s="29"/>
      <c r="AI117" s="30"/>
      <c r="AJ117" s="30"/>
    </row>
    <row r="118" spans="1:53" s="33" customFormat="1" ht="21.75" customHeight="1" x14ac:dyDescent="0.15">
      <c r="A118" s="77"/>
      <c r="B118" s="69"/>
      <c r="C118" s="34">
        <v>6413</v>
      </c>
      <c r="D118" s="34">
        <v>108</v>
      </c>
      <c r="E118" s="34">
        <v>493</v>
      </c>
      <c r="F118" s="35">
        <f t="shared" si="10"/>
        <v>7.6875097458287855E-2</v>
      </c>
      <c r="G118" s="34">
        <v>361</v>
      </c>
      <c r="H118" s="35">
        <f>G118/E118</f>
        <v>0.73225152129817439</v>
      </c>
      <c r="I118" s="34">
        <v>11</v>
      </c>
      <c r="J118" s="34">
        <v>196</v>
      </c>
      <c r="K118" s="34">
        <v>180</v>
      </c>
      <c r="L118" s="34">
        <v>31</v>
      </c>
      <c r="M118" s="34">
        <v>149</v>
      </c>
      <c r="N118" s="34"/>
      <c r="O118" s="34"/>
      <c r="P118" s="34">
        <v>3</v>
      </c>
      <c r="Q118" s="34">
        <v>39</v>
      </c>
      <c r="R118" s="34">
        <v>35</v>
      </c>
      <c r="S118" s="34">
        <v>12</v>
      </c>
      <c r="T118" s="34">
        <v>65</v>
      </c>
      <c r="U118" s="34">
        <v>10</v>
      </c>
      <c r="V118" s="34">
        <v>5</v>
      </c>
      <c r="W118" s="34">
        <v>3</v>
      </c>
      <c r="X118" s="36">
        <f t="shared" si="12"/>
        <v>1.559332605644784E-3</v>
      </c>
      <c r="Z118" s="7"/>
      <c r="AA118" s="7"/>
      <c r="AB118" s="28"/>
      <c r="AC118" s="29"/>
      <c r="AD118" s="29"/>
      <c r="AE118" s="29"/>
      <c r="AF118" s="29"/>
      <c r="AG118" s="29"/>
      <c r="AJ118" s="30"/>
      <c r="AK118" s="57"/>
      <c r="AL118" s="58"/>
      <c r="AM118" s="6"/>
      <c r="AN118" s="6"/>
      <c r="AO118" s="6"/>
      <c r="AP118" s="6"/>
      <c r="AQ118" s="6"/>
      <c r="AR118" s="6"/>
      <c r="AS118" s="6"/>
      <c r="AT118" s="3"/>
      <c r="AU118" s="3"/>
      <c r="AV118" s="3"/>
      <c r="AW118" s="3"/>
      <c r="AX118" s="3"/>
      <c r="AY118" s="3"/>
      <c r="AZ118" s="3"/>
      <c r="BA118" s="3"/>
    </row>
    <row r="119" spans="1:53" ht="21.75" customHeight="1" x14ac:dyDescent="0.15">
      <c r="A119" s="77"/>
      <c r="B119" s="68" t="s">
        <v>88</v>
      </c>
      <c r="C119" s="24">
        <v>363</v>
      </c>
      <c r="D119" s="24">
        <v>8</v>
      </c>
      <c r="E119" s="24">
        <v>32</v>
      </c>
      <c r="F119" s="25">
        <f>E119/C119</f>
        <v>8.8154269972451793E-2</v>
      </c>
      <c r="G119" s="24">
        <v>19</v>
      </c>
      <c r="H119" s="25">
        <f>G119/E119</f>
        <v>0.59375</v>
      </c>
      <c r="I119" s="24"/>
      <c r="J119" s="24">
        <v>13</v>
      </c>
      <c r="K119" s="24">
        <v>11</v>
      </c>
      <c r="L119" s="24">
        <v>2</v>
      </c>
      <c r="M119" s="24">
        <v>9</v>
      </c>
      <c r="N119" s="24"/>
      <c r="O119" s="24"/>
      <c r="P119" s="24"/>
      <c r="Q119" s="24">
        <v>1</v>
      </c>
      <c r="R119" s="24">
        <v>1</v>
      </c>
      <c r="S119" s="24"/>
      <c r="T119" s="24">
        <v>4</v>
      </c>
      <c r="U119" s="24"/>
      <c r="V119" s="24"/>
      <c r="W119" s="24"/>
      <c r="X119" s="54">
        <f>U119/C119</f>
        <v>0</v>
      </c>
      <c r="Z119" s="7"/>
      <c r="AA119" s="7"/>
      <c r="AB119" s="28"/>
      <c r="AC119" s="29"/>
      <c r="AD119" s="29"/>
      <c r="AE119" s="29"/>
      <c r="AF119" s="29"/>
      <c r="AG119" s="29"/>
      <c r="AJ119" s="30"/>
    </row>
    <row r="120" spans="1:53" s="33" customFormat="1" ht="21.75" customHeight="1" x14ac:dyDescent="0.15">
      <c r="A120" s="77"/>
      <c r="B120" s="69"/>
      <c r="C120" s="34">
        <v>3491</v>
      </c>
      <c r="D120" s="34">
        <v>54</v>
      </c>
      <c r="E120" s="34">
        <v>255</v>
      </c>
      <c r="F120" s="35">
        <f>E120/C120</f>
        <v>7.3044972787166998E-2</v>
      </c>
      <c r="G120" s="34">
        <v>169</v>
      </c>
      <c r="H120" s="35">
        <f>G120/E120</f>
        <v>0.66274509803921566</v>
      </c>
      <c r="I120" s="34">
        <v>7</v>
      </c>
      <c r="J120" s="34">
        <v>83</v>
      </c>
      <c r="K120" s="34">
        <v>76</v>
      </c>
      <c r="L120" s="34">
        <v>12</v>
      </c>
      <c r="M120" s="34">
        <v>64</v>
      </c>
      <c r="N120" s="34"/>
      <c r="O120" s="34"/>
      <c r="P120" s="34">
        <v>1</v>
      </c>
      <c r="Q120" s="34">
        <v>24</v>
      </c>
      <c r="R120" s="34">
        <v>14</v>
      </c>
      <c r="S120" s="34">
        <v>8</v>
      </c>
      <c r="T120" s="34">
        <v>32</v>
      </c>
      <c r="U120" s="34">
        <v>5</v>
      </c>
      <c r="V120" s="34">
        <v>1</v>
      </c>
      <c r="W120" s="34">
        <v>1</v>
      </c>
      <c r="X120" s="36">
        <f>U120/C120</f>
        <v>1.4322543683758235E-3</v>
      </c>
      <c r="Z120" s="7"/>
      <c r="AA120" s="7"/>
      <c r="AB120" s="28"/>
      <c r="AC120" s="29"/>
      <c r="AD120" s="29"/>
      <c r="AE120" s="29"/>
      <c r="AF120" s="29"/>
      <c r="AG120" s="29"/>
      <c r="AJ120" s="30"/>
      <c r="AK120" s="57"/>
      <c r="AL120" s="58"/>
      <c r="AM120" s="6"/>
      <c r="AN120" s="6"/>
      <c r="AO120" s="6"/>
      <c r="AP120" s="6"/>
      <c r="AQ120" s="6"/>
      <c r="AR120" s="6"/>
      <c r="AS120" s="6"/>
      <c r="AT120" s="3"/>
      <c r="AU120" s="3"/>
      <c r="AV120" s="3"/>
      <c r="AW120" s="3"/>
      <c r="AX120" s="3"/>
      <c r="AY120" s="3"/>
      <c r="AZ120" s="3"/>
      <c r="BA120" s="3"/>
    </row>
    <row r="121" spans="1:53" ht="21.75" customHeight="1" x14ac:dyDescent="0.15">
      <c r="A121" s="77"/>
      <c r="B121" s="68" t="s">
        <v>89</v>
      </c>
      <c r="C121" s="24">
        <v>64</v>
      </c>
      <c r="D121" s="24">
        <v>0</v>
      </c>
      <c r="E121" s="24">
        <v>2</v>
      </c>
      <c r="F121" s="25">
        <f t="shared" si="10"/>
        <v>3.125E-2</v>
      </c>
      <c r="G121" s="24">
        <v>1</v>
      </c>
      <c r="H121" s="25">
        <f t="shared" ref="H121:H128" si="19">G121/E121</f>
        <v>0.5</v>
      </c>
      <c r="I121" s="24"/>
      <c r="J121" s="24">
        <v>1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7">
        <f t="shared" si="12"/>
        <v>0</v>
      </c>
      <c r="Z121" s="7"/>
      <c r="AA121" s="7"/>
      <c r="AB121" s="28"/>
      <c r="AC121" s="29"/>
      <c r="AD121" s="29"/>
      <c r="AE121" s="29"/>
      <c r="AF121" s="29"/>
      <c r="AG121" s="29"/>
      <c r="AJ121" s="30"/>
    </row>
    <row r="122" spans="1:53" s="33" customFormat="1" ht="21.75" customHeight="1" x14ac:dyDescent="0.15">
      <c r="A122" s="77"/>
      <c r="B122" s="69"/>
      <c r="C122" s="34">
        <v>631</v>
      </c>
      <c r="D122" s="34">
        <v>8</v>
      </c>
      <c r="E122" s="34">
        <v>38</v>
      </c>
      <c r="F122" s="35">
        <f t="shared" si="10"/>
        <v>6.0221870047543584E-2</v>
      </c>
      <c r="G122" s="34">
        <v>24</v>
      </c>
      <c r="H122" s="35">
        <f t="shared" si="19"/>
        <v>0.63157894736842102</v>
      </c>
      <c r="I122" s="34"/>
      <c r="J122" s="34">
        <v>13</v>
      </c>
      <c r="K122" s="34">
        <v>9</v>
      </c>
      <c r="L122" s="34">
        <v>1</v>
      </c>
      <c r="M122" s="34">
        <v>8</v>
      </c>
      <c r="N122" s="34"/>
      <c r="O122" s="34"/>
      <c r="P122" s="34"/>
      <c r="Q122" s="34">
        <v>6</v>
      </c>
      <c r="R122" s="34">
        <v>3</v>
      </c>
      <c r="S122" s="34">
        <v>1</v>
      </c>
      <c r="T122" s="34">
        <v>1</v>
      </c>
      <c r="U122" s="34"/>
      <c r="V122" s="34"/>
      <c r="W122" s="34"/>
      <c r="X122" s="36">
        <f t="shared" si="12"/>
        <v>0</v>
      </c>
      <c r="Z122" s="7"/>
      <c r="AA122" s="7"/>
      <c r="AB122" s="28"/>
      <c r="AC122" s="29"/>
      <c r="AD122" s="29"/>
      <c r="AE122" s="29"/>
      <c r="AF122" s="29"/>
      <c r="AG122" s="29"/>
      <c r="AJ122" s="30"/>
      <c r="AK122" s="57"/>
      <c r="AL122" s="58"/>
      <c r="AM122" s="6"/>
      <c r="AN122" s="6"/>
      <c r="AO122" s="6"/>
      <c r="AP122" s="6"/>
      <c r="AQ122" s="6"/>
      <c r="AR122" s="6"/>
      <c r="AS122" s="6"/>
      <c r="AT122" s="3"/>
      <c r="AU122" s="3"/>
      <c r="AV122" s="3"/>
      <c r="AW122" s="3"/>
      <c r="AX122" s="3"/>
      <c r="AY122" s="3"/>
      <c r="AZ122" s="3"/>
      <c r="BA122" s="3"/>
    </row>
    <row r="123" spans="1:53" ht="21.75" customHeight="1" x14ac:dyDescent="0.15">
      <c r="A123" s="77"/>
      <c r="B123" s="68" t="s">
        <v>90</v>
      </c>
      <c r="C123" s="24">
        <v>208</v>
      </c>
      <c r="D123" s="24">
        <v>7</v>
      </c>
      <c r="E123" s="24">
        <v>15</v>
      </c>
      <c r="F123" s="25">
        <f t="shared" si="10"/>
        <v>7.2115384615384609E-2</v>
      </c>
      <c r="G123" s="24">
        <v>7</v>
      </c>
      <c r="H123" s="25">
        <f t="shared" si="19"/>
        <v>0.46666666666666667</v>
      </c>
      <c r="I123" s="24"/>
      <c r="J123" s="24">
        <v>5</v>
      </c>
      <c r="K123" s="24">
        <v>4</v>
      </c>
      <c r="L123" s="24">
        <v>2</v>
      </c>
      <c r="M123" s="24">
        <v>2</v>
      </c>
      <c r="N123" s="24"/>
      <c r="O123" s="24"/>
      <c r="P123" s="24"/>
      <c r="Q123" s="24">
        <v>1</v>
      </c>
      <c r="R123" s="24"/>
      <c r="S123" s="24">
        <v>1</v>
      </c>
      <c r="T123" s="24"/>
      <c r="U123" s="24"/>
      <c r="V123" s="24"/>
      <c r="W123" s="24"/>
      <c r="X123" s="27">
        <f t="shared" si="12"/>
        <v>0</v>
      </c>
      <c r="Z123" s="7"/>
      <c r="AA123" s="7"/>
      <c r="AB123" s="28"/>
      <c r="AC123" s="29"/>
      <c r="AD123" s="29"/>
      <c r="AE123" s="29"/>
      <c r="AF123" s="29"/>
      <c r="AG123" s="29"/>
      <c r="AJ123" s="30"/>
    </row>
    <row r="124" spans="1:53" s="33" customFormat="1" ht="21.75" customHeight="1" x14ac:dyDescent="0.15">
      <c r="A124" s="77"/>
      <c r="B124" s="69"/>
      <c r="C124" s="38">
        <v>2171</v>
      </c>
      <c r="D124" s="38">
        <v>43</v>
      </c>
      <c r="E124" s="38">
        <v>149</v>
      </c>
      <c r="F124" s="56">
        <f t="shared" si="10"/>
        <v>6.8631966835559652E-2</v>
      </c>
      <c r="G124" s="38">
        <v>104</v>
      </c>
      <c r="H124" s="56">
        <f t="shared" si="19"/>
        <v>0.69798657718120805</v>
      </c>
      <c r="I124" s="38">
        <v>3</v>
      </c>
      <c r="J124" s="38">
        <v>49</v>
      </c>
      <c r="K124" s="38">
        <v>44</v>
      </c>
      <c r="L124" s="38">
        <v>13</v>
      </c>
      <c r="M124" s="38">
        <v>31</v>
      </c>
      <c r="N124" s="38"/>
      <c r="O124" s="38"/>
      <c r="P124" s="38"/>
      <c r="Q124" s="38">
        <v>17</v>
      </c>
      <c r="R124" s="38">
        <v>13</v>
      </c>
      <c r="S124" s="38">
        <v>3</v>
      </c>
      <c r="T124" s="38">
        <v>19</v>
      </c>
      <c r="U124" s="34">
        <v>3</v>
      </c>
      <c r="V124" s="34">
        <v>2</v>
      </c>
      <c r="W124" s="34">
        <v>2</v>
      </c>
      <c r="X124" s="59">
        <f t="shared" si="12"/>
        <v>1.3818516812528789E-3</v>
      </c>
      <c r="Z124" s="7"/>
      <c r="AA124" s="7"/>
      <c r="AB124" s="28"/>
      <c r="AC124" s="29"/>
      <c r="AD124" s="29"/>
      <c r="AE124" s="29"/>
      <c r="AF124" s="29"/>
      <c r="AG124" s="29"/>
      <c r="AJ124" s="30"/>
      <c r="AK124" s="57"/>
      <c r="AL124" s="7"/>
      <c r="AM124" s="6"/>
      <c r="AN124" s="6"/>
      <c r="AO124" s="6"/>
      <c r="AP124" s="6"/>
      <c r="AQ124" s="6"/>
      <c r="AR124" s="6"/>
      <c r="AS124" s="6"/>
      <c r="AT124" s="3"/>
      <c r="AU124" s="3"/>
      <c r="AV124" s="3"/>
      <c r="AW124" s="3"/>
      <c r="AX124" s="3"/>
      <c r="AY124" s="3"/>
      <c r="AZ124" s="3"/>
      <c r="BA124" s="3"/>
    </row>
    <row r="125" spans="1:53" ht="21.75" customHeight="1" x14ac:dyDescent="0.15">
      <c r="A125" s="77"/>
      <c r="B125" s="40" t="s">
        <v>31</v>
      </c>
      <c r="C125" s="41">
        <f>C117+C119+C121+C123</f>
        <v>1488</v>
      </c>
      <c r="D125" s="41">
        <f t="shared" ref="D125:W126" si="20">D117+D119+D121+D123</f>
        <v>41</v>
      </c>
      <c r="E125" s="41">
        <f t="shared" si="20"/>
        <v>152</v>
      </c>
      <c r="F125" s="42">
        <f t="shared" si="10"/>
        <v>0.10215053763440861</v>
      </c>
      <c r="G125" s="41">
        <f t="shared" si="20"/>
        <v>89</v>
      </c>
      <c r="H125" s="42">
        <f t="shared" si="19"/>
        <v>0.58552631578947367</v>
      </c>
      <c r="I125" s="41">
        <f t="shared" si="20"/>
        <v>4</v>
      </c>
      <c r="J125" s="41">
        <f t="shared" si="20"/>
        <v>52</v>
      </c>
      <c r="K125" s="41">
        <f t="shared" si="20"/>
        <v>42</v>
      </c>
      <c r="L125" s="41">
        <f t="shared" si="20"/>
        <v>10</v>
      </c>
      <c r="M125" s="41">
        <f t="shared" si="20"/>
        <v>32</v>
      </c>
      <c r="N125" s="41">
        <f t="shared" si="20"/>
        <v>0</v>
      </c>
      <c r="O125" s="41">
        <f t="shared" si="20"/>
        <v>0</v>
      </c>
      <c r="P125" s="41">
        <f t="shared" si="20"/>
        <v>2</v>
      </c>
      <c r="Q125" s="41">
        <f t="shared" si="20"/>
        <v>4</v>
      </c>
      <c r="R125" s="41">
        <f t="shared" si="20"/>
        <v>5</v>
      </c>
      <c r="S125" s="41">
        <f t="shared" si="20"/>
        <v>3</v>
      </c>
      <c r="T125" s="41">
        <f t="shared" si="20"/>
        <v>19</v>
      </c>
      <c r="U125" s="41">
        <f t="shared" si="20"/>
        <v>4</v>
      </c>
      <c r="V125" s="41">
        <f t="shared" si="20"/>
        <v>2</v>
      </c>
      <c r="W125" s="41">
        <f t="shared" si="20"/>
        <v>2</v>
      </c>
      <c r="X125" s="43">
        <f t="shared" si="12"/>
        <v>2.6881720430107529E-3</v>
      </c>
      <c r="Z125" s="7"/>
      <c r="AA125" s="7"/>
      <c r="AB125" s="28"/>
      <c r="AC125" s="29"/>
      <c r="AD125" s="29"/>
      <c r="AE125" s="29"/>
      <c r="AF125" s="29"/>
      <c r="AG125" s="29"/>
      <c r="AH125" s="29"/>
      <c r="AI125" s="30"/>
      <c r="AJ125" s="30"/>
      <c r="AK125" s="29"/>
    </row>
    <row r="126" spans="1:53" s="33" customFormat="1" ht="21.75" customHeight="1" thickBot="1" x14ac:dyDescent="0.2">
      <c r="A126" s="80"/>
      <c r="B126" s="60" t="s">
        <v>32</v>
      </c>
      <c r="C126" s="45">
        <f>C118+C120+C122+C124</f>
        <v>12706</v>
      </c>
      <c r="D126" s="45">
        <f t="shared" si="20"/>
        <v>213</v>
      </c>
      <c r="E126" s="45">
        <f t="shared" si="20"/>
        <v>935</v>
      </c>
      <c r="F126" s="55">
        <f t="shared" si="10"/>
        <v>7.358728159924445E-2</v>
      </c>
      <c r="G126" s="45">
        <f t="shared" si="20"/>
        <v>658</v>
      </c>
      <c r="H126" s="55">
        <f t="shared" si="19"/>
        <v>0.70374331550802138</v>
      </c>
      <c r="I126" s="45">
        <f t="shared" si="20"/>
        <v>21</v>
      </c>
      <c r="J126" s="45">
        <f t="shared" si="20"/>
        <v>341</v>
      </c>
      <c r="K126" s="45">
        <f t="shared" si="20"/>
        <v>309</v>
      </c>
      <c r="L126" s="45">
        <f t="shared" si="20"/>
        <v>57</v>
      </c>
      <c r="M126" s="45">
        <f t="shared" si="20"/>
        <v>252</v>
      </c>
      <c r="N126" s="45">
        <f t="shared" si="20"/>
        <v>0</v>
      </c>
      <c r="O126" s="45">
        <f t="shared" si="20"/>
        <v>0</v>
      </c>
      <c r="P126" s="45">
        <f t="shared" si="20"/>
        <v>4</v>
      </c>
      <c r="Q126" s="45">
        <f t="shared" si="20"/>
        <v>86</v>
      </c>
      <c r="R126" s="45">
        <f t="shared" si="20"/>
        <v>65</v>
      </c>
      <c r="S126" s="45">
        <f t="shared" si="20"/>
        <v>24</v>
      </c>
      <c r="T126" s="45">
        <f t="shared" si="20"/>
        <v>117</v>
      </c>
      <c r="U126" s="45">
        <f t="shared" si="20"/>
        <v>18</v>
      </c>
      <c r="V126" s="45">
        <f t="shared" si="20"/>
        <v>8</v>
      </c>
      <c r="W126" s="45">
        <f t="shared" si="20"/>
        <v>6</v>
      </c>
      <c r="X126" s="47">
        <f t="shared" si="12"/>
        <v>1.4166535495041713E-3</v>
      </c>
      <c r="Z126" s="7"/>
      <c r="AA126" s="7"/>
      <c r="AB126" s="28"/>
      <c r="AC126" s="29"/>
      <c r="AD126" s="29"/>
      <c r="AE126" s="29"/>
      <c r="AF126" s="29"/>
      <c r="AG126" s="29"/>
      <c r="AK126" s="57"/>
      <c r="AL126" s="58"/>
      <c r="AM126" s="6"/>
      <c r="AN126" s="6"/>
      <c r="AO126" s="6"/>
      <c r="AP126" s="6"/>
      <c r="AQ126" s="6"/>
      <c r="AR126" s="6"/>
      <c r="AS126" s="6"/>
      <c r="AT126" s="3"/>
      <c r="AU126" s="3"/>
      <c r="AV126" s="3"/>
      <c r="AW126" s="3"/>
      <c r="AX126" s="3"/>
      <c r="AY126" s="3"/>
      <c r="AZ126" s="3"/>
      <c r="BA126" s="3"/>
    </row>
    <row r="127" spans="1:53" ht="21.75" customHeight="1" thickTop="1" x14ac:dyDescent="0.15">
      <c r="A127" s="70" t="s">
        <v>91</v>
      </c>
      <c r="B127" s="71"/>
      <c r="C127" s="61">
        <f>C9+C21+C39+C47+C59+C81+C89+C103+C115+C125</f>
        <v>20678</v>
      </c>
      <c r="D127" s="61">
        <f t="shared" ref="C127:E128" si="21">D9+D21+D39+D47+D59+D81+D89+D103+D115+D125</f>
        <v>827</v>
      </c>
      <c r="E127" s="61">
        <f t="shared" si="21"/>
        <v>1893</v>
      </c>
      <c r="F127" s="62">
        <f t="shared" si="10"/>
        <v>9.1546571235129118E-2</v>
      </c>
      <c r="G127" s="61">
        <f>G9+G21+G39+G47+G59+G81+G89+G103+G115+G125</f>
        <v>1309</v>
      </c>
      <c r="H127" s="62">
        <f t="shared" si="19"/>
        <v>0.69149498151082933</v>
      </c>
      <c r="I127" s="61">
        <f t="shared" ref="I127:W128" si="22">I9+I21+I39+I47+I59+I81+I89+I103+I115+I125</f>
        <v>93</v>
      </c>
      <c r="J127" s="61">
        <f t="shared" si="22"/>
        <v>690</v>
      </c>
      <c r="K127" s="61">
        <f t="shared" si="22"/>
        <v>588</v>
      </c>
      <c r="L127" s="61">
        <f t="shared" si="22"/>
        <v>148</v>
      </c>
      <c r="M127" s="61">
        <f t="shared" si="22"/>
        <v>440</v>
      </c>
      <c r="N127" s="61">
        <f t="shared" si="22"/>
        <v>0</v>
      </c>
      <c r="O127" s="61">
        <f t="shared" si="22"/>
        <v>1</v>
      </c>
      <c r="P127" s="61">
        <f t="shared" si="22"/>
        <v>14</v>
      </c>
      <c r="Q127" s="61">
        <f t="shared" si="22"/>
        <v>98</v>
      </c>
      <c r="R127" s="61">
        <f t="shared" si="22"/>
        <v>114</v>
      </c>
      <c r="S127" s="61">
        <f t="shared" si="22"/>
        <v>47</v>
      </c>
      <c r="T127" s="61">
        <f t="shared" si="22"/>
        <v>252</v>
      </c>
      <c r="U127" s="61">
        <f t="shared" si="22"/>
        <v>70</v>
      </c>
      <c r="V127" s="61">
        <f t="shared" si="22"/>
        <v>42</v>
      </c>
      <c r="W127" s="61">
        <f t="shared" si="22"/>
        <v>27</v>
      </c>
      <c r="X127" s="63">
        <f t="shared" si="12"/>
        <v>3.3852403520649968E-3</v>
      </c>
      <c r="Z127" s="7"/>
      <c r="AA127" s="7"/>
      <c r="AB127" s="28"/>
      <c r="AC127" s="29"/>
      <c r="AD127" s="29"/>
      <c r="AE127" s="29"/>
      <c r="AF127" s="29"/>
      <c r="AG127" s="29"/>
    </row>
    <row r="128" spans="1:53" s="33" customFormat="1" ht="21.75" customHeight="1" x14ac:dyDescent="0.15">
      <c r="A128" s="72"/>
      <c r="B128" s="73"/>
      <c r="C128" s="34">
        <f>C10+C22+C40+C48+C60+C82+C90+C104+C116+C126</f>
        <v>122845</v>
      </c>
      <c r="D128" s="34">
        <f t="shared" si="21"/>
        <v>3126</v>
      </c>
      <c r="E128" s="34">
        <f t="shared" si="21"/>
        <v>9398</v>
      </c>
      <c r="F128" s="64">
        <f t="shared" si="10"/>
        <v>7.6502910171354147E-2</v>
      </c>
      <c r="G128" s="34">
        <f>G10+G22+G40+G48+G60+G82+G90+G104+G116+G126</f>
        <v>6944</v>
      </c>
      <c r="H128" s="64">
        <f t="shared" si="19"/>
        <v>0.73888061289636098</v>
      </c>
      <c r="I128" s="115">
        <f t="shared" si="22"/>
        <v>261</v>
      </c>
      <c r="J128" s="115">
        <f t="shared" si="22"/>
        <v>3686</v>
      </c>
      <c r="K128" s="115">
        <f t="shared" si="22"/>
        <v>3249</v>
      </c>
      <c r="L128" s="34">
        <f t="shared" si="22"/>
        <v>613</v>
      </c>
      <c r="M128" s="34">
        <f t="shared" si="22"/>
        <v>2636</v>
      </c>
      <c r="N128" s="34">
        <f t="shared" si="22"/>
        <v>0</v>
      </c>
      <c r="O128" s="34">
        <f t="shared" si="22"/>
        <v>2</v>
      </c>
      <c r="P128" s="34">
        <f t="shared" si="22"/>
        <v>30</v>
      </c>
      <c r="Q128" s="34">
        <f t="shared" si="22"/>
        <v>756</v>
      </c>
      <c r="R128" s="34">
        <f t="shared" si="22"/>
        <v>714</v>
      </c>
      <c r="S128" s="34">
        <f t="shared" si="22"/>
        <v>186</v>
      </c>
      <c r="T128" s="34">
        <f t="shared" si="22"/>
        <v>1309</v>
      </c>
      <c r="U128" s="34">
        <f t="shared" si="22"/>
        <v>198</v>
      </c>
      <c r="V128" s="34">
        <f t="shared" si="22"/>
        <v>124</v>
      </c>
      <c r="W128" s="34">
        <f t="shared" si="22"/>
        <v>84</v>
      </c>
      <c r="X128" s="65">
        <f t="shared" si="12"/>
        <v>1.6117872115267206E-3</v>
      </c>
      <c r="Z128" s="7"/>
      <c r="AA128" s="7"/>
      <c r="AB128" s="28"/>
      <c r="AC128" s="29"/>
      <c r="AD128" s="29"/>
      <c r="AE128" s="29"/>
      <c r="AF128" s="29"/>
      <c r="AG128" s="29"/>
      <c r="AK128" s="57"/>
      <c r="AL128" s="58"/>
      <c r="AM128" s="6"/>
      <c r="AN128" s="6"/>
      <c r="AO128" s="6"/>
      <c r="AP128" s="6"/>
      <c r="AQ128" s="6"/>
      <c r="AR128" s="6"/>
      <c r="AS128" s="6"/>
      <c r="AT128" s="3"/>
      <c r="AU128" s="3"/>
      <c r="AV128" s="3"/>
      <c r="AW128" s="3"/>
      <c r="AX128" s="3"/>
      <c r="AY128" s="3"/>
      <c r="AZ128" s="3"/>
      <c r="BA128" s="3"/>
    </row>
    <row r="129" spans="2:8" x14ac:dyDescent="0.15">
      <c r="B129" s="66"/>
      <c r="F129" s="67"/>
      <c r="H129" s="67"/>
    </row>
    <row r="130" spans="2:8" x14ac:dyDescent="0.15">
      <c r="B130" s="66"/>
      <c r="F130" s="67"/>
      <c r="H130" s="67"/>
    </row>
    <row r="131" spans="2:8" x14ac:dyDescent="0.15">
      <c r="B131" s="66"/>
      <c r="F131" s="67"/>
      <c r="H131" s="67"/>
    </row>
    <row r="132" spans="2:8" x14ac:dyDescent="0.15">
      <c r="B132" s="66"/>
      <c r="F132" s="67"/>
      <c r="H132" s="67"/>
    </row>
    <row r="133" spans="2:8" x14ac:dyDescent="0.15">
      <c r="B133" s="66"/>
      <c r="F133" s="67"/>
      <c r="H133" s="67"/>
    </row>
    <row r="134" spans="2:8" x14ac:dyDescent="0.15">
      <c r="B134" s="66"/>
      <c r="F134" s="67"/>
      <c r="H134" s="67"/>
    </row>
    <row r="135" spans="2:8" x14ac:dyDescent="0.15">
      <c r="B135" s="66"/>
      <c r="F135" s="67"/>
      <c r="H135" s="67"/>
    </row>
    <row r="136" spans="2:8" x14ac:dyDescent="0.15">
      <c r="B136" s="66"/>
      <c r="F136" s="67"/>
      <c r="H136" s="67"/>
    </row>
    <row r="137" spans="2:8" x14ac:dyDescent="0.15">
      <c r="B137" s="66"/>
      <c r="F137" s="67"/>
      <c r="H137" s="67"/>
    </row>
    <row r="138" spans="2:8" x14ac:dyDescent="0.15">
      <c r="B138" s="66"/>
      <c r="F138" s="67"/>
      <c r="H138" s="67"/>
    </row>
    <row r="139" spans="2:8" x14ac:dyDescent="0.15">
      <c r="B139" s="66"/>
      <c r="F139" s="67"/>
      <c r="H139" s="67"/>
    </row>
    <row r="140" spans="2:8" x14ac:dyDescent="0.15">
      <c r="B140" s="66"/>
      <c r="F140" s="67"/>
      <c r="H140" s="67"/>
    </row>
    <row r="141" spans="2:8" x14ac:dyDescent="0.15">
      <c r="B141" s="66"/>
      <c r="F141" s="67"/>
      <c r="H141" s="67"/>
    </row>
    <row r="142" spans="2:8" x14ac:dyDescent="0.15">
      <c r="B142" s="66"/>
      <c r="F142" s="67"/>
      <c r="H142" s="67"/>
    </row>
    <row r="143" spans="2:8" x14ac:dyDescent="0.15">
      <c r="B143" s="66"/>
      <c r="F143" s="67"/>
      <c r="H143" s="67"/>
    </row>
    <row r="144" spans="2:8" x14ac:dyDescent="0.15">
      <c r="B144" s="66"/>
      <c r="F144" s="67"/>
      <c r="H144" s="67"/>
    </row>
    <row r="145" spans="2:8" x14ac:dyDescent="0.15">
      <c r="B145" s="66"/>
      <c r="F145" s="67"/>
      <c r="H145" s="67"/>
    </row>
    <row r="146" spans="2:8" x14ac:dyDescent="0.15">
      <c r="B146" s="66"/>
      <c r="F146" s="67"/>
      <c r="H146" s="67"/>
    </row>
    <row r="147" spans="2:8" x14ac:dyDescent="0.15">
      <c r="B147" s="66"/>
      <c r="F147" s="67"/>
      <c r="H147" s="67"/>
    </row>
    <row r="148" spans="2:8" x14ac:dyDescent="0.15">
      <c r="B148" s="66"/>
      <c r="F148" s="67"/>
      <c r="H148" s="67"/>
    </row>
    <row r="149" spans="2:8" x14ac:dyDescent="0.15">
      <c r="B149" s="66"/>
      <c r="F149" s="67"/>
      <c r="H149" s="67"/>
    </row>
    <row r="150" spans="2:8" x14ac:dyDescent="0.15">
      <c r="B150" s="66"/>
      <c r="F150" s="67"/>
      <c r="H150" s="67"/>
    </row>
    <row r="151" spans="2:8" x14ac:dyDescent="0.15">
      <c r="B151" s="66"/>
      <c r="F151" s="67"/>
      <c r="H151" s="67"/>
    </row>
    <row r="152" spans="2:8" x14ac:dyDescent="0.15">
      <c r="B152" s="66"/>
      <c r="F152" s="67"/>
      <c r="H152" s="67"/>
    </row>
    <row r="153" spans="2:8" x14ac:dyDescent="0.15">
      <c r="B153" s="66"/>
      <c r="F153" s="67"/>
      <c r="H153" s="67"/>
    </row>
    <row r="154" spans="2:8" x14ac:dyDescent="0.15">
      <c r="B154" s="66"/>
      <c r="F154" s="67"/>
      <c r="H154" s="67"/>
    </row>
    <row r="155" spans="2:8" x14ac:dyDescent="0.15">
      <c r="B155" s="66"/>
      <c r="F155" s="67"/>
      <c r="H155" s="67"/>
    </row>
    <row r="156" spans="2:8" x14ac:dyDescent="0.15">
      <c r="B156" s="66"/>
      <c r="F156" s="67"/>
      <c r="H156" s="67"/>
    </row>
    <row r="157" spans="2:8" x14ac:dyDescent="0.15">
      <c r="B157" s="66"/>
      <c r="F157" s="67"/>
      <c r="H157" s="67"/>
    </row>
    <row r="158" spans="2:8" x14ac:dyDescent="0.15">
      <c r="B158" s="66"/>
      <c r="F158" s="67"/>
      <c r="H158" s="67"/>
    </row>
    <row r="159" spans="2:8" x14ac:dyDescent="0.15">
      <c r="B159" s="66"/>
      <c r="F159" s="67"/>
      <c r="H159" s="67"/>
    </row>
    <row r="160" spans="2:8" x14ac:dyDescent="0.15">
      <c r="B160" s="66"/>
      <c r="F160" s="67"/>
    </row>
    <row r="161" spans="2:6" x14ac:dyDescent="0.15">
      <c r="B161" s="66"/>
      <c r="F161" s="67"/>
    </row>
    <row r="162" spans="2:6" x14ac:dyDescent="0.15">
      <c r="B162" s="66"/>
      <c r="F162" s="67"/>
    </row>
    <row r="163" spans="2:6" x14ac:dyDescent="0.15">
      <c r="B163" s="66"/>
      <c r="F163" s="67"/>
    </row>
    <row r="164" spans="2:6" x14ac:dyDescent="0.15">
      <c r="B164" s="66"/>
      <c r="F164" s="67"/>
    </row>
    <row r="165" spans="2:6" x14ac:dyDescent="0.15">
      <c r="B165" s="66"/>
      <c r="F165" s="67"/>
    </row>
    <row r="166" spans="2:6" x14ac:dyDescent="0.15">
      <c r="B166" s="66"/>
      <c r="F166" s="67"/>
    </row>
    <row r="167" spans="2:6" x14ac:dyDescent="0.15">
      <c r="B167" s="66"/>
      <c r="F167" s="67"/>
    </row>
    <row r="168" spans="2:6" x14ac:dyDescent="0.15">
      <c r="B168" s="66"/>
      <c r="F168" s="67"/>
    </row>
    <row r="169" spans="2:6" x14ac:dyDescent="0.15">
      <c r="B169" s="66"/>
      <c r="F169" s="67"/>
    </row>
    <row r="170" spans="2:6" x14ac:dyDescent="0.15">
      <c r="B170" s="66"/>
      <c r="F170" s="67"/>
    </row>
    <row r="171" spans="2:6" x14ac:dyDescent="0.15">
      <c r="B171" s="66"/>
      <c r="F171" s="67"/>
    </row>
    <row r="172" spans="2:6" x14ac:dyDescent="0.15">
      <c r="B172" s="66"/>
      <c r="F172" s="67"/>
    </row>
    <row r="173" spans="2:6" x14ac:dyDescent="0.15">
      <c r="B173" s="66"/>
      <c r="F173" s="67"/>
    </row>
    <row r="174" spans="2:6" x14ac:dyDescent="0.15">
      <c r="B174" s="66"/>
      <c r="F174" s="67"/>
    </row>
    <row r="175" spans="2:6" x14ac:dyDescent="0.15">
      <c r="B175" s="66"/>
      <c r="F175" s="67"/>
    </row>
    <row r="176" spans="2:6" x14ac:dyDescent="0.15">
      <c r="B176" s="66"/>
      <c r="F176" s="67"/>
    </row>
    <row r="177" spans="2:6" x14ac:dyDescent="0.15">
      <c r="B177" s="66"/>
      <c r="F177" s="67"/>
    </row>
    <row r="178" spans="2:6" x14ac:dyDescent="0.15">
      <c r="B178" s="66"/>
      <c r="F178" s="67"/>
    </row>
    <row r="179" spans="2:6" x14ac:dyDescent="0.15">
      <c r="B179" s="66"/>
      <c r="F179" s="67"/>
    </row>
    <row r="180" spans="2:6" x14ac:dyDescent="0.15">
      <c r="B180" s="66"/>
      <c r="F180" s="67"/>
    </row>
    <row r="181" spans="2:6" x14ac:dyDescent="0.15">
      <c r="B181" s="66"/>
      <c r="F181" s="67"/>
    </row>
    <row r="182" spans="2:6" x14ac:dyDescent="0.15">
      <c r="B182" s="66"/>
      <c r="F182" s="67"/>
    </row>
    <row r="183" spans="2:6" x14ac:dyDescent="0.15">
      <c r="B183" s="66"/>
      <c r="F183" s="67"/>
    </row>
    <row r="184" spans="2:6" x14ac:dyDescent="0.15">
      <c r="B184" s="66"/>
      <c r="F184" s="67"/>
    </row>
    <row r="185" spans="2:6" x14ac:dyDescent="0.15">
      <c r="B185" s="66"/>
      <c r="F185" s="67"/>
    </row>
    <row r="186" spans="2:6" x14ac:dyDescent="0.15">
      <c r="B186" s="66"/>
      <c r="F186" s="67"/>
    </row>
    <row r="187" spans="2:6" x14ac:dyDescent="0.15">
      <c r="B187" s="66"/>
      <c r="F187" s="67"/>
    </row>
    <row r="188" spans="2:6" x14ac:dyDescent="0.15">
      <c r="B188" s="66"/>
      <c r="F188" s="67"/>
    </row>
    <row r="189" spans="2:6" x14ac:dyDescent="0.15">
      <c r="B189" s="66"/>
      <c r="F189" s="67"/>
    </row>
    <row r="190" spans="2:6" x14ac:dyDescent="0.15">
      <c r="B190" s="66"/>
      <c r="F190" s="67"/>
    </row>
    <row r="191" spans="2:6" x14ac:dyDescent="0.15">
      <c r="B191" s="66"/>
      <c r="F191" s="67"/>
    </row>
    <row r="192" spans="2:6" x14ac:dyDescent="0.15">
      <c r="B192" s="66"/>
      <c r="F192" s="67"/>
    </row>
    <row r="193" spans="2:6" x14ac:dyDescent="0.15">
      <c r="B193" s="66"/>
      <c r="F193" s="67"/>
    </row>
    <row r="194" spans="2:6" x14ac:dyDescent="0.15">
      <c r="B194" s="66"/>
      <c r="F194" s="67"/>
    </row>
    <row r="195" spans="2:6" x14ac:dyDescent="0.15">
      <c r="B195" s="66"/>
      <c r="F195" s="67"/>
    </row>
    <row r="196" spans="2:6" x14ac:dyDescent="0.15">
      <c r="B196" s="66"/>
      <c r="F196" s="67"/>
    </row>
    <row r="197" spans="2:6" x14ac:dyDescent="0.15">
      <c r="B197" s="66"/>
      <c r="F197" s="67"/>
    </row>
    <row r="198" spans="2:6" x14ac:dyDescent="0.15">
      <c r="B198" s="66"/>
      <c r="F198" s="67"/>
    </row>
    <row r="199" spans="2:6" x14ac:dyDescent="0.15">
      <c r="B199" s="66"/>
      <c r="F199" s="67"/>
    </row>
    <row r="200" spans="2:6" x14ac:dyDescent="0.15">
      <c r="B200" s="66"/>
      <c r="F200" s="67"/>
    </row>
    <row r="201" spans="2:6" x14ac:dyDescent="0.15">
      <c r="B201" s="66"/>
      <c r="F201" s="67"/>
    </row>
    <row r="202" spans="2:6" x14ac:dyDescent="0.15">
      <c r="B202" s="66"/>
      <c r="F202" s="67"/>
    </row>
    <row r="203" spans="2:6" x14ac:dyDescent="0.15">
      <c r="B203" s="66"/>
      <c r="F203" s="67"/>
    </row>
    <row r="204" spans="2:6" x14ac:dyDescent="0.15">
      <c r="B204" s="66"/>
      <c r="F204" s="67"/>
    </row>
    <row r="205" spans="2:6" x14ac:dyDescent="0.15">
      <c r="B205" s="66"/>
      <c r="F205" s="67"/>
    </row>
    <row r="206" spans="2:6" x14ac:dyDescent="0.15">
      <c r="B206" s="66"/>
    </row>
    <row r="207" spans="2:6" x14ac:dyDescent="0.15">
      <c r="B207" s="66"/>
    </row>
    <row r="208" spans="2:6" x14ac:dyDescent="0.15">
      <c r="B208" s="66"/>
    </row>
    <row r="209" spans="2:2" x14ac:dyDescent="0.15">
      <c r="B209" s="66"/>
    </row>
    <row r="210" spans="2:2" x14ac:dyDescent="0.15">
      <c r="B210" s="66"/>
    </row>
    <row r="211" spans="2:2" x14ac:dyDescent="0.15">
      <c r="B211" s="66"/>
    </row>
    <row r="212" spans="2:2" x14ac:dyDescent="0.15">
      <c r="B212" s="66"/>
    </row>
    <row r="213" spans="2:2" x14ac:dyDescent="0.15">
      <c r="B213" s="66"/>
    </row>
    <row r="214" spans="2:2" x14ac:dyDescent="0.15">
      <c r="B214" s="66"/>
    </row>
    <row r="215" spans="2:2" x14ac:dyDescent="0.15">
      <c r="B215" s="66"/>
    </row>
    <row r="216" spans="2:2" x14ac:dyDescent="0.15">
      <c r="B216" s="66"/>
    </row>
    <row r="217" spans="2:2" x14ac:dyDescent="0.15">
      <c r="B217" s="66"/>
    </row>
    <row r="218" spans="2:2" x14ac:dyDescent="0.15">
      <c r="B218" s="66"/>
    </row>
    <row r="219" spans="2:2" x14ac:dyDescent="0.15">
      <c r="B219" s="66"/>
    </row>
    <row r="220" spans="2:2" x14ac:dyDescent="0.15">
      <c r="B220" s="66"/>
    </row>
    <row r="221" spans="2:2" x14ac:dyDescent="0.15">
      <c r="B221" s="66"/>
    </row>
    <row r="222" spans="2:2" x14ac:dyDescent="0.15">
      <c r="B222" s="66"/>
    </row>
    <row r="223" spans="2:2" x14ac:dyDescent="0.15">
      <c r="B223" s="66"/>
    </row>
    <row r="224" spans="2:2" x14ac:dyDescent="0.15">
      <c r="B224" s="66"/>
    </row>
    <row r="225" spans="2:2" x14ac:dyDescent="0.15">
      <c r="B225" s="66"/>
    </row>
    <row r="226" spans="2:2" x14ac:dyDescent="0.15">
      <c r="B226" s="66"/>
    </row>
    <row r="227" spans="2:2" x14ac:dyDescent="0.15">
      <c r="B227" s="66"/>
    </row>
    <row r="228" spans="2:2" x14ac:dyDescent="0.15">
      <c r="B228" s="66"/>
    </row>
    <row r="229" spans="2:2" x14ac:dyDescent="0.15">
      <c r="B229" s="66"/>
    </row>
    <row r="230" spans="2:2" x14ac:dyDescent="0.15">
      <c r="B230" s="66"/>
    </row>
    <row r="231" spans="2:2" x14ac:dyDescent="0.15">
      <c r="B231" s="66"/>
    </row>
    <row r="232" spans="2:2" x14ac:dyDescent="0.15">
      <c r="B232" s="66"/>
    </row>
    <row r="233" spans="2:2" x14ac:dyDescent="0.15">
      <c r="B233" s="66"/>
    </row>
    <row r="234" spans="2:2" x14ac:dyDescent="0.15">
      <c r="B234" s="66"/>
    </row>
    <row r="235" spans="2:2" x14ac:dyDescent="0.15">
      <c r="B235" s="66"/>
    </row>
    <row r="236" spans="2:2" x14ac:dyDescent="0.15">
      <c r="B236" s="66"/>
    </row>
    <row r="237" spans="2:2" x14ac:dyDescent="0.15">
      <c r="B237" s="66"/>
    </row>
    <row r="238" spans="2:2" x14ac:dyDescent="0.15">
      <c r="B238" s="66"/>
    </row>
    <row r="239" spans="2:2" x14ac:dyDescent="0.15">
      <c r="B239" s="66"/>
    </row>
    <row r="240" spans="2:2" x14ac:dyDescent="0.15">
      <c r="B240" s="66"/>
    </row>
    <row r="241" spans="2:2" x14ac:dyDescent="0.15">
      <c r="B241" s="66"/>
    </row>
    <row r="242" spans="2:2" x14ac:dyDescent="0.15">
      <c r="B242" s="66"/>
    </row>
    <row r="243" spans="2:2" x14ac:dyDescent="0.15">
      <c r="B243" s="66"/>
    </row>
    <row r="244" spans="2:2" x14ac:dyDescent="0.15">
      <c r="B244" s="66"/>
    </row>
    <row r="245" spans="2:2" x14ac:dyDescent="0.15">
      <c r="B245" s="66"/>
    </row>
    <row r="246" spans="2:2" x14ac:dyDescent="0.15">
      <c r="B246" s="66"/>
    </row>
    <row r="247" spans="2:2" x14ac:dyDescent="0.15">
      <c r="B247" s="66"/>
    </row>
    <row r="248" spans="2:2" x14ac:dyDescent="0.15">
      <c r="B248" s="66"/>
    </row>
    <row r="249" spans="2:2" x14ac:dyDescent="0.15">
      <c r="B249" s="66"/>
    </row>
    <row r="250" spans="2:2" x14ac:dyDescent="0.15">
      <c r="B250" s="66"/>
    </row>
    <row r="251" spans="2:2" x14ac:dyDescent="0.15">
      <c r="B251" s="66"/>
    </row>
    <row r="252" spans="2:2" x14ac:dyDescent="0.15">
      <c r="B252" s="66"/>
    </row>
    <row r="253" spans="2:2" x14ac:dyDescent="0.15">
      <c r="B253" s="66"/>
    </row>
    <row r="254" spans="2:2" x14ac:dyDescent="0.15">
      <c r="B254" s="66"/>
    </row>
    <row r="255" spans="2:2" x14ac:dyDescent="0.15">
      <c r="B255" s="66"/>
    </row>
    <row r="256" spans="2:2" x14ac:dyDescent="0.15">
      <c r="B256" s="66"/>
    </row>
    <row r="257" spans="2:2" x14ac:dyDescent="0.15">
      <c r="B257" s="66"/>
    </row>
    <row r="258" spans="2:2" x14ac:dyDescent="0.15">
      <c r="B258" s="66"/>
    </row>
    <row r="259" spans="2:2" x14ac:dyDescent="0.15">
      <c r="B259" s="66"/>
    </row>
    <row r="260" spans="2:2" x14ac:dyDescent="0.15">
      <c r="B260" s="66"/>
    </row>
    <row r="261" spans="2:2" x14ac:dyDescent="0.15">
      <c r="B261" s="66"/>
    </row>
    <row r="262" spans="2:2" x14ac:dyDescent="0.15">
      <c r="B262" s="66"/>
    </row>
    <row r="263" spans="2:2" x14ac:dyDescent="0.15">
      <c r="B263" s="66"/>
    </row>
    <row r="264" spans="2:2" x14ac:dyDescent="0.15">
      <c r="B264" s="66"/>
    </row>
    <row r="265" spans="2:2" x14ac:dyDescent="0.15">
      <c r="B265" s="66"/>
    </row>
    <row r="266" spans="2:2" x14ac:dyDescent="0.15">
      <c r="B266" s="66"/>
    </row>
    <row r="267" spans="2:2" x14ac:dyDescent="0.15">
      <c r="B267" s="66"/>
    </row>
    <row r="268" spans="2:2" x14ac:dyDescent="0.15">
      <c r="B268" s="66"/>
    </row>
    <row r="269" spans="2:2" x14ac:dyDescent="0.15">
      <c r="B269" s="66"/>
    </row>
    <row r="270" spans="2:2" x14ac:dyDescent="0.15">
      <c r="B270" s="66"/>
    </row>
    <row r="271" spans="2:2" x14ac:dyDescent="0.15">
      <c r="B271" s="66"/>
    </row>
    <row r="272" spans="2:2" x14ac:dyDescent="0.15">
      <c r="B272" s="66"/>
    </row>
    <row r="273" spans="2:2" x14ac:dyDescent="0.15">
      <c r="B273" s="66"/>
    </row>
    <row r="274" spans="2:2" x14ac:dyDescent="0.15">
      <c r="B274" s="66"/>
    </row>
    <row r="275" spans="2:2" x14ac:dyDescent="0.15">
      <c r="B275" s="66"/>
    </row>
    <row r="276" spans="2:2" x14ac:dyDescent="0.15">
      <c r="B276" s="66"/>
    </row>
    <row r="277" spans="2:2" x14ac:dyDescent="0.15">
      <c r="B277" s="66"/>
    </row>
    <row r="278" spans="2:2" x14ac:dyDescent="0.15">
      <c r="B278" s="66"/>
    </row>
    <row r="279" spans="2:2" x14ac:dyDescent="0.15">
      <c r="B279" s="66"/>
    </row>
    <row r="280" spans="2:2" x14ac:dyDescent="0.15">
      <c r="B280" s="66"/>
    </row>
    <row r="281" spans="2:2" x14ac:dyDescent="0.15">
      <c r="B281" s="66"/>
    </row>
    <row r="282" spans="2:2" x14ac:dyDescent="0.15">
      <c r="B282" s="66"/>
    </row>
    <row r="283" spans="2:2" x14ac:dyDescent="0.15">
      <c r="B283" s="66"/>
    </row>
    <row r="284" spans="2:2" x14ac:dyDescent="0.15">
      <c r="B284" s="66"/>
    </row>
    <row r="285" spans="2:2" x14ac:dyDescent="0.15">
      <c r="B285" s="66"/>
    </row>
    <row r="286" spans="2:2" x14ac:dyDescent="0.15">
      <c r="B286" s="66"/>
    </row>
    <row r="287" spans="2:2" x14ac:dyDescent="0.15">
      <c r="B287" s="66"/>
    </row>
    <row r="288" spans="2:2" x14ac:dyDescent="0.15">
      <c r="B288" s="66"/>
    </row>
    <row r="289" spans="2:2" x14ac:dyDescent="0.15">
      <c r="B289" s="66"/>
    </row>
    <row r="290" spans="2:2" x14ac:dyDescent="0.15">
      <c r="B290" s="66"/>
    </row>
    <row r="291" spans="2:2" x14ac:dyDescent="0.15">
      <c r="B291" s="66"/>
    </row>
    <row r="292" spans="2:2" x14ac:dyDescent="0.15">
      <c r="B292" s="66"/>
    </row>
    <row r="293" spans="2:2" x14ac:dyDescent="0.15">
      <c r="B293" s="66"/>
    </row>
    <row r="294" spans="2:2" x14ac:dyDescent="0.15">
      <c r="B294" s="66"/>
    </row>
    <row r="295" spans="2:2" x14ac:dyDescent="0.15">
      <c r="B295" s="66"/>
    </row>
    <row r="296" spans="2:2" x14ac:dyDescent="0.15">
      <c r="B296" s="66"/>
    </row>
    <row r="297" spans="2:2" x14ac:dyDescent="0.15">
      <c r="B297" s="66"/>
    </row>
    <row r="298" spans="2:2" x14ac:dyDescent="0.15">
      <c r="B298" s="66"/>
    </row>
    <row r="299" spans="2:2" x14ac:dyDescent="0.15">
      <c r="B299" s="66"/>
    </row>
    <row r="300" spans="2:2" x14ac:dyDescent="0.15">
      <c r="B300" s="66"/>
    </row>
    <row r="301" spans="2:2" x14ac:dyDescent="0.15">
      <c r="B301" s="66"/>
    </row>
    <row r="302" spans="2:2" x14ac:dyDescent="0.15">
      <c r="B302" s="66"/>
    </row>
    <row r="303" spans="2:2" x14ac:dyDescent="0.15">
      <c r="B303" s="66"/>
    </row>
    <row r="304" spans="2:2" x14ac:dyDescent="0.15">
      <c r="B304" s="66"/>
    </row>
    <row r="305" spans="2:2" x14ac:dyDescent="0.15">
      <c r="B305" s="66"/>
    </row>
    <row r="306" spans="2:2" x14ac:dyDescent="0.15">
      <c r="B306" s="66"/>
    </row>
    <row r="307" spans="2:2" x14ac:dyDescent="0.15">
      <c r="B307" s="66"/>
    </row>
    <row r="308" spans="2:2" x14ac:dyDescent="0.15">
      <c r="B308" s="66"/>
    </row>
    <row r="309" spans="2:2" x14ac:dyDescent="0.15">
      <c r="B309" s="66"/>
    </row>
    <row r="310" spans="2:2" x14ac:dyDescent="0.15">
      <c r="B310" s="66"/>
    </row>
    <row r="311" spans="2:2" x14ac:dyDescent="0.15">
      <c r="B311" s="66"/>
    </row>
    <row r="312" spans="2:2" x14ac:dyDescent="0.15">
      <c r="B312" s="66"/>
    </row>
    <row r="313" spans="2:2" x14ac:dyDescent="0.15">
      <c r="B313" s="66"/>
    </row>
    <row r="314" spans="2:2" x14ac:dyDescent="0.15">
      <c r="B314" s="66"/>
    </row>
    <row r="315" spans="2:2" x14ac:dyDescent="0.15">
      <c r="B315" s="66"/>
    </row>
    <row r="316" spans="2:2" x14ac:dyDescent="0.15">
      <c r="B316" s="66"/>
    </row>
    <row r="317" spans="2:2" x14ac:dyDescent="0.15">
      <c r="B317" s="66"/>
    </row>
    <row r="318" spans="2:2" x14ac:dyDescent="0.15">
      <c r="B318" s="66"/>
    </row>
    <row r="319" spans="2:2" x14ac:dyDescent="0.15">
      <c r="B319" s="66"/>
    </row>
    <row r="320" spans="2:2" x14ac:dyDescent="0.15">
      <c r="B320" s="66"/>
    </row>
    <row r="321" spans="2:2" x14ac:dyDescent="0.15">
      <c r="B321" s="66"/>
    </row>
    <row r="322" spans="2:2" x14ac:dyDescent="0.15">
      <c r="B322" s="66"/>
    </row>
    <row r="323" spans="2:2" x14ac:dyDescent="0.15">
      <c r="B323" s="66"/>
    </row>
    <row r="324" spans="2:2" x14ac:dyDescent="0.15">
      <c r="B324" s="66"/>
    </row>
    <row r="325" spans="2:2" x14ac:dyDescent="0.15">
      <c r="B325" s="66"/>
    </row>
    <row r="326" spans="2:2" x14ac:dyDescent="0.15">
      <c r="B326" s="66"/>
    </row>
    <row r="327" spans="2:2" x14ac:dyDescent="0.15">
      <c r="B327" s="66"/>
    </row>
    <row r="328" spans="2:2" x14ac:dyDescent="0.15">
      <c r="B328" s="66"/>
    </row>
    <row r="329" spans="2:2" x14ac:dyDescent="0.15">
      <c r="B329" s="66"/>
    </row>
    <row r="330" spans="2:2" x14ac:dyDescent="0.15">
      <c r="B330" s="66"/>
    </row>
    <row r="331" spans="2:2" x14ac:dyDescent="0.15">
      <c r="B331" s="66"/>
    </row>
    <row r="332" spans="2:2" x14ac:dyDescent="0.15">
      <c r="B332" s="66"/>
    </row>
    <row r="333" spans="2:2" x14ac:dyDescent="0.15">
      <c r="B333" s="66"/>
    </row>
    <row r="334" spans="2:2" x14ac:dyDescent="0.15">
      <c r="B334" s="66"/>
    </row>
    <row r="335" spans="2:2" x14ac:dyDescent="0.15">
      <c r="B335" s="66"/>
    </row>
    <row r="336" spans="2:2" x14ac:dyDescent="0.15">
      <c r="B336" s="66"/>
    </row>
    <row r="337" spans="2:2" x14ac:dyDescent="0.15">
      <c r="B337" s="66"/>
    </row>
    <row r="338" spans="2:2" x14ac:dyDescent="0.15">
      <c r="B338" s="66"/>
    </row>
    <row r="339" spans="2:2" x14ac:dyDescent="0.15">
      <c r="B339" s="66"/>
    </row>
    <row r="340" spans="2:2" x14ac:dyDescent="0.15">
      <c r="B340" s="66"/>
    </row>
    <row r="341" spans="2:2" x14ac:dyDescent="0.15">
      <c r="B341" s="66"/>
    </row>
    <row r="342" spans="2:2" x14ac:dyDescent="0.15">
      <c r="B342" s="66"/>
    </row>
    <row r="343" spans="2:2" x14ac:dyDescent="0.15">
      <c r="B343" s="66"/>
    </row>
    <row r="344" spans="2:2" x14ac:dyDescent="0.15">
      <c r="B344" s="66"/>
    </row>
    <row r="345" spans="2:2" x14ac:dyDescent="0.15">
      <c r="B345" s="66"/>
    </row>
    <row r="346" spans="2:2" x14ac:dyDescent="0.15">
      <c r="B346" s="66"/>
    </row>
    <row r="347" spans="2:2" x14ac:dyDescent="0.15">
      <c r="B347" s="66"/>
    </row>
    <row r="348" spans="2:2" x14ac:dyDescent="0.15">
      <c r="B348" s="66"/>
    </row>
    <row r="349" spans="2:2" x14ac:dyDescent="0.15">
      <c r="B349" s="66"/>
    </row>
    <row r="350" spans="2:2" x14ac:dyDescent="0.15">
      <c r="B350" s="66"/>
    </row>
    <row r="351" spans="2:2" x14ac:dyDescent="0.15">
      <c r="B351" s="66"/>
    </row>
    <row r="352" spans="2:2" x14ac:dyDescent="0.15">
      <c r="B352" s="66"/>
    </row>
    <row r="353" spans="2:2" x14ac:dyDescent="0.15">
      <c r="B353" s="66"/>
    </row>
    <row r="354" spans="2:2" x14ac:dyDescent="0.15">
      <c r="B354" s="66"/>
    </row>
    <row r="355" spans="2:2" x14ac:dyDescent="0.15">
      <c r="B355" s="66"/>
    </row>
    <row r="356" spans="2:2" x14ac:dyDescent="0.15">
      <c r="B356" s="66"/>
    </row>
    <row r="357" spans="2:2" x14ac:dyDescent="0.15">
      <c r="B357" s="66"/>
    </row>
    <row r="358" spans="2:2" x14ac:dyDescent="0.15">
      <c r="B358" s="66"/>
    </row>
    <row r="359" spans="2:2" x14ac:dyDescent="0.15">
      <c r="B359" s="66"/>
    </row>
    <row r="360" spans="2:2" x14ac:dyDescent="0.15">
      <c r="B360" s="66"/>
    </row>
    <row r="361" spans="2:2" x14ac:dyDescent="0.15">
      <c r="B361" s="66"/>
    </row>
    <row r="362" spans="2:2" x14ac:dyDescent="0.15">
      <c r="B362" s="66"/>
    </row>
    <row r="363" spans="2:2" x14ac:dyDescent="0.15">
      <c r="B363" s="66"/>
    </row>
    <row r="364" spans="2:2" x14ac:dyDescent="0.15">
      <c r="B364" s="66"/>
    </row>
    <row r="365" spans="2:2" x14ac:dyDescent="0.15">
      <c r="B365" s="66"/>
    </row>
    <row r="366" spans="2:2" x14ac:dyDescent="0.15">
      <c r="B366" s="66"/>
    </row>
    <row r="367" spans="2:2" x14ac:dyDescent="0.15">
      <c r="B367" s="66"/>
    </row>
    <row r="368" spans="2:2" x14ac:dyDescent="0.15">
      <c r="B368" s="66"/>
    </row>
    <row r="369" spans="2:2" x14ac:dyDescent="0.15">
      <c r="B369" s="66"/>
    </row>
    <row r="370" spans="2:2" x14ac:dyDescent="0.15">
      <c r="B370" s="66"/>
    </row>
    <row r="371" spans="2:2" x14ac:dyDescent="0.15">
      <c r="B371" s="66"/>
    </row>
    <row r="372" spans="2:2" x14ac:dyDescent="0.15">
      <c r="B372" s="66"/>
    </row>
    <row r="373" spans="2:2" x14ac:dyDescent="0.15">
      <c r="B373" s="66"/>
    </row>
    <row r="374" spans="2:2" x14ac:dyDescent="0.15">
      <c r="B374" s="66"/>
    </row>
    <row r="375" spans="2:2" x14ac:dyDescent="0.15">
      <c r="B375" s="66"/>
    </row>
    <row r="376" spans="2:2" x14ac:dyDescent="0.15">
      <c r="B376" s="66"/>
    </row>
    <row r="377" spans="2:2" x14ac:dyDescent="0.15">
      <c r="B377" s="66"/>
    </row>
    <row r="378" spans="2:2" x14ac:dyDescent="0.15">
      <c r="B378" s="66"/>
    </row>
    <row r="379" spans="2:2" x14ac:dyDescent="0.15">
      <c r="B379" s="66"/>
    </row>
    <row r="380" spans="2:2" x14ac:dyDescent="0.15">
      <c r="B380" s="66"/>
    </row>
    <row r="381" spans="2:2" x14ac:dyDescent="0.15">
      <c r="B381" s="66"/>
    </row>
    <row r="382" spans="2:2" x14ac:dyDescent="0.15">
      <c r="B382" s="66"/>
    </row>
    <row r="383" spans="2:2" x14ac:dyDescent="0.15">
      <c r="B383" s="66"/>
    </row>
    <row r="384" spans="2:2" x14ac:dyDescent="0.15">
      <c r="B384" s="66"/>
    </row>
    <row r="385" spans="2:2" x14ac:dyDescent="0.15">
      <c r="B385" s="66"/>
    </row>
    <row r="386" spans="2:2" x14ac:dyDescent="0.15">
      <c r="B386" s="66"/>
    </row>
    <row r="387" spans="2:2" x14ac:dyDescent="0.15">
      <c r="B387" s="66"/>
    </row>
    <row r="388" spans="2:2" x14ac:dyDescent="0.15">
      <c r="B388" s="66"/>
    </row>
    <row r="389" spans="2:2" x14ac:dyDescent="0.15">
      <c r="B389" s="66"/>
    </row>
    <row r="390" spans="2:2" x14ac:dyDescent="0.15">
      <c r="B390" s="66"/>
    </row>
    <row r="391" spans="2:2" x14ac:dyDescent="0.15">
      <c r="B391" s="66"/>
    </row>
    <row r="392" spans="2:2" x14ac:dyDescent="0.15">
      <c r="B392" s="66"/>
    </row>
    <row r="393" spans="2:2" x14ac:dyDescent="0.15">
      <c r="B393" s="66"/>
    </row>
    <row r="394" spans="2:2" x14ac:dyDescent="0.15">
      <c r="B394" s="66"/>
    </row>
    <row r="395" spans="2:2" x14ac:dyDescent="0.15">
      <c r="B395" s="66"/>
    </row>
    <row r="396" spans="2:2" x14ac:dyDescent="0.15">
      <c r="B396" s="66"/>
    </row>
    <row r="397" spans="2:2" x14ac:dyDescent="0.15">
      <c r="B397" s="66"/>
    </row>
    <row r="398" spans="2:2" x14ac:dyDescent="0.15">
      <c r="B398" s="66"/>
    </row>
    <row r="399" spans="2:2" x14ac:dyDescent="0.15">
      <c r="B399" s="66"/>
    </row>
    <row r="400" spans="2:2" x14ac:dyDescent="0.15">
      <c r="B400" s="66"/>
    </row>
    <row r="401" spans="2:2" x14ac:dyDescent="0.15">
      <c r="B401" s="66"/>
    </row>
    <row r="402" spans="2:2" x14ac:dyDescent="0.15">
      <c r="B402" s="66"/>
    </row>
    <row r="403" spans="2:2" x14ac:dyDescent="0.15">
      <c r="B403" s="66"/>
    </row>
    <row r="404" spans="2:2" x14ac:dyDescent="0.15">
      <c r="B404" s="66"/>
    </row>
    <row r="405" spans="2:2" x14ac:dyDescent="0.15">
      <c r="B405" s="66"/>
    </row>
    <row r="406" spans="2:2" x14ac:dyDescent="0.15">
      <c r="B406" s="66"/>
    </row>
    <row r="407" spans="2:2" x14ac:dyDescent="0.15">
      <c r="B407" s="66"/>
    </row>
    <row r="408" spans="2:2" x14ac:dyDescent="0.15">
      <c r="B408" s="66"/>
    </row>
    <row r="409" spans="2:2" x14ac:dyDescent="0.15">
      <c r="B409" s="66"/>
    </row>
    <row r="410" spans="2:2" x14ac:dyDescent="0.15">
      <c r="B410" s="66"/>
    </row>
    <row r="411" spans="2:2" x14ac:dyDescent="0.15">
      <c r="B411" s="66"/>
    </row>
    <row r="412" spans="2:2" x14ac:dyDescent="0.15">
      <c r="B412" s="66"/>
    </row>
    <row r="413" spans="2:2" x14ac:dyDescent="0.15">
      <c r="B413" s="66"/>
    </row>
    <row r="414" spans="2:2" x14ac:dyDescent="0.15">
      <c r="B414" s="66"/>
    </row>
    <row r="415" spans="2:2" x14ac:dyDescent="0.15">
      <c r="B415" s="66"/>
    </row>
    <row r="416" spans="2:2" x14ac:dyDescent="0.15">
      <c r="B416" s="66"/>
    </row>
    <row r="417" spans="2:2" x14ac:dyDescent="0.15">
      <c r="B417" s="66"/>
    </row>
    <row r="418" spans="2:2" x14ac:dyDescent="0.15">
      <c r="B418" s="66"/>
    </row>
    <row r="419" spans="2:2" x14ac:dyDescent="0.15">
      <c r="B419" s="66"/>
    </row>
    <row r="420" spans="2:2" x14ac:dyDescent="0.15">
      <c r="B420" s="66"/>
    </row>
    <row r="421" spans="2:2" x14ac:dyDescent="0.15">
      <c r="B421" s="66"/>
    </row>
    <row r="422" spans="2:2" x14ac:dyDescent="0.15">
      <c r="B422" s="66"/>
    </row>
    <row r="423" spans="2:2" x14ac:dyDescent="0.15">
      <c r="B423" s="66"/>
    </row>
    <row r="424" spans="2:2" x14ac:dyDescent="0.15">
      <c r="B424" s="66"/>
    </row>
    <row r="425" spans="2:2" x14ac:dyDescent="0.15">
      <c r="B425" s="66"/>
    </row>
    <row r="426" spans="2:2" x14ac:dyDescent="0.15">
      <c r="B426" s="66"/>
    </row>
    <row r="427" spans="2:2" x14ac:dyDescent="0.15">
      <c r="B427" s="66"/>
    </row>
    <row r="428" spans="2:2" x14ac:dyDescent="0.15">
      <c r="B428" s="66"/>
    </row>
    <row r="429" spans="2:2" x14ac:dyDescent="0.15">
      <c r="B429" s="66"/>
    </row>
    <row r="430" spans="2:2" x14ac:dyDescent="0.15">
      <c r="B430" s="66"/>
    </row>
    <row r="431" spans="2:2" x14ac:dyDescent="0.15">
      <c r="B431" s="66"/>
    </row>
    <row r="432" spans="2:2" x14ac:dyDescent="0.15">
      <c r="B432" s="66"/>
    </row>
    <row r="433" spans="2:2" x14ac:dyDescent="0.15">
      <c r="B433" s="66"/>
    </row>
    <row r="434" spans="2:2" x14ac:dyDescent="0.15">
      <c r="B434" s="66"/>
    </row>
    <row r="435" spans="2:2" x14ac:dyDescent="0.15">
      <c r="B435" s="66"/>
    </row>
    <row r="436" spans="2:2" x14ac:dyDescent="0.15">
      <c r="B436" s="66"/>
    </row>
    <row r="437" spans="2:2" x14ac:dyDescent="0.15">
      <c r="B437" s="66"/>
    </row>
    <row r="438" spans="2:2" x14ac:dyDescent="0.15">
      <c r="B438" s="66"/>
    </row>
    <row r="439" spans="2:2" x14ac:dyDescent="0.15">
      <c r="B439" s="66"/>
    </row>
    <row r="440" spans="2:2" x14ac:dyDescent="0.15">
      <c r="B440" s="66"/>
    </row>
    <row r="441" spans="2:2" x14ac:dyDescent="0.15">
      <c r="B441" s="66"/>
    </row>
    <row r="442" spans="2:2" x14ac:dyDescent="0.15">
      <c r="B442" s="66"/>
    </row>
    <row r="443" spans="2:2" x14ac:dyDescent="0.15">
      <c r="B443" s="66"/>
    </row>
    <row r="444" spans="2:2" x14ac:dyDescent="0.15">
      <c r="B444" s="66"/>
    </row>
    <row r="445" spans="2:2" x14ac:dyDescent="0.15">
      <c r="B445" s="66"/>
    </row>
    <row r="446" spans="2:2" x14ac:dyDescent="0.15">
      <c r="B446" s="66"/>
    </row>
    <row r="447" spans="2:2" x14ac:dyDescent="0.15">
      <c r="B447" s="66"/>
    </row>
    <row r="448" spans="2:2" x14ac:dyDescent="0.15">
      <c r="B448" s="66"/>
    </row>
    <row r="449" spans="2:2" x14ac:dyDescent="0.15">
      <c r="B449" s="66"/>
    </row>
    <row r="450" spans="2:2" x14ac:dyDescent="0.15">
      <c r="B450" s="66"/>
    </row>
    <row r="451" spans="2:2" x14ac:dyDescent="0.15">
      <c r="B451" s="66"/>
    </row>
    <row r="452" spans="2:2" x14ac:dyDescent="0.15">
      <c r="B452" s="66"/>
    </row>
    <row r="453" spans="2:2" x14ac:dyDescent="0.15">
      <c r="B453" s="66"/>
    </row>
    <row r="454" spans="2:2" x14ac:dyDescent="0.15">
      <c r="B454" s="66"/>
    </row>
    <row r="455" spans="2:2" x14ac:dyDescent="0.15">
      <c r="B455" s="66"/>
    </row>
    <row r="456" spans="2:2" x14ac:dyDescent="0.15">
      <c r="B456" s="66"/>
    </row>
    <row r="457" spans="2:2" x14ac:dyDescent="0.15">
      <c r="B457" s="66"/>
    </row>
    <row r="458" spans="2:2" x14ac:dyDescent="0.15">
      <c r="B458" s="66"/>
    </row>
    <row r="459" spans="2:2" x14ac:dyDescent="0.15">
      <c r="B459" s="66"/>
    </row>
    <row r="460" spans="2:2" x14ac:dyDescent="0.15">
      <c r="B460" s="66"/>
    </row>
    <row r="461" spans="2:2" x14ac:dyDescent="0.15">
      <c r="B461" s="66"/>
    </row>
    <row r="462" spans="2:2" x14ac:dyDescent="0.15">
      <c r="B462" s="66"/>
    </row>
    <row r="463" spans="2:2" x14ac:dyDescent="0.15">
      <c r="B463" s="66"/>
    </row>
    <row r="464" spans="2:2" x14ac:dyDescent="0.15">
      <c r="B464" s="66"/>
    </row>
    <row r="465" spans="2:2" x14ac:dyDescent="0.15">
      <c r="B465" s="66"/>
    </row>
    <row r="466" spans="2:2" x14ac:dyDescent="0.15">
      <c r="B466" s="66"/>
    </row>
    <row r="467" spans="2:2" x14ac:dyDescent="0.15">
      <c r="B467" s="66"/>
    </row>
    <row r="468" spans="2:2" x14ac:dyDescent="0.15">
      <c r="B468" s="66"/>
    </row>
    <row r="469" spans="2:2" x14ac:dyDescent="0.15">
      <c r="B469" s="66"/>
    </row>
    <row r="470" spans="2:2" x14ac:dyDescent="0.15">
      <c r="B470" s="66"/>
    </row>
    <row r="471" spans="2:2" x14ac:dyDescent="0.15">
      <c r="B471" s="66"/>
    </row>
    <row r="472" spans="2:2" x14ac:dyDescent="0.15">
      <c r="B472" s="66"/>
    </row>
    <row r="473" spans="2:2" x14ac:dyDescent="0.15">
      <c r="B473" s="66"/>
    </row>
    <row r="474" spans="2:2" x14ac:dyDescent="0.15">
      <c r="B474" s="66"/>
    </row>
    <row r="475" spans="2:2" x14ac:dyDescent="0.15">
      <c r="B475" s="66"/>
    </row>
    <row r="476" spans="2:2" x14ac:dyDescent="0.15">
      <c r="B476" s="66"/>
    </row>
    <row r="477" spans="2:2" x14ac:dyDescent="0.15">
      <c r="B477" s="66"/>
    </row>
    <row r="478" spans="2:2" x14ac:dyDescent="0.15">
      <c r="B478" s="66"/>
    </row>
    <row r="479" spans="2:2" x14ac:dyDescent="0.15">
      <c r="B479" s="66"/>
    </row>
    <row r="480" spans="2:2" x14ac:dyDescent="0.15">
      <c r="B480" s="66"/>
    </row>
    <row r="481" spans="2:2" x14ac:dyDescent="0.15">
      <c r="B481" s="66"/>
    </row>
    <row r="482" spans="2:2" x14ac:dyDescent="0.15">
      <c r="B482" s="66"/>
    </row>
    <row r="483" spans="2:2" x14ac:dyDescent="0.15">
      <c r="B483" s="66"/>
    </row>
    <row r="484" spans="2:2" x14ac:dyDescent="0.15">
      <c r="B484" s="66"/>
    </row>
    <row r="485" spans="2:2" x14ac:dyDescent="0.15">
      <c r="B485" s="66"/>
    </row>
    <row r="486" spans="2:2" x14ac:dyDescent="0.15">
      <c r="B486" s="66"/>
    </row>
    <row r="487" spans="2:2" x14ac:dyDescent="0.15">
      <c r="B487" s="66"/>
    </row>
    <row r="488" spans="2:2" x14ac:dyDescent="0.15">
      <c r="B488" s="66"/>
    </row>
    <row r="489" spans="2:2" x14ac:dyDescent="0.15">
      <c r="B489" s="66"/>
    </row>
    <row r="490" spans="2:2" x14ac:dyDescent="0.15">
      <c r="B490" s="66"/>
    </row>
    <row r="491" spans="2:2" x14ac:dyDescent="0.15">
      <c r="B491" s="66"/>
    </row>
    <row r="492" spans="2:2" x14ac:dyDescent="0.15">
      <c r="B492" s="66"/>
    </row>
    <row r="493" spans="2:2" x14ac:dyDescent="0.15">
      <c r="B493" s="66"/>
    </row>
    <row r="494" spans="2:2" x14ac:dyDescent="0.15">
      <c r="B494" s="66"/>
    </row>
    <row r="495" spans="2:2" x14ac:dyDescent="0.15">
      <c r="B495" s="66"/>
    </row>
    <row r="496" spans="2:2" x14ac:dyDescent="0.15">
      <c r="B496" s="66"/>
    </row>
    <row r="497" spans="2:2" x14ac:dyDescent="0.15">
      <c r="B497" s="66"/>
    </row>
    <row r="498" spans="2:2" x14ac:dyDescent="0.15">
      <c r="B498" s="66"/>
    </row>
    <row r="499" spans="2:2" x14ac:dyDescent="0.15">
      <c r="B499" s="66"/>
    </row>
    <row r="500" spans="2:2" x14ac:dyDescent="0.15">
      <c r="B500" s="66"/>
    </row>
    <row r="501" spans="2:2" x14ac:dyDescent="0.15">
      <c r="B501" s="66"/>
    </row>
    <row r="502" spans="2:2" x14ac:dyDescent="0.15">
      <c r="B502" s="66"/>
    </row>
    <row r="503" spans="2:2" x14ac:dyDescent="0.15">
      <c r="B503" s="66"/>
    </row>
    <row r="504" spans="2:2" x14ac:dyDescent="0.15">
      <c r="B504" s="66"/>
    </row>
    <row r="505" spans="2:2" x14ac:dyDescent="0.15">
      <c r="B505" s="66"/>
    </row>
    <row r="506" spans="2:2" x14ac:dyDescent="0.15">
      <c r="B506" s="66"/>
    </row>
    <row r="507" spans="2:2" x14ac:dyDescent="0.15">
      <c r="B507" s="66"/>
    </row>
    <row r="508" spans="2:2" x14ac:dyDescent="0.15">
      <c r="B508" s="66"/>
    </row>
    <row r="509" spans="2:2" x14ac:dyDescent="0.15">
      <c r="B509" s="66"/>
    </row>
    <row r="510" spans="2:2" x14ac:dyDescent="0.15">
      <c r="B510" s="66"/>
    </row>
    <row r="511" spans="2:2" x14ac:dyDescent="0.15">
      <c r="B511" s="66"/>
    </row>
    <row r="512" spans="2:2" x14ac:dyDescent="0.15">
      <c r="B512" s="66"/>
    </row>
    <row r="513" spans="2:2" x14ac:dyDescent="0.15">
      <c r="B513" s="66"/>
    </row>
    <row r="514" spans="2:2" x14ac:dyDescent="0.15">
      <c r="B514" s="66"/>
    </row>
    <row r="515" spans="2:2" x14ac:dyDescent="0.15">
      <c r="B515" s="66"/>
    </row>
    <row r="516" spans="2:2" x14ac:dyDescent="0.15">
      <c r="B516" s="66"/>
    </row>
    <row r="517" spans="2:2" x14ac:dyDescent="0.15">
      <c r="B517" s="66"/>
    </row>
    <row r="518" spans="2:2" x14ac:dyDescent="0.15">
      <c r="B518" s="66"/>
    </row>
    <row r="519" spans="2:2" x14ac:dyDescent="0.15">
      <c r="B519" s="66"/>
    </row>
    <row r="520" spans="2:2" x14ac:dyDescent="0.15">
      <c r="B520" s="66"/>
    </row>
    <row r="521" spans="2:2" x14ac:dyDescent="0.15">
      <c r="B521" s="66"/>
    </row>
    <row r="522" spans="2:2" x14ac:dyDescent="0.15">
      <c r="B522" s="66"/>
    </row>
    <row r="523" spans="2:2" x14ac:dyDescent="0.15">
      <c r="B523" s="66"/>
    </row>
    <row r="524" spans="2:2" x14ac:dyDescent="0.15">
      <c r="B524" s="66"/>
    </row>
    <row r="525" spans="2:2" x14ac:dyDescent="0.15">
      <c r="B525" s="66"/>
    </row>
    <row r="526" spans="2:2" x14ac:dyDescent="0.15">
      <c r="B526" s="66"/>
    </row>
    <row r="527" spans="2:2" x14ac:dyDescent="0.15">
      <c r="B527" s="66"/>
    </row>
    <row r="528" spans="2:2" x14ac:dyDescent="0.15">
      <c r="B528" s="66"/>
    </row>
    <row r="529" spans="2:2" x14ac:dyDescent="0.15">
      <c r="B529" s="66"/>
    </row>
    <row r="530" spans="2:2" x14ac:dyDescent="0.15">
      <c r="B530" s="66"/>
    </row>
    <row r="531" spans="2:2" x14ac:dyDescent="0.15">
      <c r="B531" s="66"/>
    </row>
    <row r="532" spans="2:2" x14ac:dyDescent="0.15">
      <c r="B532" s="66"/>
    </row>
    <row r="533" spans="2:2" x14ac:dyDescent="0.15">
      <c r="B533" s="66"/>
    </row>
    <row r="534" spans="2:2" x14ac:dyDescent="0.15">
      <c r="B534" s="66"/>
    </row>
    <row r="535" spans="2:2" x14ac:dyDescent="0.15">
      <c r="B535" s="66"/>
    </row>
    <row r="536" spans="2:2" x14ac:dyDescent="0.15">
      <c r="B536" s="66"/>
    </row>
    <row r="537" spans="2:2" x14ac:dyDescent="0.15">
      <c r="B537" s="66"/>
    </row>
    <row r="538" spans="2:2" x14ac:dyDescent="0.15">
      <c r="B538" s="66"/>
    </row>
    <row r="539" spans="2:2" x14ac:dyDescent="0.15">
      <c r="B539" s="66"/>
    </row>
    <row r="540" spans="2:2" x14ac:dyDescent="0.15">
      <c r="B540" s="66"/>
    </row>
    <row r="541" spans="2:2" x14ac:dyDescent="0.15">
      <c r="B541" s="66"/>
    </row>
    <row r="542" spans="2:2" x14ac:dyDescent="0.15">
      <c r="B542" s="66"/>
    </row>
    <row r="543" spans="2:2" x14ac:dyDescent="0.15">
      <c r="B543" s="66"/>
    </row>
    <row r="544" spans="2:2" x14ac:dyDescent="0.15">
      <c r="B544" s="66"/>
    </row>
    <row r="545" spans="2:2" x14ac:dyDescent="0.15">
      <c r="B545" s="66"/>
    </row>
    <row r="546" spans="2:2" x14ac:dyDescent="0.15">
      <c r="B546" s="66"/>
    </row>
    <row r="547" spans="2:2" x14ac:dyDescent="0.15">
      <c r="B547" s="66"/>
    </row>
    <row r="548" spans="2:2" x14ac:dyDescent="0.15">
      <c r="B548" s="66"/>
    </row>
    <row r="549" spans="2:2" x14ac:dyDescent="0.15">
      <c r="B549" s="66"/>
    </row>
    <row r="550" spans="2:2" x14ac:dyDescent="0.15">
      <c r="B550" s="66"/>
    </row>
    <row r="551" spans="2:2" x14ac:dyDescent="0.15">
      <c r="B551" s="66"/>
    </row>
    <row r="552" spans="2:2" x14ac:dyDescent="0.15">
      <c r="B552" s="66"/>
    </row>
    <row r="553" spans="2:2" x14ac:dyDescent="0.15">
      <c r="B553" s="66"/>
    </row>
    <row r="554" spans="2:2" x14ac:dyDescent="0.15">
      <c r="B554" s="66"/>
    </row>
    <row r="555" spans="2:2" x14ac:dyDescent="0.15">
      <c r="B555" s="66"/>
    </row>
    <row r="556" spans="2:2" x14ac:dyDescent="0.15">
      <c r="B556" s="66"/>
    </row>
    <row r="557" spans="2:2" x14ac:dyDescent="0.15">
      <c r="B557" s="66"/>
    </row>
    <row r="558" spans="2:2" x14ac:dyDescent="0.15">
      <c r="B558" s="66"/>
    </row>
    <row r="559" spans="2:2" x14ac:dyDescent="0.15">
      <c r="B559" s="66"/>
    </row>
    <row r="560" spans="2:2" x14ac:dyDescent="0.15">
      <c r="B560" s="66"/>
    </row>
    <row r="561" spans="2:2" x14ac:dyDescent="0.15">
      <c r="B561" s="66"/>
    </row>
    <row r="562" spans="2:2" x14ac:dyDescent="0.15">
      <c r="B562" s="66"/>
    </row>
    <row r="563" spans="2:2" x14ac:dyDescent="0.15">
      <c r="B563" s="66"/>
    </row>
    <row r="564" spans="2:2" x14ac:dyDescent="0.15">
      <c r="B564" s="66"/>
    </row>
    <row r="565" spans="2:2" x14ac:dyDescent="0.15">
      <c r="B565" s="66"/>
    </row>
    <row r="566" spans="2:2" x14ac:dyDescent="0.15">
      <c r="B566" s="66"/>
    </row>
    <row r="567" spans="2:2" x14ac:dyDescent="0.15">
      <c r="B567" s="66"/>
    </row>
    <row r="568" spans="2:2" x14ac:dyDescent="0.15">
      <c r="B568" s="66"/>
    </row>
    <row r="569" spans="2:2" x14ac:dyDescent="0.15">
      <c r="B569" s="66"/>
    </row>
    <row r="570" spans="2:2" x14ac:dyDescent="0.15">
      <c r="B570" s="66"/>
    </row>
    <row r="571" spans="2:2" x14ac:dyDescent="0.15">
      <c r="B571" s="66"/>
    </row>
    <row r="572" spans="2:2" x14ac:dyDescent="0.15">
      <c r="B572" s="66"/>
    </row>
    <row r="573" spans="2:2" x14ac:dyDescent="0.15">
      <c r="B573" s="66"/>
    </row>
    <row r="574" spans="2:2" x14ac:dyDescent="0.15">
      <c r="B574" s="66"/>
    </row>
    <row r="575" spans="2:2" x14ac:dyDescent="0.15">
      <c r="B575" s="66"/>
    </row>
    <row r="576" spans="2:2" x14ac:dyDescent="0.15">
      <c r="B576" s="66"/>
    </row>
    <row r="577" spans="2:2" x14ac:dyDescent="0.15">
      <c r="B577" s="66"/>
    </row>
    <row r="578" spans="2:2" x14ac:dyDescent="0.15">
      <c r="B578" s="66"/>
    </row>
    <row r="579" spans="2:2" x14ac:dyDescent="0.15">
      <c r="B579" s="66"/>
    </row>
    <row r="580" spans="2:2" x14ac:dyDescent="0.15">
      <c r="B580" s="66"/>
    </row>
    <row r="581" spans="2:2" x14ac:dyDescent="0.15">
      <c r="B581" s="66"/>
    </row>
    <row r="582" spans="2:2" x14ac:dyDescent="0.15">
      <c r="B582" s="66"/>
    </row>
    <row r="583" spans="2:2" x14ac:dyDescent="0.15">
      <c r="B583" s="66"/>
    </row>
    <row r="584" spans="2:2" x14ac:dyDescent="0.15">
      <c r="B584" s="66"/>
    </row>
    <row r="585" spans="2:2" x14ac:dyDescent="0.15">
      <c r="B585" s="66"/>
    </row>
    <row r="586" spans="2:2" x14ac:dyDescent="0.15">
      <c r="B586" s="66"/>
    </row>
    <row r="587" spans="2:2" x14ac:dyDescent="0.15">
      <c r="B587" s="66"/>
    </row>
    <row r="588" spans="2:2" x14ac:dyDescent="0.15">
      <c r="B588" s="66"/>
    </row>
    <row r="589" spans="2:2" x14ac:dyDescent="0.15">
      <c r="B589" s="66"/>
    </row>
    <row r="590" spans="2:2" x14ac:dyDescent="0.15">
      <c r="B590" s="66"/>
    </row>
    <row r="591" spans="2:2" x14ac:dyDescent="0.15">
      <c r="B591" s="66"/>
    </row>
    <row r="592" spans="2:2" x14ac:dyDescent="0.15">
      <c r="B592" s="66"/>
    </row>
    <row r="593" spans="2:2" x14ac:dyDescent="0.15">
      <c r="B593" s="66"/>
    </row>
    <row r="594" spans="2:2" x14ac:dyDescent="0.15">
      <c r="B594" s="66"/>
    </row>
    <row r="595" spans="2:2" x14ac:dyDescent="0.15">
      <c r="B595" s="66"/>
    </row>
    <row r="596" spans="2:2" x14ac:dyDescent="0.15">
      <c r="B596" s="66"/>
    </row>
    <row r="597" spans="2:2" x14ac:dyDescent="0.15">
      <c r="B597" s="66"/>
    </row>
    <row r="598" spans="2:2" x14ac:dyDescent="0.15">
      <c r="B598" s="66"/>
    </row>
    <row r="599" spans="2:2" x14ac:dyDescent="0.15">
      <c r="B599" s="66"/>
    </row>
    <row r="600" spans="2:2" x14ac:dyDescent="0.15">
      <c r="B600" s="66"/>
    </row>
    <row r="601" spans="2:2" x14ac:dyDescent="0.15">
      <c r="B601" s="66"/>
    </row>
    <row r="602" spans="2:2" x14ac:dyDescent="0.15">
      <c r="B602" s="66"/>
    </row>
    <row r="603" spans="2:2" x14ac:dyDescent="0.15">
      <c r="B603" s="66"/>
    </row>
    <row r="604" spans="2:2" x14ac:dyDescent="0.15">
      <c r="B604" s="66"/>
    </row>
    <row r="605" spans="2:2" x14ac:dyDescent="0.15">
      <c r="B605" s="66"/>
    </row>
    <row r="606" spans="2:2" x14ac:dyDescent="0.15">
      <c r="B606" s="66"/>
    </row>
    <row r="607" spans="2:2" x14ac:dyDescent="0.15">
      <c r="B607" s="66"/>
    </row>
    <row r="608" spans="2:2" x14ac:dyDescent="0.15">
      <c r="B608" s="66"/>
    </row>
    <row r="609" spans="2:2" x14ac:dyDescent="0.15">
      <c r="B609" s="66"/>
    </row>
    <row r="610" spans="2:2" x14ac:dyDescent="0.15">
      <c r="B610" s="66"/>
    </row>
    <row r="611" spans="2:2" x14ac:dyDescent="0.15">
      <c r="B611" s="66"/>
    </row>
    <row r="612" spans="2:2" x14ac:dyDescent="0.15">
      <c r="B612" s="66"/>
    </row>
    <row r="613" spans="2:2" x14ac:dyDescent="0.15">
      <c r="B613" s="66"/>
    </row>
    <row r="614" spans="2:2" x14ac:dyDescent="0.15">
      <c r="B614" s="66"/>
    </row>
    <row r="615" spans="2:2" x14ac:dyDescent="0.15">
      <c r="B615" s="66"/>
    </row>
    <row r="616" spans="2:2" x14ac:dyDescent="0.15">
      <c r="B616" s="66"/>
    </row>
    <row r="617" spans="2:2" x14ac:dyDescent="0.15">
      <c r="B617" s="66"/>
    </row>
    <row r="618" spans="2:2" x14ac:dyDescent="0.15">
      <c r="B618" s="66"/>
    </row>
    <row r="619" spans="2:2" x14ac:dyDescent="0.15">
      <c r="B619" s="66"/>
    </row>
    <row r="620" spans="2:2" x14ac:dyDescent="0.15">
      <c r="B620" s="66"/>
    </row>
    <row r="621" spans="2:2" x14ac:dyDescent="0.15">
      <c r="B621" s="66"/>
    </row>
    <row r="622" spans="2:2" x14ac:dyDescent="0.15">
      <c r="B622" s="66"/>
    </row>
    <row r="623" spans="2:2" x14ac:dyDescent="0.15">
      <c r="B623" s="66"/>
    </row>
    <row r="624" spans="2:2" x14ac:dyDescent="0.15">
      <c r="B624" s="66"/>
    </row>
    <row r="625" spans="2:2" x14ac:dyDescent="0.15">
      <c r="B625" s="66"/>
    </row>
    <row r="626" spans="2:2" x14ac:dyDescent="0.15">
      <c r="B626" s="66"/>
    </row>
    <row r="627" spans="2:2" x14ac:dyDescent="0.15">
      <c r="B627" s="66"/>
    </row>
    <row r="628" spans="2:2" x14ac:dyDescent="0.15">
      <c r="B628" s="66"/>
    </row>
    <row r="629" spans="2:2" x14ac:dyDescent="0.15">
      <c r="B629" s="66"/>
    </row>
    <row r="630" spans="2:2" x14ac:dyDescent="0.15">
      <c r="B630" s="66"/>
    </row>
    <row r="631" spans="2:2" x14ac:dyDescent="0.15">
      <c r="B631" s="66"/>
    </row>
    <row r="632" spans="2:2" x14ac:dyDescent="0.15">
      <c r="B632" s="66"/>
    </row>
    <row r="633" spans="2:2" x14ac:dyDescent="0.15">
      <c r="B633" s="66"/>
    </row>
    <row r="634" spans="2:2" x14ac:dyDescent="0.15">
      <c r="B634" s="66"/>
    </row>
    <row r="635" spans="2:2" x14ac:dyDescent="0.15">
      <c r="B635" s="66"/>
    </row>
    <row r="636" spans="2:2" x14ac:dyDescent="0.15">
      <c r="B636" s="66"/>
    </row>
    <row r="637" spans="2:2" x14ac:dyDescent="0.15">
      <c r="B637" s="66"/>
    </row>
    <row r="638" spans="2:2" x14ac:dyDescent="0.15">
      <c r="B638" s="66"/>
    </row>
    <row r="639" spans="2:2" x14ac:dyDescent="0.15">
      <c r="B639" s="66"/>
    </row>
    <row r="640" spans="2:2" x14ac:dyDescent="0.15">
      <c r="B640" s="66"/>
    </row>
    <row r="641" spans="2:2" x14ac:dyDescent="0.15">
      <c r="B641" s="66"/>
    </row>
    <row r="642" spans="2:2" x14ac:dyDescent="0.15">
      <c r="B642" s="66"/>
    </row>
    <row r="643" spans="2:2" x14ac:dyDescent="0.15">
      <c r="B643" s="66"/>
    </row>
    <row r="644" spans="2:2" x14ac:dyDescent="0.15">
      <c r="B644" s="66"/>
    </row>
    <row r="645" spans="2:2" x14ac:dyDescent="0.15">
      <c r="B645" s="66"/>
    </row>
    <row r="646" spans="2:2" x14ac:dyDescent="0.15">
      <c r="B646" s="66"/>
    </row>
    <row r="647" spans="2:2" x14ac:dyDescent="0.15">
      <c r="B647" s="66"/>
    </row>
    <row r="648" spans="2:2" x14ac:dyDescent="0.15">
      <c r="B648" s="66"/>
    </row>
    <row r="649" spans="2:2" x14ac:dyDescent="0.15">
      <c r="B649" s="66"/>
    </row>
    <row r="650" spans="2:2" x14ac:dyDescent="0.15">
      <c r="B650" s="66"/>
    </row>
    <row r="651" spans="2:2" x14ac:dyDescent="0.15">
      <c r="B651" s="66"/>
    </row>
    <row r="652" spans="2:2" x14ac:dyDescent="0.15">
      <c r="B652" s="66"/>
    </row>
    <row r="653" spans="2:2" x14ac:dyDescent="0.15">
      <c r="B653" s="66"/>
    </row>
    <row r="654" spans="2:2" x14ac:dyDescent="0.15">
      <c r="B654" s="66"/>
    </row>
    <row r="655" spans="2:2" x14ac:dyDescent="0.15">
      <c r="B655" s="66"/>
    </row>
    <row r="656" spans="2:2" x14ac:dyDescent="0.15">
      <c r="B656" s="66"/>
    </row>
    <row r="657" spans="2:2" x14ac:dyDescent="0.15">
      <c r="B657" s="66"/>
    </row>
    <row r="658" spans="2:2" x14ac:dyDescent="0.15">
      <c r="B658" s="66"/>
    </row>
    <row r="659" spans="2:2" x14ac:dyDescent="0.15">
      <c r="B659" s="66"/>
    </row>
    <row r="660" spans="2:2" x14ac:dyDescent="0.15">
      <c r="B660" s="66"/>
    </row>
    <row r="661" spans="2:2" x14ac:dyDescent="0.15">
      <c r="B661" s="66"/>
    </row>
    <row r="662" spans="2:2" x14ac:dyDescent="0.15">
      <c r="B662" s="66"/>
    </row>
    <row r="663" spans="2:2" x14ac:dyDescent="0.15">
      <c r="B663" s="66"/>
    </row>
    <row r="664" spans="2:2" x14ac:dyDescent="0.15">
      <c r="B664" s="66"/>
    </row>
    <row r="665" spans="2:2" x14ac:dyDescent="0.15">
      <c r="B665" s="66"/>
    </row>
  </sheetData>
  <mergeCells count="83">
    <mergeCell ref="J3:J4"/>
    <mergeCell ref="N3:N4"/>
    <mergeCell ref="O3:O4"/>
    <mergeCell ref="P3:P4"/>
    <mergeCell ref="U1:X1"/>
    <mergeCell ref="I2:T2"/>
    <mergeCell ref="V2:V3"/>
    <mergeCell ref="W2:W3"/>
    <mergeCell ref="Q3:Q4"/>
    <mergeCell ref="R3:R4"/>
    <mergeCell ref="S3:S4"/>
    <mergeCell ref="T3:T4"/>
    <mergeCell ref="X3:X4"/>
    <mergeCell ref="A5:A10"/>
    <mergeCell ref="B5:B6"/>
    <mergeCell ref="B7:B8"/>
    <mergeCell ref="H3:H4"/>
    <mergeCell ref="I3:I4"/>
    <mergeCell ref="B2:B4"/>
    <mergeCell ref="C3:C4"/>
    <mergeCell ref="D3:D4"/>
    <mergeCell ref="E3:E4"/>
    <mergeCell ref="F3:F4"/>
    <mergeCell ref="G3:G4"/>
    <mergeCell ref="A11:A22"/>
    <mergeCell ref="B11:B12"/>
    <mergeCell ref="B13:B14"/>
    <mergeCell ref="B15:B16"/>
    <mergeCell ref="B17:B18"/>
    <mergeCell ref="B19:B20"/>
    <mergeCell ref="A23:A40"/>
    <mergeCell ref="B23:B24"/>
    <mergeCell ref="B25:B26"/>
    <mergeCell ref="B27:B28"/>
    <mergeCell ref="B29:B30"/>
    <mergeCell ref="B31:B32"/>
    <mergeCell ref="B33:B34"/>
    <mergeCell ref="B35:B36"/>
    <mergeCell ref="B37:B38"/>
    <mergeCell ref="B75:B76"/>
    <mergeCell ref="B77:B78"/>
    <mergeCell ref="A41:A48"/>
    <mergeCell ref="B41:B42"/>
    <mergeCell ref="B43:B44"/>
    <mergeCell ref="B45:B46"/>
    <mergeCell ref="A49:A60"/>
    <mergeCell ref="B49:B50"/>
    <mergeCell ref="B51:B52"/>
    <mergeCell ref="B53:B54"/>
    <mergeCell ref="B55:B56"/>
    <mergeCell ref="B57:B58"/>
    <mergeCell ref="B97:B98"/>
    <mergeCell ref="A117:A126"/>
    <mergeCell ref="B117:B118"/>
    <mergeCell ref="B79:B80"/>
    <mergeCell ref="A83:A90"/>
    <mergeCell ref="B83:B84"/>
    <mergeCell ref="B85:B86"/>
    <mergeCell ref="B87:B88"/>
    <mergeCell ref="A61:A82"/>
    <mergeCell ref="B61:B62"/>
    <mergeCell ref="B63:B64"/>
    <mergeCell ref="B65:B66"/>
    <mergeCell ref="B67:B68"/>
    <mergeCell ref="B69:B70"/>
    <mergeCell ref="B71:B72"/>
    <mergeCell ref="B73:B74"/>
    <mergeCell ref="B119:B120"/>
    <mergeCell ref="B121:B122"/>
    <mergeCell ref="B123:B124"/>
    <mergeCell ref="A127:B128"/>
    <mergeCell ref="B99:B100"/>
    <mergeCell ref="B101:B102"/>
    <mergeCell ref="A105:A116"/>
    <mergeCell ref="B105:B106"/>
    <mergeCell ref="B107:B108"/>
    <mergeCell ref="B109:B110"/>
    <mergeCell ref="B111:B112"/>
    <mergeCell ref="B113:B114"/>
    <mergeCell ref="A91:A104"/>
    <mergeCell ref="B91:B92"/>
    <mergeCell ref="B93:B94"/>
    <mergeCell ref="B95:B96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58" fitToHeight="0" orientation="landscape" r:id="rId1"/>
  <rowBreaks count="3" manualBreakCount="3">
    <brk id="40" max="16383" man="1"/>
    <brk id="82" max="23" man="1"/>
    <brk id="116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</vt:lpstr>
      <vt:lpstr>'R2'!Print_Area</vt:lpstr>
      <vt:lpstr>'R2'!Print_Titles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R0202-1xxxx</dc:creator>
  <cp:lastModifiedBy>R0202-1xxxx</cp:lastModifiedBy>
  <dcterms:created xsi:type="dcterms:W3CDTF">2022-03-08T05:41:22Z</dcterms:created>
  <dcterms:modified xsi:type="dcterms:W3CDTF">2022-09-05T04:57:18Z</dcterms:modified>
</cp:coreProperties>
</file>