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健康増進\□栄養・食育関係\☆R2\R2 給食施設指導関係\01 R2 要領\参考\"/>
    </mc:Choice>
  </mc:AlternateContent>
  <bookViews>
    <workbookView xWindow="0" yWindow="0" windowWidth="20490" windowHeight="7380"/>
  </bookViews>
  <sheets>
    <sheet name="給与栄養目標量の設定" sheetId="9" r:id="rId1"/>
  </sheets>
  <definedNames>
    <definedName name="_xlnm.Print_Area" localSheetId="0">給与栄養目標量の設定!$A$1:$U$32</definedName>
  </definedNames>
  <calcPr calcId="152511"/>
</workbook>
</file>

<file path=xl/calcChain.xml><?xml version="1.0" encoding="utf-8"?>
<calcChain xmlns="http://schemas.openxmlformats.org/spreadsheetml/2006/main">
  <c r="D30" i="9" l="1"/>
  <c r="F28" i="9" l="1"/>
  <c r="F19" i="9"/>
  <c r="C29" i="9"/>
  <c r="F29" i="9" s="1"/>
  <c r="D28" i="9" l="1"/>
  <c r="D29" i="9" s="1"/>
  <c r="D31" i="9" s="1"/>
  <c r="S30" i="9" l="1"/>
  <c r="R30" i="9"/>
  <c r="Q30" i="9"/>
  <c r="P30" i="9"/>
  <c r="O30" i="9"/>
  <c r="N30" i="9"/>
  <c r="M30" i="9"/>
  <c r="J30" i="9"/>
  <c r="G30" i="9"/>
  <c r="C30" i="9"/>
  <c r="S29" i="9"/>
  <c r="R29" i="9"/>
  <c r="Q29" i="9"/>
  <c r="P29" i="9"/>
  <c r="O29" i="9"/>
  <c r="N29" i="9"/>
  <c r="M29" i="9"/>
  <c r="C31" i="9"/>
  <c r="S20" i="9"/>
  <c r="R20" i="9"/>
  <c r="Q20" i="9"/>
  <c r="P20" i="9"/>
  <c r="O20" i="9"/>
  <c r="N20" i="9"/>
  <c r="M20" i="9"/>
  <c r="C20" i="9"/>
  <c r="D19" i="9" s="1"/>
  <c r="D20" i="9" s="1"/>
  <c r="L20" i="9" l="1"/>
  <c r="N31" i="9"/>
  <c r="P31" i="9"/>
  <c r="R31" i="9"/>
  <c r="M31" i="9"/>
  <c r="O31" i="9"/>
  <c r="Q31" i="9"/>
  <c r="G20" i="9"/>
  <c r="J20" i="9"/>
  <c r="S31" i="9"/>
  <c r="F31" i="9"/>
  <c r="I29" i="9"/>
  <c r="I31" i="9" s="1"/>
  <c r="L29" i="9"/>
  <c r="L31" i="9" s="1"/>
  <c r="F20" i="9"/>
  <c r="I20" i="9"/>
  <c r="G29" i="9"/>
  <c r="G31" i="9" s="1"/>
  <c r="J29" i="9"/>
  <c r="J31" i="9" s="1"/>
</calcChain>
</file>

<file path=xl/sharedStrings.xml><?xml version="1.0" encoding="utf-8"?>
<sst xmlns="http://schemas.openxmlformats.org/spreadsheetml/2006/main" count="58" uniqueCount="29">
  <si>
    <t>エネルギー(kcal)</t>
  </si>
  <si>
    <t>たんぱく質(g)</t>
  </si>
  <si>
    <t>カルシウム(mg)</t>
  </si>
  <si>
    <t>ビタミンB1(mg)</t>
  </si>
  <si>
    <t>ビタミンB2(mg)</t>
  </si>
  <si>
    <t>ビタミンC(mg)</t>
  </si>
  <si>
    <t>保育所における給与栄養目標量
(C=A×B/100)</t>
    <phoneticPr fontId="1"/>
  </si>
  <si>
    <t>食事摂取基準(A)
(1日あたり)</t>
    <phoneticPr fontId="1"/>
  </si>
  <si>
    <t>昼食＋おやつの比率
(=B%)</t>
    <phoneticPr fontId="1"/>
  </si>
  <si>
    <t>家庭から持参する主食
の栄養量(D)</t>
    <phoneticPr fontId="1"/>
  </si>
  <si>
    <t>米飯の量</t>
    <rPh sb="0" eb="2">
      <t>ベイハン</t>
    </rPh>
    <rPh sb="3" eb="4">
      <t>リョウ</t>
    </rPh>
    <phoneticPr fontId="1"/>
  </si>
  <si>
    <t>g</t>
    <phoneticPr fontId="1"/>
  </si>
  <si>
    <t>米飯100gあたりの栄養価</t>
    <rPh sb="0" eb="2">
      <t>ベイハン</t>
    </rPh>
    <rPh sb="10" eb="13">
      <t>エイヨウカ</t>
    </rPh>
    <phoneticPr fontId="1"/>
  </si>
  <si>
    <t>脂質
(g)</t>
    <phoneticPr fontId="1"/>
  </si>
  <si>
    <t>鉄
(mg)</t>
    <phoneticPr fontId="1"/>
  </si>
  <si>
    <t>ビタミンA
(μgRE)</t>
    <phoneticPr fontId="1"/>
  </si>
  <si>
    <t>～</t>
    <phoneticPr fontId="1"/>
  </si>
  <si>
    <t>食塩相当量(g)</t>
    <rPh sb="0" eb="2">
      <t>ショクエン</t>
    </rPh>
    <rPh sb="2" eb="4">
      <t>ソウトウ</t>
    </rPh>
    <rPh sb="4" eb="5">
      <t>リョウ</t>
    </rPh>
    <phoneticPr fontId="1"/>
  </si>
  <si>
    <t>炭水化物
(g)</t>
    <rPh sb="0" eb="2">
      <t>タンスイ</t>
    </rPh>
    <rPh sb="2" eb="3">
      <t>カ</t>
    </rPh>
    <rPh sb="3" eb="4">
      <t>ブツ</t>
    </rPh>
    <phoneticPr fontId="1"/>
  </si>
  <si>
    <t>給与栄養目標量の設定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phoneticPr fontId="1"/>
  </si>
  <si>
    <t>■１～２歳児</t>
    <phoneticPr fontId="1"/>
  </si>
  <si>
    <t>■３～５歳児</t>
    <phoneticPr fontId="1"/>
  </si>
  <si>
    <t xml:space="preserve">
　　　</t>
    <phoneticPr fontId="1"/>
  </si>
  <si>
    <t xml:space="preserve">
</t>
    <phoneticPr fontId="1"/>
  </si>
  <si>
    <t>※ 家庭から主食を持参する場合は，米飯の量（目安）を入力してください。</t>
    <rPh sb="2" eb="4">
      <t>カテイ</t>
    </rPh>
    <rPh sb="6" eb="8">
      <t>シュショク</t>
    </rPh>
    <rPh sb="9" eb="11">
      <t>ジサン</t>
    </rPh>
    <rPh sb="13" eb="15">
      <t>バアイ</t>
    </rPh>
    <rPh sb="17" eb="19">
      <t>ベイハン</t>
    </rPh>
    <rPh sb="20" eb="21">
      <t>リョウ</t>
    </rPh>
    <rPh sb="22" eb="24">
      <t>メヤス</t>
    </rPh>
    <rPh sb="26" eb="28">
      <t>ニュウリョク</t>
    </rPh>
    <phoneticPr fontId="1"/>
  </si>
  <si>
    <t>※ 給食施設状況報告書は主食の栄養素量を含めた給与栄養目標量（Ｃ）を記載してください。</t>
    <rPh sb="12" eb="14">
      <t>シュショク</t>
    </rPh>
    <rPh sb="15" eb="18">
      <t>エイヨウソ</t>
    </rPh>
    <rPh sb="18" eb="19">
      <t>リョウ</t>
    </rPh>
    <rPh sb="20" eb="21">
      <t>フク</t>
    </rPh>
    <rPh sb="23" eb="25">
      <t>キュウヨ</t>
    </rPh>
    <rPh sb="25" eb="27">
      <t>エイヨウ</t>
    </rPh>
    <rPh sb="27" eb="29">
      <t>モクヒョウ</t>
    </rPh>
    <rPh sb="29" eb="30">
      <t>リョウ</t>
    </rPh>
    <rPh sb="34" eb="36">
      <t>キサイ</t>
    </rPh>
    <phoneticPr fontId="1"/>
  </si>
  <si>
    <t>日本人の食事摂取基準（２０２０年版）を基に作成</t>
    <rPh sb="0" eb="3">
      <t>ニホンジン</t>
    </rPh>
    <rPh sb="4" eb="6">
      <t>ショクジ</t>
    </rPh>
    <rPh sb="6" eb="8">
      <t>セッシュ</t>
    </rPh>
    <rPh sb="8" eb="10">
      <t>キジュン</t>
    </rPh>
    <rPh sb="15" eb="17">
      <t>ネンバン</t>
    </rPh>
    <rPh sb="19" eb="20">
      <t>モト</t>
    </rPh>
    <rPh sb="21" eb="23">
      <t>サクセイ</t>
    </rPh>
    <phoneticPr fontId="1"/>
  </si>
  <si>
    <t>推奨量：</t>
    <rPh sb="0" eb="2">
      <t>スイショウ</t>
    </rPh>
    <rPh sb="2" eb="3">
      <t>リョウ</t>
    </rPh>
    <phoneticPr fontId="1"/>
  </si>
  <si>
    <t>主食の栄養量を除いた
給与栄養目標量 (E=C-D)</t>
    <rPh sb="0" eb="2">
      <t>シュショク</t>
    </rPh>
    <rPh sb="3" eb="5">
      <t>エイヨウ</t>
    </rPh>
    <rPh sb="5" eb="6">
      <t>リョウ</t>
    </rPh>
    <rPh sb="7" eb="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</si>
</sst>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 "/>
    <numFmt numFmtId="178" formatCode="0_ "/>
    <numFmt numFmtId="179" formatCode="0;_氀"/>
    <numFmt numFmtId="180" formatCode="0.0"/>
    <numFmt numFmtId="181" formatCode="0.00;_氀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10"/>
      </top>
      <bottom style="medium">
        <color indexed="64"/>
      </bottom>
      <diagonal/>
    </border>
    <border>
      <left/>
      <right/>
      <top style="medium">
        <color indexed="10"/>
      </top>
      <bottom style="medium">
        <color indexed="64"/>
      </bottom>
      <diagonal/>
    </border>
    <border>
      <left/>
      <right style="medium">
        <color indexed="64"/>
      </right>
      <top style="medium">
        <color indexed="1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0"/>
      </right>
      <top style="medium">
        <color indexed="64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1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178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180" fontId="8" fillId="0" borderId="0" xfId="0" applyNumberFormat="1" applyFont="1" applyFill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6" fillId="2" borderId="14" xfId="0" applyNumberFormat="1" applyFont="1" applyFill="1" applyBorder="1" applyAlignment="1">
      <alignment horizontal="center" vertical="center" wrapText="1"/>
    </xf>
    <xf numFmtId="180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80" fontId="6" fillId="2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80" fontId="6" fillId="4" borderId="1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35" xfId="0" applyNumberFormat="1" applyFont="1" applyFill="1" applyBorder="1" applyAlignment="1">
      <alignment horizontal="center" vertical="center" wrapText="1"/>
    </xf>
    <xf numFmtId="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3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33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6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3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0" fontId="6" fillId="0" borderId="3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38101</xdr:rowOff>
    </xdr:from>
    <xdr:to>
      <xdr:col>20</xdr:col>
      <xdr:colOff>752475</xdr:colOff>
      <xdr:row>11</xdr:row>
      <xdr:rowOff>28576</xdr:rowOff>
    </xdr:to>
    <xdr:sp macro="" textlink="">
      <xdr:nvSpPr>
        <xdr:cNvPr id="8" name="テキスト ボックス 7"/>
        <xdr:cNvSpPr txBox="1"/>
      </xdr:nvSpPr>
      <xdr:spPr>
        <a:xfrm>
          <a:off x="66676" y="304801"/>
          <a:ext cx="11344274" cy="161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推定エネルギー必要量の算出結果より，入所児童にとって最も過不足のない値を設定します。</a:t>
          </a:r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>
              <a:solidFill>
                <a:sysClr val="windowText" lastClr="000000"/>
              </a:solidFill>
            </a:rPr>
            <a:t>使用方法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１） エネルギーを入力する ： 基準となる推定エネルギー必要量（集団の代表値）を入力してください。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２） 昼食＋おやつの比率（Ｂ）を入力する ： 子どもの生活状況（保育時間や家庭での食事等）の他，地域性や各施設の特性を勘案した上で，保育所給食で給与する栄養量の割合を設定します。</a:t>
          </a: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　　 　　　　　　　　　　　　　　　　　　　　　　　　 例として，</a:t>
          </a:r>
          <a:r>
            <a:rPr kumimoji="1" lang="en-US" altLang="ja-JP" sz="1000">
              <a:solidFill>
                <a:sysClr val="windowText" lastClr="000000"/>
              </a:solidFill>
            </a:rPr>
            <a:t>45</a:t>
          </a:r>
          <a:r>
            <a:rPr kumimoji="1" lang="ja-JP" altLang="en-US" sz="1000">
              <a:solidFill>
                <a:sysClr val="windowText" lastClr="000000"/>
              </a:solidFill>
            </a:rPr>
            <a:t>％（食塩相当量については，</a:t>
          </a:r>
          <a:r>
            <a:rPr kumimoji="1" lang="en-US" altLang="ja-JP" sz="1000">
              <a:solidFill>
                <a:sysClr val="windowText" lastClr="000000"/>
              </a:solidFill>
            </a:rPr>
            <a:t>40%</a:t>
          </a:r>
          <a:r>
            <a:rPr kumimoji="1" lang="ja-JP" altLang="en-US" sz="1000">
              <a:solidFill>
                <a:sysClr val="windowText" lastClr="000000"/>
              </a:solidFill>
            </a:rPr>
            <a:t>で設定）が入力されていますので，適宜修正してください。</a:t>
          </a:r>
          <a:endParaRPr kumimoji="1" lang="en-US" altLang="ja-JP" sz="1000" b="0">
            <a:solidFill>
              <a:sysClr val="windowText" lastClr="000000"/>
            </a:solidFill>
          </a:endParaRPr>
        </a:p>
        <a:p>
          <a:r>
            <a:rPr kumimoji="1" lang="ja-JP" altLang="en-US" sz="1000" b="0">
              <a:solidFill>
                <a:sysClr val="windowText" lastClr="000000"/>
              </a:solidFill>
            </a:rPr>
            <a:t>　　　 　　　　　　　　　　　　　　　　　　　　　　　　 </a:t>
          </a:r>
          <a:r>
            <a:rPr kumimoji="1" lang="en-US" altLang="ja-JP" sz="1000" b="0">
              <a:solidFill>
                <a:sysClr val="windowText" lastClr="000000"/>
              </a:solidFill>
            </a:rPr>
            <a:t>*</a:t>
          </a:r>
          <a:r>
            <a:rPr kumimoji="1" lang="ja-JP" altLang="en-US" sz="1000" b="0">
              <a:solidFill>
                <a:sysClr val="windowText" lastClr="000000"/>
              </a:solidFill>
            </a:rPr>
            <a:t>目安・・・昼食（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日の</a:t>
          </a:r>
          <a:r>
            <a:rPr kumimoji="1" lang="en-US" altLang="ja-JP" sz="1000" b="0">
              <a:solidFill>
                <a:sysClr val="windowText" lastClr="000000"/>
              </a:solidFill>
            </a:rPr>
            <a:t>1/3</a:t>
          </a:r>
          <a:r>
            <a:rPr kumimoji="1" lang="ja-JP" altLang="en-US" sz="1000" b="0">
              <a:solidFill>
                <a:sysClr val="windowText" lastClr="000000"/>
              </a:solidFill>
            </a:rPr>
            <a:t>） ＋ おやつ（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日の</a:t>
          </a:r>
          <a:r>
            <a:rPr kumimoji="1" lang="en-US" altLang="ja-JP" sz="1000" b="0">
              <a:solidFill>
                <a:sysClr val="windowText" lastClr="000000"/>
              </a:solidFill>
            </a:rPr>
            <a:t>10</a:t>
          </a:r>
          <a:r>
            <a:rPr kumimoji="1" lang="ja-JP" altLang="en-US" sz="1000" b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0">
              <a:solidFill>
                <a:sysClr val="windowText" lastClr="000000"/>
              </a:solidFill>
            </a:rPr>
            <a:t>20</a:t>
          </a:r>
          <a:r>
            <a:rPr kumimoji="1" lang="ja-JP" altLang="en-US" sz="1000" b="0">
              <a:solidFill>
                <a:sysClr val="windowText" lastClr="000000"/>
              </a:solidFill>
            </a:rPr>
            <a:t>％）</a:t>
          </a:r>
          <a:endParaRPr kumimoji="1" lang="en-US" altLang="ja-JP" sz="1000" b="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00" b="0">
              <a:solidFill>
                <a:sysClr val="windowText" lastClr="000000"/>
              </a:solidFill>
            </a:rPr>
            <a:t>※ </a:t>
          </a:r>
          <a:r>
            <a:rPr kumimoji="1" lang="ja-JP" altLang="en-US" sz="1000" b="0">
              <a:solidFill>
                <a:sysClr val="windowText" lastClr="000000"/>
              </a:solidFill>
            </a:rPr>
            <a:t>食事摂取基準（</a:t>
          </a:r>
          <a:r>
            <a:rPr kumimoji="1" lang="en-US" altLang="ja-JP" sz="1000" b="0">
              <a:solidFill>
                <a:sysClr val="windowText" lastClr="000000"/>
              </a:solidFill>
            </a:rPr>
            <a:t>A</a:t>
          </a:r>
          <a:r>
            <a:rPr kumimoji="1" lang="ja-JP" altLang="en-US" sz="1000" b="0">
              <a:solidFill>
                <a:sysClr val="windowText" lastClr="000000"/>
              </a:solidFill>
            </a:rPr>
            <a:t>）・・・男女差がある栄養素については，値が大きいほうで設定しています。</a:t>
          </a:r>
          <a:endParaRPr kumimoji="1" lang="en-US" altLang="ja-JP" sz="1000" b="0">
            <a:solidFill>
              <a:sysClr val="windowText" lastClr="000000"/>
            </a:solidFill>
          </a:endParaRPr>
        </a:p>
        <a:p>
          <a:r>
            <a:rPr kumimoji="1" lang="en-US" altLang="ja-JP" sz="1000" b="0">
              <a:solidFill>
                <a:sysClr val="windowText" lastClr="000000"/>
              </a:solidFill>
            </a:rPr>
            <a:t>※ </a:t>
          </a:r>
          <a:r>
            <a:rPr kumimoji="1" lang="ja-JP" altLang="en-US" sz="1000" b="0">
              <a:solidFill>
                <a:sysClr val="windowText" lastClr="000000"/>
              </a:solidFill>
            </a:rPr>
            <a:t>たんぱく質の目標量（Ｃ）・・・エネルギーの</a:t>
          </a:r>
          <a:r>
            <a:rPr kumimoji="1" lang="en-US" altLang="ja-JP" sz="1000" b="0">
              <a:solidFill>
                <a:sysClr val="windowText" lastClr="000000"/>
              </a:solidFill>
            </a:rPr>
            <a:t>13%</a:t>
          </a:r>
          <a:r>
            <a:rPr kumimoji="1" lang="ja-JP" altLang="en-US" sz="1000" b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0">
              <a:solidFill>
                <a:sysClr val="windowText" lastClr="000000"/>
              </a:solidFill>
            </a:rPr>
            <a:t>20%</a:t>
          </a:r>
          <a:r>
            <a:rPr kumimoji="1" lang="ja-JP" altLang="en-US" sz="1000" b="0">
              <a:solidFill>
                <a:sysClr val="windowText" lastClr="000000"/>
              </a:solidFill>
            </a:rPr>
            <a:t>で算出されますが，下限が推奨量未満になる場合は，推奨量の値が下限になります。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zoomScaleNormal="100" zoomScaleSheetLayoutView="100" workbookViewId="0">
      <selection activeCell="T27" sqref="T27"/>
    </sheetView>
  </sheetViews>
  <sheetFormatPr defaultRowHeight="13.5"/>
  <cols>
    <col min="1" max="1" width="2.375" style="3" customWidth="1"/>
    <col min="2" max="2" width="25.25" style="3" customWidth="1"/>
    <col min="3" max="3" width="9" style="3"/>
    <col min="4" max="4" width="3.625" style="3" customWidth="1"/>
    <col min="5" max="5" width="3.25" style="3" customWidth="1"/>
    <col min="6" max="7" width="3.625" style="3" customWidth="1"/>
    <col min="8" max="8" width="3.25" style="3" customWidth="1"/>
    <col min="9" max="10" width="3.625" style="3" customWidth="1"/>
    <col min="11" max="11" width="3.25" style="3" customWidth="1"/>
    <col min="12" max="12" width="3.625" style="3" customWidth="1"/>
    <col min="13" max="19" width="9" style="3"/>
    <col min="20" max="20" width="11" style="2" customWidth="1"/>
    <col min="21" max="21" width="10.75" style="3" customWidth="1"/>
    <col min="22" max="22" width="2.375" style="3" bestFit="1" customWidth="1"/>
    <col min="23" max="16384" width="9" style="3"/>
  </cols>
  <sheetData>
    <row r="1" spans="1:21" ht="21" customHeight="1">
      <c r="A1" s="40" t="s">
        <v>19</v>
      </c>
    </row>
    <row r="2" spans="1:21" ht="14.1" customHeight="1">
      <c r="B2" s="42"/>
    </row>
    <row r="3" spans="1:21" ht="14.1" customHeight="1">
      <c r="B3" s="42"/>
    </row>
    <row r="4" spans="1:21" ht="14.1" customHeight="1">
      <c r="B4" s="42"/>
    </row>
    <row r="5" spans="1:21" ht="14.1" customHeight="1">
      <c r="B5" s="42"/>
    </row>
    <row r="6" spans="1:21" ht="14.1" customHeight="1">
      <c r="B6" s="42"/>
    </row>
    <row r="7" spans="1:21" ht="14.1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4.1" customHeight="1">
      <c r="B8" s="74" t="s">
        <v>22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4.1" customHeight="1">
      <c r="B9" s="74" t="s">
        <v>23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4.1" customHeigh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6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7.5" customHeight="1">
      <c r="B12" s="42"/>
    </row>
    <row r="13" spans="1:21" ht="24.95" customHeight="1">
      <c r="B13" s="41" t="s">
        <v>20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1"/>
    </row>
    <row r="14" spans="1:21" s="2" customFormat="1" ht="4.5" customHeight="1" thickBot="1">
      <c r="B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</row>
    <row r="15" spans="1:21" s="9" customFormat="1" ht="34.5" customHeight="1" thickBot="1">
      <c r="B15" s="7"/>
      <c r="C15" s="8" t="s">
        <v>0</v>
      </c>
      <c r="D15" s="98" t="s">
        <v>1</v>
      </c>
      <c r="E15" s="99"/>
      <c r="F15" s="100"/>
      <c r="G15" s="98" t="s">
        <v>13</v>
      </c>
      <c r="H15" s="99"/>
      <c r="I15" s="100"/>
      <c r="J15" s="98" t="s">
        <v>18</v>
      </c>
      <c r="K15" s="99"/>
      <c r="L15" s="100"/>
      <c r="M15" s="30" t="s">
        <v>2</v>
      </c>
      <c r="N15" s="30" t="s">
        <v>14</v>
      </c>
      <c r="O15" s="30" t="s">
        <v>15</v>
      </c>
      <c r="P15" s="30" t="s">
        <v>3</v>
      </c>
      <c r="Q15" s="30" t="s">
        <v>4</v>
      </c>
      <c r="R15" s="30" t="s">
        <v>5</v>
      </c>
      <c r="S15" s="30" t="s">
        <v>17</v>
      </c>
      <c r="T15" s="1"/>
    </row>
    <row r="16" spans="1:21" s="9" customFormat="1" ht="24.75" customHeight="1">
      <c r="B16" s="101" t="s">
        <v>7</v>
      </c>
      <c r="C16" s="103">
        <v>500</v>
      </c>
      <c r="D16" s="34">
        <v>13</v>
      </c>
      <c r="E16" s="35" t="s">
        <v>16</v>
      </c>
      <c r="F16" s="37">
        <v>0.2</v>
      </c>
      <c r="G16" s="81">
        <v>20</v>
      </c>
      <c r="H16" s="91" t="s">
        <v>16</v>
      </c>
      <c r="I16" s="94">
        <v>0.3</v>
      </c>
      <c r="J16" s="81">
        <v>50</v>
      </c>
      <c r="K16" s="91" t="s">
        <v>16</v>
      </c>
      <c r="L16" s="79">
        <v>0.65</v>
      </c>
      <c r="M16" s="81">
        <v>450</v>
      </c>
      <c r="N16" s="83">
        <v>4.5</v>
      </c>
      <c r="O16" s="77">
        <v>400</v>
      </c>
      <c r="P16" s="107">
        <v>0.5</v>
      </c>
      <c r="Q16" s="107">
        <v>0.6</v>
      </c>
      <c r="R16" s="66">
        <v>40</v>
      </c>
      <c r="S16" s="110">
        <v>3</v>
      </c>
      <c r="T16" s="1"/>
    </row>
    <row r="17" spans="2:22" s="9" customFormat="1" ht="16.5" customHeight="1" thickBot="1">
      <c r="B17" s="102"/>
      <c r="C17" s="104"/>
      <c r="D17" s="86" t="s">
        <v>27</v>
      </c>
      <c r="E17" s="87"/>
      <c r="F17" s="58">
        <v>20</v>
      </c>
      <c r="G17" s="82"/>
      <c r="H17" s="92"/>
      <c r="I17" s="106"/>
      <c r="J17" s="82"/>
      <c r="K17" s="92"/>
      <c r="L17" s="80"/>
      <c r="M17" s="82"/>
      <c r="N17" s="84"/>
      <c r="O17" s="78"/>
      <c r="P17" s="108"/>
      <c r="Q17" s="108"/>
      <c r="R17" s="109"/>
      <c r="S17" s="111"/>
      <c r="T17" s="1"/>
    </row>
    <row r="18" spans="2:22" s="9" customFormat="1" ht="33" customHeight="1" thickBot="1">
      <c r="B18" s="29" t="s">
        <v>8</v>
      </c>
      <c r="C18" s="10">
        <v>0.45</v>
      </c>
      <c r="D18" s="70">
        <v>0.45</v>
      </c>
      <c r="E18" s="71"/>
      <c r="F18" s="72"/>
      <c r="G18" s="88">
        <v>0.45</v>
      </c>
      <c r="H18" s="89"/>
      <c r="I18" s="90"/>
      <c r="J18" s="88">
        <v>0.45</v>
      </c>
      <c r="K18" s="89"/>
      <c r="L18" s="90"/>
      <c r="M18" s="38">
        <v>0.45</v>
      </c>
      <c r="N18" s="38">
        <v>0.45</v>
      </c>
      <c r="O18" s="38">
        <v>0.45</v>
      </c>
      <c r="P18" s="38">
        <v>0.45</v>
      </c>
      <c r="Q18" s="38">
        <v>0.45</v>
      </c>
      <c r="R18" s="38">
        <v>0.45</v>
      </c>
      <c r="S18" s="38">
        <v>0.4</v>
      </c>
      <c r="T18" s="45"/>
      <c r="U18" s="45"/>
      <c r="V18" s="45"/>
    </row>
    <row r="19" spans="2:22" s="9" customFormat="1" ht="0.75" hidden="1" customHeight="1" thickBot="1">
      <c r="B19" s="11"/>
      <c r="C19" s="32"/>
      <c r="D19" s="54">
        <f>$C$20*0.13/4</f>
        <v>7.3125</v>
      </c>
      <c r="E19" s="33"/>
      <c r="F19" s="51">
        <f>F17*D18</f>
        <v>9</v>
      </c>
      <c r="G19" s="33"/>
      <c r="H19" s="33"/>
      <c r="I19" s="33"/>
      <c r="J19" s="33"/>
      <c r="K19" s="33"/>
      <c r="L19" s="33"/>
      <c r="M19" s="32"/>
      <c r="N19" s="32"/>
      <c r="O19" s="32"/>
      <c r="P19" s="32"/>
      <c r="Q19" s="32"/>
      <c r="R19" s="32"/>
      <c r="S19" s="32"/>
      <c r="T19" s="45"/>
      <c r="U19" s="45"/>
      <c r="V19" s="45"/>
    </row>
    <row r="20" spans="2:22" s="9" customFormat="1" ht="34.5" customHeight="1" thickBot="1">
      <c r="B20" s="48" t="s">
        <v>6</v>
      </c>
      <c r="C20" s="23">
        <f>C16*C18</f>
        <v>225</v>
      </c>
      <c r="D20" s="57">
        <f>IF(D19&gt;0,IF(D19&lt;F19,F19,D19),0)</f>
        <v>9</v>
      </c>
      <c r="E20" s="13" t="s">
        <v>16</v>
      </c>
      <c r="F20" s="52">
        <f>$C$20*0.2/4</f>
        <v>11.25</v>
      </c>
      <c r="G20" s="54">
        <f>$C$20*0.2/9</f>
        <v>5</v>
      </c>
      <c r="H20" s="13" t="s">
        <v>16</v>
      </c>
      <c r="I20" s="52">
        <f>$C$20*0.3/9</f>
        <v>7.5</v>
      </c>
      <c r="J20" s="54">
        <f>$C$20*0.5/4</f>
        <v>28.125</v>
      </c>
      <c r="K20" s="13" t="s">
        <v>16</v>
      </c>
      <c r="L20" s="52">
        <f>$C$20*0.65/4</f>
        <v>36.5625</v>
      </c>
      <c r="M20" s="23">
        <f t="shared" ref="M20:S20" si="0">M16*M18</f>
        <v>202.5</v>
      </c>
      <c r="N20" s="14">
        <f t="shared" si="0"/>
        <v>2.0249999999999999</v>
      </c>
      <c r="O20" s="12">
        <f t="shared" si="0"/>
        <v>180</v>
      </c>
      <c r="P20" s="21">
        <f t="shared" si="0"/>
        <v>0.22500000000000001</v>
      </c>
      <c r="Q20" s="21">
        <f t="shared" si="0"/>
        <v>0.27</v>
      </c>
      <c r="R20" s="23">
        <f t="shared" si="0"/>
        <v>18</v>
      </c>
      <c r="S20" s="15">
        <f t="shared" si="0"/>
        <v>1.2000000000000002</v>
      </c>
      <c r="T20" s="45"/>
      <c r="U20" s="45"/>
      <c r="V20" s="45"/>
    </row>
    <row r="21" spans="2:22" ht="12" customHeight="1" thickBot="1">
      <c r="B21" s="16"/>
      <c r="D21" s="44"/>
      <c r="E21" s="44"/>
      <c r="F21" s="44"/>
    </row>
    <row r="22" spans="2:22" ht="24.95" customHeight="1" thickBot="1">
      <c r="B22" s="41" t="s">
        <v>21</v>
      </c>
      <c r="C22" s="43" t="s">
        <v>10</v>
      </c>
      <c r="D22" s="75"/>
      <c r="E22" s="75"/>
      <c r="F22" s="76"/>
      <c r="G22" s="1" t="s">
        <v>11</v>
      </c>
      <c r="H22" s="59" t="s">
        <v>24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1"/>
    </row>
    <row r="23" spans="2:22" s="2" customFormat="1" ht="18.75" customHeight="1" thickBot="1">
      <c r="C23" s="6"/>
      <c r="D23" s="5"/>
      <c r="E23" s="5"/>
      <c r="F23" s="5"/>
      <c r="G23" s="5"/>
      <c r="H23" s="6" t="s">
        <v>25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2:22" s="9" customFormat="1" ht="34.5" customHeight="1" thickBot="1">
      <c r="B24" s="7"/>
      <c r="C24" s="8" t="s">
        <v>0</v>
      </c>
      <c r="D24" s="98" t="s">
        <v>1</v>
      </c>
      <c r="E24" s="99"/>
      <c r="F24" s="100"/>
      <c r="G24" s="98" t="s">
        <v>13</v>
      </c>
      <c r="H24" s="99"/>
      <c r="I24" s="100"/>
      <c r="J24" s="98" t="s">
        <v>18</v>
      </c>
      <c r="K24" s="99"/>
      <c r="L24" s="100"/>
      <c r="M24" s="30" t="s">
        <v>2</v>
      </c>
      <c r="N24" s="30" t="s">
        <v>14</v>
      </c>
      <c r="O24" s="30" t="s">
        <v>15</v>
      </c>
      <c r="P24" s="30" t="s">
        <v>3</v>
      </c>
      <c r="Q24" s="30" t="s">
        <v>4</v>
      </c>
      <c r="R24" s="30" t="s">
        <v>5</v>
      </c>
      <c r="S24" s="30" t="s">
        <v>17</v>
      </c>
      <c r="T24" s="1"/>
    </row>
    <row r="25" spans="2:22" s="9" customFormat="1" ht="24.75" customHeight="1">
      <c r="B25" s="101" t="s">
        <v>7</v>
      </c>
      <c r="C25" s="103"/>
      <c r="D25" s="34">
        <v>13</v>
      </c>
      <c r="E25" s="35" t="s">
        <v>16</v>
      </c>
      <c r="F25" s="36">
        <v>0.2</v>
      </c>
      <c r="G25" s="91">
        <v>20</v>
      </c>
      <c r="H25" s="91" t="s">
        <v>16</v>
      </c>
      <c r="I25" s="94">
        <v>0.3</v>
      </c>
      <c r="J25" s="91">
        <v>50</v>
      </c>
      <c r="K25" s="91" t="s">
        <v>16</v>
      </c>
      <c r="L25" s="94">
        <v>0.65</v>
      </c>
      <c r="M25" s="96">
        <v>600</v>
      </c>
      <c r="N25" s="96">
        <v>5.5</v>
      </c>
      <c r="O25" s="96">
        <v>500</v>
      </c>
      <c r="P25" s="64">
        <v>0.7</v>
      </c>
      <c r="Q25" s="64">
        <v>0.8</v>
      </c>
      <c r="R25" s="66">
        <v>50</v>
      </c>
      <c r="S25" s="68">
        <v>3.5</v>
      </c>
      <c r="T25" s="45"/>
      <c r="U25" s="45"/>
      <c r="V25" s="45"/>
    </row>
    <row r="26" spans="2:22" s="9" customFormat="1" ht="16.5" customHeight="1" thickBot="1">
      <c r="B26" s="102"/>
      <c r="C26" s="104"/>
      <c r="D26" s="86" t="s">
        <v>27</v>
      </c>
      <c r="E26" s="87"/>
      <c r="F26" s="58">
        <v>25</v>
      </c>
      <c r="G26" s="93"/>
      <c r="H26" s="93"/>
      <c r="I26" s="95"/>
      <c r="J26" s="93"/>
      <c r="K26" s="93"/>
      <c r="L26" s="95"/>
      <c r="M26" s="97"/>
      <c r="N26" s="97"/>
      <c r="O26" s="97"/>
      <c r="P26" s="65"/>
      <c r="Q26" s="65"/>
      <c r="R26" s="67"/>
      <c r="S26" s="69"/>
      <c r="T26" s="45"/>
      <c r="U26" s="45"/>
      <c r="V26" s="45"/>
    </row>
    <row r="27" spans="2:22" s="9" customFormat="1" ht="31.5" customHeight="1" thickBot="1">
      <c r="B27" s="29" t="s">
        <v>8</v>
      </c>
      <c r="C27" s="10">
        <v>0.45</v>
      </c>
      <c r="D27" s="70">
        <v>0.45</v>
      </c>
      <c r="E27" s="71"/>
      <c r="F27" s="72"/>
      <c r="G27" s="70">
        <v>0.45</v>
      </c>
      <c r="H27" s="71"/>
      <c r="I27" s="72"/>
      <c r="J27" s="70">
        <v>0.45</v>
      </c>
      <c r="K27" s="71"/>
      <c r="L27" s="72"/>
      <c r="M27" s="10">
        <v>0.45</v>
      </c>
      <c r="N27" s="10">
        <v>0.45</v>
      </c>
      <c r="O27" s="10">
        <v>0.45</v>
      </c>
      <c r="P27" s="10">
        <v>0.45</v>
      </c>
      <c r="Q27" s="10">
        <v>0.45</v>
      </c>
      <c r="R27" s="10">
        <v>0.45</v>
      </c>
      <c r="S27" s="10">
        <v>0.4</v>
      </c>
      <c r="T27" s="45"/>
      <c r="U27" s="45"/>
      <c r="V27" s="45"/>
    </row>
    <row r="28" spans="2:22" s="9" customFormat="1" ht="15" hidden="1" customHeight="1" thickBot="1">
      <c r="B28" s="11"/>
      <c r="C28" s="32"/>
      <c r="D28" s="54">
        <f>$C$29*0.13/4</f>
        <v>0</v>
      </c>
      <c r="E28" s="33"/>
      <c r="F28" s="53">
        <f>F26*D27</f>
        <v>11.25</v>
      </c>
      <c r="G28" s="33"/>
      <c r="H28" s="33"/>
      <c r="I28" s="33"/>
      <c r="J28" s="33"/>
      <c r="K28" s="33"/>
      <c r="L28" s="33"/>
      <c r="M28" s="32"/>
      <c r="N28" s="32"/>
      <c r="O28" s="32"/>
      <c r="P28" s="32"/>
      <c r="Q28" s="32"/>
      <c r="R28" s="32"/>
      <c r="S28" s="32"/>
      <c r="T28" s="28"/>
      <c r="U28" s="28"/>
      <c r="V28" s="28"/>
    </row>
    <row r="29" spans="2:22" s="9" customFormat="1" ht="34.5" customHeight="1" thickBot="1">
      <c r="B29" s="48" t="s">
        <v>6</v>
      </c>
      <c r="C29" s="39">
        <f>C25*C27</f>
        <v>0</v>
      </c>
      <c r="D29" s="57">
        <f>IF(D28&gt;0,IF(D28&lt;F28,F28,D28),0)</f>
        <v>0</v>
      </c>
      <c r="E29" s="13" t="s">
        <v>16</v>
      </c>
      <c r="F29" s="52">
        <f>$C$29*0.2/4</f>
        <v>0</v>
      </c>
      <c r="G29" s="54">
        <f>$C$29*0.2/9</f>
        <v>0</v>
      </c>
      <c r="H29" s="13" t="s">
        <v>16</v>
      </c>
      <c r="I29" s="52">
        <f>$C$29*0.3/9</f>
        <v>0</v>
      </c>
      <c r="J29" s="54">
        <f>C29*0.5/4</f>
        <v>0</v>
      </c>
      <c r="K29" s="13" t="s">
        <v>16</v>
      </c>
      <c r="L29" s="52">
        <f>C29*0.65/4</f>
        <v>0</v>
      </c>
      <c r="M29" s="12">
        <f t="shared" ref="M29:R29" si="1">M25*M27</f>
        <v>270</v>
      </c>
      <c r="N29" s="15">
        <f>N25*N27</f>
        <v>2.4750000000000001</v>
      </c>
      <c r="O29" s="12">
        <f t="shared" si="1"/>
        <v>225</v>
      </c>
      <c r="P29" s="21">
        <f t="shared" si="1"/>
        <v>0.315</v>
      </c>
      <c r="Q29" s="12">
        <f t="shared" si="1"/>
        <v>0.36000000000000004</v>
      </c>
      <c r="R29" s="17">
        <f t="shared" si="1"/>
        <v>22.5</v>
      </c>
      <c r="S29" s="14">
        <f>S25*S27</f>
        <v>1.4000000000000001</v>
      </c>
      <c r="T29" s="49"/>
      <c r="U29" s="50"/>
      <c r="V29" s="50"/>
    </row>
    <row r="30" spans="2:22" s="9" customFormat="1" ht="34.5" customHeight="1" thickBot="1">
      <c r="B30" s="18" t="s">
        <v>9</v>
      </c>
      <c r="C30" s="19">
        <f>C34*D22/100</f>
        <v>0</v>
      </c>
      <c r="D30" s="60">
        <f>D34*D22/100</f>
        <v>0</v>
      </c>
      <c r="E30" s="61"/>
      <c r="F30" s="62"/>
      <c r="G30" s="60">
        <f>G34*D22/100</f>
        <v>0</v>
      </c>
      <c r="H30" s="61"/>
      <c r="I30" s="62"/>
      <c r="J30" s="60">
        <f>J34*D22/100</f>
        <v>0</v>
      </c>
      <c r="K30" s="61"/>
      <c r="L30" s="62"/>
      <c r="M30" s="20">
        <f>M34*D22/100</f>
        <v>0</v>
      </c>
      <c r="N30" s="20">
        <f>N34*D22/100</f>
        <v>0</v>
      </c>
      <c r="O30" s="20">
        <f>O34*D22/100</f>
        <v>0</v>
      </c>
      <c r="P30" s="22">
        <f>P34*D22/100</f>
        <v>0</v>
      </c>
      <c r="Q30" s="22">
        <f>Q34*D22/100</f>
        <v>0</v>
      </c>
      <c r="R30" s="20">
        <f>R34*D22/100</f>
        <v>0</v>
      </c>
      <c r="S30" s="20">
        <f>S34*D22/100</f>
        <v>0</v>
      </c>
    </row>
    <row r="31" spans="2:22" s="9" customFormat="1" ht="34.5" customHeight="1" thickBot="1">
      <c r="B31" s="18" t="s">
        <v>28</v>
      </c>
      <c r="C31" s="24">
        <f>IF(C29&gt;0,C29-C30,0)</f>
        <v>0</v>
      </c>
      <c r="D31" s="55">
        <f>IF(D29&gt;0,D29-D30,0)</f>
        <v>0</v>
      </c>
      <c r="E31" s="25" t="s">
        <v>16</v>
      </c>
      <c r="F31" s="56">
        <f>IF(F29&gt;0,F29-D30,0)</f>
        <v>0</v>
      </c>
      <c r="G31" s="55">
        <f>IF(G29&gt;0,G29-G30,0)</f>
        <v>0</v>
      </c>
      <c r="H31" s="25" t="s">
        <v>16</v>
      </c>
      <c r="I31" s="56">
        <f>IF(I29&gt;0,I29-G30,0)</f>
        <v>0</v>
      </c>
      <c r="J31" s="55">
        <f>IF(J29&gt;0,J29-J30,0)</f>
        <v>0</v>
      </c>
      <c r="K31" s="25" t="s">
        <v>16</v>
      </c>
      <c r="L31" s="56">
        <f>IF(L29&gt;0,L29-J30,0)</f>
        <v>0</v>
      </c>
      <c r="M31" s="24">
        <f>M29-M30</f>
        <v>270</v>
      </c>
      <c r="N31" s="26">
        <f>N29-N30</f>
        <v>2.4750000000000001</v>
      </c>
      <c r="O31" s="24">
        <f t="shared" ref="O31:R31" si="2">O29-O30</f>
        <v>225</v>
      </c>
      <c r="P31" s="27">
        <f t="shared" si="2"/>
        <v>0.315</v>
      </c>
      <c r="Q31" s="27">
        <f t="shared" si="2"/>
        <v>0.36000000000000004</v>
      </c>
      <c r="R31" s="24">
        <f t="shared" si="2"/>
        <v>22.5</v>
      </c>
      <c r="S31" s="26">
        <f>S29-S30</f>
        <v>1.4000000000000001</v>
      </c>
      <c r="T31" s="1"/>
    </row>
    <row r="32" spans="2:22" ht="25.5" customHeight="1">
      <c r="B32" s="16"/>
      <c r="R32" s="105" t="s">
        <v>26</v>
      </c>
      <c r="S32" s="105"/>
      <c r="T32" s="105"/>
      <c r="U32" s="105"/>
    </row>
    <row r="33" spans="2:19" ht="12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2:19" s="2" customFormat="1" ht="18" customHeight="1">
      <c r="B34" s="46" t="s">
        <v>12</v>
      </c>
      <c r="C34" s="46">
        <v>168</v>
      </c>
      <c r="D34" s="47">
        <v>2.5</v>
      </c>
      <c r="E34" s="46"/>
      <c r="F34" s="46"/>
      <c r="G34" s="47">
        <v>0.3</v>
      </c>
      <c r="H34" s="46"/>
      <c r="I34" s="46"/>
      <c r="J34" s="85">
        <v>37.1</v>
      </c>
      <c r="K34" s="85"/>
      <c r="L34" s="85"/>
      <c r="M34" s="46">
        <v>3</v>
      </c>
      <c r="N34" s="46">
        <v>0.1</v>
      </c>
      <c r="O34" s="46">
        <v>0</v>
      </c>
      <c r="P34" s="46">
        <v>0.02</v>
      </c>
      <c r="Q34" s="46">
        <v>0.01</v>
      </c>
      <c r="R34" s="46">
        <v>0</v>
      </c>
      <c r="S34" s="46">
        <v>0</v>
      </c>
    </row>
  </sheetData>
  <sheetProtection selectLockedCells="1"/>
  <mergeCells count="55">
    <mergeCell ref="J16:J17"/>
    <mergeCell ref="Q16:Q17"/>
    <mergeCell ref="R16:R17"/>
    <mergeCell ref="S16:S17"/>
    <mergeCell ref="D18:F18"/>
    <mergeCell ref="G18:I18"/>
    <mergeCell ref="P16:P17"/>
    <mergeCell ref="J34:L34"/>
    <mergeCell ref="D17:E17"/>
    <mergeCell ref="J18:L18"/>
    <mergeCell ref="K16:K17"/>
    <mergeCell ref="J27:L27"/>
    <mergeCell ref="J25:J26"/>
    <mergeCell ref="K25:K26"/>
    <mergeCell ref="L25:L26"/>
    <mergeCell ref="D24:F24"/>
    <mergeCell ref="G24:I24"/>
    <mergeCell ref="J24:L24"/>
    <mergeCell ref="D26:E26"/>
    <mergeCell ref="G25:G26"/>
    <mergeCell ref="H25:H26"/>
    <mergeCell ref="I25:I26"/>
    <mergeCell ref="G16:G17"/>
    <mergeCell ref="B7:U7"/>
    <mergeCell ref="B8:U8"/>
    <mergeCell ref="B9:U9"/>
    <mergeCell ref="B10:U10"/>
    <mergeCell ref="D22:F22"/>
    <mergeCell ref="O16:O17"/>
    <mergeCell ref="L16:L17"/>
    <mergeCell ref="M16:M17"/>
    <mergeCell ref="N16:N17"/>
    <mergeCell ref="D15:F15"/>
    <mergeCell ref="G15:I15"/>
    <mergeCell ref="J15:L15"/>
    <mergeCell ref="B16:B17"/>
    <mergeCell ref="C16:C17"/>
    <mergeCell ref="H16:H17"/>
    <mergeCell ref="I16:I17"/>
    <mergeCell ref="D30:F30"/>
    <mergeCell ref="G30:I30"/>
    <mergeCell ref="J30:L30"/>
    <mergeCell ref="B33:S33"/>
    <mergeCell ref="P25:P26"/>
    <mergeCell ref="Q25:Q26"/>
    <mergeCell ref="R25:R26"/>
    <mergeCell ref="S25:S26"/>
    <mergeCell ref="D27:F27"/>
    <mergeCell ref="G27:I27"/>
    <mergeCell ref="M25:M26"/>
    <mergeCell ref="N25:N26"/>
    <mergeCell ref="O25:O26"/>
    <mergeCell ref="B25:B26"/>
    <mergeCell ref="C25:C26"/>
    <mergeCell ref="R32:U32"/>
  </mergeCells>
  <phoneticPr fontId="1"/>
  <pageMargins left="0.39370078740157483" right="0.19685039370078741" top="0.39370078740157483" bottom="0.39370078740157483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給与栄養目標量の設定</vt:lpstr>
      <vt:lpstr>給与栄養目標量の設定!Print_Area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企画部情報政策課</cp:lastModifiedBy>
  <cp:lastPrinted>2020-06-04T01:41:38Z</cp:lastPrinted>
  <dcterms:created xsi:type="dcterms:W3CDTF">2009-03-17T04:14:50Z</dcterms:created>
  <dcterms:modified xsi:type="dcterms:W3CDTF">2020-10-15T12:29:30Z</dcterms:modified>
</cp:coreProperties>
</file>