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人口労働\常住人口（年報）\R04年報\04 統計表・参考表\02 HP用統計表\"/>
    </mc:Choice>
  </mc:AlternateContent>
  <bookViews>
    <workbookView xWindow="0" yWindow="0" windowWidth="24645" windowHeight="11685" tabRatio="671"/>
  </bookViews>
  <sheets>
    <sheet name="第２表" sheetId="11" r:id="rId1"/>
    <sheet name="hyou2（hyou2-1から値貼付け） H28用" sheetId="17" state="hidden" r:id="rId2"/>
    <sheet name="hyou2-1（関数入り） H28用" sheetId="16" state="hidden" r:id="rId3"/>
    <sheet name="計算用（数値入力） H28用" sheetId="18" state="hidden" r:id="rId4"/>
  </sheets>
  <definedNames>
    <definedName name="_xlnm.Print_Area" localSheetId="0">第２表!$A$1:$J$76</definedName>
  </definedNames>
  <calcPr calcId="162913" refMode="R1C1"/>
</workbook>
</file>

<file path=xl/calcChain.xml><?xml version="1.0" encoding="utf-8"?>
<calcChain xmlns="http://schemas.openxmlformats.org/spreadsheetml/2006/main">
  <c r="H27" i="16" l="1"/>
  <c r="H25" i="16"/>
  <c r="H28" i="16"/>
  <c r="G27" i="16"/>
  <c r="J25" i="16"/>
  <c r="J19" i="16"/>
  <c r="H21" i="16"/>
  <c r="B19" i="16"/>
  <c r="H14" i="16"/>
  <c r="M40" i="16"/>
  <c r="M25" i="16"/>
  <c r="M22" i="16"/>
  <c r="M18" i="16"/>
  <c r="M19" i="16"/>
  <c r="M32" i="16"/>
  <c r="M24" i="16"/>
  <c r="M16" i="16"/>
  <c r="C31" i="16"/>
  <c r="C33" i="16"/>
  <c r="C34" i="16"/>
  <c r="C37" i="16"/>
  <c r="C38" i="16"/>
  <c r="C40" i="16"/>
  <c r="C43" i="16"/>
  <c r="C45" i="16"/>
  <c r="C46" i="16"/>
  <c r="C47" i="16"/>
  <c r="C49" i="16"/>
  <c r="C51" i="16"/>
  <c r="M7" i="16"/>
  <c r="M8" i="16"/>
  <c r="M12" i="16"/>
  <c r="C30" i="16"/>
  <c r="C13" i="16"/>
  <c r="C14" i="16"/>
  <c r="C15" i="16"/>
  <c r="C16" i="16"/>
  <c r="C12" i="16"/>
  <c r="C9" i="16"/>
  <c r="M35" i="16"/>
  <c r="M70" i="18"/>
  <c r="J70" i="18"/>
  <c r="G70" i="18"/>
  <c r="C70" i="18"/>
  <c r="M69" i="18"/>
  <c r="J69" i="18"/>
  <c r="G69" i="18"/>
  <c r="C69" i="18"/>
  <c r="M67" i="18"/>
  <c r="J67" i="18"/>
  <c r="G67" i="18"/>
  <c r="C67" i="18"/>
  <c r="M66" i="18"/>
  <c r="J66" i="18"/>
  <c r="G66" i="18"/>
  <c r="C66" i="18"/>
  <c r="M65" i="18"/>
  <c r="J65" i="18"/>
  <c r="G65" i="18"/>
  <c r="C65" i="18"/>
  <c r="M63" i="18"/>
  <c r="J63" i="18"/>
  <c r="G63" i="18"/>
  <c r="C63" i="18"/>
  <c r="M62" i="18"/>
  <c r="J62" i="18"/>
  <c r="G62" i="18"/>
  <c r="C62" i="18"/>
  <c r="M60" i="18"/>
  <c r="J60" i="18"/>
  <c r="G60" i="18"/>
  <c r="C60" i="18"/>
  <c r="M59" i="18"/>
  <c r="J59" i="18"/>
  <c r="G59" i="18"/>
  <c r="C59" i="18"/>
  <c r="M58" i="18"/>
  <c r="J58" i="18"/>
  <c r="G58" i="18"/>
  <c r="C58" i="18"/>
  <c r="M57" i="18"/>
  <c r="J57" i="18"/>
  <c r="G57" i="18"/>
  <c r="C57" i="18"/>
  <c r="M55" i="18"/>
  <c r="J55" i="18"/>
  <c r="G55" i="18"/>
  <c r="C55" i="18"/>
  <c r="M54" i="18"/>
  <c r="J54" i="18"/>
  <c r="G54" i="18"/>
  <c r="C54" i="18"/>
  <c r="M52" i="18"/>
  <c r="J52" i="18"/>
  <c r="G52" i="18"/>
  <c r="C52" i="18"/>
  <c r="M51" i="18"/>
  <c r="J51" i="18"/>
  <c r="G51" i="18"/>
  <c r="C51" i="18"/>
  <c r="M49" i="18"/>
  <c r="J49" i="18"/>
  <c r="G49" i="18"/>
  <c r="C49" i="18"/>
  <c r="M48" i="18"/>
  <c r="J48" i="18"/>
  <c r="G48" i="18"/>
  <c r="C48" i="18"/>
  <c r="M47" i="18"/>
  <c r="J47" i="18"/>
  <c r="G47" i="18"/>
  <c r="C47" i="18"/>
  <c r="M46" i="18"/>
  <c r="J46" i="18"/>
  <c r="G46" i="18"/>
  <c r="C46" i="18"/>
  <c r="M44" i="18"/>
  <c r="J44" i="18"/>
  <c r="G44" i="18"/>
  <c r="C44" i="18"/>
  <c r="M43" i="18"/>
  <c r="J43" i="18"/>
  <c r="G43" i="18"/>
  <c r="C43" i="18"/>
  <c r="M42" i="18"/>
  <c r="J42" i="18"/>
  <c r="G42" i="18"/>
  <c r="C42" i="18"/>
  <c r="M41" i="18"/>
  <c r="J41" i="18"/>
  <c r="G41" i="18"/>
  <c r="C41" i="18"/>
  <c r="M40" i="18"/>
  <c r="J40" i="18"/>
  <c r="G40" i="18"/>
  <c r="C40" i="18"/>
  <c r="M39" i="18"/>
  <c r="J39" i="18"/>
  <c r="G39" i="18"/>
  <c r="C39" i="18"/>
  <c r="M38" i="18"/>
  <c r="J38" i="18"/>
  <c r="G38" i="18"/>
  <c r="C38" i="18"/>
  <c r="M37" i="18"/>
  <c r="J37" i="18"/>
  <c r="G37" i="18"/>
  <c r="C37" i="18"/>
  <c r="M36" i="18"/>
  <c r="J36" i="18"/>
  <c r="G36" i="18"/>
  <c r="C36" i="18"/>
  <c r="M35" i="18"/>
  <c r="J35" i="18"/>
  <c r="G35" i="18"/>
  <c r="C35" i="18"/>
  <c r="M34" i="18"/>
  <c r="J34" i="18"/>
  <c r="G34" i="18"/>
  <c r="C34" i="18"/>
  <c r="M33" i="18"/>
  <c r="J33" i="18"/>
  <c r="G33" i="18"/>
  <c r="C33" i="18"/>
  <c r="M32" i="18"/>
  <c r="J32" i="18"/>
  <c r="G32" i="18"/>
  <c r="C32" i="18"/>
  <c r="M31" i="18"/>
  <c r="J31" i="18"/>
  <c r="G31" i="18"/>
  <c r="C31" i="18"/>
  <c r="M30" i="18"/>
  <c r="J30" i="18"/>
  <c r="G30" i="18"/>
  <c r="C30" i="18"/>
  <c r="M29" i="18"/>
  <c r="J29" i="18"/>
  <c r="G29" i="18"/>
  <c r="C29" i="18"/>
  <c r="M28" i="18"/>
  <c r="J28" i="18"/>
  <c r="G28" i="18"/>
  <c r="C28" i="18"/>
  <c r="M27" i="18"/>
  <c r="J27" i="18"/>
  <c r="G27" i="18"/>
  <c r="C27" i="18"/>
  <c r="M26" i="18"/>
  <c r="J26" i="18"/>
  <c r="G26" i="18"/>
  <c r="C26" i="18"/>
  <c r="M25" i="18"/>
  <c r="J25" i="18"/>
  <c r="G25" i="18"/>
  <c r="C25" i="18"/>
  <c r="M24" i="18"/>
  <c r="J24" i="18"/>
  <c r="G24" i="18"/>
  <c r="C24" i="18"/>
  <c r="M23" i="18"/>
  <c r="J23" i="18"/>
  <c r="G23" i="18"/>
  <c r="C23" i="18"/>
  <c r="M22" i="18"/>
  <c r="J22" i="18"/>
  <c r="G22" i="18"/>
  <c r="C22" i="18"/>
  <c r="M21" i="18"/>
  <c r="J21" i="18"/>
  <c r="G21" i="18"/>
  <c r="C21" i="18"/>
  <c r="M20" i="18"/>
  <c r="J20" i="18"/>
  <c r="G20" i="18"/>
  <c r="C20" i="18"/>
  <c r="M19" i="18"/>
  <c r="J19" i="18"/>
  <c r="G19" i="18"/>
  <c r="C19" i="18"/>
  <c r="M18" i="18"/>
  <c r="J18" i="18"/>
  <c r="G18" i="18"/>
  <c r="C18" i="18"/>
  <c r="M17" i="18"/>
  <c r="J17" i="18"/>
  <c r="G17" i="18"/>
  <c r="C17" i="18"/>
  <c r="M16" i="18"/>
  <c r="J16" i="18"/>
  <c r="G16" i="18"/>
  <c r="C16" i="18"/>
  <c r="M15" i="18"/>
  <c r="J15" i="18"/>
  <c r="G15" i="18"/>
  <c r="C15" i="18"/>
  <c r="M14" i="18"/>
  <c r="J14" i="18"/>
  <c r="G14" i="18"/>
  <c r="C14" i="18"/>
  <c r="M13" i="18"/>
  <c r="J13" i="18"/>
  <c r="G13" i="18"/>
  <c r="C13" i="18"/>
  <c r="L11" i="18"/>
  <c r="M11" i="18"/>
  <c r="H11" i="18"/>
  <c r="J11" i="18"/>
  <c r="G11" i="18"/>
  <c r="C11" i="18"/>
  <c r="L10" i="18"/>
  <c r="M10" i="18"/>
  <c r="H10" i="18"/>
  <c r="J10" i="18"/>
  <c r="G10" i="18"/>
  <c r="C10" i="18"/>
  <c r="L9" i="18"/>
  <c r="M9" i="18"/>
  <c r="H9" i="18"/>
  <c r="J9" i="18"/>
  <c r="G9" i="18"/>
  <c r="C9" i="18"/>
  <c r="L8" i="18"/>
  <c r="M8" i="18"/>
  <c r="H8" i="18"/>
  <c r="J8" i="18"/>
  <c r="G8" i="18"/>
  <c r="C8" i="18"/>
  <c r="L7" i="18"/>
  <c r="M7" i="18"/>
  <c r="H7" i="18"/>
  <c r="J7" i="18"/>
  <c r="G7" i="18"/>
  <c r="C7" i="18"/>
  <c r="L5" i="18"/>
  <c r="M5" i="18"/>
  <c r="J5" i="18"/>
  <c r="G5" i="18"/>
  <c r="C5" i="18"/>
  <c r="L4" i="18"/>
  <c r="M4" i="18"/>
  <c r="J4" i="18"/>
  <c r="G4" i="18"/>
  <c r="C4" i="18"/>
  <c r="L2" i="18"/>
  <c r="H2" i="18"/>
  <c r="J2" i="18"/>
  <c r="G2" i="18"/>
  <c r="H53" i="16"/>
  <c r="F53" i="16"/>
  <c r="E53" i="16"/>
  <c r="D53" i="16"/>
  <c r="B53" i="16"/>
  <c r="H52" i="16"/>
  <c r="F52" i="16"/>
  <c r="E52" i="16"/>
  <c r="D52" i="16"/>
  <c r="B52" i="16"/>
  <c r="H51" i="16"/>
  <c r="F51" i="16"/>
  <c r="E51" i="16"/>
  <c r="D51" i="16"/>
  <c r="B51" i="16"/>
  <c r="H50" i="16"/>
  <c r="F50" i="16"/>
  <c r="E50" i="16"/>
  <c r="D50" i="16"/>
  <c r="B50" i="16"/>
  <c r="H49" i="16"/>
  <c r="F49" i="16"/>
  <c r="E49" i="16"/>
  <c r="D49" i="16"/>
  <c r="B49" i="16"/>
  <c r="H48" i="16"/>
  <c r="F48" i="16"/>
  <c r="E48" i="16"/>
  <c r="D48" i="16"/>
  <c r="B48" i="16"/>
  <c r="H47" i="16"/>
  <c r="F47" i="16"/>
  <c r="E47" i="16"/>
  <c r="D47" i="16"/>
  <c r="B47" i="16"/>
  <c r="H46" i="16"/>
  <c r="F46" i="16"/>
  <c r="E46" i="16"/>
  <c r="D46" i="16"/>
  <c r="B46" i="16"/>
  <c r="H45" i="16"/>
  <c r="F45" i="16"/>
  <c r="E45" i="16"/>
  <c r="D45" i="16"/>
  <c r="B45" i="16"/>
  <c r="H44" i="16"/>
  <c r="F44" i="16"/>
  <c r="E44" i="16"/>
  <c r="D44" i="16"/>
  <c r="B44" i="16"/>
  <c r="H43" i="16"/>
  <c r="F43" i="16"/>
  <c r="E43" i="16"/>
  <c r="D43" i="16"/>
  <c r="B43" i="16"/>
  <c r="H42" i="16"/>
  <c r="F42" i="16"/>
  <c r="E42" i="16"/>
  <c r="D42" i="16"/>
  <c r="B42" i="16"/>
  <c r="H41" i="16"/>
  <c r="F41" i="16"/>
  <c r="E41" i="16"/>
  <c r="D41" i="16"/>
  <c r="B41" i="16"/>
  <c r="R40" i="16"/>
  <c r="P40" i="16"/>
  <c r="O40" i="16"/>
  <c r="N40" i="16"/>
  <c r="L40" i="16"/>
  <c r="H40" i="16"/>
  <c r="F40" i="16"/>
  <c r="E40" i="16"/>
  <c r="D40" i="16"/>
  <c r="B40" i="16"/>
  <c r="R39" i="16"/>
  <c r="P39" i="16"/>
  <c r="O39" i="16"/>
  <c r="N39" i="16"/>
  <c r="L39" i="16"/>
  <c r="H39" i="16"/>
  <c r="F39" i="16"/>
  <c r="E39" i="16"/>
  <c r="D39" i="16"/>
  <c r="B39" i="16"/>
  <c r="H38" i="16"/>
  <c r="F38" i="16"/>
  <c r="E38" i="16"/>
  <c r="D38" i="16"/>
  <c r="B38" i="16"/>
  <c r="R37" i="16"/>
  <c r="P37" i="16"/>
  <c r="O37" i="16"/>
  <c r="N37" i="16"/>
  <c r="L37" i="16"/>
  <c r="H37" i="16"/>
  <c r="F37" i="16"/>
  <c r="E37" i="16"/>
  <c r="D37" i="16"/>
  <c r="B37" i="16"/>
  <c r="R36" i="16"/>
  <c r="P36" i="16"/>
  <c r="O36" i="16"/>
  <c r="N36" i="16"/>
  <c r="L36" i="16"/>
  <c r="H36" i="16"/>
  <c r="F36" i="16"/>
  <c r="E36" i="16"/>
  <c r="D36" i="16"/>
  <c r="B36" i="16"/>
  <c r="R35" i="16"/>
  <c r="P35" i="16"/>
  <c r="O35" i="16"/>
  <c r="N35" i="16"/>
  <c r="L35" i="16"/>
  <c r="H35" i="16"/>
  <c r="F35" i="16"/>
  <c r="E35" i="16"/>
  <c r="D35" i="16"/>
  <c r="B35" i="16"/>
  <c r="H34" i="16"/>
  <c r="F34" i="16"/>
  <c r="E34" i="16"/>
  <c r="D34" i="16"/>
  <c r="B34" i="16"/>
  <c r="R33" i="16"/>
  <c r="P33" i="16"/>
  <c r="O33" i="16"/>
  <c r="N33" i="16"/>
  <c r="L33" i="16"/>
  <c r="H33" i="16"/>
  <c r="F33" i="16"/>
  <c r="E33" i="16"/>
  <c r="D33" i="16"/>
  <c r="B33" i="16"/>
  <c r="R32" i="16"/>
  <c r="P32" i="16"/>
  <c r="O32" i="16"/>
  <c r="N32" i="16"/>
  <c r="L32" i="16"/>
  <c r="H32" i="16"/>
  <c r="F32" i="16"/>
  <c r="E32" i="16"/>
  <c r="D32" i="16"/>
  <c r="B32" i="16"/>
  <c r="H31" i="16"/>
  <c r="F31" i="16"/>
  <c r="E31" i="16"/>
  <c r="D31" i="16"/>
  <c r="B31" i="16"/>
  <c r="R30" i="16"/>
  <c r="P30" i="16"/>
  <c r="O30" i="16"/>
  <c r="N30" i="16"/>
  <c r="L30" i="16"/>
  <c r="H30" i="16"/>
  <c r="F30" i="16"/>
  <c r="E30" i="16"/>
  <c r="D30" i="16"/>
  <c r="B30" i="16"/>
  <c r="R29" i="16"/>
  <c r="P29" i="16"/>
  <c r="O29" i="16"/>
  <c r="N29" i="16"/>
  <c r="L29" i="16"/>
  <c r="R28" i="16"/>
  <c r="P28" i="16"/>
  <c r="O28" i="16"/>
  <c r="N28" i="16"/>
  <c r="L28" i="16"/>
  <c r="R27" i="16"/>
  <c r="P27" i="16"/>
  <c r="O27" i="16"/>
  <c r="N27" i="16"/>
  <c r="R25" i="16"/>
  <c r="P25" i="16"/>
  <c r="O25" i="16"/>
  <c r="N25" i="16"/>
  <c r="L25" i="16"/>
  <c r="R24" i="16"/>
  <c r="P24" i="16"/>
  <c r="O24" i="16"/>
  <c r="N24" i="16"/>
  <c r="L24" i="16"/>
  <c r="R22" i="16"/>
  <c r="P22" i="16"/>
  <c r="O22" i="16"/>
  <c r="N22" i="16"/>
  <c r="L22" i="16"/>
  <c r="R21" i="16"/>
  <c r="P21" i="16"/>
  <c r="O21" i="16"/>
  <c r="N21" i="16"/>
  <c r="L21" i="16"/>
  <c r="R19" i="16"/>
  <c r="P19" i="16"/>
  <c r="O19" i="16"/>
  <c r="N19" i="16"/>
  <c r="L19" i="16"/>
  <c r="R18" i="16"/>
  <c r="P18" i="16"/>
  <c r="O18" i="16"/>
  <c r="N18" i="16"/>
  <c r="L18" i="16"/>
  <c r="R17" i="16"/>
  <c r="P17" i="16"/>
  <c r="O17" i="16"/>
  <c r="N17" i="16"/>
  <c r="L17" i="16"/>
  <c r="R16" i="16"/>
  <c r="P16" i="16"/>
  <c r="O16" i="16"/>
  <c r="N16" i="16"/>
  <c r="L16" i="16"/>
  <c r="H16" i="16"/>
  <c r="F16" i="16"/>
  <c r="E16" i="16"/>
  <c r="D16" i="16"/>
  <c r="B16" i="16"/>
  <c r="F15" i="16"/>
  <c r="E15" i="16"/>
  <c r="D15" i="16"/>
  <c r="B15" i="16"/>
  <c r="R14" i="16"/>
  <c r="P14" i="16"/>
  <c r="O14" i="16"/>
  <c r="N14" i="16"/>
  <c r="L14" i="16"/>
  <c r="F14" i="16"/>
  <c r="E14" i="16"/>
  <c r="D14" i="16"/>
  <c r="B14" i="16"/>
  <c r="R13" i="16"/>
  <c r="P13" i="16"/>
  <c r="O13" i="16"/>
  <c r="N13" i="16"/>
  <c r="L13" i="16"/>
  <c r="F13" i="16"/>
  <c r="E13" i="16"/>
  <c r="D13" i="16"/>
  <c r="B13" i="16"/>
  <c r="R12" i="16"/>
  <c r="P12" i="16"/>
  <c r="O12" i="16"/>
  <c r="N12" i="16"/>
  <c r="L12" i="16"/>
  <c r="F12" i="16"/>
  <c r="E12" i="16"/>
  <c r="D12" i="16"/>
  <c r="B12" i="16"/>
  <c r="R11" i="16"/>
  <c r="P11" i="16"/>
  <c r="O11" i="16"/>
  <c r="N11" i="16"/>
  <c r="L11" i="16"/>
  <c r="R10" i="16"/>
  <c r="P10" i="16"/>
  <c r="O10" i="16"/>
  <c r="N10" i="16"/>
  <c r="L10" i="16"/>
  <c r="H10" i="16"/>
  <c r="F10" i="16"/>
  <c r="E10" i="16"/>
  <c r="D10" i="16"/>
  <c r="B10" i="16"/>
  <c r="R9" i="16"/>
  <c r="P9" i="16"/>
  <c r="O9" i="16"/>
  <c r="N9" i="16"/>
  <c r="L9" i="16"/>
  <c r="H9" i="16"/>
  <c r="F9" i="16"/>
  <c r="E9" i="16"/>
  <c r="D9" i="16"/>
  <c r="B9" i="16"/>
  <c r="R8" i="16"/>
  <c r="P8" i="16"/>
  <c r="O8" i="16"/>
  <c r="N8" i="16"/>
  <c r="L8" i="16"/>
  <c r="R7" i="16"/>
  <c r="P7" i="16"/>
  <c r="O7" i="16"/>
  <c r="N7" i="16"/>
  <c r="L7" i="16"/>
  <c r="H7" i="16"/>
  <c r="F7" i="16"/>
  <c r="E7" i="16"/>
  <c r="D7" i="16"/>
  <c r="B7" i="16"/>
  <c r="G7" i="16"/>
  <c r="J31" i="16"/>
  <c r="H19" i="16"/>
  <c r="B21" i="16"/>
  <c r="E21" i="16"/>
  <c r="F21" i="16"/>
  <c r="G21" i="16"/>
  <c r="J21" i="16"/>
  <c r="B22" i="16"/>
  <c r="C22" i="16"/>
  <c r="E22" i="16"/>
  <c r="F22" i="16"/>
  <c r="G22" i="16"/>
  <c r="E24" i="16"/>
  <c r="G24" i="16"/>
  <c r="J24" i="16"/>
  <c r="D25" i="16"/>
  <c r="E25" i="16"/>
  <c r="G25" i="16"/>
  <c r="D26" i="16"/>
  <c r="F26" i="16"/>
  <c r="H26" i="16"/>
  <c r="B27" i="16"/>
  <c r="E27" i="16"/>
  <c r="B28" i="16"/>
  <c r="C28" i="16"/>
  <c r="E28" i="16"/>
  <c r="F28" i="16"/>
  <c r="G28" i="16"/>
  <c r="J28" i="16"/>
  <c r="G10" i="16"/>
  <c r="G12" i="16"/>
  <c r="G13" i="16"/>
  <c r="G15" i="16"/>
  <c r="G16" i="16"/>
  <c r="G32" i="16"/>
  <c r="G33" i="16"/>
  <c r="G34" i="16"/>
  <c r="G35" i="16"/>
  <c r="G36" i="16"/>
  <c r="G37" i="16"/>
  <c r="G39" i="16"/>
  <c r="G40" i="16"/>
  <c r="G41" i="16"/>
  <c r="G42" i="16"/>
  <c r="G43" i="16"/>
  <c r="G45" i="16"/>
  <c r="G46" i="16"/>
  <c r="G47" i="16"/>
  <c r="G49" i="16"/>
  <c r="G51" i="16"/>
  <c r="G53" i="16"/>
  <c r="Q7" i="16"/>
  <c r="Q8" i="16"/>
  <c r="Q9" i="16"/>
  <c r="Q11" i="16"/>
  <c r="Q12" i="16"/>
  <c r="Q13" i="16"/>
  <c r="Q14" i="16"/>
  <c r="Q17" i="16"/>
  <c r="Q19" i="16"/>
  <c r="Q22" i="16"/>
  <c r="Q24" i="16"/>
  <c r="Q25" i="16"/>
  <c r="Q27" i="16"/>
  <c r="Q28" i="16"/>
  <c r="Q29" i="16"/>
  <c r="Q32" i="16"/>
  <c r="Q37" i="16"/>
  <c r="Q40" i="16"/>
  <c r="J10" i="16"/>
  <c r="J48" i="16"/>
  <c r="T7" i="16"/>
  <c r="T11" i="16"/>
  <c r="T13" i="16"/>
  <c r="T18" i="16"/>
  <c r="M21" i="16"/>
  <c r="T24" i="16"/>
  <c r="T35" i="16"/>
  <c r="T39" i="16"/>
  <c r="T33" i="16"/>
  <c r="T32" i="16"/>
  <c r="T22" i="16"/>
  <c r="T12" i="16"/>
  <c r="T10" i="16"/>
  <c r="T8" i="16"/>
  <c r="J53" i="16"/>
  <c r="J51" i="16"/>
  <c r="J49" i="16"/>
  <c r="J45" i="16"/>
  <c r="J43" i="16"/>
  <c r="J41" i="16"/>
  <c r="J39" i="16"/>
  <c r="J35" i="16"/>
  <c r="J44" i="16"/>
  <c r="J40" i="16"/>
  <c r="J36" i="16"/>
  <c r="J34" i="16"/>
  <c r="J32" i="16"/>
  <c r="J9" i="16"/>
  <c r="H13" i="16"/>
  <c r="L27" i="16"/>
  <c r="G30" i="16"/>
  <c r="G14" i="16"/>
  <c r="M36" i="16"/>
  <c r="M2" i="18"/>
  <c r="J12" i="16"/>
  <c r="H12" i="16"/>
  <c r="Q10" i="16"/>
  <c r="Q33" i="16"/>
  <c r="G52" i="16"/>
  <c r="G48" i="16"/>
  <c r="J14" i="16"/>
  <c r="C35" i="16"/>
  <c r="M17" i="16"/>
  <c r="C39" i="16"/>
  <c r="H24" i="16"/>
  <c r="D21" i="16"/>
  <c r="F24" i="16"/>
  <c r="D27" i="16"/>
  <c r="D24" i="16"/>
  <c r="J52" i="16"/>
  <c r="H15" i="16"/>
  <c r="J33" i="16"/>
  <c r="T14" i="16"/>
  <c r="T19" i="16"/>
  <c r="T17" i="16"/>
  <c r="T27" i="16"/>
  <c r="G44" i="16"/>
  <c r="T9" i="16"/>
  <c r="J16" i="16"/>
  <c r="G50" i="16"/>
  <c r="J37" i="16"/>
  <c r="T28" i="16"/>
  <c r="Q36" i="16"/>
  <c r="G31" i="16"/>
  <c r="T30" i="16"/>
  <c r="T25" i="16"/>
  <c r="J13" i="16"/>
  <c r="T37" i="16"/>
  <c r="J46" i="16"/>
  <c r="Q39" i="16"/>
  <c r="Q30" i="16"/>
  <c r="T36" i="16"/>
  <c r="J38" i="16"/>
  <c r="T40" i="16"/>
  <c r="J47" i="16"/>
  <c r="T16" i="16"/>
  <c r="G38" i="16"/>
  <c r="J50" i="16"/>
  <c r="C10" i="16"/>
  <c r="J42" i="16"/>
  <c r="J30" i="16"/>
  <c r="T29" i="16"/>
  <c r="M39" i="16"/>
  <c r="M29" i="16"/>
  <c r="M10" i="16"/>
  <c r="M30" i="16"/>
  <c r="M33" i="16"/>
  <c r="M14" i="16"/>
  <c r="C53" i="16"/>
  <c r="C52" i="16"/>
  <c r="M37" i="16"/>
  <c r="C48" i="16"/>
  <c r="M11" i="16"/>
  <c r="M27" i="16"/>
  <c r="M13" i="16"/>
  <c r="M9" i="16"/>
  <c r="M28" i="16"/>
  <c r="C50" i="16"/>
  <c r="C41" i="16"/>
  <c r="C36" i="16"/>
  <c r="C42" i="16"/>
  <c r="C44" i="16"/>
  <c r="C32" i="16"/>
  <c r="J7" i="16"/>
  <c r="J15" i="16"/>
  <c r="A1" i="16"/>
  <c r="Q16" i="16" l="1"/>
  <c r="C7" i="16"/>
  <c r="Q18" i="16"/>
  <c r="Q35" i="16"/>
  <c r="T21" i="16"/>
  <c r="G9" i="16"/>
  <c r="Q21" i="16"/>
  <c r="J26" i="16"/>
  <c r="J27" i="16"/>
  <c r="B25" i="16"/>
  <c r="B24" i="16"/>
  <c r="C27" i="16"/>
  <c r="D19" i="16"/>
  <c r="B26" i="16"/>
  <c r="F19" i="16"/>
  <c r="C19" i="16"/>
  <c r="D28" i="16"/>
  <c r="F27" i="16"/>
  <c r="E26" i="16"/>
  <c r="C26" i="16"/>
  <c r="C25" i="16"/>
  <c r="G26" i="16"/>
  <c r="C21" i="16"/>
  <c r="D22" i="16"/>
  <c r="F25" i="16"/>
  <c r="E19" i="16"/>
  <c r="G19" i="16"/>
  <c r="C24" i="16"/>
  <c r="H22" i="16"/>
  <c r="J22" i="16"/>
</calcChain>
</file>

<file path=xl/sharedStrings.xml><?xml version="1.0" encoding="utf-8"?>
<sst xmlns="http://schemas.openxmlformats.org/spreadsheetml/2006/main" count="358" uniqueCount="110">
  <si>
    <t>１世帯当たり人員</t>
    <rPh sb="1" eb="3">
      <t>セタイ</t>
    </rPh>
    <rPh sb="3" eb="4">
      <t>ア</t>
    </rPh>
    <rPh sb="6" eb="8">
      <t>ジンイン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</si>
  <si>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</si>
  <si>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</si>
  <si>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</si>
  <si>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</si>
  <si>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</si>
  <si>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</si>
  <si>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</si>
  <si>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</si>
  <si>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</si>
  <si>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</si>
  <si>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</si>
  <si>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</si>
  <si>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</si>
  <si>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</si>
  <si>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</si>
  <si>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</si>
  <si>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2"/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</si>
  <si>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</si>
  <si>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</si>
  <si>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</si>
  <si>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</si>
  <si>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</si>
  <si>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</si>
  <si>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</si>
  <si>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</si>
  <si>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</si>
  <si>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</si>
  <si>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</si>
  <si>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</si>
  <si>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</si>
  <si>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</si>
  <si>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</si>
  <si>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</si>
  <si>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</si>
  <si>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</si>
  <si>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</si>
  <si>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</si>
  <si>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</si>
  <si>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</si>
  <si>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</si>
  <si>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</si>
  <si>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</si>
  <si>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</si>
  <si>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</si>
  <si>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守谷市</t>
    <rPh sb="0" eb="2">
      <t>モリヤ</t>
    </rPh>
    <rPh sb="2" eb="3">
      <t>シ</t>
    </rPh>
    <phoneticPr fontId="2"/>
  </si>
  <si>
    <t>県・地域　　　　　　市町村</t>
    <rPh sb="0" eb="1">
      <t>ケン</t>
    </rPh>
    <rPh sb="2" eb="4">
      <t>チイキ</t>
    </rPh>
    <rPh sb="10" eb="13">
      <t>シチョウソン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</si>
  <si>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</si>
  <si>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総　数</t>
    <rPh sb="0" eb="1">
      <t>フサ</t>
    </rPh>
    <rPh sb="2" eb="3">
      <t>カズ</t>
    </rPh>
    <phoneticPr fontId="2"/>
  </si>
  <si>
    <t>人　　　口</t>
    <rPh sb="0" eb="1">
      <t>ヒト</t>
    </rPh>
    <rPh sb="4" eb="5">
      <t>クチ</t>
    </rPh>
    <phoneticPr fontId="2"/>
  </si>
  <si>
    <t>性　比</t>
    <rPh sb="0" eb="1">
      <t>セイ</t>
    </rPh>
    <rPh sb="2" eb="3">
      <t>ヒ</t>
    </rPh>
    <phoneticPr fontId="2"/>
  </si>
  <si>
    <t>人口密度</t>
    <rPh sb="0" eb="2">
      <t>ジンコウ</t>
    </rPh>
    <rPh sb="2" eb="4">
      <t>ミツド</t>
    </rPh>
    <phoneticPr fontId="2"/>
  </si>
  <si>
    <t>（人/k㎡）</t>
    <rPh sb="1" eb="2">
      <t>ニン</t>
    </rPh>
    <phoneticPr fontId="2"/>
  </si>
  <si>
    <t>面　積　　　　　（k㎡）</t>
    <rPh sb="0" eb="1">
      <t>メン</t>
    </rPh>
    <rPh sb="2" eb="3">
      <t>セキ</t>
    </rPh>
    <phoneticPr fontId="2"/>
  </si>
  <si>
    <t>　3）境界未定について</t>
    <rPh sb="3" eb="5">
      <t>キョウカイ</t>
    </rPh>
    <rPh sb="5" eb="7">
      <t>ミテイ</t>
    </rPh>
    <phoneticPr fontId="2"/>
  </si>
  <si>
    <t>常総市</t>
    <rPh sb="0" eb="2">
      <t>ジョウソウ</t>
    </rPh>
    <rPh sb="2" eb="3">
      <t>シ</t>
    </rPh>
    <phoneticPr fontId="2"/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</si>
  <si>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</si>
  <si>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</si>
  <si>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筑西市</t>
    <rPh sb="0" eb="1">
      <t>チク</t>
    </rPh>
    <rPh sb="1" eb="3">
      <t>ニシシ</t>
    </rPh>
    <phoneticPr fontId="2"/>
  </si>
  <si>
    <t>坂東市</t>
    <rPh sb="0" eb="2">
      <t>バンドウ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</si>
  <si>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</si>
  <si>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</si>
  <si>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</si>
  <si>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</si>
  <si>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ナメガタ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</si>
  <si>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</si>
  <si>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つくばみらい市</t>
    <rPh sb="6" eb="7">
      <t>シ</t>
    </rPh>
    <phoneticPr fontId="2"/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</si>
  <si>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</si>
  <si>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</si>
  <si>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稲敷郡</t>
    <rPh sb="0" eb="2">
      <t>イナシキ</t>
    </rPh>
    <rPh sb="2" eb="3">
      <t>グン</t>
    </rPh>
    <phoneticPr fontId="2"/>
  </si>
  <si>
    <t>利根町</t>
    <rPh sb="0" eb="2">
      <t>トネ</t>
    </rPh>
    <rPh sb="2" eb="3">
      <t>マチ</t>
    </rPh>
    <phoneticPr fontId="2"/>
  </si>
  <si>
    <t>茨城県</t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</si>
  <si>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</si>
  <si>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</si>
  <si>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性比</t>
    <rPh sb="0" eb="2">
      <t>セイヒ</t>
    </rPh>
    <phoneticPr fontId="2"/>
  </si>
  <si>
    <t>世帯当たり</t>
    <rPh sb="0" eb="2">
      <t>セタイ</t>
    </rPh>
    <rPh sb="2" eb="3">
      <t>ア</t>
    </rPh>
    <phoneticPr fontId="2"/>
  </si>
  <si>
    <t>面積</t>
    <rPh sb="0" eb="2">
      <t>メンセキ</t>
    </rPh>
    <phoneticPr fontId="2"/>
  </si>
  <si>
    <t>確認</t>
    <rPh sb="0" eb="2">
      <t>カクニン</t>
    </rPh>
    <phoneticPr fontId="2"/>
  </si>
  <si>
    <t>（対前年比）</t>
    <rPh sb="1" eb="2">
      <t>タイ</t>
    </rPh>
    <rPh sb="2" eb="5">
      <t>ゼンネンヒ</t>
    </rPh>
    <phoneticPr fontId="2"/>
  </si>
  <si>
    <t>注1）対前年比の数値は，前年比増減数（ポイント）である。</t>
    <rPh sb="0" eb="1">
      <t>チュウ</t>
    </rPh>
    <rPh sb="3" eb="4">
      <t>タイ</t>
    </rPh>
    <rPh sb="4" eb="7">
      <t>ゼンネンヒ</t>
    </rPh>
    <rPh sb="8" eb="10">
      <t>スウチ</t>
    </rPh>
    <rPh sb="12" eb="15">
      <t>ゼンネンヒ</t>
    </rPh>
    <rPh sb="15" eb="17">
      <t>ゾウゲン</t>
    </rPh>
    <rPh sb="17" eb="18">
      <t>スウ</t>
    </rPh>
    <phoneticPr fontId="2"/>
  </si>
  <si>
    <t>a</t>
    <phoneticPr fontId="2"/>
  </si>
  <si>
    <t>a</t>
  </si>
  <si>
    <t>第2表　　世帯数，人口及び面積（平成26年10月1日現在）－県・地域・市町村－</t>
    <rPh sb="0" eb="1">
      <t>ダイ</t>
    </rPh>
    <rPh sb="2" eb="3">
      <t>ヒョウ</t>
    </rPh>
    <rPh sb="5" eb="8">
      <t>セタイスウ</t>
    </rPh>
    <rPh sb="9" eb="11">
      <t>ジンコウ</t>
    </rPh>
    <rPh sb="11" eb="12">
      <t>オヨ</t>
    </rPh>
    <rPh sb="13" eb="15">
      <t>メンセキ</t>
    </rPh>
    <rPh sb="16" eb="18">
      <t>ヘイセイ</t>
    </rPh>
    <rPh sb="20" eb="21">
      <t>ネン</t>
    </rPh>
    <rPh sb="23" eb="24">
      <t>ガツ</t>
    </rPh>
    <rPh sb="25" eb="26">
      <t>ニチ</t>
    </rPh>
    <rPh sb="26" eb="28">
      <t>ゲンザイ</t>
    </rPh>
    <rPh sb="30" eb="31">
      <t>ケン</t>
    </rPh>
    <rPh sb="32" eb="34">
      <t>チイキ</t>
    </rPh>
    <rPh sb="35" eb="38">
      <t>シチョウソン</t>
    </rPh>
    <phoneticPr fontId="2"/>
  </si>
  <si>
    <t>　2）面積は平成26年10月1日現在（国土交通省国土地理院調）。</t>
  </si>
  <si>
    <r>
      <t xml:space="preserve">　  </t>
    </r>
    <r>
      <rPr>
        <b/>
        <sz val="8"/>
        <rFont val="ＭＳ ゴシック"/>
        <family val="3"/>
        <charset val="128"/>
      </rPr>
      <t>a</t>
    </r>
    <r>
      <rPr>
        <sz val="8"/>
        <rFont val="ＭＳ 明朝"/>
        <family val="1"/>
        <charset val="128"/>
      </rPr>
      <t xml:space="preserve"> 水戸市及び東茨城郡茨城町（合計面積：338.89km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　</t>
    </r>
    <rPh sb="5" eb="8">
      <t>ミトシ</t>
    </rPh>
    <rPh sb="8" eb="9">
      <t>オヨ</t>
    </rPh>
    <rPh sb="10" eb="14">
      <t>ヒガシイバラキグン</t>
    </rPh>
    <rPh sb="14" eb="17">
      <t>イバラキマチ</t>
    </rPh>
    <rPh sb="18" eb="20">
      <t>ゴウケイ</t>
    </rPh>
    <rPh sb="20" eb="22">
      <t>メンセキ</t>
    </rPh>
    <phoneticPr fontId="2"/>
  </si>
  <si>
    <t>←国土地理院の公表値と各市町村足しあげ値が異なる。
　　（国土地理院の数値を採用）</t>
    <rPh sb="1" eb="3">
      <t>コクド</t>
    </rPh>
    <rPh sb="3" eb="5">
      <t>チリ</t>
    </rPh>
    <rPh sb="5" eb="6">
      <t>イン</t>
    </rPh>
    <rPh sb="7" eb="9">
      <t>コウヒョウ</t>
    </rPh>
    <rPh sb="9" eb="10">
      <t>チ</t>
    </rPh>
    <rPh sb="11" eb="15">
      <t>カクシチョウソン</t>
    </rPh>
    <rPh sb="15" eb="16">
      <t>タ</t>
    </rPh>
    <rPh sb="19" eb="20">
      <t>チ</t>
    </rPh>
    <rPh sb="21" eb="22">
      <t>コト</t>
    </rPh>
    <rPh sb="29" eb="31">
      <t>コクド</t>
    </rPh>
    <rPh sb="31" eb="33">
      <t>チリ</t>
    </rPh>
    <rPh sb="33" eb="34">
      <t>イン</t>
    </rPh>
    <rPh sb="35" eb="37">
      <t>スウチ</t>
    </rPh>
    <rPh sb="38" eb="40">
      <t>サイヨウ</t>
    </rPh>
    <phoneticPr fontId="2"/>
  </si>
  <si>
    <t>　2）面積は平成26年10月1日現在（国土交通省国土地理院調）。</t>
    <phoneticPr fontId="2"/>
  </si>
  <si>
    <t>　　 面積及び人口密度の対前年比の数値に関しては，面積の測定方法が変更になったため，省略している。</t>
    <rPh sb="3" eb="5">
      <t>メンセキ</t>
    </rPh>
    <rPh sb="5" eb="6">
      <t>オヨ</t>
    </rPh>
    <rPh sb="7" eb="9">
      <t>ジンコウ</t>
    </rPh>
    <rPh sb="9" eb="11">
      <t>ミツド</t>
    </rPh>
    <rPh sb="12" eb="13">
      <t>タイ</t>
    </rPh>
    <rPh sb="13" eb="16">
      <t>ゼンネンヒ</t>
    </rPh>
    <rPh sb="17" eb="19">
      <t>スウチ</t>
    </rPh>
    <rPh sb="20" eb="21">
      <t>カン</t>
    </rPh>
    <rPh sb="25" eb="27">
      <t>メンセキ</t>
    </rPh>
    <rPh sb="28" eb="30">
      <t>ソクテイ</t>
    </rPh>
    <rPh sb="30" eb="32">
      <t>ホウホウ</t>
    </rPh>
    <rPh sb="33" eb="35">
      <t>ヘンコウ</t>
    </rPh>
    <rPh sb="42" eb="44">
      <t>ショウリャク</t>
    </rPh>
    <phoneticPr fontId="2"/>
  </si>
  <si>
    <t>　　 また，面積の算出上，四捨五入の影響で，小数第二位で表示した各市町村の合計は，県・市部・郡部の面積と一致しない場合がある。</t>
    <rPh sb="6" eb="8">
      <t>メンセキ</t>
    </rPh>
    <rPh sb="9" eb="11">
      <t>サンシュツ</t>
    </rPh>
    <rPh sb="11" eb="12">
      <t>ジョウ</t>
    </rPh>
    <rPh sb="13" eb="17">
      <t>シシャゴニュウ</t>
    </rPh>
    <rPh sb="18" eb="20">
      <t>エイキョウ</t>
    </rPh>
    <rPh sb="22" eb="24">
      <t>ショウスウ</t>
    </rPh>
    <rPh sb="24" eb="25">
      <t>ダイ</t>
    </rPh>
    <rPh sb="25" eb="27">
      <t>ニイ</t>
    </rPh>
    <rPh sb="28" eb="30">
      <t>ヒョウジ</t>
    </rPh>
    <rPh sb="32" eb="36">
      <t>カクシチョウソン</t>
    </rPh>
    <rPh sb="37" eb="39">
      <t>ゴウケイ</t>
    </rPh>
    <rPh sb="41" eb="42">
      <t>ケン</t>
    </rPh>
    <rPh sb="43" eb="45">
      <t>シブ</t>
    </rPh>
    <rPh sb="46" eb="48">
      <t>グンブ</t>
    </rPh>
    <rPh sb="49" eb="51">
      <t>メンセキ</t>
    </rPh>
    <rPh sb="52" eb="54">
      <t>イッチ</t>
    </rPh>
    <rPh sb="57" eb="59">
      <t>バアイ</t>
    </rPh>
    <phoneticPr fontId="2"/>
  </si>
  <si>
    <t>　　 面積の算出上，四捨五入の影響で，小数第二位で表示した各市町村の合計は，県･市部･郡部の面積と一致しない場合がある。</t>
    <rPh sb="3" eb="5">
      <t>メンセキ</t>
    </rPh>
    <rPh sb="6" eb="8">
      <t>サンシュツ</t>
    </rPh>
    <rPh sb="8" eb="9">
      <t>ジョウ</t>
    </rPh>
    <rPh sb="10" eb="14">
      <t>シシャゴニュウ</t>
    </rPh>
    <rPh sb="15" eb="17">
      <t>エイキョウ</t>
    </rPh>
    <rPh sb="19" eb="21">
      <t>ショウスウ</t>
    </rPh>
    <rPh sb="21" eb="22">
      <t>ダイ</t>
    </rPh>
    <rPh sb="22" eb="24">
      <t>ニイ</t>
    </rPh>
    <rPh sb="25" eb="27">
      <t>ヒョウジ</t>
    </rPh>
    <rPh sb="29" eb="33">
      <t>カクシチョウソン</t>
    </rPh>
    <rPh sb="34" eb="36">
      <t>ゴウケイ</t>
    </rPh>
    <rPh sb="38" eb="39">
      <t>ケン</t>
    </rPh>
    <rPh sb="40" eb="42">
      <t>シブ</t>
    </rPh>
    <rPh sb="43" eb="45">
      <t>グンブ</t>
    </rPh>
    <rPh sb="46" eb="48">
      <t>メンセキ</t>
    </rPh>
    <rPh sb="49" eb="51">
      <t>イッチ</t>
    </rPh>
    <rPh sb="54" eb="56">
      <t>バアイ</t>
    </rPh>
    <phoneticPr fontId="2"/>
  </si>
  <si>
    <t>茨城県</t>
    <phoneticPr fontId="2"/>
  </si>
  <si>
    <t>市部</t>
    <rPh sb="1" eb="2">
      <t>ブ</t>
    </rPh>
    <phoneticPr fontId="2"/>
  </si>
  <si>
    <t>郡部</t>
    <rPh sb="1" eb="2">
      <t>ブ</t>
    </rPh>
    <phoneticPr fontId="2"/>
  </si>
  <si>
    <t>注１）対前年比の数値は、前年比増減数（ポイント）である。</t>
    <rPh sb="0" eb="1">
      <t>チュウ</t>
    </rPh>
    <rPh sb="3" eb="7">
      <t>タイゼンネンヒ</t>
    </rPh>
    <rPh sb="8" eb="10">
      <t>スウチ</t>
    </rPh>
    <rPh sb="12" eb="15">
      <t>ゼンネンヒ</t>
    </rPh>
    <rPh sb="15" eb="17">
      <t>ゾウゲン</t>
    </rPh>
    <rPh sb="17" eb="18">
      <t>スウ</t>
    </rPh>
    <phoneticPr fontId="2"/>
  </si>
  <si>
    <t>（単位：世帯、人）</t>
    <rPh sb="1" eb="3">
      <t>タンイ</t>
    </rPh>
    <rPh sb="4" eb="6">
      <t>セタイ</t>
    </rPh>
    <rPh sb="7" eb="8">
      <t>ニン</t>
    </rPh>
    <phoneticPr fontId="2"/>
  </si>
  <si>
    <t>　３）境界未定について</t>
    <rPh sb="3" eb="7">
      <t>キョウカイミテイ</t>
    </rPh>
    <phoneticPr fontId="2"/>
  </si>
  <si>
    <t>面　積　　　　　（k㎡）</t>
  </si>
  <si>
    <r>
      <rPr>
        <b/>
        <sz val="8"/>
        <rFont val="ＭＳ ゴシック"/>
        <family val="3"/>
        <charset val="128"/>
      </rPr>
      <t>　　　a</t>
    </r>
    <r>
      <rPr>
        <sz val="8"/>
        <rFont val="ＭＳ 明朝"/>
        <family val="1"/>
        <charset val="128"/>
      </rPr>
      <t xml:space="preserve"> 水戸市及び東茨城郡茨城町（合計面積：338.89km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rPh sb="5" eb="8">
      <t>ミトシ</t>
    </rPh>
    <rPh sb="8" eb="9">
      <t>オヨ</t>
    </rPh>
    <rPh sb="10" eb="14">
      <t>ヒガシイバラキグン</t>
    </rPh>
    <rPh sb="14" eb="17">
      <t>イバラキマチ</t>
    </rPh>
    <rPh sb="18" eb="20">
      <t>ゴウケイ</t>
    </rPh>
    <rPh sb="20" eb="22">
      <t>メンセキ</t>
    </rPh>
    <phoneticPr fontId="2"/>
  </si>
  <si>
    <t>（対前年比）茨　城　県</t>
    <rPh sb="1" eb="2">
      <t>タイ</t>
    </rPh>
    <rPh sb="2" eb="5">
      <t>ゼンネンヒ</t>
    </rPh>
    <rPh sb="6" eb="7">
      <t>イバラ</t>
    </rPh>
    <rPh sb="8" eb="9">
      <t>シロ</t>
    </rPh>
    <rPh sb="10" eb="11">
      <t>ケン</t>
    </rPh>
    <phoneticPr fontId="3"/>
  </si>
  <si>
    <t>（対前年比）市　　　　部</t>
    <rPh sb="1" eb="2">
      <t>タイ</t>
    </rPh>
    <rPh sb="2" eb="5">
      <t>ゼンネンヒ</t>
    </rPh>
    <rPh sb="6" eb="7">
      <t>シ</t>
    </rPh>
    <rPh sb="11" eb="12">
      <t>ブ</t>
    </rPh>
    <phoneticPr fontId="3"/>
  </si>
  <si>
    <t>（対前年比）郡　　　　部</t>
    <rPh sb="1" eb="2">
      <t>タイ</t>
    </rPh>
    <rPh sb="2" eb="5">
      <t>ゼンネンヒ</t>
    </rPh>
    <rPh sb="6" eb="7">
      <t>グン</t>
    </rPh>
    <rPh sb="11" eb="12">
      <t>ブ</t>
    </rPh>
    <phoneticPr fontId="3"/>
  </si>
  <si>
    <t>（対前年比）県北地域</t>
    <rPh sb="1" eb="2">
      <t>タイ</t>
    </rPh>
    <rPh sb="2" eb="5">
      <t>ゼンネンヒ</t>
    </rPh>
    <rPh sb="6" eb="7">
      <t>ケン</t>
    </rPh>
    <rPh sb="7" eb="8">
      <t>キタ</t>
    </rPh>
    <rPh sb="8" eb="10">
      <t>チイキ</t>
    </rPh>
    <phoneticPr fontId="3"/>
  </si>
  <si>
    <t>（対前年比）県央地域</t>
    <rPh sb="1" eb="2">
      <t>タイ</t>
    </rPh>
    <rPh sb="2" eb="5">
      <t>ゼンネンヒ</t>
    </rPh>
    <rPh sb="6" eb="7">
      <t>ケン</t>
    </rPh>
    <rPh sb="7" eb="8">
      <t>オウ</t>
    </rPh>
    <rPh sb="8" eb="10">
      <t>チイキ</t>
    </rPh>
    <phoneticPr fontId="3"/>
  </si>
  <si>
    <t>（対前年比）鹿行地域</t>
    <rPh sb="1" eb="2">
      <t>タイ</t>
    </rPh>
    <rPh sb="2" eb="5">
      <t>ゼンネンヒ</t>
    </rPh>
    <rPh sb="6" eb="7">
      <t>シカ</t>
    </rPh>
    <rPh sb="7" eb="8">
      <t>ギョウ</t>
    </rPh>
    <rPh sb="8" eb="10">
      <t>チイキ</t>
    </rPh>
    <phoneticPr fontId="3"/>
  </si>
  <si>
    <t>（対前年比）県南地域</t>
    <rPh sb="1" eb="2">
      <t>タイ</t>
    </rPh>
    <rPh sb="2" eb="5">
      <t>ゼンネンヒ</t>
    </rPh>
    <rPh sb="6" eb="8">
      <t>ケンナン</t>
    </rPh>
    <rPh sb="8" eb="10">
      <t>チイキ</t>
    </rPh>
    <phoneticPr fontId="3"/>
  </si>
  <si>
    <t>（対前年比）県西地域</t>
    <rPh sb="1" eb="2">
      <t>タイ</t>
    </rPh>
    <rPh sb="2" eb="5">
      <t>ゼンネンヒ</t>
    </rPh>
    <rPh sb="6" eb="7">
      <t>ケン</t>
    </rPh>
    <rPh sb="7" eb="8">
      <t>ニシ</t>
    </rPh>
    <rPh sb="8" eb="10">
      <t>チイキ</t>
    </rPh>
    <phoneticPr fontId="3"/>
  </si>
  <si>
    <t>県・地域・市町村</t>
    <rPh sb="0" eb="1">
      <t>ケン</t>
    </rPh>
    <rPh sb="2" eb="4">
      <t>チイキ</t>
    </rPh>
    <rPh sb="5" eb="8">
      <t>シチョウソン</t>
    </rPh>
    <phoneticPr fontId="2"/>
  </si>
  <si>
    <t>第２表　世帯数、人口及び面積（令和４年10月１日現在）－県・地域・市町村－</t>
    <rPh sb="0" eb="1">
      <t>ダイ</t>
    </rPh>
    <rPh sb="2" eb="3">
      <t>ヒョウ</t>
    </rPh>
    <rPh sb="4" eb="7">
      <t>セタイスウ</t>
    </rPh>
    <rPh sb="8" eb="10">
      <t>ジンコウ</t>
    </rPh>
    <rPh sb="10" eb="11">
      <t>オヨ</t>
    </rPh>
    <rPh sb="12" eb="14">
      <t>メンセキ</t>
    </rPh>
    <rPh sb="15" eb="17">
      <t>レイワ</t>
    </rPh>
    <rPh sb="18" eb="19">
      <t>ネン</t>
    </rPh>
    <rPh sb="21" eb="22">
      <t>ガツ</t>
    </rPh>
    <rPh sb="23" eb="24">
      <t>ニチ</t>
    </rPh>
    <rPh sb="24" eb="26">
      <t>ゲンザイ</t>
    </rPh>
    <rPh sb="28" eb="29">
      <t>ケン</t>
    </rPh>
    <rPh sb="30" eb="32">
      <t>チイキ</t>
    </rPh>
    <rPh sb="33" eb="36">
      <t>シチョウソン</t>
    </rPh>
    <phoneticPr fontId="2"/>
  </si>
  <si>
    <t>　２）面積は令和４年10月1日現在（国土交通省国土地理院調）。</t>
    <rPh sb="6" eb="8">
      <t>レイワ</t>
    </rPh>
    <rPh sb="9" eb="10">
      <t>ネン</t>
    </rPh>
    <phoneticPr fontId="2"/>
  </si>
  <si>
    <t>　    境界未定部を有する市区町村の面積は、便宜上の概算数値であることを示す。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</si>
</sst>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#,##0_ "/>
    <numFmt numFmtId="181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 shrinkToFit="1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176" fontId="9" fillId="0" borderId="0" xfId="1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 applyProtection="1">
      <alignment vertical="center"/>
    </xf>
    <xf numFmtId="176" fontId="9" fillId="0" borderId="0" xfId="1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77" fontId="9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176" fontId="9" fillId="0" borderId="1" xfId="1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>
      <alignment vertical="center"/>
    </xf>
    <xf numFmtId="177" fontId="9" fillId="0" borderId="0" xfId="1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 applyProtection="1">
      <alignment vertical="center"/>
    </xf>
    <xf numFmtId="177" fontId="9" fillId="0" borderId="0" xfId="1" applyNumberFormat="1" applyFont="1" applyFill="1" applyAlignment="1" applyProtection="1">
      <alignment vertical="center"/>
    </xf>
    <xf numFmtId="176" fontId="9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9" fillId="0" borderId="2" xfId="0" applyNumberFormat="1" applyFont="1" applyFill="1" applyBorder="1" applyAlignment="1">
      <alignment vertical="center"/>
    </xf>
    <xf numFmtId="2" fontId="0" fillId="0" borderId="0" xfId="0" applyNumberFormat="1"/>
    <xf numFmtId="181" fontId="0" fillId="0" borderId="0" xfId="0" applyNumberFormat="1"/>
    <xf numFmtId="177" fontId="0" fillId="0" borderId="0" xfId="0" applyNumberFormat="1"/>
    <xf numFmtId="4" fontId="0" fillId="0" borderId="0" xfId="0" applyNumberFormat="1"/>
    <xf numFmtId="178" fontId="1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2" xfId="1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0" fontId="0" fillId="2" borderId="0" xfId="0" applyFill="1"/>
    <xf numFmtId="180" fontId="3" fillId="2" borderId="0" xfId="0" applyNumberFormat="1" applyFont="1" applyFill="1" applyAlignment="1">
      <alignment vertical="center" shrinkToFit="1"/>
    </xf>
    <xf numFmtId="176" fontId="9" fillId="0" borderId="6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ill="1" applyAlignment="1" applyProtection="1">
      <alignment vertical="center"/>
    </xf>
    <xf numFmtId="178" fontId="9" fillId="0" borderId="0" xfId="1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Border="1" applyAlignment="1" applyProtection="1">
      <alignment vertical="center"/>
    </xf>
    <xf numFmtId="179" fontId="9" fillId="0" borderId="0" xfId="1" applyNumberFormat="1" applyFont="1" applyFill="1" applyAlignment="1" applyProtection="1">
      <alignment vertical="center"/>
    </xf>
    <xf numFmtId="0" fontId="14" fillId="0" borderId="0" xfId="0" applyNumberFormat="1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zoomScaleNormal="100" zoomScaleSheetLayoutView="100" workbookViewId="0"/>
  </sheetViews>
  <sheetFormatPr defaultRowHeight="13.5" x14ac:dyDescent="0.15"/>
  <cols>
    <col min="1" max="1" width="18.25" style="5" customWidth="1"/>
    <col min="2" max="6" width="9" style="5"/>
    <col min="7" max="7" width="7.625" style="5" customWidth="1"/>
    <col min="8" max="8" width="9" style="5" customWidth="1"/>
    <col min="9" max="9" width="3.5" style="5" customWidth="1"/>
    <col min="10" max="10" width="10" style="5" customWidth="1"/>
    <col min="11" max="11" width="11.625" style="5" customWidth="1"/>
    <col min="12" max="16" width="9" style="5"/>
    <col min="17" max="17" width="7.625" style="5" customWidth="1"/>
    <col min="18" max="18" width="9" style="62" customWidth="1"/>
    <col min="19" max="19" width="3.5" style="5" customWidth="1"/>
    <col min="20" max="20" width="10" style="5" customWidth="1"/>
    <col min="21" max="21" width="9.625" style="5" customWidth="1"/>
    <col min="22" max="16384" width="9" style="5"/>
  </cols>
  <sheetData>
    <row r="1" spans="1:18" s="8" customFormat="1" ht="15.75" customHeight="1" x14ac:dyDescent="0.15">
      <c r="A1" s="7" t="s">
        <v>107</v>
      </c>
      <c r="E1" s="7"/>
      <c r="H1" s="9"/>
    </row>
    <row r="2" spans="1:18" s="1" customFormat="1" ht="13.5" customHeight="1" thickBot="1" x14ac:dyDescent="0.2">
      <c r="A2" s="6"/>
      <c r="B2" s="2"/>
      <c r="C2" s="3"/>
      <c r="E2" s="4"/>
      <c r="F2" s="4"/>
      <c r="G2" s="4"/>
      <c r="H2" s="4"/>
      <c r="J2" s="107" t="s">
        <v>94</v>
      </c>
    </row>
    <row r="3" spans="1:18" s="15" customFormat="1" ht="13.5" customHeight="1" x14ac:dyDescent="0.15">
      <c r="A3" s="119" t="s">
        <v>106</v>
      </c>
      <c r="B3" s="127" t="s">
        <v>47</v>
      </c>
      <c r="C3" s="128"/>
      <c r="D3" s="129" t="s">
        <v>49</v>
      </c>
      <c r="E3" s="130"/>
      <c r="F3" s="131"/>
      <c r="G3" s="124" t="s">
        <v>50</v>
      </c>
      <c r="H3" s="118" t="s">
        <v>96</v>
      </c>
      <c r="I3" s="119"/>
      <c r="J3" s="14"/>
    </row>
    <row r="4" spans="1:18" s="15" customFormat="1" ht="13.5" customHeight="1" x14ac:dyDescent="0.15">
      <c r="A4" s="121"/>
      <c r="B4" s="16"/>
      <c r="C4" s="132" t="s">
        <v>0</v>
      </c>
      <c r="D4" s="134" t="s">
        <v>48</v>
      </c>
      <c r="E4" s="134" t="s">
        <v>1</v>
      </c>
      <c r="F4" s="134" t="s">
        <v>2</v>
      </c>
      <c r="G4" s="125"/>
      <c r="H4" s="120"/>
      <c r="I4" s="121"/>
      <c r="J4" s="108" t="s">
        <v>51</v>
      </c>
    </row>
    <row r="5" spans="1:18" s="15" customFormat="1" ht="13.5" customHeight="1" x14ac:dyDescent="0.15">
      <c r="A5" s="123"/>
      <c r="B5" s="17"/>
      <c r="C5" s="133"/>
      <c r="D5" s="126"/>
      <c r="E5" s="126"/>
      <c r="F5" s="126"/>
      <c r="G5" s="126"/>
      <c r="H5" s="122"/>
      <c r="I5" s="123"/>
      <c r="J5" s="109" t="s">
        <v>52</v>
      </c>
    </row>
    <row r="6" spans="1:18" ht="14.1" customHeight="1" x14ac:dyDescent="0.15">
      <c r="A6" s="24" t="s">
        <v>90</v>
      </c>
      <c r="B6" s="25">
        <v>1211669</v>
      </c>
      <c r="C6" s="26">
        <v>2.344769074722552</v>
      </c>
      <c r="D6" s="25">
        <v>2841084</v>
      </c>
      <c r="E6" s="25">
        <v>1418532</v>
      </c>
      <c r="F6" s="25">
        <v>1422552</v>
      </c>
      <c r="G6" s="103">
        <v>99.717409275724194</v>
      </c>
      <c r="H6" s="33">
        <v>6097.54</v>
      </c>
      <c r="I6" s="29"/>
      <c r="J6" s="30">
        <v>465.93937883146316</v>
      </c>
      <c r="R6" s="5"/>
    </row>
    <row r="7" spans="1:18" ht="14.1" customHeight="1" x14ac:dyDescent="0.15">
      <c r="A7" s="31" t="s">
        <v>91</v>
      </c>
      <c r="B7" s="25">
        <v>1108528</v>
      </c>
      <c r="C7" s="26">
        <v>2.3329325014794393</v>
      </c>
      <c r="D7" s="25">
        <v>2586121</v>
      </c>
      <c r="E7" s="25">
        <v>1290548</v>
      </c>
      <c r="F7" s="25">
        <v>1295573</v>
      </c>
      <c r="G7" s="103">
        <v>99.61214072846532</v>
      </c>
      <c r="H7" s="54">
        <v>5090.6499999999996</v>
      </c>
      <c r="I7" s="110" t="s">
        <v>81</v>
      </c>
      <c r="J7" s="30">
        <v>508.01390785066741</v>
      </c>
      <c r="R7" s="5"/>
    </row>
    <row r="8" spans="1:18" ht="14.1" customHeight="1" x14ac:dyDescent="0.15">
      <c r="A8" s="31" t="s">
        <v>92</v>
      </c>
      <c r="B8" s="25">
        <v>103141</v>
      </c>
      <c r="C8" s="26">
        <v>2.4719849526376514</v>
      </c>
      <c r="D8" s="25">
        <v>254963</v>
      </c>
      <c r="E8" s="25">
        <v>127984</v>
      </c>
      <c r="F8" s="25">
        <v>126979</v>
      </c>
      <c r="G8" s="103">
        <v>100.79146945557926</v>
      </c>
      <c r="H8" s="54">
        <v>1006.88</v>
      </c>
      <c r="I8" s="110" t="s">
        <v>81</v>
      </c>
      <c r="J8" s="30">
        <v>253.22084061655809</v>
      </c>
      <c r="R8" s="5"/>
    </row>
    <row r="9" spans="1:18" ht="14.1" customHeight="1" x14ac:dyDescent="0.15">
      <c r="A9" s="31" t="s">
        <v>6</v>
      </c>
      <c r="B9" s="25">
        <v>146612</v>
      </c>
      <c r="C9" s="26">
        <v>2.2913676915941394</v>
      </c>
      <c r="D9" s="25">
        <v>335942</v>
      </c>
      <c r="E9" s="25">
        <v>166622</v>
      </c>
      <c r="F9" s="25">
        <v>169320</v>
      </c>
      <c r="G9" s="103">
        <v>98.406567446255607</v>
      </c>
      <c r="H9" s="54">
        <v>1652.27</v>
      </c>
      <c r="I9" s="29"/>
      <c r="J9" s="30">
        <v>203.32149103960006</v>
      </c>
    </row>
    <row r="10" spans="1:18" ht="14.1" customHeight="1" x14ac:dyDescent="0.15">
      <c r="A10" s="31" t="s">
        <v>7</v>
      </c>
      <c r="B10" s="25">
        <v>303525</v>
      </c>
      <c r="C10" s="26">
        <v>2.3010592208220082</v>
      </c>
      <c r="D10" s="25">
        <v>698429</v>
      </c>
      <c r="E10" s="25">
        <v>345858</v>
      </c>
      <c r="F10" s="25">
        <v>352571</v>
      </c>
      <c r="G10" s="103">
        <v>98.095986340339962</v>
      </c>
      <c r="H10" s="54">
        <v>1145.81</v>
      </c>
      <c r="I10" s="29"/>
      <c r="J10" s="30">
        <v>609.55044902732573</v>
      </c>
    </row>
    <row r="11" spans="1:18" ht="14.1" customHeight="1" x14ac:dyDescent="0.15">
      <c r="A11" s="31" t="s">
        <v>8</v>
      </c>
      <c r="B11" s="25">
        <v>110593</v>
      </c>
      <c r="C11" s="26">
        <v>2.3822936352210355</v>
      </c>
      <c r="D11" s="25">
        <v>263465</v>
      </c>
      <c r="E11" s="25">
        <v>134663</v>
      </c>
      <c r="F11" s="25">
        <v>128802</v>
      </c>
      <c r="G11" s="103">
        <v>104.55039518019906</v>
      </c>
      <c r="H11" s="54">
        <v>754.49</v>
      </c>
      <c r="I11" s="29"/>
      <c r="J11" s="30">
        <v>349.19614574083153</v>
      </c>
    </row>
    <row r="12" spans="1:18" ht="14.1" customHeight="1" x14ac:dyDescent="0.15">
      <c r="A12" s="31" t="s">
        <v>9</v>
      </c>
      <c r="B12" s="25">
        <v>443681</v>
      </c>
      <c r="C12" s="26">
        <v>2.2830952869291226</v>
      </c>
      <c r="D12" s="25">
        <v>1012966</v>
      </c>
      <c r="E12" s="25">
        <v>505090</v>
      </c>
      <c r="F12" s="25">
        <v>507876</v>
      </c>
      <c r="G12" s="103">
        <v>99.451440902897559</v>
      </c>
      <c r="H12" s="54">
        <v>1514.04</v>
      </c>
      <c r="I12" s="29"/>
      <c r="J12" s="30">
        <v>669.04837388708359</v>
      </c>
    </row>
    <row r="13" spans="1:18" ht="14.1" customHeight="1" x14ac:dyDescent="0.15">
      <c r="A13" s="31" t="s">
        <v>10</v>
      </c>
      <c r="B13" s="25">
        <v>207258</v>
      </c>
      <c r="C13" s="26">
        <v>2.5585598625867276</v>
      </c>
      <c r="D13" s="25">
        <v>530282</v>
      </c>
      <c r="E13" s="25">
        <v>266299</v>
      </c>
      <c r="F13" s="25">
        <v>263983</v>
      </c>
      <c r="G13" s="103">
        <v>100.87732922195747</v>
      </c>
      <c r="H13" s="54">
        <v>1030.94</v>
      </c>
      <c r="I13" s="29"/>
      <c r="J13" s="30">
        <v>514.36747046384846</v>
      </c>
    </row>
    <row r="14" spans="1:18" ht="14.1" customHeight="1" x14ac:dyDescent="0.15">
      <c r="A14" s="31" t="s">
        <v>98</v>
      </c>
      <c r="B14" s="25">
        <v>15517</v>
      </c>
      <c r="C14" s="54">
        <v>-3.9631068403070735E-2</v>
      </c>
      <c r="D14" s="25">
        <v>-11021</v>
      </c>
      <c r="E14" s="25">
        <v>-5055</v>
      </c>
      <c r="F14" s="25">
        <v>-5966</v>
      </c>
      <c r="G14" s="104">
        <v>6.2592185565023328E-2</v>
      </c>
      <c r="H14" s="54">
        <v>0.3</v>
      </c>
      <c r="I14" s="25"/>
      <c r="J14" s="102">
        <v>-1.83046457309365</v>
      </c>
    </row>
    <row r="15" spans="1:18" ht="14.1" customHeight="1" x14ac:dyDescent="0.15">
      <c r="A15" s="31" t="s">
        <v>99</v>
      </c>
      <c r="B15" s="25">
        <v>14180</v>
      </c>
      <c r="C15" s="54">
        <v>-3.8867876462495232E-2</v>
      </c>
      <c r="D15" s="25">
        <v>-9454</v>
      </c>
      <c r="E15" s="25">
        <v>-4440</v>
      </c>
      <c r="F15" s="25">
        <v>-5014</v>
      </c>
      <c r="G15" s="104">
        <v>4.2638649788528937E-2</v>
      </c>
      <c r="H15" s="54">
        <v>0.28999999999999998</v>
      </c>
      <c r="I15" s="25" t="s">
        <v>81</v>
      </c>
      <c r="J15" s="102">
        <v>-1.886177801427948</v>
      </c>
    </row>
    <row r="16" spans="1:18" ht="14.1" customHeight="1" x14ac:dyDescent="0.15">
      <c r="A16" s="31" t="s">
        <v>100</v>
      </c>
      <c r="B16" s="25">
        <v>1337</v>
      </c>
      <c r="C16" s="54">
        <v>-4.7857096790661746E-2</v>
      </c>
      <c r="D16" s="25">
        <v>-1567</v>
      </c>
      <c r="E16" s="25">
        <v>-615</v>
      </c>
      <c r="F16" s="25">
        <v>-952</v>
      </c>
      <c r="G16" s="104">
        <v>0.26931298060446807</v>
      </c>
      <c r="H16" s="54">
        <v>0</v>
      </c>
      <c r="I16" s="25" t="s">
        <v>81</v>
      </c>
      <c r="J16" s="102">
        <v>-1.5562927061814662</v>
      </c>
    </row>
    <row r="17" spans="1:10" ht="14.1" customHeight="1" x14ac:dyDescent="0.15">
      <c r="A17" s="31" t="s">
        <v>101</v>
      </c>
      <c r="B17" s="25">
        <v>-616</v>
      </c>
      <c r="C17" s="54">
        <v>-3.0357795405616006E-2</v>
      </c>
      <c r="D17" s="25">
        <v>-5881</v>
      </c>
      <c r="E17" s="25">
        <v>-2972</v>
      </c>
      <c r="F17" s="25">
        <v>-2909</v>
      </c>
      <c r="G17" s="104">
        <v>-6.3492764278038294E-2</v>
      </c>
      <c r="H17" s="54">
        <v>0.01</v>
      </c>
      <c r="I17" s="25"/>
      <c r="J17" s="102">
        <v>-3.5605977357742802</v>
      </c>
    </row>
    <row r="18" spans="1:10" ht="14.1" customHeight="1" x14ac:dyDescent="0.15">
      <c r="A18" s="31" t="s">
        <v>102</v>
      </c>
      <c r="B18" s="25">
        <v>2652</v>
      </c>
      <c r="C18" s="54">
        <v>-3.2510092476293551E-2</v>
      </c>
      <c r="D18" s="25">
        <v>-3679</v>
      </c>
      <c r="E18" s="25">
        <v>-1718</v>
      </c>
      <c r="F18" s="25">
        <v>-1961</v>
      </c>
      <c r="G18" s="104">
        <v>5.8009514552736618E-2</v>
      </c>
      <c r="H18" s="54">
        <v>0.28999999999999998</v>
      </c>
      <c r="I18" s="25"/>
      <c r="J18" s="102">
        <v>-3.3659557495441277</v>
      </c>
    </row>
    <row r="19" spans="1:10" ht="14.1" customHeight="1" x14ac:dyDescent="0.15">
      <c r="A19" s="31" t="s">
        <v>103</v>
      </c>
      <c r="B19" s="25">
        <v>1181</v>
      </c>
      <c r="C19" s="54">
        <v>-4.7732321712390391E-2</v>
      </c>
      <c r="D19" s="25">
        <v>-2409</v>
      </c>
      <c r="E19" s="25">
        <v>-1090</v>
      </c>
      <c r="F19" s="25">
        <v>-1319</v>
      </c>
      <c r="G19" s="104">
        <v>0.2221161168657062</v>
      </c>
      <c r="H19" s="54">
        <v>0</v>
      </c>
      <c r="I19" s="25"/>
      <c r="J19" s="102">
        <v>-3.1928852602420648</v>
      </c>
    </row>
    <row r="20" spans="1:10" ht="14.1" customHeight="1" x14ac:dyDescent="0.15">
      <c r="A20" s="31" t="s">
        <v>104</v>
      </c>
      <c r="B20" s="25">
        <v>9348</v>
      </c>
      <c r="C20" s="54">
        <v>-3.8494368934005596E-2</v>
      </c>
      <c r="D20" s="25">
        <v>4623</v>
      </c>
      <c r="E20" s="25">
        <v>2345</v>
      </c>
      <c r="F20" s="25">
        <v>2278</v>
      </c>
      <c r="G20" s="104">
        <v>1.5723198318028153E-2</v>
      </c>
      <c r="H20" s="54">
        <v>0</v>
      </c>
      <c r="I20" s="25"/>
      <c r="J20" s="102">
        <v>3.0534199889038973</v>
      </c>
    </row>
    <row r="21" spans="1:10" ht="14.1" customHeight="1" x14ac:dyDescent="0.15">
      <c r="A21" s="31" t="s">
        <v>105</v>
      </c>
      <c r="B21" s="25">
        <v>2952</v>
      </c>
      <c r="C21" s="54">
        <v>-5.4956137922312909E-2</v>
      </c>
      <c r="D21" s="25">
        <v>-3675</v>
      </c>
      <c r="E21" s="25">
        <v>-1620</v>
      </c>
      <c r="F21" s="25">
        <v>-2055</v>
      </c>
      <c r="G21" s="104">
        <v>0.17028737079334633</v>
      </c>
      <c r="H21" s="54">
        <v>0</v>
      </c>
      <c r="I21" s="25"/>
      <c r="J21" s="102">
        <v>-3.5647079364464389</v>
      </c>
    </row>
    <row r="22" spans="1:10" ht="14.1" customHeight="1" x14ac:dyDescent="0.15">
      <c r="A22" s="31" t="s">
        <v>11</v>
      </c>
      <c r="B22" s="77">
        <v>125038</v>
      </c>
      <c r="C22" s="26">
        <v>2.1553607703258209</v>
      </c>
      <c r="D22" s="80">
        <v>269502</v>
      </c>
      <c r="E22" s="80">
        <v>131978</v>
      </c>
      <c r="F22" s="80">
        <v>137524</v>
      </c>
      <c r="G22" s="103">
        <v>95.967249352840227</v>
      </c>
      <c r="H22" s="33">
        <v>217.32</v>
      </c>
      <c r="I22" s="29" t="s">
        <v>81</v>
      </c>
      <c r="J22" s="30">
        <v>1240.1159580342353</v>
      </c>
    </row>
    <row r="23" spans="1:10" ht="14.1" customHeight="1" x14ac:dyDescent="0.15">
      <c r="A23" s="31" t="s">
        <v>12</v>
      </c>
      <c r="B23" s="77">
        <v>77119</v>
      </c>
      <c r="C23" s="26">
        <v>2.191885268221839</v>
      </c>
      <c r="D23" s="80">
        <v>169036</v>
      </c>
      <c r="E23" s="80">
        <v>84220</v>
      </c>
      <c r="F23" s="80">
        <v>84816</v>
      </c>
      <c r="G23" s="105">
        <v>99.297302395774381</v>
      </c>
      <c r="H23" s="64">
        <v>225.73</v>
      </c>
      <c r="I23" s="29"/>
      <c r="J23" s="75">
        <v>748.8415363487353</v>
      </c>
    </row>
    <row r="24" spans="1:10" ht="14.1" customHeight="1" x14ac:dyDescent="0.15">
      <c r="A24" s="31" t="s">
        <v>13</v>
      </c>
      <c r="B24" s="77">
        <v>65271</v>
      </c>
      <c r="C24" s="26">
        <v>2.1752386205205987</v>
      </c>
      <c r="D24" s="80">
        <v>141980</v>
      </c>
      <c r="E24" s="80">
        <v>70918</v>
      </c>
      <c r="F24" s="80">
        <v>71062</v>
      </c>
      <c r="G24" s="106">
        <v>99.797360051785773</v>
      </c>
      <c r="H24" s="65">
        <v>122.89</v>
      </c>
      <c r="I24" s="29"/>
      <c r="J24" s="76">
        <v>1155.3421759296932</v>
      </c>
    </row>
    <row r="25" spans="1:10" ht="14.1" customHeight="1" x14ac:dyDescent="0.15">
      <c r="A25" s="31" t="s">
        <v>14</v>
      </c>
      <c r="B25" s="77">
        <v>57603</v>
      </c>
      <c r="C25" s="26">
        <v>2.3993368400951338</v>
      </c>
      <c r="D25" s="80">
        <v>138209</v>
      </c>
      <c r="E25" s="80">
        <v>69154</v>
      </c>
      <c r="F25" s="80">
        <v>69055</v>
      </c>
      <c r="G25" s="105">
        <v>100.14336398522916</v>
      </c>
      <c r="H25" s="64">
        <v>123.58</v>
      </c>
      <c r="I25" s="29"/>
      <c r="J25" s="75">
        <v>1118.3767599935265</v>
      </c>
    </row>
    <row r="26" spans="1:10" ht="14.1" customHeight="1" x14ac:dyDescent="0.15">
      <c r="A26" s="31" t="s">
        <v>15</v>
      </c>
      <c r="B26" s="77">
        <v>28698</v>
      </c>
      <c r="C26" s="26">
        <v>2.4800682974423305</v>
      </c>
      <c r="D26" s="80">
        <v>71173</v>
      </c>
      <c r="E26" s="80">
        <v>35264</v>
      </c>
      <c r="F26" s="80">
        <v>35909</v>
      </c>
      <c r="G26" s="105">
        <v>98.203792920994744</v>
      </c>
      <c r="H26" s="64">
        <v>215.53</v>
      </c>
      <c r="I26" s="29"/>
      <c r="J26" s="75">
        <v>330.22317078828934</v>
      </c>
    </row>
    <row r="27" spans="1:10" ht="14.1" customHeight="1" x14ac:dyDescent="0.15">
      <c r="A27" s="31" t="s">
        <v>16</v>
      </c>
      <c r="B27" s="77">
        <v>19643</v>
      </c>
      <c r="C27" s="26">
        <v>2.5336252099984726</v>
      </c>
      <c r="D27" s="80">
        <v>49768</v>
      </c>
      <c r="E27" s="80">
        <v>25027</v>
      </c>
      <c r="F27" s="80">
        <v>24741</v>
      </c>
      <c r="G27" s="106">
        <v>101.15597591043209</v>
      </c>
      <c r="H27" s="65">
        <v>65.760000000000005</v>
      </c>
      <c r="I27" s="29"/>
      <c r="J27" s="76">
        <v>756.81265206812645</v>
      </c>
    </row>
    <row r="28" spans="1:10" ht="14.1" customHeight="1" x14ac:dyDescent="0.15">
      <c r="A28" s="31" t="s">
        <v>17</v>
      </c>
      <c r="B28" s="77">
        <v>32841</v>
      </c>
      <c r="C28" s="26">
        <v>2.3021527968088669</v>
      </c>
      <c r="D28" s="80">
        <v>75605</v>
      </c>
      <c r="E28" s="80">
        <v>37495</v>
      </c>
      <c r="F28" s="80">
        <v>38110</v>
      </c>
      <c r="G28" s="105">
        <v>98.386250327997899</v>
      </c>
      <c r="H28" s="64">
        <v>78.59</v>
      </c>
      <c r="I28" s="29"/>
      <c r="J28" s="75">
        <v>962.01806845654664</v>
      </c>
    </row>
    <row r="29" spans="1:10" ht="14.1" customHeight="1" x14ac:dyDescent="0.15">
      <c r="A29" s="31" t="s">
        <v>18</v>
      </c>
      <c r="B29" s="77">
        <v>16810</v>
      </c>
      <c r="C29" s="26">
        <v>2.4883997620464009</v>
      </c>
      <c r="D29" s="80">
        <v>41830</v>
      </c>
      <c r="E29" s="80">
        <v>21127</v>
      </c>
      <c r="F29" s="80">
        <v>20703</v>
      </c>
      <c r="G29" s="105">
        <v>102.04801236535768</v>
      </c>
      <c r="H29" s="64">
        <v>80.88</v>
      </c>
      <c r="I29" s="29"/>
      <c r="J29" s="75">
        <v>517.18595450049463</v>
      </c>
    </row>
    <row r="30" spans="1:10" ht="14.1" customHeight="1" x14ac:dyDescent="0.15">
      <c r="A30" s="31" t="s">
        <v>55</v>
      </c>
      <c r="B30" s="77">
        <v>23128</v>
      </c>
      <c r="C30" s="26">
        <v>2.5942148045658944</v>
      </c>
      <c r="D30" s="80">
        <v>59999</v>
      </c>
      <c r="E30" s="80">
        <v>30121</v>
      </c>
      <c r="F30" s="80">
        <v>29878</v>
      </c>
      <c r="G30" s="105">
        <v>100.81330745029788</v>
      </c>
      <c r="H30" s="64">
        <v>123.64</v>
      </c>
      <c r="I30" s="29"/>
      <c r="J30" s="75">
        <v>485.27175671303786</v>
      </c>
    </row>
    <row r="31" spans="1:10" ht="14.1" customHeight="1" x14ac:dyDescent="0.15">
      <c r="A31" s="31" t="s">
        <v>19</v>
      </c>
      <c r="B31" s="77">
        <v>19014</v>
      </c>
      <c r="C31" s="26">
        <v>2.4549805406542546</v>
      </c>
      <c r="D31" s="80">
        <v>46679</v>
      </c>
      <c r="E31" s="80">
        <v>22723</v>
      </c>
      <c r="F31" s="80">
        <v>23956</v>
      </c>
      <c r="G31" s="105">
        <v>94.853063950576058</v>
      </c>
      <c r="H31" s="64">
        <v>371.99</v>
      </c>
      <c r="I31" s="29"/>
      <c r="J31" s="75">
        <v>125.48455603645259</v>
      </c>
    </row>
    <row r="32" spans="1:10" ht="14.1" customHeight="1" x14ac:dyDescent="0.15">
      <c r="A32" s="31" t="s">
        <v>20</v>
      </c>
      <c r="B32" s="77">
        <v>11545</v>
      </c>
      <c r="C32" s="26">
        <v>2.3125162407968816</v>
      </c>
      <c r="D32" s="80">
        <v>26698</v>
      </c>
      <c r="E32" s="80">
        <v>13301</v>
      </c>
      <c r="F32" s="80">
        <v>13397</v>
      </c>
      <c r="G32" s="105">
        <v>99.283421661566024</v>
      </c>
      <c r="H32" s="64">
        <v>193.55</v>
      </c>
      <c r="I32" s="29"/>
      <c r="J32" s="75">
        <v>137.93851717902351</v>
      </c>
    </row>
    <row r="33" spans="1:18" ht="14.1" customHeight="1" x14ac:dyDescent="0.15">
      <c r="A33" s="31" t="s">
        <v>21</v>
      </c>
      <c r="B33" s="77">
        <v>17039</v>
      </c>
      <c r="C33" s="26">
        <v>2.3793062973179175</v>
      </c>
      <c r="D33" s="80">
        <v>40541</v>
      </c>
      <c r="E33" s="80">
        <v>20191</v>
      </c>
      <c r="F33" s="80">
        <v>20350</v>
      </c>
      <c r="G33" s="103">
        <v>99.218673218673217</v>
      </c>
      <c r="H33" s="32">
        <v>186.79</v>
      </c>
      <c r="I33" s="29"/>
      <c r="J33" s="30">
        <v>217.04052679479631</v>
      </c>
    </row>
    <row r="34" spans="1:18" ht="14.1" customHeight="1" x14ac:dyDescent="0.15">
      <c r="A34" s="31" t="s">
        <v>22</v>
      </c>
      <c r="B34" s="77">
        <v>29463</v>
      </c>
      <c r="C34" s="26">
        <v>2.4454400434443202</v>
      </c>
      <c r="D34" s="80">
        <v>72050</v>
      </c>
      <c r="E34" s="80">
        <v>35287</v>
      </c>
      <c r="F34" s="80">
        <v>36763</v>
      </c>
      <c r="G34" s="103">
        <v>95.985093708348074</v>
      </c>
      <c r="H34" s="33">
        <v>240.4</v>
      </c>
      <c r="I34" s="29"/>
      <c r="J34" s="30">
        <v>299.70881863560732</v>
      </c>
    </row>
    <row r="35" spans="1:18" ht="14.1" customHeight="1" x14ac:dyDescent="0.15">
      <c r="A35" s="31" t="s">
        <v>23</v>
      </c>
      <c r="B35" s="77">
        <v>46572</v>
      </c>
      <c r="C35" s="26">
        <v>2.2283775659194367</v>
      </c>
      <c r="D35" s="80">
        <v>103780</v>
      </c>
      <c r="E35" s="80">
        <v>51058</v>
      </c>
      <c r="F35" s="80">
        <v>52722</v>
      </c>
      <c r="G35" s="103">
        <v>96.843822313265804</v>
      </c>
      <c r="H35" s="33">
        <v>69.94</v>
      </c>
      <c r="I35" s="29"/>
      <c r="J35" s="30">
        <v>1483.8432942522163</v>
      </c>
    </row>
    <row r="36" spans="1:18" ht="14.1" customHeight="1" x14ac:dyDescent="0.15">
      <c r="A36" s="31" t="s">
        <v>24</v>
      </c>
      <c r="B36" s="77">
        <v>35903</v>
      </c>
      <c r="C36" s="26">
        <v>2.3412249672729297</v>
      </c>
      <c r="D36" s="80">
        <v>84057</v>
      </c>
      <c r="E36" s="80">
        <v>41459</v>
      </c>
      <c r="F36" s="80">
        <v>42598</v>
      </c>
      <c r="G36" s="103">
        <v>97.326165547678286</v>
      </c>
      <c r="H36" s="33">
        <v>58.92</v>
      </c>
      <c r="I36" s="29"/>
      <c r="J36" s="30">
        <v>1426.6293279022402</v>
      </c>
    </row>
    <row r="37" spans="1:18" ht="14.1" customHeight="1" x14ac:dyDescent="0.15">
      <c r="A37" s="31" t="s">
        <v>25</v>
      </c>
      <c r="B37" s="77">
        <v>118164</v>
      </c>
      <c r="C37" s="26">
        <v>2.1366998408990896</v>
      </c>
      <c r="D37" s="80">
        <v>252481</v>
      </c>
      <c r="E37" s="80">
        <v>126837</v>
      </c>
      <c r="F37" s="80">
        <v>125644</v>
      </c>
      <c r="G37" s="103">
        <v>100.94950813409315</v>
      </c>
      <c r="H37" s="33">
        <v>283.72000000000003</v>
      </c>
      <c r="I37" s="29"/>
      <c r="J37" s="30">
        <v>889.89496686874372</v>
      </c>
      <c r="R37" s="5"/>
    </row>
    <row r="38" spans="1:18" ht="14.1" customHeight="1" x14ac:dyDescent="0.15">
      <c r="A38" s="31" t="s">
        <v>26</v>
      </c>
      <c r="B38" s="77">
        <v>67857</v>
      </c>
      <c r="C38" s="26">
        <v>2.284023755839486</v>
      </c>
      <c r="D38" s="80">
        <v>154987</v>
      </c>
      <c r="E38" s="80">
        <v>78351</v>
      </c>
      <c r="F38" s="80">
        <v>76636</v>
      </c>
      <c r="G38" s="103">
        <v>102.23785166240408</v>
      </c>
      <c r="H38" s="33">
        <v>100.26</v>
      </c>
      <c r="I38" s="29"/>
      <c r="J38" s="30">
        <v>1545.8507879513265</v>
      </c>
      <c r="R38" s="5"/>
    </row>
    <row r="39" spans="1:18" ht="14.1" customHeight="1" x14ac:dyDescent="0.15">
      <c r="A39" s="31" t="s">
        <v>27</v>
      </c>
      <c r="B39" s="77">
        <v>28720</v>
      </c>
      <c r="C39" s="26">
        <v>2.2973537604456826</v>
      </c>
      <c r="D39" s="80">
        <v>65980</v>
      </c>
      <c r="E39" s="80">
        <v>33807</v>
      </c>
      <c r="F39" s="80">
        <v>32173</v>
      </c>
      <c r="G39" s="103">
        <v>105.07879277655177</v>
      </c>
      <c r="H39" s="33">
        <v>106.04</v>
      </c>
      <c r="I39" s="29"/>
      <c r="J39" s="30">
        <v>622.21803093172389</v>
      </c>
      <c r="R39" s="5"/>
    </row>
    <row r="40" spans="1:18" ht="14.1" customHeight="1" x14ac:dyDescent="0.15">
      <c r="A40" s="31" t="s">
        <v>28</v>
      </c>
      <c r="B40" s="77">
        <v>10788</v>
      </c>
      <c r="C40" s="26">
        <v>2.4905450500556174</v>
      </c>
      <c r="D40" s="80">
        <v>26868</v>
      </c>
      <c r="E40" s="80">
        <v>13311</v>
      </c>
      <c r="F40" s="80">
        <v>13557</v>
      </c>
      <c r="G40" s="103">
        <v>98.185439256472677</v>
      </c>
      <c r="H40" s="33">
        <v>71.400000000000006</v>
      </c>
      <c r="I40" s="29"/>
      <c r="J40" s="30">
        <v>376.30252100840335</v>
      </c>
      <c r="R40" s="5"/>
    </row>
    <row r="41" spans="1:18" ht="14.1" customHeight="1" x14ac:dyDescent="0.15">
      <c r="A41" s="31" t="s">
        <v>45</v>
      </c>
      <c r="B41" s="77">
        <v>28469</v>
      </c>
      <c r="C41" s="26">
        <v>2.4389335768730902</v>
      </c>
      <c r="D41" s="80">
        <v>69434</v>
      </c>
      <c r="E41" s="80">
        <v>34611</v>
      </c>
      <c r="F41" s="80">
        <v>34823</v>
      </c>
      <c r="G41" s="103">
        <v>99.391206960916634</v>
      </c>
      <c r="H41" s="33">
        <v>35.71</v>
      </c>
      <c r="I41" s="29"/>
      <c r="J41" s="30">
        <v>1944.3853262391488</v>
      </c>
      <c r="R41" s="5"/>
    </row>
    <row r="42" spans="1:18" ht="12" customHeight="1" x14ac:dyDescent="0.15">
      <c r="A42" s="31" t="s">
        <v>56</v>
      </c>
      <c r="B42" s="77">
        <v>15653</v>
      </c>
      <c r="C42" s="26">
        <v>2.4312272407845144</v>
      </c>
      <c r="D42" s="80">
        <v>38056</v>
      </c>
      <c r="E42" s="80">
        <v>18836</v>
      </c>
      <c r="F42" s="80">
        <v>19220</v>
      </c>
      <c r="G42" s="103">
        <v>98.002081165452651</v>
      </c>
      <c r="H42" s="33">
        <v>348.45</v>
      </c>
      <c r="I42" s="29"/>
      <c r="J42" s="30">
        <v>109.21509542258573</v>
      </c>
      <c r="R42" s="5"/>
    </row>
    <row r="43" spans="1:18" x14ac:dyDescent="0.15">
      <c r="A43" s="31" t="s">
        <v>57</v>
      </c>
      <c r="B43" s="77">
        <v>21289</v>
      </c>
      <c r="C43" s="26">
        <v>2.4897364836300437</v>
      </c>
      <c r="D43" s="80">
        <v>53004</v>
      </c>
      <c r="E43" s="80">
        <v>25727</v>
      </c>
      <c r="F43" s="80">
        <v>27277</v>
      </c>
      <c r="G43" s="103">
        <v>94.317556916083149</v>
      </c>
      <c r="H43" s="33">
        <v>97.82</v>
      </c>
      <c r="I43" s="29"/>
      <c r="J43" s="30">
        <v>541.85238192598649</v>
      </c>
      <c r="R43" s="5"/>
    </row>
    <row r="44" spans="1:18" ht="14.1" customHeight="1" x14ac:dyDescent="0.15">
      <c r="A44" s="31" t="s">
        <v>58</v>
      </c>
      <c r="B44" s="77">
        <v>38374</v>
      </c>
      <c r="C44" s="26">
        <v>2.5825298379110855</v>
      </c>
      <c r="D44" s="80">
        <v>99102</v>
      </c>
      <c r="E44" s="80">
        <v>49221</v>
      </c>
      <c r="F44" s="80">
        <v>49881</v>
      </c>
      <c r="G44" s="103">
        <v>98.676850905154268</v>
      </c>
      <c r="H44" s="33">
        <v>205.3</v>
      </c>
      <c r="I44" s="29"/>
      <c r="J44" s="30">
        <v>482.7179736970287</v>
      </c>
      <c r="R44" s="5"/>
    </row>
    <row r="45" spans="1:18" x14ac:dyDescent="0.15">
      <c r="A45" s="31" t="s">
        <v>59</v>
      </c>
      <c r="B45" s="80">
        <v>19010</v>
      </c>
      <c r="C45" s="26">
        <v>2.7038926880589162</v>
      </c>
      <c r="D45" s="25">
        <v>51401</v>
      </c>
      <c r="E45" s="25">
        <v>26205</v>
      </c>
      <c r="F45" s="25">
        <v>25196</v>
      </c>
      <c r="G45" s="103">
        <v>104.0046039053818</v>
      </c>
      <c r="H45" s="33">
        <v>123.03</v>
      </c>
      <c r="I45" s="29"/>
      <c r="J45" s="30">
        <v>417.79240835568561</v>
      </c>
      <c r="R45" s="5"/>
    </row>
    <row r="46" spans="1:18" x14ac:dyDescent="0.15">
      <c r="A46" s="90" t="s">
        <v>60</v>
      </c>
      <c r="B46" s="84">
        <v>14669</v>
      </c>
      <c r="C46" s="26">
        <v>2.5656827322925899</v>
      </c>
      <c r="D46" s="25">
        <v>37636</v>
      </c>
      <c r="E46" s="80">
        <v>18790</v>
      </c>
      <c r="F46" s="80">
        <v>18846</v>
      </c>
      <c r="G46" s="103">
        <v>99.702854717181367</v>
      </c>
      <c r="H46" s="33">
        <v>205.81</v>
      </c>
      <c r="I46" s="29"/>
      <c r="J46" s="30">
        <v>182.86769350371702</v>
      </c>
      <c r="K46" s="1"/>
      <c r="L46" s="1"/>
      <c r="M46" s="1"/>
      <c r="N46" s="1"/>
      <c r="O46" s="1"/>
      <c r="P46" s="1"/>
    </row>
    <row r="47" spans="1:18" x14ac:dyDescent="0.15">
      <c r="A47" s="83" t="s">
        <v>61</v>
      </c>
      <c r="B47" s="84">
        <v>15776</v>
      </c>
      <c r="C47" s="26">
        <v>2.4994295131845843</v>
      </c>
      <c r="D47" s="25">
        <v>39431</v>
      </c>
      <c r="E47" s="80">
        <v>20095</v>
      </c>
      <c r="F47" s="80">
        <v>19336</v>
      </c>
      <c r="G47" s="103">
        <v>103.92532064542822</v>
      </c>
      <c r="H47" s="33">
        <v>156.6</v>
      </c>
      <c r="I47" s="29"/>
      <c r="J47" s="30">
        <v>251.79438058748406</v>
      </c>
      <c r="K47" s="1"/>
      <c r="L47" s="1"/>
      <c r="M47" s="1"/>
      <c r="N47" s="1"/>
      <c r="O47" s="1"/>
      <c r="P47" s="1"/>
    </row>
    <row r="48" spans="1:18" x14ac:dyDescent="0.15">
      <c r="A48" s="90" t="s">
        <v>62</v>
      </c>
      <c r="B48" s="84">
        <v>13572</v>
      </c>
      <c r="C48" s="26">
        <v>2.7743147656940761</v>
      </c>
      <c r="D48" s="25">
        <v>37653</v>
      </c>
      <c r="E48" s="80">
        <v>18665</v>
      </c>
      <c r="F48" s="80">
        <v>18988</v>
      </c>
      <c r="G48" s="103">
        <v>98.298925637244565</v>
      </c>
      <c r="H48" s="33">
        <v>180.06</v>
      </c>
      <c r="I48" s="29"/>
      <c r="J48" s="30">
        <v>209.1136287904032</v>
      </c>
    </row>
    <row r="49" spans="1:10" x14ac:dyDescent="0.15">
      <c r="A49" s="90" t="s">
        <v>63</v>
      </c>
      <c r="B49" s="84">
        <v>41447</v>
      </c>
      <c r="C49" s="26">
        <v>2.2839047458199628</v>
      </c>
      <c r="D49" s="25">
        <v>94661</v>
      </c>
      <c r="E49" s="80">
        <v>49027</v>
      </c>
      <c r="F49" s="80">
        <v>45634</v>
      </c>
      <c r="G49" s="103">
        <v>107.4352456501731</v>
      </c>
      <c r="H49" s="33">
        <v>146.97</v>
      </c>
      <c r="I49" s="29"/>
      <c r="J49" s="30">
        <v>644.08382663128532</v>
      </c>
    </row>
    <row r="50" spans="1:10" x14ac:dyDescent="0.15">
      <c r="A50" s="90" t="s">
        <v>64</v>
      </c>
      <c r="B50" s="84">
        <v>11162</v>
      </c>
      <c r="C50" s="26">
        <v>2.7741444185629813</v>
      </c>
      <c r="D50" s="25">
        <v>30965</v>
      </c>
      <c r="E50" s="80">
        <v>15497</v>
      </c>
      <c r="F50" s="80">
        <v>15468</v>
      </c>
      <c r="G50" s="103">
        <v>100.18748383760021</v>
      </c>
      <c r="H50" s="33">
        <v>222.48</v>
      </c>
      <c r="I50" s="29"/>
      <c r="J50" s="30">
        <v>139.18104998202085</v>
      </c>
    </row>
    <row r="51" spans="1:10" x14ac:dyDescent="0.15">
      <c r="A51" s="90" t="s">
        <v>65</v>
      </c>
      <c r="B51" s="84">
        <v>18476</v>
      </c>
      <c r="C51" s="26">
        <v>2.4351050010824853</v>
      </c>
      <c r="D51" s="25">
        <v>44991</v>
      </c>
      <c r="E51" s="80">
        <v>23021</v>
      </c>
      <c r="F51" s="80">
        <v>21970</v>
      </c>
      <c r="G51" s="103">
        <v>104.78379608557123</v>
      </c>
      <c r="H51" s="33">
        <v>207.6</v>
      </c>
      <c r="I51" s="29"/>
      <c r="J51" s="30">
        <v>216.71965317919074</v>
      </c>
    </row>
    <row r="52" spans="1:10" x14ac:dyDescent="0.15">
      <c r="A52" s="83" t="s">
        <v>66</v>
      </c>
      <c r="B52" s="84">
        <v>20830</v>
      </c>
      <c r="C52" s="26">
        <v>2.4393182909265483</v>
      </c>
      <c r="D52" s="25">
        <v>50811</v>
      </c>
      <c r="E52" s="80">
        <v>25327</v>
      </c>
      <c r="F52" s="80">
        <v>25484</v>
      </c>
      <c r="G52" s="103">
        <v>99.383927169989022</v>
      </c>
      <c r="H52" s="33">
        <v>79.16</v>
      </c>
      <c r="I52" s="29"/>
      <c r="J52" s="30">
        <v>641.87721071248109</v>
      </c>
    </row>
    <row r="53" spans="1:10" x14ac:dyDescent="0.15">
      <c r="A53" s="90" t="s">
        <v>67</v>
      </c>
      <c r="B53" s="84">
        <v>18585</v>
      </c>
      <c r="C53" s="26">
        <v>2.5694377185902608</v>
      </c>
      <c r="D53" s="25">
        <v>47753</v>
      </c>
      <c r="E53" s="80">
        <v>23897</v>
      </c>
      <c r="F53" s="80">
        <v>23856</v>
      </c>
      <c r="G53" s="103">
        <v>100.17186452045608</v>
      </c>
      <c r="H53" s="100">
        <v>144.74</v>
      </c>
      <c r="I53" s="36"/>
      <c r="J53" s="30">
        <v>329.92261987011193</v>
      </c>
    </row>
    <row r="54" spans="1:10" x14ac:dyDescent="0.15">
      <c r="A54" s="90" t="s">
        <v>29</v>
      </c>
      <c r="B54" s="84">
        <v>25437</v>
      </c>
      <c r="C54" s="26">
        <v>2.4862208593780712</v>
      </c>
      <c r="D54" s="63">
        <v>63242</v>
      </c>
      <c r="E54" s="63">
        <v>31353</v>
      </c>
      <c r="F54" s="63">
        <v>31889</v>
      </c>
      <c r="G54" s="103">
        <v>98.319169619618052</v>
      </c>
      <c r="H54" s="100">
        <v>307.27</v>
      </c>
      <c r="I54" s="37" t="s">
        <v>81</v>
      </c>
      <c r="J54" s="30">
        <v>205.81898655905232</v>
      </c>
    </row>
    <row r="55" spans="1:10" x14ac:dyDescent="0.15">
      <c r="A55" s="90" t="s">
        <v>30</v>
      </c>
      <c r="B55" s="84">
        <v>11814</v>
      </c>
      <c r="C55" s="26">
        <v>2.5815134586084305</v>
      </c>
      <c r="D55" s="63">
        <v>30498</v>
      </c>
      <c r="E55" s="63">
        <v>15096</v>
      </c>
      <c r="F55" s="63">
        <v>15402</v>
      </c>
      <c r="G55" s="103">
        <v>98.013245033112582</v>
      </c>
      <c r="H55" s="33">
        <v>121.58</v>
      </c>
      <c r="I55" s="37" t="s">
        <v>81</v>
      </c>
      <c r="J55" s="30">
        <v>250.84717881230466</v>
      </c>
    </row>
    <row r="56" spans="1:10" x14ac:dyDescent="0.15">
      <c r="A56" s="90" t="s">
        <v>31</v>
      </c>
      <c r="B56" s="84">
        <v>6656</v>
      </c>
      <c r="C56" s="26">
        <v>2.2806490384615383</v>
      </c>
      <c r="D56" s="63">
        <v>15180</v>
      </c>
      <c r="E56" s="63">
        <v>7556</v>
      </c>
      <c r="F56" s="63">
        <v>7624</v>
      </c>
      <c r="G56" s="103">
        <v>99.108079748163689</v>
      </c>
      <c r="H56" s="33">
        <v>23.89</v>
      </c>
      <c r="I56" s="74"/>
      <c r="J56" s="30">
        <v>635.41230640435322</v>
      </c>
    </row>
    <row r="57" spans="1:10" x14ac:dyDescent="0.15">
      <c r="A57" s="90" t="s">
        <v>68</v>
      </c>
      <c r="B57" s="84">
        <v>6967</v>
      </c>
      <c r="C57" s="26">
        <v>2.5210277020238268</v>
      </c>
      <c r="D57" s="63">
        <v>17564</v>
      </c>
      <c r="E57" s="63">
        <v>8701</v>
      </c>
      <c r="F57" s="63">
        <v>8863</v>
      </c>
      <c r="G57" s="103">
        <v>98.17217646395126</v>
      </c>
      <c r="H57" s="33">
        <v>161.80000000000001</v>
      </c>
      <c r="I57" s="74"/>
      <c r="J57" s="30">
        <v>108.55377008652657</v>
      </c>
    </row>
    <row r="58" spans="1:10" x14ac:dyDescent="0.15">
      <c r="A58" s="90" t="s">
        <v>32</v>
      </c>
      <c r="B58" s="84">
        <v>15856</v>
      </c>
      <c r="C58" s="26">
        <v>2.3896947527749748</v>
      </c>
      <c r="D58" s="63">
        <v>37891</v>
      </c>
      <c r="E58" s="63">
        <v>19265</v>
      </c>
      <c r="F58" s="63">
        <v>18626</v>
      </c>
      <c r="G58" s="103">
        <v>103.43068828519276</v>
      </c>
      <c r="H58" s="100">
        <v>38</v>
      </c>
      <c r="I58" s="74"/>
      <c r="J58" s="30">
        <v>997.13157894736844</v>
      </c>
    </row>
    <row r="59" spans="1:10" x14ac:dyDescent="0.15">
      <c r="A59" s="90" t="s">
        <v>33</v>
      </c>
      <c r="B59" s="84">
        <v>15856</v>
      </c>
      <c r="C59" s="26">
        <v>2.3896947527749748</v>
      </c>
      <c r="D59" s="63">
        <v>37891</v>
      </c>
      <c r="E59" s="63">
        <v>19265</v>
      </c>
      <c r="F59" s="63">
        <v>18626</v>
      </c>
      <c r="G59" s="103">
        <v>103.43068828519276</v>
      </c>
      <c r="H59" s="33">
        <v>38</v>
      </c>
      <c r="I59" s="74"/>
      <c r="J59" s="30">
        <v>997.13157894736844</v>
      </c>
    </row>
    <row r="60" spans="1:10" x14ac:dyDescent="0.15">
      <c r="A60" s="90" t="s">
        <v>34</v>
      </c>
      <c r="B60" s="84">
        <v>6242</v>
      </c>
      <c r="C60" s="26">
        <v>2.3921819929509773</v>
      </c>
      <c r="D60" s="63">
        <v>14932</v>
      </c>
      <c r="E60" s="63">
        <v>7351</v>
      </c>
      <c r="F60" s="63">
        <v>7581</v>
      </c>
      <c r="G60" s="103">
        <v>96.966099459174245</v>
      </c>
      <c r="H60" s="100">
        <v>325.76</v>
      </c>
      <c r="I60" s="74"/>
      <c r="J60" s="30">
        <v>45.837426326129666</v>
      </c>
    </row>
    <row r="61" spans="1:10" x14ac:dyDescent="0.15">
      <c r="A61" s="90" t="s">
        <v>35</v>
      </c>
      <c r="B61" s="84">
        <v>6242</v>
      </c>
      <c r="C61" s="26">
        <v>2.3921819929509773</v>
      </c>
      <c r="D61" s="63">
        <v>14932</v>
      </c>
      <c r="E61" s="63">
        <v>7351</v>
      </c>
      <c r="F61" s="63">
        <v>7581</v>
      </c>
      <c r="G61" s="103">
        <v>96.966099459174245</v>
      </c>
      <c r="H61" s="33">
        <v>325.76</v>
      </c>
      <c r="I61" s="74"/>
      <c r="J61" s="30">
        <v>45.837426326129666</v>
      </c>
    </row>
    <row r="62" spans="1:10" x14ac:dyDescent="0.15">
      <c r="A62" s="90" t="s">
        <v>69</v>
      </c>
      <c r="B62" s="84">
        <v>30182</v>
      </c>
      <c r="C62" s="26">
        <v>2.3726724537803987</v>
      </c>
      <c r="D62" s="63">
        <v>71612</v>
      </c>
      <c r="E62" s="63">
        <v>35914</v>
      </c>
      <c r="F62" s="63">
        <v>35698</v>
      </c>
      <c r="G62" s="103">
        <v>100.60507591461707</v>
      </c>
      <c r="H62" s="100">
        <v>182.3</v>
      </c>
      <c r="I62" s="74"/>
      <c r="J62" s="30">
        <v>392.82501371365879</v>
      </c>
    </row>
    <row r="63" spans="1:10" x14ac:dyDescent="0.15">
      <c r="A63" s="90" t="s">
        <v>36</v>
      </c>
      <c r="B63" s="84">
        <v>5885</v>
      </c>
      <c r="C63" s="26">
        <v>2.4010195412064572</v>
      </c>
      <c r="D63" s="63">
        <v>14130</v>
      </c>
      <c r="E63" s="63">
        <v>7251</v>
      </c>
      <c r="F63" s="63">
        <v>6879</v>
      </c>
      <c r="G63" s="103">
        <v>105.40776275621457</v>
      </c>
      <c r="H63" s="33">
        <v>66.61</v>
      </c>
      <c r="I63" s="74"/>
      <c r="J63" s="30">
        <v>212.13031076414953</v>
      </c>
    </row>
    <row r="64" spans="1:10" x14ac:dyDescent="0.15">
      <c r="A64" s="90" t="s">
        <v>37</v>
      </c>
      <c r="B64" s="84">
        <v>21397</v>
      </c>
      <c r="C64" s="26">
        <v>2.320745898957798</v>
      </c>
      <c r="D64" s="63">
        <v>49657</v>
      </c>
      <c r="E64" s="63">
        <v>24823</v>
      </c>
      <c r="F64" s="63">
        <v>24834</v>
      </c>
      <c r="G64" s="103">
        <v>99.955705887090289</v>
      </c>
      <c r="H64" s="33">
        <v>71.400000000000006</v>
      </c>
      <c r="I64" s="74"/>
      <c r="J64" s="30">
        <v>695.47619047619037</v>
      </c>
    </row>
    <row r="65" spans="1:10" x14ac:dyDescent="0.15">
      <c r="A65" s="90" t="s">
        <v>38</v>
      </c>
      <c r="B65" s="84">
        <v>2900</v>
      </c>
      <c r="C65" s="26">
        <v>2.6982758620689653</v>
      </c>
      <c r="D65" s="63">
        <v>7825</v>
      </c>
      <c r="E65" s="63">
        <v>3840</v>
      </c>
      <c r="F65" s="63">
        <v>3985</v>
      </c>
      <c r="G65" s="103">
        <v>96.361355081555828</v>
      </c>
      <c r="H65" s="33">
        <v>44.3</v>
      </c>
      <c r="I65" s="74"/>
      <c r="J65" s="30">
        <v>176.63656884875849</v>
      </c>
    </row>
    <row r="66" spans="1:10" x14ac:dyDescent="0.15">
      <c r="A66" s="90" t="s">
        <v>39</v>
      </c>
      <c r="B66" s="84">
        <v>7183</v>
      </c>
      <c r="C66" s="26">
        <v>2.8543783934289295</v>
      </c>
      <c r="D66" s="63">
        <v>20503</v>
      </c>
      <c r="E66" s="63">
        <v>10689</v>
      </c>
      <c r="F66" s="63">
        <v>9814</v>
      </c>
      <c r="G66" s="103">
        <v>108.91583452211127</v>
      </c>
      <c r="H66" s="100">
        <v>58.99</v>
      </c>
      <c r="I66" s="74"/>
      <c r="J66" s="30">
        <v>347.5673843024241</v>
      </c>
    </row>
    <row r="67" spans="1:10" x14ac:dyDescent="0.15">
      <c r="A67" s="90" t="s">
        <v>40</v>
      </c>
      <c r="B67" s="84">
        <v>7183</v>
      </c>
      <c r="C67" s="26">
        <v>2.8543783934289295</v>
      </c>
      <c r="D67" s="63">
        <v>20503</v>
      </c>
      <c r="E67" s="63">
        <v>10689</v>
      </c>
      <c r="F67" s="63">
        <v>9814</v>
      </c>
      <c r="G67" s="103">
        <v>108.91583452211127</v>
      </c>
      <c r="H67" s="33">
        <v>58.99</v>
      </c>
      <c r="I67" s="74"/>
      <c r="J67" s="30">
        <v>347.5673843024241</v>
      </c>
    </row>
    <row r="68" spans="1:10" x14ac:dyDescent="0.15">
      <c r="A68" s="90" t="s">
        <v>41</v>
      </c>
      <c r="B68" s="84">
        <v>11935</v>
      </c>
      <c r="C68" s="26">
        <v>2.6658567239212401</v>
      </c>
      <c r="D68" s="63">
        <v>31817</v>
      </c>
      <c r="E68" s="63">
        <v>16090</v>
      </c>
      <c r="F68" s="63">
        <v>15727</v>
      </c>
      <c r="G68" s="103">
        <v>102.30813251096839</v>
      </c>
      <c r="H68" s="100">
        <v>69.7</v>
      </c>
      <c r="I68" s="74"/>
      <c r="J68" s="30">
        <v>456.48493543758963</v>
      </c>
    </row>
    <row r="69" spans="1:10" x14ac:dyDescent="0.15">
      <c r="A69" s="90" t="s">
        <v>42</v>
      </c>
      <c r="B69" s="84">
        <v>2998</v>
      </c>
      <c r="C69" s="26">
        <v>2.6260840560373584</v>
      </c>
      <c r="D69" s="63">
        <v>7873</v>
      </c>
      <c r="E69" s="63">
        <v>3967</v>
      </c>
      <c r="F69" s="63">
        <v>3906</v>
      </c>
      <c r="G69" s="103">
        <v>101.56169994879671</v>
      </c>
      <c r="H69" s="33">
        <v>23.11</v>
      </c>
      <c r="I69" s="74"/>
      <c r="J69" s="30">
        <v>340.67503245348337</v>
      </c>
    </row>
    <row r="70" spans="1:10" x14ac:dyDescent="0.15">
      <c r="A70" s="90" t="s">
        <v>43</v>
      </c>
      <c r="B70" s="84">
        <v>8937</v>
      </c>
      <c r="C70" s="26">
        <v>2.6791988362985344</v>
      </c>
      <c r="D70" s="63">
        <v>23944</v>
      </c>
      <c r="E70" s="63">
        <v>12123</v>
      </c>
      <c r="F70" s="63">
        <v>11821</v>
      </c>
      <c r="G70" s="103">
        <v>102.55477539971238</v>
      </c>
      <c r="H70" s="33">
        <v>46.59</v>
      </c>
      <c r="I70" s="74"/>
      <c r="J70" s="30">
        <v>513.9300279029834</v>
      </c>
    </row>
    <row r="71" spans="1:10" x14ac:dyDescent="0.15">
      <c r="A71" s="90" t="s">
        <v>44</v>
      </c>
      <c r="B71" s="84">
        <v>6306</v>
      </c>
      <c r="C71" s="26">
        <v>2.3732952743418965</v>
      </c>
      <c r="D71" s="63">
        <v>14966</v>
      </c>
      <c r="E71" s="63">
        <v>7322</v>
      </c>
      <c r="F71" s="63">
        <v>7644</v>
      </c>
      <c r="G71" s="103">
        <v>95.787545787545795</v>
      </c>
      <c r="H71" s="100">
        <v>24.86</v>
      </c>
      <c r="I71" s="74"/>
      <c r="J71" s="30">
        <v>602.01126307320999</v>
      </c>
    </row>
    <row r="72" spans="1:10" ht="14.25" thickBot="1" x14ac:dyDescent="0.2">
      <c r="A72" s="111" t="s">
        <v>70</v>
      </c>
      <c r="B72" s="92">
        <v>6306</v>
      </c>
      <c r="C72" s="112">
        <v>2.3732952743418965</v>
      </c>
      <c r="D72" s="113">
        <v>14966</v>
      </c>
      <c r="E72" s="113">
        <v>7322</v>
      </c>
      <c r="F72" s="113">
        <v>7644</v>
      </c>
      <c r="G72" s="114">
        <v>95.787545787545795</v>
      </c>
      <c r="H72" s="115">
        <v>24.86</v>
      </c>
      <c r="I72" s="116"/>
      <c r="J72" s="117">
        <v>602.01126307320999</v>
      </c>
    </row>
    <row r="73" spans="1:10" ht="10.5" customHeight="1" x14ac:dyDescent="0.15">
      <c r="A73" s="49" t="s">
        <v>93</v>
      </c>
      <c r="B73" s="50"/>
    </row>
    <row r="74" spans="1:10" ht="10.5" customHeight="1" x14ac:dyDescent="0.15">
      <c r="A74" s="49" t="s">
        <v>108</v>
      </c>
      <c r="B74" s="49"/>
    </row>
    <row r="75" spans="1:10" ht="10.5" customHeight="1" x14ac:dyDescent="0.15">
      <c r="A75" s="49" t="s">
        <v>95</v>
      </c>
      <c r="B75" s="50"/>
    </row>
    <row r="76" spans="1:10" ht="10.5" customHeight="1" x14ac:dyDescent="0.15">
      <c r="A76" s="67" t="s">
        <v>97</v>
      </c>
      <c r="B76" s="50"/>
    </row>
    <row r="77" spans="1:10" x14ac:dyDescent="0.15">
      <c r="A77" s="50" t="s">
        <v>109</v>
      </c>
      <c r="B77" s="49"/>
      <c r="C77" s="50"/>
      <c r="D77" s="50"/>
      <c r="E77" s="50"/>
      <c r="F77" s="49"/>
      <c r="G77" s="51"/>
      <c r="H77" s="1"/>
      <c r="I77" s="1"/>
      <c r="J77" s="1"/>
    </row>
    <row r="78" spans="1:10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mergeCells count="9">
    <mergeCell ref="H3:I5"/>
    <mergeCell ref="A3:A5"/>
    <mergeCell ref="G3:G5"/>
    <mergeCell ref="B3:C3"/>
    <mergeCell ref="D3:F3"/>
    <mergeCell ref="C4:C5"/>
    <mergeCell ref="D4:D5"/>
    <mergeCell ref="E4:E5"/>
    <mergeCell ref="F4:F5"/>
  </mergeCells>
  <phoneticPr fontId="2"/>
  <pageMargins left="0.59055118110236215" right="0.59055118110236215" top="0.59055118110236215" bottom="0.59055118110236215" header="0" footer="0.27559055118110237"/>
  <pageSetup paperSize="9" scale="80" firstPageNumber="1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4"/>
  <sheetViews>
    <sheetView zoomScaleNormal="100" workbookViewId="0">
      <selection activeCell="E26" sqref="E26"/>
    </sheetView>
  </sheetViews>
  <sheetFormatPr defaultRowHeight="13.5" x14ac:dyDescent="0.15"/>
  <cols>
    <col min="1" max="1" width="11.625" style="5" customWidth="1"/>
    <col min="2" max="6" width="9" style="5"/>
    <col min="7" max="7" width="7.625" style="5" customWidth="1"/>
    <col min="8" max="8" width="9" style="5"/>
    <col min="9" max="9" width="3.625" style="5" customWidth="1"/>
    <col min="10" max="10" width="9.625" style="5" customWidth="1"/>
    <col min="11" max="11" width="11.625" style="5" customWidth="1"/>
    <col min="12" max="16" width="9" style="5"/>
    <col min="17" max="17" width="7.625" style="5" customWidth="1"/>
    <col min="18" max="18" width="9" style="62"/>
    <col min="19" max="19" width="3.625" style="5" customWidth="1"/>
    <col min="20" max="21" width="9.625" style="5" customWidth="1"/>
    <col min="22" max="16384" width="9" style="5"/>
  </cols>
  <sheetData>
    <row r="1" spans="1:20" s="8" customFormat="1" ht="15.95" customHeight="1" x14ac:dyDescent="0.15">
      <c r="A1" s="7" t="s">
        <v>82</v>
      </c>
      <c r="E1" s="7"/>
      <c r="H1" s="9"/>
      <c r="K1" s="7"/>
      <c r="O1" s="7"/>
      <c r="R1" s="55"/>
    </row>
    <row r="2" spans="1:20" s="12" customFormat="1" ht="13.5" customHeight="1" x14ac:dyDescent="0.15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 x14ac:dyDescent="0.2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 x14ac:dyDescent="0.15">
      <c r="A4" s="119" t="s">
        <v>46</v>
      </c>
      <c r="B4" s="18" t="s">
        <v>47</v>
      </c>
      <c r="C4" s="19"/>
      <c r="D4" s="18" t="s">
        <v>49</v>
      </c>
      <c r="E4" s="20"/>
      <c r="F4" s="19"/>
      <c r="G4" s="124" t="s">
        <v>50</v>
      </c>
      <c r="H4" s="118" t="s">
        <v>53</v>
      </c>
      <c r="I4" s="135"/>
      <c r="J4" s="14"/>
      <c r="K4" s="119" t="s">
        <v>46</v>
      </c>
      <c r="L4" s="18" t="s">
        <v>47</v>
      </c>
      <c r="M4" s="19"/>
      <c r="N4" s="18" t="s">
        <v>49</v>
      </c>
      <c r="O4" s="20"/>
      <c r="P4" s="19"/>
      <c r="Q4" s="124" t="s">
        <v>50</v>
      </c>
      <c r="R4" s="118" t="s">
        <v>53</v>
      </c>
      <c r="S4" s="135"/>
      <c r="T4" s="14"/>
    </row>
    <row r="5" spans="1:20" s="15" customFormat="1" ht="13.5" customHeight="1" x14ac:dyDescent="0.15">
      <c r="A5" s="121"/>
      <c r="B5" s="16"/>
      <c r="C5" s="132" t="s">
        <v>0</v>
      </c>
      <c r="D5" s="134" t="s">
        <v>48</v>
      </c>
      <c r="E5" s="134" t="s">
        <v>1</v>
      </c>
      <c r="F5" s="134" t="s">
        <v>2</v>
      </c>
      <c r="G5" s="125"/>
      <c r="H5" s="120"/>
      <c r="I5" s="136"/>
      <c r="J5" s="21" t="s">
        <v>51</v>
      </c>
      <c r="K5" s="121"/>
      <c r="L5" s="16"/>
      <c r="M5" s="132" t="s">
        <v>0</v>
      </c>
      <c r="N5" s="134" t="s">
        <v>48</v>
      </c>
      <c r="O5" s="134" t="s">
        <v>1</v>
      </c>
      <c r="P5" s="134" t="s">
        <v>2</v>
      </c>
      <c r="Q5" s="125"/>
      <c r="R5" s="120"/>
      <c r="S5" s="136"/>
      <c r="T5" s="21" t="s">
        <v>51</v>
      </c>
    </row>
    <row r="6" spans="1:20" s="15" customFormat="1" x14ac:dyDescent="0.15">
      <c r="A6" s="123"/>
      <c r="B6" s="17"/>
      <c r="C6" s="133"/>
      <c r="D6" s="126"/>
      <c r="E6" s="126"/>
      <c r="F6" s="126"/>
      <c r="G6" s="126"/>
      <c r="H6" s="122"/>
      <c r="I6" s="137"/>
      <c r="J6" s="22" t="s">
        <v>52</v>
      </c>
      <c r="K6" s="123"/>
      <c r="L6" s="17"/>
      <c r="M6" s="133"/>
      <c r="N6" s="126"/>
      <c r="O6" s="126"/>
      <c r="P6" s="126"/>
      <c r="Q6" s="126"/>
      <c r="R6" s="122"/>
      <c r="S6" s="137"/>
      <c r="T6" s="22" t="s">
        <v>52</v>
      </c>
    </row>
    <row r="7" spans="1:20" ht="14.1" customHeight="1" x14ac:dyDescent="0.15">
      <c r="A7" s="24" t="s">
        <v>3</v>
      </c>
      <c r="B7" s="25">
        <v>1126882</v>
      </c>
      <c r="C7" s="26">
        <v>2.5922714179479298</v>
      </c>
      <c r="D7" s="25">
        <v>2921184</v>
      </c>
      <c r="E7" s="25">
        <v>1456521</v>
      </c>
      <c r="F7" s="25">
        <v>1464663</v>
      </c>
      <c r="G7" s="27">
        <v>99.444104206906303</v>
      </c>
      <c r="H7" s="28">
        <v>6096.9299999999976</v>
      </c>
      <c r="I7" s="29"/>
      <c r="J7" s="30">
        <v>479.12375572624273</v>
      </c>
      <c r="K7" s="90" t="s">
        <v>60</v>
      </c>
      <c r="L7" s="95">
        <v>14818</v>
      </c>
      <c r="M7" s="26">
        <v>2.9576865973815631</v>
      </c>
      <c r="N7" s="25">
        <v>43827</v>
      </c>
      <c r="O7" s="80">
        <v>21728</v>
      </c>
      <c r="P7" s="80">
        <v>22099</v>
      </c>
      <c r="Q7" s="27">
        <v>98.321191004117836</v>
      </c>
      <c r="R7" s="28">
        <v>205.81</v>
      </c>
      <c r="S7" s="29"/>
      <c r="T7" s="30">
        <v>212.94883630533016</v>
      </c>
    </row>
    <row r="8" spans="1:20" ht="14.1" customHeight="1" x14ac:dyDescent="0.15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>
        <v>15309</v>
      </c>
      <c r="M8" s="26">
        <v>2.7505388986870467</v>
      </c>
      <c r="N8" s="25">
        <v>42108</v>
      </c>
      <c r="O8" s="80">
        <v>21275</v>
      </c>
      <c r="P8" s="80">
        <v>20833</v>
      </c>
      <c r="Q8" s="27">
        <v>102.12163394614313</v>
      </c>
      <c r="R8" s="28">
        <v>156.6</v>
      </c>
      <c r="S8" s="29"/>
      <c r="T8" s="30">
        <v>268.88888888888891</v>
      </c>
    </row>
    <row r="9" spans="1:20" ht="14.1" customHeight="1" x14ac:dyDescent="0.15">
      <c r="A9" s="31" t="s">
        <v>4</v>
      </c>
      <c r="B9" s="25">
        <v>1026892</v>
      </c>
      <c r="C9" s="26">
        <v>2.5787346673262621</v>
      </c>
      <c r="D9" s="25">
        <v>2648082</v>
      </c>
      <c r="E9" s="25">
        <v>1320844</v>
      </c>
      <c r="F9" s="25">
        <v>1327238</v>
      </c>
      <c r="G9" s="27">
        <v>99.518247669219846</v>
      </c>
      <c r="H9" s="54">
        <v>5090.18</v>
      </c>
      <c r="I9" s="29"/>
      <c r="J9" s="30">
        <v>520.23346915040327</v>
      </c>
      <c r="K9" s="90" t="s">
        <v>62</v>
      </c>
      <c r="L9" s="84">
        <v>13816</v>
      </c>
      <c r="M9" s="26">
        <v>3.1260856977417486</v>
      </c>
      <c r="N9" s="25">
        <v>43190</v>
      </c>
      <c r="O9" s="80">
        <v>21230</v>
      </c>
      <c r="P9" s="80">
        <v>21960</v>
      </c>
      <c r="Q9" s="27">
        <v>96.67577413479053</v>
      </c>
      <c r="R9" s="28">
        <v>180.06</v>
      </c>
      <c r="S9" s="29"/>
      <c r="T9" s="30">
        <v>239.8644896145729</v>
      </c>
    </row>
    <row r="10" spans="1:20" ht="14.1" customHeight="1" x14ac:dyDescent="0.15">
      <c r="A10" s="31" t="s">
        <v>5</v>
      </c>
      <c r="B10" s="25">
        <v>99990</v>
      </c>
      <c r="C10" s="26">
        <v>2.7312931293129314</v>
      </c>
      <c r="D10" s="25">
        <v>273102</v>
      </c>
      <c r="E10" s="25">
        <v>135677</v>
      </c>
      <c r="F10" s="25">
        <v>137425</v>
      </c>
      <c r="G10" s="27">
        <v>98.728033472803347</v>
      </c>
      <c r="H10" s="54">
        <v>1006.76</v>
      </c>
      <c r="I10" s="29"/>
      <c r="J10" s="30">
        <v>271.26822678692042</v>
      </c>
      <c r="K10" s="90" t="s">
        <v>63</v>
      </c>
      <c r="L10" s="84">
        <v>37291</v>
      </c>
      <c r="M10" s="26">
        <v>2.5243356305811053</v>
      </c>
      <c r="N10" s="25">
        <v>94135</v>
      </c>
      <c r="O10" s="80">
        <v>48630</v>
      </c>
      <c r="P10" s="80">
        <v>45505</v>
      </c>
      <c r="Q10" s="27">
        <v>106.86737721129546</v>
      </c>
      <c r="R10" s="28">
        <v>146.94</v>
      </c>
      <c r="S10" s="29"/>
      <c r="T10" s="30">
        <v>640.63563359194234</v>
      </c>
    </row>
    <row r="11" spans="1:20" ht="14.1" customHeight="1" x14ac:dyDescent="0.15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>
        <v>11499</v>
      </c>
      <c r="M11" s="26">
        <v>3.0847899817375426</v>
      </c>
      <c r="N11" s="25">
        <v>35472</v>
      </c>
      <c r="O11" s="80">
        <v>17462</v>
      </c>
      <c r="P11" s="80">
        <v>18010</v>
      </c>
      <c r="Q11" s="27">
        <v>96.957245974458644</v>
      </c>
      <c r="R11" s="28">
        <v>222.48</v>
      </c>
      <c r="S11" s="29"/>
      <c r="T11" s="30">
        <v>159.43905070118663</v>
      </c>
    </row>
    <row r="12" spans="1:20" ht="14.1" customHeight="1" x14ac:dyDescent="0.15">
      <c r="A12" s="31" t="s">
        <v>6</v>
      </c>
      <c r="B12" s="25">
        <v>246944</v>
      </c>
      <c r="C12" s="26">
        <v>2.5172225281845275</v>
      </c>
      <c r="D12" s="25">
        <v>621613</v>
      </c>
      <c r="E12" s="25">
        <v>309072</v>
      </c>
      <c r="F12" s="25">
        <v>312541</v>
      </c>
      <c r="G12" s="27">
        <v>98.890065623390214</v>
      </c>
      <c r="H12" s="54">
        <v>1887.92</v>
      </c>
      <c r="I12" s="29"/>
      <c r="J12" s="30">
        <v>329.25812534429423</v>
      </c>
      <c r="K12" s="90" t="s">
        <v>65</v>
      </c>
      <c r="L12" s="84">
        <v>17235</v>
      </c>
      <c r="M12" s="26">
        <v>2.7745865970409049</v>
      </c>
      <c r="N12" s="25">
        <v>47820</v>
      </c>
      <c r="O12" s="80">
        <v>23961</v>
      </c>
      <c r="P12" s="80">
        <v>23859</v>
      </c>
      <c r="Q12" s="27">
        <v>100.42751163083112</v>
      </c>
      <c r="R12" s="28">
        <v>207.61</v>
      </c>
      <c r="S12" s="29"/>
      <c r="T12" s="30">
        <v>230.33572563942005</v>
      </c>
    </row>
    <row r="13" spans="1:20" ht="14.1" customHeight="1" x14ac:dyDescent="0.15">
      <c r="A13" s="31" t="s">
        <v>7</v>
      </c>
      <c r="B13" s="25">
        <v>189567</v>
      </c>
      <c r="C13" s="26">
        <v>2.4793503088617745</v>
      </c>
      <c r="D13" s="25">
        <v>470003</v>
      </c>
      <c r="E13" s="25">
        <v>230369</v>
      </c>
      <c r="F13" s="25">
        <v>239634</v>
      </c>
      <c r="G13" s="27">
        <v>96.133687206322975</v>
      </c>
      <c r="H13" s="54">
        <v>909.58000000000015</v>
      </c>
      <c r="I13" s="29"/>
      <c r="J13" s="30">
        <v>516.72530178763816</v>
      </c>
      <c r="K13" s="83" t="s">
        <v>66</v>
      </c>
      <c r="L13" s="84">
        <v>17418</v>
      </c>
      <c r="M13" s="26">
        <v>2.7357905614881157</v>
      </c>
      <c r="N13" s="25">
        <v>47652</v>
      </c>
      <c r="O13" s="80">
        <v>23815</v>
      </c>
      <c r="P13" s="80">
        <v>23837</v>
      </c>
      <c r="Q13" s="27">
        <v>99.90770650669127</v>
      </c>
      <c r="R13" s="28">
        <v>79.16</v>
      </c>
      <c r="S13" s="29"/>
      <c r="T13" s="30">
        <v>601.97069226882263</v>
      </c>
    </row>
    <row r="14" spans="1:20" ht="14.1" customHeight="1" x14ac:dyDescent="0.15">
      <c r="A14" s="31" t="s">
        <v>8</v>
      </c>
      <c r="B14" s="25">
        <v>103543</v>
      </c>
      <c r="C14" s="26">
        <v>2.6412022058468461</v>
      </c>
      <c r="D14" s="25">
        <v>273478</v>
      </c>
      <c r="E14" s="25">
        <v>138857</v>
      </c>
      <c r="F14" s="25">
        <v>134621</v>
      </c>
      <c r="G14" s="27">
        <v>103.14661159848761</v>
      </c>
      <c r="H14" s="54">
        <v>754.45</v>
      </c>
      <c r="I14" s="29"/>
      <c r="J14" s="30">
        <v>362.48657962754322</v>
      </c>
      <c r="K14" s="90" t="s">
        <v>67</v>
      </c>
      <c r="L14" s="84">
        <v>17951</v>
      </c>
      <c r="M14" s="26">
        <v>2.8572224388613447</v>
      </c>
      <c r="N14" s="25">
        <v>51290</v>
      </c>
      <c r="O14" s="80">
        <v>25819</v>
      </c>
      <c r="P14" s="80">
        <v>25471</v>
      </c>
      <c r="Q14" s="27">
        <v>101.36625966785758</v>
      </c>
      <c r="R14" s="35">
        <v>144.74</v>
      </c>
      <c r="S14" s="36"/>
      <c r="T14" s="30">
        <v>354.35954124637277</v>
      </c>
    </row>
    <row r="15" spans="1:20" ht="14.1" customHeight="1" x14ac:dyDescent="0.15">
      <c r="A15" s="31" t="s">
        <v>9</v>
      </c>
      <c r="B15" s="25">
        <v>393738</v>
      </c>
      <c r="C15" s="26">
        <v>2.5343477134541241</v>
      </c>
      <c r="D15" s="25">
        <v>997869</v>
      </c>
      <c r="E15" s="25">
        <v>499485</v>
      </c>
      <c r="F15" s="25">
        <v>498384</v>
      </c>
      <c r="G15" s="27">
        <v>100.22091399402871</v>
      </c>
      <c r="H15" s="54">
        <v>1514.0400000000002</v>
      </c>
      <c r="I15" s="29"/>
      <c r="J15" s="30">
        <v>659.07703891574852</v>
      </c>
      <c r="L15" s="96"/>
      <c r="M15" s="98"/>
      <c r="N15" s="97"/>
      <c r="O15" s="97"/>
      <c r="P15" s="97"/>
      <c r="Q15" s="99"/>
      <c r="R15" s="98"/>
      <c r="T15" s="99"/>
    </row>
    <row r="16" spans="1:20" ht="14.1" customHeight="1" x14ac:dyDescent="0.15">
      <c r="A16" s="31" t="s">
        <v>10</v>
      </c>
      <c r="B16" s="25">
        <v>193090</v>
      </c>
      <c r="C16" s="26">
        <v>2.8909886581386917</v>
      </c>
      <c r="D16" s="25">
        <v>558221</v>
      </c>
      <c r="E16" s="25">
        <v>278738</v>
      </c>
      <c r="F16" s="25">
        <v>279483</v>
      </c>
      <c r="G16" s="27">
        <v>99.733436380745871</v>
      </c>
      <c r="H16" s="54">
        <v>1030.94</v>
      </c>
      <c r="I16" s="29"/>
      <c r="J16" s="30">
        <v>541.467980677828</v>
      </c>
      <c r="K16" s="90" t="s">
        <v>29</v>
      </c>
      <c r="L16" s="84">
        <v>25650</v>
      </c>
      <c r="M16" s="26">
        <v>2.7479922027290447</v>
      </c>
      <c r="N16" s="63">
        <v>70486</v>
      </c>
      <c r="O16" s="63">
        <v>34490</v>
      </c>
      <c r="P16" s="63">
        <v>35996</v>
      </c>
      <c r="Q16" s="27">
        <v>95.81620180020002</v>
      </c>
      <c r="R16" s="26">
        <v>307.12</v>
      </c>
      <c r="S16" s="74"/>
      <c r="T16" s="30">
        <v>229.50638187027872</v>
      </c>
    </row>
    <row r="17" spans="1:20" ht="14.1" customHeight="1" x14ac:dyDescent="0.15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>
        <v>11417</v>
      </c>
      <c r="M17" s="26">
        <v>2.8941052815976174</v>
      </c>
      <c r="N17" s="63">
        <v>33042</v>
      </c>
      <c r="O17" s="63">
        <v>16302</v>
      </c>
      <c r="P17" s="63">
        <v>16740</v>
      </c>
      <c r="Q17" s="27">
        <v>97.383512544802869</v>
      </c>
      <c r="R17" s="28">
        <v>121.58</v>
      </c>
      <c r="S17" s="37" t="s">
        <v>81</v>
      </c>
      <c r="T17" s="30">
        <v>271.77167297252839</v>
      </c>
    </row>
    <row r="18" spans="1:20" ht="14.1" customHeight="1" x14ac:dyDescent="0.15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>
        <v>6954</v>
      </c>
      <c r="M18" s="26">
        <v>2.460454414725338</v>
      </c>
      <c r="N18" s="63">
        <v>17110</v>
      </c>
      <c r="O18" s="63">
        <v>8331</v>
      </c>
      <c r="P18" s="63">
        <v>8779</v>
      </c>
      <c r="Q18" s="27">
        <v>94.896913088051022</v>
      </c>
      <c r="R18" s="28">
        <v>23.74</v>
      </c>
      <c r="S18" s="74"/>
      <c r="T18" s="30">
        <v>720.72451558550972</v>
      </c>
    </row>
    <row r="19" spans="1:20" ht="14.1" customHeight="1" x14ac:dyDescent="0.15">
      <c r="A19" s="31" t="s">
        <v>3</v>
      </c>
      <c r="B19" s="77">
        <v>11720</v>
      </c>
      <c r="C19" s="26">
        <v>-3.984091978628701E-2</v>
      </c>
      <c r="D19" s="80">
        <v>-12197</v>
      </c>
      <c r="E19" s="81">
        <v>-6070</v>
      </c>
      <c r="F19" s="81">
        <v>-6127</v>
      </c>
      <c r="G19" s="27">
        <v>1.5597240093541132E-3</v>
      </c>
      <c r="H19" s="33">
        <v>1.089999999997417</v>
      </c>
      <c r="I19" s="29"/>
      <c r="J19" s="30">
        <v>-2.0865450690537273</v>
      </c>
      <c r="K19" s="90" t="s">
        <v>68</v>
      </c>
      <c r="L19" s="84">
        <v>7279</v>
      </c>
      <c r="M19" s="26">
        <v>2.7935155928012088</v>
      </c>
      <c r="N19" s="63">
        <v>20334</v>
      </c>
      <c r="O19" s="63">
        <v>9857</v>
      </c>
      <c r="P19" s="63">
        <v>10477</v>
      </c>
      <c r="Q19" s="27">
        <v>94.0822754605326</v>
      </c>
      <c r="R19" s="28">
        <v>161.80000000000001</v>
      </c>
      <c r="S19" s="74"/>
      <c r="T19" s="30">
        <v>125.67367119901111</v>
      </c>
    </row>
    <row r="20" spans="1:20" ht="14.1" customHeight="1" x14ac:dyDescent="0.15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91"/>
      <c r="M20" s="26"/>
      <c r="N20" s="34"/>
      <c r="O20" s="34"/>
      <c r="P20" s="34"/>
      <c r="Q20" s="27"/>
      <c r="R20" s="32"/>
      <c r="S20" s="74"/>
      <c r="T20" s="30"/>
    </row>
    <row r="21" spans="1:20" ht="14.1" customHeight="1" x14ac:dyDescent="0.15">
      <c r="A21" s="31" t="s">
        <v>4</v>
      </c>
      <c r="B21" s="77">
        <v>9429</v>
      </c>
      <c r="C21" s="26">
        <v>-3.9081859203927038E-2</v>
      </c>
      <c r="D21" s="80">
        <v>-9939</v>
      </c>
      <c r="E21" s="81">
        <v>-4938</v>
      </c>
      <c r="F21" s="81">
        <v>-5001</v>
      </c>
      <c r="G21" s="27">
        <v>2.9204644165048421E-3</v>
      </c>
      <c r="H21" s="33">
        <v>0.10999999999876309</v>
      </c>
      <c r="I21" s="29"/>
      <c r="J21" s="30">
        <v>-1.9638680178477443</v>
      </c>
      <c r="K21" s="90" t="s">
        <v>32</v>
      </c>
      <c r="L21" s="84">
        <v>14877</v>
      </c>
      <c r="M21" s="26">
        <v>2.550379780869799</v>
      </c>
      <c r="N21" s="63">
        <v>37942</v>
      </c>
      <c r="O21" s="63">
        <v>19207</v>
      </c>
      <c r="P21" s="63">
        <v>18735</v>
      </c>
      <c r="Q21" s="27">
        <v>102.51934881238324</v>
      </c>
      <c r="R21" s="26">
        <v>37.979999999999997</v>
      </c>
      <c r="S21" s="74"/>
      <c r="T21" s="30">
        <v>998.99947340705637</v>
      </c>
    </row>
    <row r="22" spans="1:20" ht="14.1" customHeight="1" x14ac:dyDescent="0.15">
      <c r="A22" s="31" t="s">
        <v>5</v>
      </c>
      <c r="B22" s="77">
        <v>632</v>
      </c>
      <c r="C22" s="26">
        <v>-4.7029262384365556E-2</v>
      </c>
      <c r="D22" s="80">
        <v>-2258</v>
      </c>
      <c r="E22" s="81">
        <v>-1132</v>
      </c>
      <c r="F22" s="81">
        <v>-1126</v>
      </c>
      <c r="G22" s="27">
        <v>-1.466777078205439E-2</v>
      </c>
      <c r="H22" s="33">
        <v>0.99000000000000909</v>
      </c>
      <c r="I22" s="29"/>
      <c r="J22" s="30">
        <v>-2.5120609528212867</v>
      </c>
      <c r="K22" s="90" t="s">
        <v>33</v>
      </c>
      <c r="L22" s="84">
        <v>14877</v>
      </c>
      <c r="M22" s="26">
        <v>2.550379780869799</v>
      </c>
      <c r="N22" s="63">
        <v>37942</v>
      </c>
      <c r="O22" s="63">
        <v>19207</v>
      </c>
      <c r="P22" s="63">
        <v>18735</v>
      </c>
      <c r="Q22" s="27">
        <v>102.51934881238324</v>
      </c>
      <c r="R22" s="28">
        <v>37.979999999999997</v>
      </c>
      <c r="S22" s="74"/>
      <c r="T22" s="30">
        <v>998.99947340705637</v>
      </c>
    </row>
    <row r="23" spans="1:20" ht="14.1" customHeight="1" x14ac:dyDescent="0.15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28"/>
      <c r="S23" s="74"/>
      <c r="T23" s="30"/>
    </row>
    <row r="24" spans="1:20" ht="14.1" customHeight="1" x14ac:dyDescent="0.15">
      <c r="A24" s="31" t="s">
        <v>6</v>
      </c>
      <c r="B24" s="77">
        <v>822</v>
      </c>
      <c r="C24" s="26">
        <v>-3.319292293573417E-2</v>
      </c>
      <c r="D24" s="80">
        <v>-5238</v>
      </c>
      <c r="E24" s="81">
        <v>-2657</v>
      </c>
      <c r="F24" s="81">
        <v>-2581</v>
      </c>
      <c r="G24" s="27">
        <v>-3.3208537093656787E-2</v>
      </c>
      <c r="H24" s="33">
        <v>1.6500000000000909</v>
      </c>
      <c r="I24" s="29"/>
      <c r="J24" s="30">
        <v>-3.0649249083207337</v>
      </c>
      <c r="K24" s="90" t="s">
        <v>34</v>
      </c>
      <c r="L24" s="84">
        <v>6976</v>
      </c>
      <c r="M24" s="26">
        <v>2.6353211009174311</v>
      </c>
      <c r="N24" s="63">
        <v>18384</v>
      </c>
      <c r="O24" s="63">
        <v>8906</v>
      </c>
      <c r="P24" s="63">
        <v>9478</v>
      </c>
      <c r="Q24" s="27">
        <v>93.964971512977428</v>
      </c>
      <c r="R24" s="26">
        <v>325.76</v>
      </c>
      <c r="S24" s="74"/>
      <c r="T24" s="30">
        <v>56.43418467583497</v>
      </c>
    </row>
    <row r="25" spans="1:20" ht="14.1" customHeight="1" x14ac:dyDescent="0.15">
      <c r="A25" s="31" t="s">
        <v>7</v>
      </c>
      <c r="B25" s="77">
        <v>1686</v>
      </c>
      <c r="C25" s="26">
        <v>-3.7094531269752373E-2</v>
      </c>
      <c r="D25" s="80">
        <v>-1714</v>
      </c>
      <c r="E25" s="81">
        <v>-813</v>
      </c>
      <c r="F25" s="81">
        <v>-901</v>
      </c>
      <c r="G25" s="27">
        <v>2.2102613644150892E-2</v>
      </c>
      <c r="H25" s="33">
        <v>0.29000000000007731</v>
      </c>
      <c r="I25" s="29"/>
      <c r="J25" s="30">
        <v>-2.049786468033858</v>
      </c>
      <c r="K25" s="90" t="s">
        <v>35</v>
      </c>
      <c r="L25" s="84">
        <v>6976</v>
      </c>
      <c r="M25" s="26">
        <v>2.6353211009174311</v>
      </c>
      <c r="N25" s="63">
        <v>18384</v>
      </c>
      <c r="O25" s="63">
        <v>8906</v>
      </c>
      <c r="P25" s="63">
        <v>9478</v>
      </c>
      <c r="Q25" s="27">
        <v>93.964971512977428</v>
      </c>
      <c r="R25" s="28">
        <v>325.76</v>
      </c>
      <c r="S25" s="74"/>
      <c r="T25" s="30">
        <v>56.43418467583497</v>
      </c>
    </row>
    <row r="26" spans="1:20" ht="14.1" customHeight="1" x14ac:dyDescent="0.15">
      <c r="A26" s="31" t="s">
        <v>8</v>
      </c>
      <c r="B26" s="77">
        <v>1212</v>
      </c>
      <c r="C26" s="26">
        <v>-5.0443917289948459E-2</v>
      </c>
      <c r="D26" s="80">
        <v>-1308</v>
      </c>
      <c r="E26" s="81">
        <v>-576</v>
      </c>
      <c r="F26" s="81">
        <v>-732</v>
      </c>
      <c r="G26" s="27">
        <v>0.13227131788799795</v>
      </c>
      <c r="H26" s="33">
        <v>-0.86999999999989086</v>
      </c>
      <c r="I26" s="29"/>
      <c r="J26" s="30">
        <v>-1.3141935546842092</v>
      </c>
      <c r="K26" s="90"/>
      <c r="L26" s="84"/>
      <c r="M26" s="26"/>
      <c r="N26" s="63"/>
      <c r="O26" s="63"/>
      <c r="P26" s="63"/>
      <c r="Q26" s="27"/>
      <c r="R26" s="28"/>
      <c r="S26" s="74"/>
      <c r="T26" s="30"/>
    </row>
    <row r="27" spans="1:20" ht="14.1" customHeight="1" x14ac:dyDescent="0.15">
      <c r="A27" s="31" t="s">
        <v>9</v>
      </c>
      <c r="B27" s="77">
        <v>4901</v>
      </c>
      <c r="C27" s="26">
        <v>-3.5061350745680731E-2</v>
      </c>
      <c r="D27" s="80">
        <v>576</v>
      </c>
      <c r="E27" s="81">
        <v>69</v>
      </c>
      <c r="F27" s="81">
        <v>507</v>
      </c>
      <c r="G27" s="27">
        <v>-8.8198497610790128E-2</v>
      </c>
      <c r="H27" s="33">
        <v>-2.0000000000209184E-2</v>
      </c>
      <c r="I27" s="29"/>
      <c r="J27" s="30">
        <v>0.38914015348029807</v>
      </c>
      <c r="K27" s="90" t="s">
        <v>69</v>
      </c>
      <c r="L27" s="84">
        <v>28121</v>
      </c>
      <c r="M27" s="26">
        <v>2.6174744852601259</v>
      </c>
      <c r="N27" s="63">
        <v>73606</v>
      </c>
      <c r="O27" s="63">
        <v>36611</v>
      </c>
      <c r="P27" s="63">
        <v>36995</v>
      </c>
      <c r="Q27" s="27">
        <v>98.962021894850665</v>
      </c>
      <c r="R27" s="26">
        <v>182.3</v>
      </c>
      <c r="S27" s="74"/>
      <c r="T27" s="30">
        <v>403.76302797586396</v>
      </c>
    </row>
    <row r="28" spans="1:20" ht="14.1" customHeight="1" x14ac:dyDescent="0.15">
      <c r="A28" s="31" t="s">
        <v>10</v>
      </c>
      <c r="B28" s="77">
        <v>1440</v>
      </c>
      <c r="C28" s="26">
        <v>-5.5089977300595283E-2</v>
      </c>
      <c r="D28" s="80">
        <v>-4513</v>
      </c>
      <c r="E28" s="81">
        <v>-2093</v>
      </c>
      <c r="F28" s="81">
        <v>-2420</v>
      </c>
      <c r="G28" s="27">
        <v>0.11370902772017644</v>
      </c>
      <c r="H28" s="33">
        <v>4.0000000000190994E-2</v>
      </c>
      <c r="I28" s="29"/>
      <c r="J28" s="30">
        <v>-4.3987377235689564</v>
      </c>
      <c r="K28" s="90" t="s">
        <v>36</v>
      </c>
      <c r="L28" s="84">
        <v>6298</v>
      </c>
      <c r="M28" s="26">
        <v>2.5838361384566531</v>
      </c>
      <c r="N28" s="63">
        <v>16273</v>
      </c>
      <c r="O28" s="63">
        <v>8225</v>
      </c>
      <c r="P28" s="63">
        <v>8048</v>
      </c>
      <c r="Q28" s="27">
        <v>102.19930417495029</v>
      </c>
      <c r="R28" s="28">
        <v>66.61</v>
      </c>
      <c r="S28" s="74"/>
      <c r="T28" s="30">
        <v>244.30265725866988</v>
      </c>
    </row>
    <row r="29" spans="1:20" ht="14.1" customHeight="1" x14ac:dyDescent="0.15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>
        <v>18877</v>
      </c>
      <c r="M29" s="26">
        <v>2.5423001536261061</v>
      </c>
      <c r="N29" s="63">
        <v>47991</v>
      </c>
      <c r="O29" s="63">
        <v>23820</v>
      </c>
      <c r="P29" s="63">
        <v>24171</v>
      </c>
      <c r="Q29" s="27">
        <v>98.547846593024701</v>
      </c>
      <c r="R29" s="28">
        <v>71.400000000000006</v>
      </c>
      <c r="S29" s="74"/>
      <c r="T29" s="30">
        <v>672.14285714285711</v>
      </c>
    </row>
    <row r="30" spans="1:20" ht="14.1" customHeight="1" x14ac:dyDescent="0.15">
      <c r="A30" s="31" t="s">
        <v>11</v>
      </c>
      <c r="B30" s="77">
        <v>117163</v>
      </c>
      <c r="C30" s="26">
        <v>2.3119585534682452</v>
      </c>
      <c r="D30" s="80">
        <v>270876</v>
      </c>
      <c r="E30" s="81">
        <v>132193</v>
      </c>
      <c r="F30" s="81">
        <v>138683</v>
      </c>
      <c r="G30" s="27">
        <v>95.320262757511728</v>
      </c>
      <c r="H30" s="33">
        <v>217.32</v>
      </c>
      <c r="I30" s="29" t="s">
        <v>81</v>
      </c>
      <c r="J30" s="30">
        <v>1246.4384318056323</v>
      </c>
      <c r="K30" s="90" t="s">
        <v>38</v>
      </c>
      <c r="L30" s="84">
        <v>2946</v>
      </c>
      <c r="M30" s="26">
        <v>3.1710794297352343</v>
      </c>
      <c r="N30" s="63">
        <v>9342</v>
      </c>
      <c r="O30" s="63">
        <v>4566</v>
      </c>
      <c r="P30" s="63">
        <v>4776</v>
      </c>
      <c r="Q30" s="27">
        <v>95.603015075376888</v>
      </c>
      <c r="R30" s="28">
        <v>44.3</v>
      </c>
      <c r="S30" s="74"/>
      <c r="T30" s="30">
        <v>210.88036117381492</v>
      </c>
    </row>
    <row r="31" spans="1:20" ht="14.1" customHeight="1" x14ac:dyDescent="0.15">
      <c r="A31" s="31" t="s">
        <v>12</v>
      </c>
      <c r="B31" s="78">
        <v>78191</v>
      </c>
      <c r="C31" s="64">
        <v>2.3686357764960162</v>
      </c>
      <c r="D31" s="78">
        <v>185206</v>
      </c>
      <c r="E31" s="78">
        <v>92906</v>
      </c>
      <c r="F31" s="78">
        <v>92300</v>
      </c>
      <c r="G31" s="75">
        <v>100.65655471289274</v>
      </c>
      <c r="H31" s="64">
        <v>225.71</v>
      </c>
      <c r="I31" s="29"/>
      <c r="J31" s="75">
        <v>820.54849142705234</v>
      </c>
      <c r="K31" s="90"/>
      <c r="L31" s="84"/>
      <c r="M31" s="26"/>
      <c r="N31" s="63"/>
      <c r="O31" s="63"/>
      <c r="P31" s="63"/>
      <c r="Q31" s="27"/>
      <c r="R31" s="28"/>
      <c r="S31" s="74"/>
      <c r="T31" s="30"/>
    </row>
    <row r="32" spans="1:20" ht="14.1" customHeight="1" x14ac:dyDescent="0.15">
      <c r="A32" s="31" t="s">
        <v>13</v>
      </c>
      <c r="B32" s="78">
        <v>58908</v>
      </c>
      <c r="C32" s="79">
        <v>2.4115400285190467</v>
      </c>
      <c r="D32" s="25">
        <v>142059</v>
      </c>
      <c r="E32" s="82">
        <v>70948</v>
      </c>
      <c r="F32" s="82">
        <v>71111</v>
      </c>
      <c r="G32" s="76">
        <v>99.770780891845149</v>
      </c>
      <c r="H32" s="65">
        <v>122.89</v>
      </c>
      <c r="I32" s="29"/>
      <c r="J32" s="76">
        <v>1155.9850272601514</v>
      </c>
      <c r="K32" s="90" t="s">
        <v>39</v>
      </c>
      <c r="L32" s="84">
        <v>6902</v>
      </c>
      <c r="M32" s="26">
        <v>3.2254419008982902</v>
      </c>
      <c r="N32" s="63">
        <v>22262</v>
      </c>
      <c r="O32" s="63">
        <v>11476</v>
      </c>
      <c r="P32" s="63">
        <v>10786</v>
      </c>
      <c r="Q32" s="27">
        <v>106.39718153161506</v>
      </c>
      <c r="R32" s="26">
        <v>58.99</v>
      </c>
      <c r="S32" s="74"/>
      <c r="T32" s="30">
        <v>377.3859976267164</v>
      </c>
    </row>
    <row r="33" spans="1:20" ht="14.1" customHeight="1" x14ac:dyDescent="0.15">
      <c r="A33" s="31" t="s">
        <v>14</v>
      </c>
      <c r="B33" s="78">
        <v>53249</v>
      </c>
      <c r="C33" s="64">
        <v>2.6514676331949896</v>
      </c>
      <c r="D33" s="78">
        <v>141188</v>
      </c>
      <c r="E33" s="78">
        <v>70694</v>
      </c>
      <c r="F33" s="78">
        <v>70494</v>
      </c>
      <c r="G33" s="75">
        <v>100.28371208897211</v>
      </c>
      <c r="H33" s="64">
        <v>123.58</v>
      </c>
      <c r="I33" s="29"/>
      <c r="J33" s="75">
        <v>1142.4826023628418</v>
      </c>
      <c r="K33" s="90" t="s">
        <v>40</v>
      </c>
      <c r="L33" s="84">
        <v>6902</v>
      </c>
      <c r="M33" s="26">
        <v>3.2254419008982902</v>
      </c>
      <c r="N33" s="63">
        <v>22262</v>
      </c>
      <c r="O33" s="63">
        <v>11476</v>
      </c>
      <c r="P33" s="63">
        <v>10786</v>
      </c>
      <c r="Q33" s="27">
        <v>106.39718153161506</v>
      </c>
      <c r="R33" s="28">
        <v>58.99</v>
      </c>
      <c r="S33" s="74"/>
      <c r="T33" s="30">
        <v>377.3859976267164</v>
      </c>
    </row>
    <row r="34" spans="1:20" ht="14.1" customHeight="1" x14ac:dyDescent="0.15">
      <c r="A34" s="31" t="s">
        <v>15</v>
      </c>
      <c r="B34" s="78">
        <v>27675</v>
      </c>
      <c r="C34" s="64">
        <v>2.7719241192411923</v>
      </c>
      <c r="D34" s="78">
        <v>76713</v>
      </c>
      <c r="E34" s="78">
        <v>37774</v>
      </c>
      <c r="F34" s="78">
        <v>38939</v>
      </c>
      <c r="G34" s="75">
        <v>97.008140938390824</v>
      </c>
      <c r="H34" s="64">
        <v>215.53</v>
      </c>
      <c r="I34" s="29"/>
      <c r="J34" s="75">
        <v>355.92724910685286</v>
      </c>
      <c r="K34" s="90"/>
      <c r="L34" s="84"/>
      <c r="M34" s="26"/>
      <c r="N34" s="63"/>
      <c r="O34" s="63"/>
      <c r="P34" s="63"/>
      <c r="Q34" s="27"/>
      <c r="R34" s="28"/>
      <c r="S34" s="74"/>
      <c r="T34" s="30"/>
    </row>
    <row r="35" spans="1:20" ht="14.1" customHeight="1" x14ac:dyDescent="0.15">
      <c r="A35" s="31" t="s">
        <v>16</v>
      </c>
      <c r="B35" s="78">
        <v>18030</v>
      </c>
      <c r="C35" s="79">
        <v>2.8642262895174708</v>
      </c>
      <c r="D35" s="25">
        <v>51642</v>
      </c>
      <c r="E35" s="82">
        <v>25713</v>
      </c>
      <c r="F35" s="82">
        <v>25929</v>
      </c>
      <c r="G35" s="76">
        <v>99.166955918084</v>
      </c>
      <c r="H35" s="65">
        <v>65.760000000000005</v>
      </c>
      <c r="I35" s="29"/>
      <c r="J35" s="76">
        <v>785.31021897810217</v>
      </c>
      <c r="K35" s="90" t="s">
        <v>41</v>
      </c>
      <c r="L35" s="84">
        <v>11156</v>
      </c>
      <c r="M35" s="26">
        <v>3.0244711366081032</v>
      </c>
      <c r="N35" s="63">
        <v>33741</v>
      </c>
      <c r="O35" s="63">
        <v>16857</v>
      </c>
      <c r="P35" s="63">
        <v>16884</v>
      </c>
      <c r="Q35" s="27">
        <v>99.840085287846478</v>
      </c>
      <c r="R35" s="26">
        <v>69.7</v>
      </c>
      <c r="S35" s="74"/>
      <c r="T35" s="30">
        <v>484.0889526542324</v>
      </c>
    </row>
    <row r="36" spans="1:20" ht="14.1" customHeight="1" x14ac:dyDescent="0.15">
      <c r="A36" s="31" t="s">
        <v>17</v>
      </c>
      <c r="B36" s="78">
        <v>31424</v>
      </c>
      <c r="C36" s="64">
        <v>2.5122517820773931</v>
      </c>
      <c r="D36" s="78">
        <v>78945</v>
      </c>
      <c r="E36" s="78">
        <v>39671</v>
      </c>
      <c r="F36" s="78">
        <v>39274</v>
      </c>
      <c r="G36" s="75">
        <v>101.01084687070328</v>
      </c>
      <c r="H36" s="64">
        <v>78.55</v>
      </c>
      <c r="I36" s="29"/>
      <c r="J36" s="75">
        <v>1005.0286441756843</v>
      </c>
      <c r="K36" s="90" t="s">
        <v>42</v>
      </c>
      <c r="L36" s="84">
        <v>3027</v>
      </c>
      <c r="M36" s="26">
        <v>2.9547406673273868</v>
      </c>
      <c r="N36" s="63">
        <v>8944</v>
      </c>
      <c r="O36" s="63">
        <v>4509</v>
      </c>
      <c r="P36" s="63">
        <v>4435</v>
      </c>
      <c r="Q36" s="27">
        <v>101.6685456595265</v>
      </c>
      <c r="R36" s="28">
        <v>23.11</v>
      </c>
      <c r="S36" s="74"/>
      <c r="T36" s="30">
        <v>387.0186066637819</v>
      </c>
    </row>
    <row r="37" spans="1:20" ht="14.1" customHeight="1" x14ac:dyDescent="0.15">
      <c r="A37" s="31" t="s">
        <v>18</v>
      </c>
      <c r="B37" s="78">
        <v>15203</v>
      </c>
      <c r="C37" s="64">
        <v>2.8620009208708805</v>
      </c>
      <c r="D37" s="78">
        <v>43511</v>
      </c>
      <c r="E37" s="78">
        <v>21790</v>
      </c>
      <c r="F37" s="78">
        <v>21721</v>
      </c>
      <c r="G37" s="75">
        <v>100.31766493255374</v>
      </c>
      <c r="H37" s="64">
        <v>80.88</v>
      </c>
      <c r="I37" s="29"/>
      <c r="J37" s="75">
        <v>537.96983184965381</v>
      </c>
      <c r="K37" s="90" t="s">
        <v>43</v>
      </c>
      <c r="L37" s="84">
        <v>8129</v>
      </c>
      <c r="M37" s="26">
        <v>3.050436708082175</v>
      </c>
      <c r="N37" s="63">
        <v>24797</v>
      </c>
      <c r="O37" s="63">
        <v>12348</v>
      </c>
      <c r="P37" s="63">
        <v>12449</v>
      </c>
      <c r="Q37" s="27">
        <v>99.188689854606793</v>
      </c>
      <c r="R37" s="28">
        <v>46.59</v>
      </c>
      <c r="S37" s="74"/>
      <c r="T37" s="30">
        <v>532.23867782785999</v>
      </c>
    </row>
    <row r="38" spans="1:20" ht="14.1" customHeight="1" x14ac:dyDescent="0.15">
      <c r="A38" s="31" t="s">
        <v>55</v>
      </c>
      <c r="B38" s="78">
        <v>20948</v>
      </c>
      <c r="C38" s="64">
        <v>3.0053943097193048</v>
      </c>
      <c r="D38" s="78">
        <v>62957</v>
      </c>
      <c r="E38" s="78">
        <v>31427</v>
      </c>
      <c r="F38" s="78">
        <v>31530</v>
      </c>
      <c r="G38" s="75">
        <v>99.673326990168093</v>
      </c>
      <c r="H38" s="64">
        <v>123.64</v>
      </c>
      <c r="I38" s="29"/>
      <c r="J38" s="75">
        <v>509.19605305726304</v>
      </c>
      <c r="K38" s="90"/>
      <c r="L38" s="91"/>
      <c r="M38" s="26"/>
      <c r="N38" s="34"/>
      <c r="O38" s="34"/>
      <c r="P38" s="34"/>
      <c r="Q38" s="27"/>
      <c r="R38" s="32"/>
      <c r="S38" s="74"/>
      <c r="T38" s="30"/>
    </row>
    <row r="39" spans="1:20" ht="14.1" customHeight="1" x14ac:dyDescent="0.15">
      <c r="A39" s="31" t="s">
        <v>19</v>
      </c>
      <c r="B39" s="78">
        <v>19882</v>
      </c>
      <c r="C39" s="64">
        <v>2.6636656272004831</v>
      </c>
      <c r="D39" s="78">
        <v>52959</v>
      </c>
      <c r="E39" s="78">
        <v>25696</v>
      </c>
      <c r="F39" s="78">
        <v>27263</v>
      </c>
      <c r="G39" s="75">
        <v>94.25228331438214</v>
      </c>
      <c r="H39" s="64">
        <v>371.99</v>
      </c>
      <c r="I39" s="29"/>
      <c r="J39" s="75">
        <v>142.36673028844862</v>
      </c>
      <c r="K39" s="90" t="s">
        <v>44</v>
      </c>
      <c r="L39" s="84">
        <v>6308</v>
      </c>
      <c r="M39" s="26">
        <v>2.6444197844007609</v>
      </c>
      <c r="N39" s="63">
        <v>16681</v>
      </c>
      <c r="O39" s="63">
        <v>8130</v>
      </c>
      <c r="P39" s="63">
        <v>8551</v>
      </c>
      <c r="Q39" s="27">
        <v>95.076599228160447</v>
      </c>
      <c r="R39" s="26">
        <v>24.9</v>
      </c>
      <c r="S39" s="74"/>
      <c r="T39" s="30">
        <v>669.91967871485951</v>
      </c>
    </row>
    <row r="40" spans="1:20" ht="14.1" customHeight="1" x14ac:dyDescent="0.15">
      <c r="A40" s="31" t="s">
        <v>20</v>
      </c>
      <c r="B40" s="78">
        <v>11708</v>
      </c>
      <c r="C40" s="64">
        <v>2.5180218653911854</v>
      </c>
      <c r="D40" s="78">
        <v>29481</v>
      </c>
      <c r="E40" s="78">
        <v>14418</v>
      </c>
      <c r="F40" s="78">
        <v>15063</v>
      </c>
      <c r="G40" s="75">
        <v>95.717984465245962</v>
      </c>
      <c r="H40" s="64">
        <v>193.58</v>
      </c>
      <c r="I40" s="29"/>
      <c r="J40" s="75">
        <v>152.29362537452215</v>
      </c>
      <c r="K40" s="90" t="s">
        <v>70</v>
      </c>
      <c r="L40" s="84">
        <v>6308</v>
      </c>
      <c r="M40" s="26">
        <v>2.6444197844007609</v>
      </c>
      <c r="N40" s="63">
        <v>16681</v>
      </c>
      <c r="O40" s="63">
        <v>8130</v>
      </c>
      <c r="P40" s="63">
        <v>8551</v>
      </c>
      <c r="Q40" s="27">
        <v>95.076599228160447</v>
      </c>
      <c r="R40" s="28">
        <v>24.9</v>
      </c>
      <c r="S40" s="74"/>
      <c r="T40" s="30">
        <v>669.91967871485951</v>
      </c>
    </row>
    <row r="41" spans="1:20" ht="14.1" customHeight="1" x14ac:dyDescent="0.15">
      <c r="A41" s="31" t="s">
        <v>21</v>
      </c>
      <c r="B41" s="34">
        <v>16913</v>
      </c>
      <c r="C41" s="26">
        <v>2.6145568497605391</v>
      </c>
      <c r="D41" s="80">
        <v>44220</v>
      </c>
      <c r="E41" s="80">
        <v>21866</v>
      </c>
      <c r="F41" s="80">
        <v>22354</v>
      </c>
      <c r="G41" s="27">
        <v>97.816945513107285</v>
      </c>
      <c r="H41" s="32">
        <v>186.8</v>
      </c>
      <c r="I41" s="29"/>
      <c r="J41" s="30">
        <v>236.72376873661668</v>
      </c>
      <c r="K41" s="90"/>
      <c r="L41" s="84"/>
      <c r="M41" s="26"/>
      <c r="N41" s="63"/>
      <c r="O41" s="63"/>
      <c r="P41" s="63"/>
      <c r="Q41" s="27"/>
      <c r="R41" s="26"/>
      <c r="S41" s="74"/>
      <c r="T41" s="30"/>
    </row>
    <row r="42" spans="1:20" ht="14.1" customHeight="1" x14ac:dyDescent="0.15">
      <c r="A42" s="31" t="s">
        <v>22</v>
      </c>
      <c r="B42" s="80">
        <v>28803</v>
      </c>
      <c r="C42" s="26">
        <v>2.6855188695621983</v>
      </c>
      <c r="D42" s="25">
        <v>77351</v>
      </c>
      <c r="E42" s="80">
        <v>37867</v>
      </c>
      <c r="F42" s="80">
        <v>39484</v>
      </c>
      <c r="G42" s="27">
        <v>95.904670246175655</v>
      </c>
      <c r="H42" s="28">
        <v>240.4</v>
      </c>
      <c r="I42" s="29"/>
      <c r="J42" s="30">
        <v>321.75956738768718</v>
      </c>
      <c r="K42" s="90"/>
      <c r="L42" s="84"/>
      <c r="M42" s="26"/>
      <c r="N42" s="63"/>
      <c r="O42" s="63"/>
      <c r="P42" s="63"/>
      <c r="Q42" s="27"/>
      <c r="R42" s="28"/>
      <c r="S42" s="37"/>
      <c r="T42" s="30"/>
    </row>
    <row r="43" spans="1:20" ht="14.1" customHeight="1" x14ac:dyDescent="0.15">
      <c r="A43" s="31" t="s">
        <v>23</v>
      </c>
      <c r="B43" s="80">
        <v>43323</v>
      </c>
      <c r="C43" s="26">
        <v>2.4703967869261132</v>
      </c>
      <c r="D43" s="25">
        <v>107025</v>
      </c>
      <c r="E43" s="80">
        <v>52596</v>
      </c>
      <c r="F43" s="80">
        <v>54429</v>
      </c>
      <c r="G43" s="27">
        <v>96.632309981811176</v>
      </c>
      <c r="H43" s="28">
        <v>69.94</v>
      </c>
      <c r="I43" s="29"/>
      <c r="J43" s="30">
        <v>1530.2402058907635</v>
      </c>
      <c r="K43" s="90"/>
      <c r="L43" s="84"/>
      <c r="M43" s="26"/>
      <c r="N43" s="63"/>
      <c r="O43" s="63"/>
      <c r="P43" s="63"/>
      <c r="Q43" s="27"/>
      <c r="R43" s="28"/>
      <c r="S43" s="37"/>
      <c r="T43" s="30"/>
    </row>
    <row r="44" spans="1:20" ht="14.1" customHeight="1" x14ac:dyDescent="0.15">
      <c r="A44" s="31" t="s">
        <v>24</v>
      </c>
      <c r="B44" s="80">
        <v>33533</v>
      </c>
      <c r="C44" s="26">
        <v>2.5035636537142518</v>
      </c>
      <c r="D44" s="25">
        <v>83952</v>
      </c>
      <c r="E44" s="80">
        <v>41715</v>
      </c>
      <c r="F44" s="80">
        <v>42237</v>
      </c>
      <c r="G44" s="27">
        <v>98.764116769656937</v>
      </c>
      <c r="H44" s="28">
        <v>58.92</v>
      </c>
      <c r="I44" s="29"/>
      <c r="J44" s="30">
        <v>1424.847250509165</v>
      </c>
      <c r="K44" s="90"/>
      <c r="L44" s="84"/>
      <c r="M44" s="26"/>
      <c r="N44" s="63"/>
      <c r="O44" s="63"/>
      <c r="P44" s="63"/>
      <c r="Q44" s="27"/>
      <c r="R44" s="28"/>
      <c r="S44" s="37"/>
      <c r="T44" s="30"/>
    </row>
    <row r="45" spans="1:20" ht="14.1" customHeight="1" x14ac:dyDescent="0.15">
      <c r="A45" s="31" t="s">
        <v>25</v>
      </c>
      <c r="B45" s="80">
        <v>92703</v>
      </c>
      <c r="C45" s="26">
        <v>2.3852410385855904</v>
      </c>
      <c r="D45" s="25">
        <v>221119</v>
      </c>
      <c r="E45" s="80">
        <v>112882</v>
      </c>
      <c r="F45" s="80">
        <v>108237</v>
      </c>
      <c r="G45" s="27">
        <v>104.29150844905162</v>
      </c>
      <c r="H45" s="28">
        <v>283.72000000000003</v>
      </c>
      <c r="I45" s="29"/>
      <c r="J45" s="30">
        <v>779.35640772592694</v>
      </c>
      <c r="L45" s="96"/>
      <c r="M45" s="98"/>
      <c r="N45" s="97"/>
      <c r="O45" s="97"/>
      <c r="P45" s="97"/>
      <c r="Q45" s="99"/>
      <c r="R45" s="98"/>
      <c r="T45" s="99"/>
    </row>
    <row r="46" spans="1:20" ht="14.1" customHeight="1" x14ac:dyDescent="0.15">
      <c r="A46" s="31" t="s">
        <v>26</v>
      </c>
      <c r="B46" s="80">
        <v>62441</v>
      </c>
      <c r="C46" s="26">
        <v>2.5096330936403963</v>
      </c>
      <c r="D46" s="25">
        <v>156704</v>
      </c>
      <c r="E46" s="80">
        <v>78792</v>
      </c>
      <c r="F46" s="80">
        <v>77912</v>
      </c>
      <c r="G46" s="27">
        <v>101.12947941267069</v>
      </c>
      <c r="H46" s="28">
        <v>99.83</v>
      </c>
      <c r="I46" s="29"/>
      <c r="J46" s="30">
        <v>1569.7085044575779</v>
      </c>
      <c r="K46" s="90"/>
      <c r="L46" s="84"/>
      <c r="M46" s="26"/>
      <c r="N46" s="63"/>
      <c r="O46" s="63"/>
      <c r="P46" s="63"/>
      <c r="Q46" s="27"/>
      <c r="R46" s="28"/>
      <c r="S46" s="37"/>
      <c r="T46" s="30"/>
    </row>
    <row r="47" spans="1:20" ht="14.1" customHeight="1" x14ac:dyDescent="0.15">
      <c r="A47" s="31" t="s">
        <v>27</v>
      </c>
      <c r="B47" s="80">
        <v>26970</v>
      </c>
      <c r="C47" s="26">
        <v>2.4769002595476457</v>
      </c>
      <c r="D47" s="25">
        <v>66802</v>
      </c>
      <c r="E47" s="80">
        <v>34365</v>
      </c>
      <c r="F47" s="80">
        <v>32437</v>
      </c>
      <c r="G47" s="27">
        <v>105.94382957733453</v>
      </c>
      <c r="H47" s="28">
        <v>106.02</v>
      </c>
      <c r="I47" s="29"/>
      <c r="J47" s="30">
        <v>630.08866251650636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4.1" customHeight="1" x14ac:dyDescent="0.15">
      <c r="A48" s="31" t="s">
        <v>28</v>
      </c>
      <c r="B48" s="80">
        <v>10548</v>
      </c>
      <c r="C48" s="26">
        <v>2.7729427379598026</v>
      </c>
      <c r="D48" s="25">
        <v>29249</v>
      </c>
      <c r="E48" s="80">
        <v>14439</v>
      </c>
      <c r="F48" s="80">
        <v>14810</v>
      </c>
      <c r="G48" s="27">
        <v>97.494935854152601</v>
      </c>
      <c r="H48" s="28">
        <v>71.400000000000006</v>
      </c>
      <c r="I48" s="29"/>
      <c r="J48" s="30">
        <v>409.64985994397756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4.1" customHeight="1" x14ac:dyDescent="0.15">
      <c r="A49" s="31" t="s">
        <v>45</v>
      </c>
      <c r="B49" s="80">
        <v>24198</v>
      </c>
      <c r="C49" s="26">
        <v>2.6523679642945699</v>
      </c>
      <c r="D49" s="25">
        <v>64182</v>
      </c>
      <c r="E49" s="80">
        <v>32340</v>
      </c>
      <c r="F49" s="80">
        <v>31842</v>
      </c>
      <c r="G49" s="27">
        <v>101.5639721123045</v>
      </c>
      <c r="H49" s="28">
        <v>35.71</v>
      </c>
      <c r="I49" s="29"/>
      <c r="J49" s="30">
        <v>1797.3116774012881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4.1" customHeight="1" x14ac:dyDescent="0.15">
      <c r="A50" s="31" t="s">
        <v>56</v>
      </c>
      <c r="B50" s="80">
        <v>16234</v>
      </c>
      <c r="C50" s="26">
        <v>2.6464826906492545</v>
      </c>
      <c r="D50" s="25">
        <v>42963</v>
      </c>
      <c r="E50" s="80">
        <v>21134</v>
      </c>
      <c r="F50" s="80">
        <v>21829</v>
      </c>
      <c r="G50" s="27">
        <v>96.816161986348433</v>
      </c>
      <c r="H50" s="28">
        <v>348.45</v>
      </c>
      <c r="I50" s="29"/>
      <c r="J50" s="30">
        <v>123.2974601808007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4.1" customHeight="1" x14ac:dyDescent="0.15">
      <c r="A51" s="31" t="s">
        <v>57</v>
      </c>
      <c r="B51" s="80">
        <v>19722</v>
      </c>
      <c r="C51" s="26">
        <v>2.7255856404015821</v>
      </c>
      <c r="D51" s="25">
        <v>53754</v>
      </c>
      <c r="E51" s="80">
        <v>26147</v>
      </c>
      <c r="F51" s="80">
        <v>27607</v>
      </c>
      <c r="G51" s="27">
        <v>94.71148621726374</v>
      </c>
      <c r="H51" s="28">
        <v>97.82</v>
      </c>
      <c r="I51" s="29"/>
      <c r="J51" s="30">
        <v>549.51952565937438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4.1" customHeight="1" x14ac:dyDescent="0.15">
      <c r="A52" s="31" t="s">
        <v>58</v>
      </c>
      <c r="B52" s="80">
        <v>36171</v>
      </c>
      <c r="C52" s="26">
        <v>2.9019933095573802</v>
      </c>
      <c r="D52" s="25">
        <v>104968</v>
      </c>
      <c r="E52" s="80">
        <v>51829</v>
      </c>
      <c r="F52" s="80">
        <v>53139</v>
      </c>
      <c r="G52" s="27">
        <v>97.534767308379912</v>
      </c>
      <c r="H52" s="28">
        <v>205.3</v>
      </c>
      <c r="I52" s="29"/>
      <c r="J52" s="30">
        <v>511.29079396005841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4.1" customHeight="1" thickBot="1" x14ac:dyDescent="0.2">
      <c r="A53" s="31" t="s">
        <v>59</v>
      </c>
      <c r="B53" s="80">
        <v>17615</v>
      </c>
      <c r="C53" s="26">
        <v>3.1088277036616518</v>
      </c>
      <c r="D53" s="25">
        <v>54762</v>
      </c>
      <c r="E53" s="80">
        <v>27722</v>
      </c>
      <c r="F53" s="80">
        <v>27040</v>
      </c>
      <c r="G53" s="27">
        <v>102.52218934911244</v>
      </c>
      <c r="H53" s="28">
        <v>123.03</v>
      </c>
      <c r="I53" s="29"/>
      <c r="J53" s="30">
        <v>445.11094854913438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 x14ac:dyDescent="0.15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20" s="53" customFormat="1" ht="12" customHeight="1" x14ac:dyDescent="0.15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20" s="53" customFormat="1" ht="12" customHeight="1" x14ac:dyDescent="0.15">
      <c r="A56" s="49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20" s="53" customFormat="1" ht="12" customHeight="1" x14ac:dyDescent="0.15">
      <c r="A57" s="49" t="s">
        <v>87</v>
      </c>
      <c r="B57" s="50"/>
      <c r="C57" s="49"/>
      <c r="D57" s="50"/>
      <c r="E57" s="51"/>
      <c r="F57" s="51"/>
      <c r="G57" s="49"/>
      <c r="H57" s="51"/>
      <c r="I57" s="49"/>
      <c r="J57" s="49"/>
      <c r="K57" s="5"/>
      <c r="L57" s="5"/>
      <c r="M57" s="5"/>
      <c r="N57" s="5"/>
      <c r="O57" s="5"/>
      <c r="P57" s="5"/>
      <c r="Q57" s="5"/>
      <c r="R57" s="62"/>
      <c r="S57" s="5"/>
      <c r="T57" s="5"/>
    </row>
    <row r="58" spans="1:20" s="70" customFormat="1" ht="12" customHeight="1" x14ac:dyDescent="0.15">
      <c r="A58" s="67" t="s">
        <v>89</v>
      </c>
      <c r="B58" s="68"/>
      <c r="C58" s="67"/>
      <c r="D58" s="68"/>
      <c r="E58" s="68"/>
      <c r="F58" s="68"/>
      <c r="G58" s="69"/>
      <c r="H58" s="69"/>
      <c r="I58" s="69"/>
      <c r="J58" s="67"/>
      <c r="K58" s="5"/>
      <c r="L58" s="5"/>
      <c r="M58" s="5"/>
      <c r="N58" s="5"/>
      <c r="O58" s="5"/>
      <c r="P58" s="5"/>
      <c r="Q58" s="5"/>
      <c r="R58" s="62"/>
      <c r="S58" s="5"/>
      <c r="T58" s="5"/>
    </row>
    <row r="59" spans="1:20" s="70" customFormat="1" ht="12" customHeight="1" x14ac:dyDescent="0.15">
      <c r="A59" s="67" t="s">
        <v>54</v>
      </c>
      <c r="B59" s="68"/>
      <c r="C59" s="67"/>
      <c r="D59" s="68"/>
      <c r="E59" s="68"/>
      <c r="F59" s="68"/>
      <c r="G59" s="69"/>
      <c r="H59" s="69"/>
      <c r="I59" s="69"/>
      <c r="J59" s="67"/>
      <c r="K59" s="67"/>
      <c r="L59" s="68"/>
      <c r="M59" s="67"/>
      <c r="N59" s="68"/>
      <c r="O59" s="68"/>
      <c r="P59" s="68"/>
      <c r="Q59" s="67"/>
      <c r="R59" s="69"/>
      <c r="S59" s="69"/>
      <c r="T59" s="43"/>
    </row>
    <row r="60" spans="1:20" s="70" customFormat="1" ht="12" customHeight="1" x14ac:dyDescent="0.15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70" customFormat="1" ht="12" customHeight="1" x14ac:dyDescent="0.15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9"/>
      <c r="R61" s="69"/>
      <c r="S61" s="69"/>
      <c r="T61" s="67"/>
    </row>
    <row r="62" spans="1:20" s="70" customFormat="1" ht="12" customHeight="1" x14ac:dyDescent="0.15">
      <c r="A62" s="67"/>
      <c r="B62" s="68"/>
      <c r="C62" s="67"/>
      <c r="D62" s="68"/>
      <c r="E62" s="68"/>
      <c r="F62" s="68"/>
      <c r="G62" s="69"/>
      <c r="H62" s="69"/>
      <c r="I62" s="69"/>
      <c r="J62" s="67"/>
      <c r="L62" s="68"/>
      <c r="M62" s="67"/>
      <c r="N62" s="68"/>
      <c r="O62" s="68"/>
      <c r="P62" s="68"/>
      <c r="Q62" s="69"/>
      <c r="R62" s="69"/>
      <c r="S62" s="69"/>
      <c r="T62" s="67"/>
    </row>
    <row r="63" spans="1:20" s="53" customFormat="1" ht="12" customHeight="1" x14ac:dyDescent="0.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70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53" customFormat="1" ht="12" customHeight="1" x14ac:dyDescent="0.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 x14ac:dyDescent="0.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 x14ac:dyDescent="0.15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 x14ac:dyDescent="0.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 x14ac:dyDescent="0.15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 x14ac:dyDescent="0.15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 x14ac:dyDescent="0.15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 x14ac:dyDescent="0.15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 x14ac:dyDescent="0.15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mergeCells count="14"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  <mergeCell ref="Q4:Q6"/>
  </mergeCells>
  <phoneticPr fontId="2"/>
  <pageMargins left="0.78740157480314965" right="0.78740157480314965" top="0.59055118110236227" bottom="0.59055118110236227" header="0.51181102362204722" footer="0.31496062992125984"/>
  <pageSetup paperSize="9" firstPageNumber="16" orientation="portrait" useFirstPageNumber="1" r:id="rId1"/>
  <headerFooter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76"/>
  <sheetViews>
    <sheetView zoomScaleNormal="100" workbookViewId="0">
      <selection activeCell="D25" sqref="D25"/>
    </sheetView>
  </sheetViews>
  <sheetFormatPr defaultRowHeight="13.5" x14ac:dyDescent="0.15"/>
  <cols>
    <col min="1" max="1" width="11.625" style="5" customWidth="1"/>
    <col min="2" max="2" width="9" style="5" customWidth="1"/>
    <col min="3" max="6" width="9" style="5"/>
    <col min="7" max="7" width="7.625" style="5" customWidth="1"/>
    <col min="8" max="8" width="9" style="5"/>
    <col min="9" max="9" width="3.625" style="5" customWidth="1"/>
    <col min="10" max="10" width="9.625" style="5" customWidth="1"/>
    <col min="11" max="11" width="11.625" style="5" customWidth="1"/>
    <col min="12" max="16" width="9" style="5"/>
    <col min="17" max="17" width="7.625" style="5" customWidth="1"/>
    <col min="18" max="18" width="9" style="62"/>
    <col min="19" max="19" width="3.625" style="5" customWidth="1"/>
    <col min="20" max="21" width="9.625" style="5" customWidth="1"/>
    <col min="22" max="16384" width="9" style="5"/>
  </cols>
  <sheetData>
    <row r="1" spans="1:20" s="8" customFormat="1" ht="15.95" customHeight="1" x14ac:dyDescent="0.15">
      <c r="A1" s="7" t="str">
        <f>第２表!A1</f>
        <v>第２表　世帯数、人口及び面積（令和４年10月１日現在）－県・地域・市町村－</v>
      </c>
      <c r="E1" s="7"/>
      <c r="H1" s="9"/>
      <c r="K1" s="7"/>
      <c r="O1" s="7"/>
      <c r="R1" s="55"/>
    </row>
    <row r="2" spans="1:20" s="12" customFormat="1" ht="13.5" customHeight="1" x14ac:dyDescent="0.15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 x14ac:dyDescent="0.2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 x14ac:dyDescent="0.15">
      <c r="A4" s="119" t="s">
        <v>46</v>
      </c>
      <c r="B4" s="18" t="s">
        <v>47</v>
      </c>
      <c r="C4" s="19"/>
      <c r="D4" s="18" t="s">
        <v>49</v>
      </c>
      <c r="E4" s="20"/>
      <c r="F4" s="19"/>
      <c r="G4" s="124" t="s">
        <v>50</v>
      </c>
      <c r="H4" s="118" t="s">
        <v>53</v>
      </c>
      <c r="I4" s="135"/>
      <c r="J4" s="14"/>
      <c r="K4" s="119" t="s">
        <v>46</v>
      </c>
      <c r="L4" s="18" t="s">
        <v>47</v>
      </c>
      <c r="M4" s="19"/>
      <c r="N4" s="18" t="s">
        <v>49</v>
      </c>
      <c r="O4" s="20"/>
      <c r="P4" s="19"/>
      <c r="Q4" s="124" t="s">
        <v>50</v>
      </c>
      <c r="R4" s="118" t="s">
        <v>53</v>
      </c>
      <c r="S4" s="135"/>
      <c r="T4" s="14"/>
    </row>
    <row r="5" spans="1:20" s="15" customFormat="1" ht="13.5" customHeight="1" x14ac:dyDescent="0.15">
      <c r="A5" s="121"/>
      <c r="B5" s="16"/>
      <c r="C5" s="132" t="s">
        <v>0</v>
      </c>
      <c r="D5" s="134" t="s">
        <v>48</v>
      </c>
      <c r="E5" s="134" t="s">
        <v>1</v>
      </c>
      <c r="F5" s="134" t="s">
        <v>2</v>
      </c>
      <c r="G5" s="125"/>
      <c r="H5" s="120"/>
      <c r="I5" s="136"/>
      <c r="J5" s="21" t="s">
        <v>51</v>
      </c>
      <c r="K5" s="121"/>
      <c r="L5" s="16"/>
      <c r="M5" s="132" t="s">
        <v>0</v>
      </c>
      <c r="N5" s="134" t="s">
        <v>48</v>
      </c>
      <c r="O5" s="134" t="s">
        <v>1</v>
      </c>
      <c r="P5" s="134" t="s">
        <v>2</v>
      </c>
      <c r="Q5" s="125"/>
      <c r="R5" s="120"/>
      <c r="S5" s="136"/>
      <c r="T5" s="21" t="s">
        <v>51</v>
      </c>
    </row>
    <row r="6" spans="1:20" s="15" customFormat="1" x14ac:dyDescent="0.15">
      <c r="A6" s="123"/>
      <c r="B6" s="17"/>
      <c r="C6" s="133"/>
      <c r="D6" s="126"/>
      <c r="E6" s="126"/>
      <c r="F6" s="126"/>
      <c r="G6" s="126"/>
      <c r="H6" s="122"/>
      <c r="I6" s="137"/>
      <c r="J6" s="22" t="s">
        <v>52</v>
      </c>
      <c r="K6" s="123"/>
      <c r="L6" s="17"/>
      <c r="M6" s="133"/>
      <c r="N6" s="126"/>
      <c r="O6" s="126"/>
      <c r="P6" s="126"/>
      <c r="Q6" s="126"/>
      <c r="R6" s="122"/>
      <c r="S6" s="137"/>
      <c r="T6" s="22" t="s">
        <v>52</v>
      </c>
    </row>
    <row r="7" spans="1:20" ht="14.1" customHeight="1" x14ac:dyDescent="0.15">
      <c r="A7" s="24" t="s">
        <v>71</v>
      </c>
      <c r="B7" s="25" t="e">
        <f>#REF!</f>
        <v>#REF!</v>
      </c>
      <c r="C7" s="26" t="e">
        <f>#REF!</f>
        <v>#REF!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7" t="e">
        <f>#REF!</f>
        <v>#REF!</v>
      </c>
      <c r="H7" s="33" t="e">
        <f>#REF!</f>
        <v>#REF!</v>
      </c>
      <c r="I7" s="29"/>
      <c r="J7" s="30" t="e">
        <f>#REF!</f>
        <v>#REF!</v>
      </c>
      <c r="K7" s="90" t="s">
        <v>60</v>
      </c>
      <c r="L7" s="95" t="e">
        <f>#REF!</f>
        <v>#REF!</v>
      </c>
      <c r="M7" s="26" t="e">
        <f>#REF!</f>
        <v>#REF!</v>
      </c>
      <c r="N7" s="25" t="e">
        <f>#REF!</f>
        <v>#REF!</v>
      </c>
      <c r="O7" s="80" t="e">
        <f>#REF!</f>
        <v>#REF!</v>
      </c>
      <c r="P7" s="80" t="e">
        <f>#REF!</f>
        <v>#REF!</v>
      </c>
      <c r="Q7" s="27" t="e">
        <f>#REF!</f>
        <v>#REF!</v>
      </c>
      <c r="R7" s="33" t="e">
        <f>#REF!</f>
        <v>#REF!</v>
      </c>
      <c r="S7" s="29"/>
      <c r="T7" s="30" t="e">
        <f>#REF!</f>
        <v>#REF!</v>
      </c>
    </row>
    <row r="8" spans="1:20" ht="14.1" customHeight="1" x14ac:dyDescent="0.15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 t="e">
        <f>#REF!</f>
        <v>#REF!</v>
      </c>
      <c r="M8" s="26" t="e">
        <f>#REF!</f>
        <v>#REF!</v>
      </c>
      <c r="N8" s="25" t="e">
        <f>#REF!</f>
        <v>#REF!</v>
      </c>
      <c r="O8" s="80" t="e">
        <f>#REF!</f>
        <v>#REF!</v>
      </c>
      <c r="P8" s="80" t="e">
        <f>#REF!</f>
        <v>#REF!</v>
      </c>
      <c r="Q8" s="27" t="e">
        <f>#REF!</f>
        <v>#REF!</v>
      </c>
      <c r="R8" s="33" t="e">
        <f>#REF!</f>
        <v>#REF!</v>
      </c>
      <c r="S8" s="29"/>
      <c r="T8" s="30" t="e">
        <f>#REF!</f>
        <v>#REF!</v>
      </c>
    </row>
    <row r="9" spans="1:20" ht="14.1" customHeight="1" x14ac:dyDescent="0.15">
      <c r="A9" s="31" t="s">
        <v>4</v>
      </c>
      <c r="B9" s="25" t="e">
        <f>#REF!</f>
        <v>#REF!</v>
      </c>
      <c r="C9" s="26" t="e">
        <f>#REF!</f>
        <v>#REF!</v>
      </c>
      <c r="D9" s="25" t="e">
        <f>#REF!</f>
        <v>#REF!</v>
      </c>
      <c r="E9" s="25" t="e">
        <f>#REF!</f>
        <v>#REF!</v>
      </c>
      <c r="F9" s="25" t="e">
        <f>#REF!</f>
        <v>#REF!</v>
      </c>
      <c r="G9" s="27" t="e">
        <f>#REF!</f>
        <v>#REF!</v>
      </c>
      <c r="H9" s="54" t="e">
        <f>#REF!</f>
        <v>#REF!</v>
      </c>
      <c r="I9" s="29"/>
      <c r="J9" s="30" t="e">
        <f>#REF!</f>
        <v>#REF!</v>
      </c>
      <c r="K9" s="90" t="s">
        <v>62</v>
      </c>
      <c r="L9" s="84" t="e">
        <f>#REF!</f>
        <v>#REF!</v>
      </c>
      <c r="M9" s="26" t="e">
        <f>#REF!</f>
        <v>#REF!</v>
      </c>
      <c r="N9" s="25" t="e">
        <f>#REF!</f>
        <v>#REF!</v>
      </c>
      <c r="O9" s="80" t="e">
        <f>#REF!</f>
        <v>#REF!</v>
      </c>
      <c r="P9" s="80" t="e">
        <f>#REF!</f>
        <v>#REF!</v>
      </c>
      <c r="Q9" s="27" t="e">
        <f>#REF!</f>
        <v>#REF!</v>
      </c>
      <c r="R9" s="33" t="e">
        <f>#REF!</f>
        <v>#REF!</v>
      </c>
      <c r="S9" s="29"/>
      <c r="T9" s="30" t="e">
        <f>#REF!</f>
        <v>#REF!</v>
      </c>
    </row>
    <row r="10" spans="1:20" ht="14.1" customHeight="1" x14ac:dyDescent="0.15">
      <c r="A10" s="31" t="s">
        <v>5</v>
      </c>
      <c r="B10" s="25" t="e">
        <f>#REF!</f>
        <v>#REF!</v>
      </c>
      <c r="C10" s="26" t="e">
        <f>#REF!</f>
        <v>#REF!</v>
      </c>
      <c r="D10" s="25" t="e">
        <f>#REF!</f>
        <v>#REF!</v>
      </c>
      <c r="E10" s="25" t="e">
        <f>#REF!</f>
        <v>#REF!</v>
      </c>
      <c r="F10" s="25" t="e">
        <f>#REF!</f>
        <v>#REF!</v>
      </c>
      <c r="G10" s="27" t="e">
        <f>#REF!</f>
        <v>#REF!</v>
      </c>
      <c r="H10" s="54" t="e">
        <f>#REF!</f>
        <v>#REF!</v>
      </c>
      <c r="I10" s="29"/>
      <c r="J10" s="30" t="e">
        <f>#REF!</f>
        <v>#REF!</v>
      </c>
      <c r="K10" s="90" t="s">
        <v>63</v>
      </c>
      <c r="L10" s="84" t="e">
        <f>#REF!</f>
        <v>#REF!</v>
      </c>
      <c r="M10" s="26" t="e">
        <f>#REF!</f>
        <v>#REF!</v>
      </c>
      <c r="N10" s="25" t="e">
        <f>#REF!</f>
        <v>#REF!</v>
      </c>
      <c r="O10" s="80" t="e">
        <f>#REF!</f>
        <v>#REF!</v>
      </c>
      <c r="P10" s="80" t="e">
        <f>#REF!</f>
        <v>#REF!</v>
      </c>
      <c r="Q10" s="27" t="e">
        <f>#REF!</f>
        <v>#REF!</v>
      </c>
      <c r="R10" s="33" t="e">
        <f>#REF!</f>
        <v>#REF!</v>
      </c>
      <c r="S10" s="29"/>
      <c r="T10" s="30" t="e">
        <f>#REF!</f>
        <v>#REF!</v>
      </c>
    </row>
    <row r="11" spans="1:20" ht="14.1" customHeight="1" x14ac:dyDescent="0.15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 t="e">
        <f>#REF!</f>
        <v>#REF!</v>
      </c>
      <c r="M11" s="26" t="e">
        <f>#REF!</f>
        <v>#REF!</v>
      </c>
      <c r="N11" s="25" t="e">
        <f>#REF!</f>
        <v>#REF!</v>
      </c>
      <c r="O11" s="80" t="e">
        <f>#REF!</f>
        <v>#REF!</v>
      </c>
      <c r="P11" s="80" t="e">
        <f>#REF!</f>
        <v>#REF!</v>
      </c>
      <c r="Q11" s="27" t="e">
        <f>#REF!</f>
        <v>#REF!</v>
      </c>
      <c r="R11" s="33" t="e">
        <f>#REF!</f>
        <v>#REF!</v>
      </c>
      <c r="S11" s="29"/>
      <c r="T11" s="30" t="e">
        <f>#REF!</f>
        <v>#REF!</v>
      </c>
    </row>
    <row r="12" spans="1:20" ht="14.1" customHeight="1" x14ac:dyDescent="0.15">
      <c r="A12" s="31" t="s">
        <v>6</v>
      </c>
      <c r="B12" s="25" t="e">
        <f>#REF!</f>
        <v>#REF!</v>
      </c>
      <c r="C12" s="26" t="e">
        <f>#REF!</f>
        <v>#REF!</v>
      </c>
      <c r="D12" s="25" t="e">
        <f>#REF!</f>
        <v>#REF!</v>
      </c>
      <c r="E12" s="25" t="e">
        <f>#REF!</f>
        <v>#REF!</v>
      </c>
      <c r="F12" s="25" t="e">
        <f>#REF!</f>
        <v>#REF!</v>
      </c>
      <c r="G12" s="27" t="e">
        <f>#REF!</f>
        <v>#REF!</v>
      </c>
      <c r="H12" s="54" t="e">
        <f>#REF!</f>
        <v>#REF!</v>
      </c>
      <c r="I12" s="29"/>
      <c r="J12" s="30" t="e">
        <f>#REF!</f>
        <v>#REF!</v>
      </c>
      <c r="K12" s="90" t="s">
        <v>65</v>
      </c>
      <c r="L12" s="84" t="e">
        <f>#REF!</f>
        <v>#REF!</v>
      </c>
      <c r="M12" s="26" t="e">
        <f>#REF!</f>
        <v>#REF!</v>
      </c>
      <c r="N12" s="25" t="e">
        <f>#REF!</f>
        <v>#REF!</v>
      </c>
      <c r="O12" s="80" t="e">
        <f>#REF!</f>
        <v>#REF!</v>
      </c>
      <c r="P12" s="80" t="e">
        <f>#REF!</f>
        <v>#REF!</v>
      </c>
      <c r="Q12" s="27" t="e">
        <f>#REF!</f>
        <v>#REF!</v>
      </c>
      <c r="R12" s="33" t="e">
        <f>#REF!</f>
        <v>#REF!</v>
      </c>
      <c r="S12" s="29"/>
      <c r="T12" s="30" t="e">
        <f>#REF!</f>
        <v>#REF!</v>
      </c>
    </row>
    <row r="13" spans="1:20" ht="14.1" customHeight="1" x14ac:dyDescent="0.15">
      <c r="A13" s="31" t="s">
        <v>7</v>
      </c>
      <c r="B13" s="25" t="e">
        <f>#REF!</f>
        <v>#REF!</v>
      </c>
      <c r="C13" s="26" t="e">
        <f>#REF!</f>
        <v>#REF!</v>
      </c>
      <c r="D13" s="25" t="e">
        <f>#REF!</f>
        <v>#REF!</v>
      </c>
      <c r="E13" s="25" t="e">
        <f>#REF!</f>
        <v>#REF!</v>
      </c>
      <c r="F13" s="25" t="e">
        <f>#REF!</f>
        <v>#REF!</v>
      </c>
      <c r="G13" s="27" t="e">
        <f>#REF!</f>
        <v>#REF!</v>
      </c>
      <c r="H13" s="54" t="e">
        <f>#REF!</f>
        <v>#REF!</v>
      </c>
      <c r="I13" s="29"/>
      <c r="J13" s="30" t="e">
        <f>#REF!</f>
        <v>#REF!</v>
      </c>
      <c r="K13" s="83" t="s">
        <v>66</v>
      </c>
      <c r="L13" s="84" t="e">
        <f>#REF!</f>
        <v>#REF!</v>
      </c>
      <c r="M13" s="26" t="e">
        <f>#REF!</f>
        <v>#REF!</v>
      </c>
      <c r="N13" s="25" t="e">
        <f>#REF!</f>
        <v>#REF!</v>
      </c>
      <c r="O13" s="80" t="e">
        <f>#REF!</f>
        <v>#REF!</v>
      </c>
      <c r="P13" s="80" t="e">
        <f>#REF!</f>
        <v>#REF!</v>
      </c>
      <c r="Q13" s="27" t="e">
        <f>#REF!</f>
        <v>#REF!</v>
      </c>
      <c r="R13" s="33" t="e">
        <f>#REF!</f>
        <v>#REF!</v>
      </c>
      <c r="S13" s="29"/>
      <c r="T13" s="30" t="e">
        <f>#REF!</f>
        <v>#REF!</v>
      </c>
    </row>
    <row r="14" spans="1:20" ht="14.1" customHeight="1" x14ac:dyDescent="0.15">
      <c r="A14" s="31" t="s">
        <v>8</v>
      </c>
      <c r="B14" s="25" t="e">
        <f>#REF!</f>
        <v>#REF!</v>
      </c>
      <c r="C14" s="26" t="e">
        <f>#REF!</f>
        <v>#REF!</v>
      </c>
      <c r="D14" s="25" t="e">
        <f>#REF!</f>
        <v>#REF!</v>
      </c>
      <c r="E14" s="25" t="e">
        <f>#REF!</f>
        <v>#REF!</v>
      </c>
      <c r="F14" s="25" t="e">
        <f>#REF!</f>
        <v>#REF!</v>
      </c>
      <c r="G14" s="27" t="e">
        <f>#REF!</f>
        <v>#REF!</v>
      </c>
      <c r="H14" s="54" t="e">
        <f>#REF!</f>
        <v>#REF!</v>
      </c>
      <c r="I14" s="29"/>
      <c r="J14" s="30" t="e">
        <f>#REF!</f>
        <v>#REF!</v>
      </c>
      <c r="K14" s="90" t="s">
        <v>67</v>
      </c>
      <c r="L14" s="84" t="e">
        <f>#REF!</f>
        <v>#REF!</v>
      </c>
      <c r="M14" s="26" t="e">
        <f>#REF!</f>
        <v>#REF!</v>
      </c>
      <c r="N14" s="25" t="e">
        <f>#REF!</f>
        <v>#REF!</v>
      </c>
      <c r="O14" s="80" t="e">
        <f>#REF!</f>
        <v>#REF!</v>
      </c>
      <c r="P14" s="80" t="e">
        <f>#REF!</f>
        <v>#REF!</v>
      </c>
      <c r="Q14" s="27" t="e">
        <f>#REF!</f>
        <v>#REF!</v>
      </c>
      <c r="R14" s="100" t="e">
        <f>#REF!</f>
        <v>#REF!</v>
      </c>
      <c r="S14" s="36"/>
      <c r="T14" s="30" t="e">
        <f>#REF!</f>
        <v>#REF!</v>
      </c>
    </row>
    <row r="15" spans="1:20" ht="14.1" customHeight="1" x14ac:dyDescent="0.15">
      <c r="A15" s="31" t="s">
        <v>9</v>
      </c>
      <c r="B15" s="25" t="e">
        <f>#REF!</f>
        <v>#REF!</v>
      </c>
      <c r="C15" s="26" t="e">
        <f>#REF!</f>
        <v>#REF!</v>
      </c>
      <c r="D15" s="25" t="e">
        <f>#REF!</f>
        <v>#REF!</v>
      </c>
      <c r="E15" s="25" t="e">
        <f>#REF!</f>
        <v>#REF!</v>
      </c>
      <c r="F15" s="25" t="e">
        <f>#REF!</f>
        <v>#REF!</v>
      </c>
      <c r="G15" s="27" t="e">
        <f>#REF!</f>
        <v>#REF!</v>
      </c>
      <c r="H15" s="54" t="e">
        <f>#REF!</f>
        <v>#REF!</v>
      </c>
      <c r="I15" s="29"/>
      <c r="J15" s="30" t="e">
        <f>#REF!</f>
        <v>#REF!</v>
      </c>
      <c r="L15" s="84"/>
      <c r="M15" s="26"/>
      <c r="N15" s="97"/>
      <c r="O15" s="97"/>
      <c r="P15" s="97"/>
      <c r="Q15" s="99"/>
      <c r="R15" s="101"/>
      <c r="T15" s="99"/>
    </row>
    <row r="16" spans="1:20" ht="14.1" customHeight="1" x14ac:dyDescent="0.15">
      <c r="A16" s="31" t="s">
        <v>10</v>
      </c>
      <c r="B16" s="25" t="e">
        <f>#REF!</f>
        <v>#REF!</v>
      </c>
      <c r="C16" s="26" t="e">
        <f>#REF!</f>
        <v>#REF!</v>
      </c>
      <c r="D16" s="25" t="e">
        <f>#REF!</f>
        <v>#REF!</v>
      </c>
      <c r="E16" s="25" t="e">
        <f>#REF!</f>
        <v>#REF!</v>
      </c>
      <c r="F16" s="25" t="e">
        <f>#REF!</f>
        <v>#REF!</v>
      </c>
      <c r="G16" s="27" t="e">
        <f>#REF!</f>
        <v>#REF!</v>
      </c>
      <c r="H16" s="54" t="e">
        <f>#REF!</f>
        <v>#REF!</v>
      </c>
      <c r="I16" s="29"/>
      <c r="J16" s="30" t="e">
        <f>#REF!</f>
        <v>#REF!</v>
      </c>
      <c r="K16" s="90" t="s">
        <v>29</v>
      </c>
      <c r="L16" s="84" t="e">
        <f>#REF!</f>
        <v>#REF!</v>
      </c>
      <c r="M16" s="26" t="e">
        <f>#REF!</f>
        <v>#REF!</v>
      </c>
      <c r="N16" s="63" t="e">
        <f>#REF!</f>
        <v>#REF!</v>
      </c>
      <c r="O16" s="63" t="e">
        <f>#REF!</f>
        <v>#REF!</v>
      </c>
      <c r="P16" s="63" t="e">
        <f>#REF!</f>
        <v>#REF!</v>
      </c>
      <c r="Q16" s="27" t="e">
        <f>#REF!</f>
        <v>#REF!</v>
      </c>
      <c r="R16" s="100" t="e">
        <f>#REF!</f>
        <v>#REF!</v>
      </c>
      <c r="S16" s="74"/>
      <c r="T16" s="30" t="e">
        <f>#REF!</f>
        <v>#REF!</v>
      </c>
    </row>
    <row r="17" spans="1:20" ht="14.1" customHeight="1" x14ac:dyDescent="0.15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 t="e">
        <f>#REF!</f>
        <v>#REF!</v>
      </c>
      <c r="M17" s="26" t="e">
        <f>#REF!</f>
        <v>#REF!</v>
      </c>
      <c r="N17" s="63" t="e">
        <f>#REF!</f>
        <v>#REF!</v>
      </c>
      <c r="O17" s="63" t="e">
        <f>#REF!</f>
        <v>#REF!</v>
      </c>
      <c r="P17" s="63" t="e">
        <f>#REF!</f>
        <v>#REF!</v>
      </c>
      <c r="Q17" s="27" t="e">
        <f>#REF!</f>
        <v>#REF!</v>
      </c>
      <c r="R17" s="33" t="e">
        <f>#REF!</f>
        <v>#REF!</v>
      </c>
      <c r="S17" s="37" t="s">
        <v>80</v>
      </c>
      <c r="T17" s="30" t="e">
        <f>#REF!</f>
        <v>#REF!</v>
      </c>
    </row>
    <row r="18" spans="1:20" ht="14.1" customHeight="1" x14ac:dyDescent="0.15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 t="e">
        <f>#REF!</f>
        <v>#REF!</v>
      </c>
      <c r="M18" s="26" t="e">
        <f>#REF!</f>
        <v>#REF!</v>
      </c>
      <c r="N18" s="63" t="e">
        <f>#REF!</f>
        <v>#REF!</v>
      </c>
      <c r="O18" s="63" t="e">
        <f>#REF!</f>
        <v>#REF!</v>
      </c>
      <c r="P18" s="63" t="e">
        <f>#REF!</f>
        <v>#REF!</v>
      </c>
      <c r="Q18" s="27" t="e">
        <f>#REF!</f>
        <v>#REF!</v>
      </c>
      <c r="R18" s="33" t="e">
        <f>#REF!</f>
        <v>#REF!</v>
      </c>
      <c r="S18" s="74"/>
      <c r="T18" s="30" t="e">
        <f>#REF!</f>
        <v>#REF!</v>
      </c>
    </row>
    <row r="19" spans="1:20" ht="14.1" customHeight="1" x14ac:dyDescent="0.15">
      <c r="A19" s="31" t="s">
        <v>3</v>
      </c>
      <c r="B19" s="77" t="e">
        <f>#REF!</f>
        <v>#REF!</v>
      </c>
      <c r="C19" s="26" t="e">
        <f>#REF!</f>
        <v>#REF!</v>
      </c>
      <c r="D19" s="80" t="e">
        <f>#REF!</f>
        <v>#REF!</v>
      </c>
      <c r="E19" s="81" t="e">
        <f>#REF!</f>
        <v>#REF!</v>
      </c>
      <c r="F19" s="81" t="e">
        <f>#REF!</f>
        <v>#REF!</v>
      </c>
      <c r="G19" s="27" t="e">
        <f>#REF!</f>
        <v>#REF!</v>
      </c>
      <c r="H19" s="33" t="e">
        <f>#REF!</f>
        <v>#REF!</v>
      </c>
      <c r="I19" s="29"/>
      <c r="J19" s="30" t="e">
        <f>#REF!</f>
        <v>#REF!</v>
      </c>
      <c r="K19" s="90" t="s">
        <v>68</v>
      </c>
      <c r="L19" s="84" t="e">
        <f>#REF!</f>
        <v>#REF!</v>
      </c>
      <c r="M19" s="26" t="e">
        <f>#REF!</f>
        <v>#REF!</v>
      </c>
      <c r="N19" s="63" t="e">
        <f>#REF!</f>
        <v>#REF!</v>
      </c>
      <c r="O19" s="63" t="e">
        <f>#REF!</f>
        <v>#REF!</v>
      </c>
      <c r="P19" s="63" t="e">
        <f>#REF!</f>
        <v>#REF!</v>
      </c>
      <c r="Q19" s="27" t="e">
        <f>#REF!</f>
        <v>#REF!</v>
      </c>
      <c r="R19" s="33" t="e">
        <f>#REF!</f>
        <v>#REF!</v>
      </c>
      <c r="S19" s="74"/>
      <c r="T19" s="30" t="e">
        <f>#REF!</f>
        <v>#REF!</v>
      </c>
    </row>
    <row r="20" spans="1:20" ht="14.1" customHeight="1" x14ac:dyDescent="0.15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84"/>
      <c r="M20" s="26"/>
      <c r="N20" s="34"/>
      <c r="O20" s="34"/>
      <c r="P20" s="34"/>
      <c r="Q20" s="27"/>
      <c r="R20" s="33"/>
      <c r="S20" s="74"/>
      <c r="T20" s="30"/>
    </row>
    <row r="21" spans="1:20" ht="14.1" customHeight="1" x14ac:dyDescent="0.15">
      <c r="A21" s="31" t="s">
        <v>4</v>
      </c>
      <c r="B21" s="77" t="e">
        <f>#REF!</f>
        <v>#REF!</v>
      </c>
      <c r="C21" s="26" t="e">
        <f>#REF!</f>
        <v>#REF!</v>
      </c>
      <c r="D21" s="80" t="e">
        <f>#REF!</f>
        <v>#REF!</v>
      </c>
      <c r="E21" s="81" t="e">
        <f>#REF!</f>
        <v>#REF!</v>
      </c>
      <c r="F21" s="81" t="e">
        <f>#REF!</f>
        <v>#REF!</v>
      </c>
      <c r="G21" s="27" t="e">
        <f>#REF!</f>
        <v>#REF!</v>
      </c>
      <c r="H21" s="33" t="e">
        <f>#REF!</f>
        <v>#REF!</v>
      </c>
      <c r="I21" s="29"/>
      <c r="J21" s="30" t="e">
        <f>#REF!</f>
        <v>#REF!</v>
      </c>
      <c r="K21" s="90" t="s">
        <v>32</v>
      </c>
      <c r="L21" s="84" t="e">
        <f>#REF!</f>
        <v>#REF!</v>
      </c>
      <c r="M21" s="26" t="e">
        <f>#REF!</f>
        <v>#REF!</v>
      </c>
      <c r="N21" s="63" t="e">
        <f>#REF!</f>
        <v>#REF!</v>
      </c>
      <c r="O21" s="63" t="e">
        <f>#REF!</f>
        <v>#REF!</v>
      </c>
      <c r="P21" s="63" t="e">
        <f>#REF!</f>
        <v>#REF!</v>
      </c>
      <c r="Q21" s="27" t="e">
        <f>#REF!</f>
        <v>#REF!</v>
      </c>
      <c r="R21" s="100" t="e">
        <f>#REF!</f>
        <v>#REF!</v>
      </c>
      <c r="S21" s="74"/>
      <c r="T21" s="30" t="e">
        <f>#REF!</f>
        <v>#REF!</v>
      </c>
    </row>
    <row r="22" spans="1:20" ht="14.1" customHeight="1" x14ac:dyDescent="0.15">
      <c r="A22" s="31" t="s">
        <v>5</v>
      </c>
      <c r="B22" s="77" t="e">
        <f>#REF!</f>
        <v>#REF!</v>
      </c>
      <c r="C22" s="26" t="e">
        <f>#REF!</f>
        <v>#REF!</v>
      </c>
      <c r="D22" s="80" t="e">
        <f>#REF!</f>
        <v>#REF!</v>
      </c>
      <c r="E22" s="81" t="e">
        <f>#REF!</f>
        <v>#REF!</v>
      </c>
      <c r="F22" s="81" t="e">
        <f>#REF!</f>
        <v>#REF!</v>
      </c>
      <c r="G22" s="27" t="e">
        <f>#REF!</f>
        <v>#REF!</v>
      </c>
      <c r="H22" s="33" t="e">
        <f>#REF!</f>
        <v>#REF!</v>
      </c>
      <c r="I22" s="29"/>
      <c r="J22" s="30" t="e">
        <f>#REF!</f>
        <v>#REF!</v>
      </c>
      <c r="K22" s="90" t="s">
        <v>33</v>
      </c>
      <c r="L22" s="84" t="e">
        <f>#REF!</f>
        <v>#REF!</v>
      </c>
      <c r="M22" s="26" t="e">
        <f>#REF!</f>
        <v>#REF!</v>
      </c>
      <c r="N22" s="63" t="e">
        <f>#REF!</f>
        <v>#REF!</v>
      </c>
      <c r="O22" s="63" t="e">
        <f>#REF!</f>
        <v>#REF!</v>
      </c>
      <c r="P22" s="63" t="e">
        <f>#REF!</f>
        <v>#REF!</v>
      </c>
      <c r="Q22" s="27" t="e">
        <f>#REF!</f>
        <v>#REF!</v>
      </c>
      <c r="R22" s="33" t="e">
        <f>#REF!</f>
        <v>#REF!</v>
      </c>
      <c r="S22" s="74"/>
      <c r="T22" s="30" t="e">
        <f>#REF!</f>
        <v>#REF!</v>
      </c>
    </row>
    <row r="23" spans="1:20" ht="14.1" customHeight="1" x14ac:dyDescent="0.15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33"/>
      <c r="S23" s="74"/>
      <c r="T23" s="30"/>
    </row>
    <row r="24" spans="1:20" ht="14.1" customHeight="1" x14ac:dyDescent="0.15">
      <c r="A24" s="31" t="s">
        <v>6</v>
      </c>
      <c r="B24" s="77" t="e">
        <f>#REF!</f>
        <v>#REF!</v>
      </c>
      <c r="C24" s="26" t="e">
        <f>#REF!</f>
        <v>#REF!</v>
      </c>
      <c r="D24" s="80" t="e">
        <f>#REF!</f>
        <v>#REF!</v>
      </c>
      <c r="E24" s="81" t="e">
        <f>#REF!</f>
        <v>#REF!</v>
      </c>
      <c r="F24" s="81" t="e">
        <f>#REF!</f>
        <v>#REF!</v>
      </c>
      <c r="G24" s="27" t="e">
        <f>#REF!</f>
        <v>#REF!</v>
      </c>
      <c r="H24" s="33" t="e">
        <f>#REF!</f>
        <v>#REF!</v>
      </c>
      <c r="I24" s="29"/>
      <c r="J24" s="30" t="e">
        <f>#REF!</f>
        <v>#REF!</v>
      </c>
      <c r="K24" s="90" t="s">
        <v>34</v>
      </c>
      <c r="L24" s="84" t="e">
        <f>#REF!</f>
        <v>#REF!</v>
      </c>
      <c r="M24" s="26" t="e">
        <f>#REF!</f>
        <v>#REF!</v>
      </c>
      <c r="N24" s="63" t="e">
        <f>#REF!</f>
        <v>#REF!</v>
      </c>
      <c r="O24" s="63" t="e">
        <f>#REF!</f>
        <v>#REF!</v>
      </c>
      <c r="P24" s="63" t="e">
        <f>#REF!</f>
        <v>#REF!</v>
      </c>
      <c r="Q24" s="27" t="e">
        <f>#REF!</f>
        <v>#REF!</v>
      </c>
      <c r="R24" s="100" t="e">
        <f>#REF!</f>
        <v>#REF!</v>
      </c>
      <c r="S24" s="74"/>
      <c r="T24" s="30" t="e">
        <f>#REF!</f>
        <v>#REF!</v>
      </c>
    </row>
    <row r="25" spans="1:20" ht="14.1" customHeight="1" x14ac:dyDescent="0.15">
      <c r="A25" s="31" t="s">
        <v>7</v>
      </c>
      <c r="B25" s="77" t="e">
        <f>#REF!</f>
        <v>#REF!</v>
      </c>
      <c r="C25" s="26" t="e">
        <f>#REF!</f>
        <v>#REF!</v>
      </c>
      <c r="D25" s="80" t="e">
        <f>#REF!</f>
        <v>#REF!</v>
      </c>
      <c r="E25" s="81" t="e">
        <f>#REF!</f>
        <v>#REF!</v>
      </c>
      <c r="F25" s="81" t="e">
        <f>#REF!</f>
        <v>#REF!</v>
      </c>
      <c r="G25" s="27" t="e">
        <f>#REF!</f>
        <v>#REF!</v>
      </c>
      <c r="H25" s="33" t="e">
        <f>#REF!</f>
        <v>#REF!</v>
      </c>
      <c r="I25" s="29"/>
      <c r="J25" s="30" t="e">
        <f>#REF!</f>
        <v>#REF!</v>
      </c>
      <c r="K25" s="90" t="s">
        <v>35</v>
      </c>
      <c r="L25" s="84" t="e">
        <f>#REF!</f>
        <v>#REF!</v>
      </c>
      <c r="M25" s="26" t="e">
        <f>#REF!</f>
        <v>#REF!</v>
      </c>
      <c r="N25" s="63" t="e">
        <f>#REF!</f>
        <v>#REF!</v>
      </c>
      <c r="O25" s="63" t="e">
        <f>#REF!</f>
        <v>#REF!</v>
      </c>
      <c r="P25" s="63" t="e">
        <f>#REF!</f>
        <v>#REF!</v>
      </c>
      <c r="Q25" s="27" t="e">
        <f>#REF!</f>
        <v>#REF!</v>
      </c>
      <c r="R25" s="33" t="e">
        <f>#REF!</f>
        <v>#REF!</v>
      </c>
      <c r="S25" s="74"/>
      <c r="T25" s="30" t="e">
        <f>#REF!</f>
        <v>#REF!</v>
      </c>
    </row>
    <row r="26" spans="1:20" ht="14.1" customHeight="1" x14ac:dyDescent="0.15">
      <c r="A26" s="31" t="s">
        <v>8</v>
      </c>
      <c r="B26" s="77" t="e">
        <f>#REF!</f>
        <v>#REF!</v>
      </c>
      <c r="C26" s="26" t="e">
        <f>#REF!</f>
        <v>#REF!</v>
      </c>
      <c r="D26" s="80" t="e">
        <f>#REF!</f>
        <v>#REF!</v>
      </c>
      <c r="E26" s="81" t="e">
        <f>#REF!</f>
        <v>#REF!</v>
      </c>
      <c r="F26" s="81" t="e">
        <f>#REF!</f>
        <v>#REF!</v>
      </c>
      <c r="G26" s="27" t="e">
        <f>#REF!</f>
        <v>#REF!</v>
      </c>
      <c r="H26" s="33" t="e">
        <f>#REF!</f>
        <v>#REF!</v>
      </c>
      <c r="I26" s="29"/>
      <c r="J26" s="30" t="e">
        <f>#REF!</f>
        <v>#REF!</v>
      </c>
      <c r="K26" s="90"/>
      <c r="L26" s="84"/>
      <c r="M26" s="26"/>
      <c r="N26" s="63"/>
      <c r="O26" s="63"/>
      <c r="P26" s="63"/>
      <c r="Q26" s="27"/>
      <c r="R26" s="33"/>
      <c r="S26" s="74"/>
      <c r="T26" s="30"/>
    </row>
    <row r="27" spans="1:20" ht="14.1" customHeight="1" x14ac:dyDescent="0.15">
      <c r="A27" s="31" t="s">
        <v>9</v>
      </c>
      <c r="B27" s="77" t="e">
        <f>#REF!</f>
        <v>#REF!</v>
      </c>
      <c r="C27" s="26" t="e">
        <f>#REF!</f>
        <v>#REF!</v>
      </c>
      <c r="D27" s="80" t="e">
        <f>#REF!</f>
        <v>#REF!</v>
      </c>
      <c r="E27" s="81" t="e">
        <f>#REF!</f>
        <v>#REF!</v>
      </c>
      <c r="F27" s="81" t="e">
        <f>#REF!</f>
        <v>#REF!</v>
      </c>
      <c r="G27" s="27" t="e">
        <f>#REF!</f>
        <v>#REF!</v>
      </c>
      <c r="H27" s="33" t="e">
        <f>#REF!</f>
        <v>#REF!</v>
      </c>
      <c r="I27" s="29"/>
      <c r="J27" s="30" t="e">
        <f>#REF!</f>
        <v>#REF!</v>
      </c>
      <c r="K27" s="90" t="s">
        <v>69</v>
      </c>
      <c r="L27" s="84" t="e">
        <f>#REF!</f>
        <v>#REF!</v>
      </c>
      <c r="M27" s="26" t="e">
        <f>#REF!</f>
        <v>#REF!</v>
      </c>
      <c r="N27" s="63" t="e">
        <f>#REF!</f>
        <v>#REF!</v>
      </c>
      <c r="O27" s="63" t="e">
        <f>#REF!</f>
        <v>#REF!</v>
      </c>
      <c r="P27" s="63" t="e">
        <f>#REF!</f>
        <v>#REF!</v>
      </c>
      <c r="Q27" s="27" t="e">
        <f>#REF!</f>
        <v>#REF!</v>
      </c>
      <c r="R27" s="100" t="e">
        <f>#REF!</f>
        <v>#REF!</v>
      </c>
      <c r="S27" s="74"/>
      <c r="T27" s="30" t="e">
        <f>#REF!</f>
        <v>#REF!</v>
      </c>
    </row>
    <row r="28" spans="1:20" ht="14.1" customHeight="1" x14ac:dyDescent="0.15">
      <c r="A28" s="31" t="s">
        <v>10</v>
      </c>
      <c r="B28" s="77" t="e">
        <f>#REF!</f>
        <v>#REF!</v>
      </c>
      <c r="C28" s="26" t="e">
        <f>#REF!</f>
        <v>#REF!</v>
      </c>
      <c r="D28" s="80" t="e">
        <f>#REF!</f>
        <v>#REF!</v>
      </c>
      <c r="E28" s="81" t="e">
        <f>#REF!</f>
        <v>#REF!</v>
      </c>
      <c r="F28" s="81" t="e">
        <f>#REF!</f>
        <v>#REF!</v>
      </c>
      <c r="G28" s="27" t="e">
        <f>#REF!</f>
        <v>#REF!</v>
      </c>
      <c r="H28" s="33" t="e">
        <f>#REF!</f>
        <v>#REF!</v>
      </c>
      <c r="I28" s="29"/>
      <c r="J28" s="30" t="e">
        <f>#REF!</f>
        <v>#REF!</v>
      </c>
      <c r="K28" s="90" t="s">
        <v>36</v>
      </c>
      <c r="L28" s="84" t="e">
        <f>#REF!</f>
        <v>#REF!</v>
      </c>
      <c r="M28" s="26" t="e">
        <f>#REF!</f>
        <v>#REF!</v>
      </c>
      <c r="N28" s="63" t="e">
        <f>#REF!</f>
        <v>#REF!</v>
      </c>
      <c r="O28" s="63" t="e">
        <f>#REF!</f>
        <v>#REF!</v>
      </c>
      <c r="P28" s="63" t="e">
        <f>#REF!</f>
        <v>#REF!</v>
      </c>
      <c r="Q28" s="27" t="e">
        <f>#REF!</f>
        <v>#REF!</v>
      </c>
      <c r="R28" s="33" t="e">
        <f>#REF!</f>
        <v>#REF!</v>
      </c>
      <c r="S28" s="74"/>
      <c r="T28" s="30" t="e">
        <f>#REF!</f>
        <v>#REF!</v>
      </c>
    </row>
    <row r="29" spans="1:20" ht="14.1" customHeight="1" x14ac:dyDescent="0.15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 t="e">
        <f>#REF!</f>
        <v>#REF!</v>
      </c>
      <c r="M29" s="26" t="e">
        <f>#REF!</f>
        <v>#REF!</v>
      </c>
      <c r="N29" s="63" t="e">
        <f>#REF!</f>
        <v>#REF!</v>
      </c>
      <c r="O29" s="63" t="e">
        <f>#REF!</f>
        <v>#REF!</v>
      </c>
      <c r="P29" s="63" t="e">
        <f>#REF!</f>
        <v>#REF!</v>
      </c>
      <c r="Q29" s="27" t="e">
        <f>#REF!</f>
        <v>#REF!</v>
      </c>
      <c r="R29" s="33" t="e">
        <f>#REF!</f>
        <v>#REF!</v>
      </c>
      <c r="S29" s="74"/>
      <c r="T29" s="30" t="e">
        <f>#REF!</f>
        <v>#REF!</v>
      </c>
    </row>
    <row r="30" spans="1:20" ht="14.1" customHeight="1" x14ac:dyDescent="0.15">
      <c r="A30" s="31" t="s">
        <v>11</v>
      </c>
      <c r="B30" s="77" t="e">
        <f>#REF!</f>
        <v>#REF!</v>
      </c>
      <c r="C30" s="26" t="e">
        <f>#REF!</f>
        <v>#REF!</v>
      </c>
      <c r="D30" s="80" t="e">
        <f>#REF!</f>
        <v>#REF!</v>
      </c>
      <c r="E30" s="80" t="e">
        <f>#REF!</f>
        <v>#REF!</v>
      </c>
      <c r="F30" s="80" t="e">
        <f>#REF!</f>
        <v>#REF!</v>
      </c>
      <c r="G30" s="27" t="e">
        <f>#REF!</f>
        <v>#REF!</v>
      </c>
      <c r="H30" s="33" t="e">
        <f>#REF!</f>
        <v>#REF!</v>
      </c>
      <c r="I30" s="29" t="s">
        <v>80</v>
      </c>
      <c r="J30" s="30" t="e">
        <f>#REF!</f>
        <v>#REF!</v>
      </c>
      <c r="K30" s="90" t="s">
        <v>38</v>
      </c>
      <c r="L30" s="84" t="e">
        <f>#REF!</f>
        <v>#REF!</v>
      </c>
      <c r="M30" s="26" t="e">
        <f>#REF!</f>
        <v>#REF!</v>
      </c>
      <c r="N30" s="63" t="e">
        <f>#REF!</f>
        <v>#REF!</v>
      </c>
      <c r="O30" s="63" t="e">
        <f>#REF!</f>
        <v>#REF!</v>
      </c>
      <c r="P30" s="63" t="e">
        <f>#REF!</f>
        <v>#REF!</v>
      </c>
      <c r="Q30" s="27" t="e">
        <f>#REF!</f>
        <v>#REF!</v>
      </c>
      <c r="R30" s="33" t="e">
        <f>#REF!</f>
        <v>#REF!</v>
      </c>
      <c r="S30" s="74"/>
      <c r="T30" s="30" t="e">
        <f>#REF!</f>
        <v>#REF!</v>
      </c>
    </row>
    <row r="31" spans="1:20" ht="14.1" customHeight="1" x14ac:dyDescent="0.15">
      <c r="A31" s="31" t="s">
        <v>12</v>
      </c>
      <c r="B31" s="77" t="e">
        <f>#REF!</f>
        <v>#REF!</v>
      </c>
      <c r="C31" s="26" t="e">
        <f>#REF!</f>
        <v>#REF!</v>
      </c>
      <c r="D31" s="80" t="e">
        <f>#REF!</f>
        <v>#REF!</v>
      </c>
      <c r="E31" s="80" t="e">
        <f>#REF!</f>
        <v>#REF!</v>
      </c>
      <c r="F31" s="80" t="e">
        <f>#REF!</f>
        <v>#REF!</v>
      </c>
      <c r="G31" s="75" t="e">
        <f>#REF!</f>
        <v>#REF!</v>
      </c>
      <c r="H31" s="64" t="e">
        <f>#REF!</f>
        <v>#REF!</v>
      </c>
      <c r="I31" s="29"/>
      <c r="J31" s="75" t="e">
        <f>#REF!</f>
        <v>#REF!</v>
      </c>
      <c r="K31" s="90"/>
      <c r="L31" s="84"/>
      <c r="M31" s="26"/>
      <c r="N31" s="63"/>
      <c r="O31" s="63"/>
      <c r="P31" s="63"/>
      <c r="Q31" s="27"/>
      <c r="R31" s="33"/>
      <c r="S31" s="74"/>
      <c r="T31" s="30"/>
    </row>
    <row r="32" spans="1:20" ht="14.1" customHeight="1" x14ac:dyDescent="0.15">
      <c r="A32" s="31" t="s">
        <v>13</v>
      </c>
      <c r="B32" s="77" t="e">
        <f>#REF!</f>
        <v>#REF!</v>
      </c>
      <c r="C32" s="26" t="e">
        <f>#REF!</f>
        <v>#REF!</v>
      </c>
      <c r="D32" s="80" t="e">
        <f>#REF!</f>
        <v>#REF!</v>
      </c>
      <c r="E32" s="80" t="e">
        <f>#REF!</f>
        <v>#REF!</v>
      </c>
      <c r="F32" s="80" t="e">
        <f>#REF!</f>
        <v>#REF!</v>
      </c>
      <c r="G32" s="76" t="e">
        <f>#REF!</f>
        <v>#REF!</v>
      </c>
      <c r="H32" s="65" t="e">
        <f>#REF!</f>
        <v>#REF!</v>
      </c>
      <c r="I32" s="29"/>
      <c r="J32" s="76" t="e">
        <f>#REF!</f>
        <v>#REF!</v>
      </c>
      <c r="K32" s="90" t="s">
        <v>39</v>
      </c>
      <c r="L32" s="84" t="e">
        <f>#REF!</f>
        <v>#REF!</v>
      </c>
      <c r="M32" s="26" t="e">
        <f>#REF!</f>
        <v>#REF!</v>
      </c>
      <c r="N32" s="63" t="e">
        <f>#REF!</f>
        <v>#REF!</v>
      </c>
      <c r="O32" s="63" t="e">
        <f>#REF!</f>
        <v>#REF!</v>
      </c>
      <c r="P32" s="63" t="e">
        <f>#REF!</f>
        <v>#REF!</v>
      </c>
      <c r="Q32" s="27" t="e">
        <f>#REF!</f>
        <v>#REF!</v>
      </c>
      <c r="R32" s="100" t="e">
        <f>#REF!</f>
        <v>#REF!</v>
      </c>
      <c r="S32" s="74"/>
      <c r="T32" s="30" t="e">
        <f>#REF!</f>
        <v>#REF!</v>
      </c>
    </row>
    <row r="33" spans="1:20" ht="14.1" customHeight="1" x14ac:dyDescent="0.15">
      <c r="A33" s="31" t="s">
        <v>14</v>
      </c>
      <c r="B33" s="77" t="e">
        <f>#REF!</f>
        <v>#REF!</v>
      </c>
      <c r="C33" s="26" t="e">
        <f>#REF!</f>
        <v>#REF!</v>
      </c>
      <c r="D33" s="80" t="e">
        <f>#REF!</f>
        <v>#REF!</v>
      </c>
      <c r="E33" s="80" t="e">
        <f>#REF!</f>
        <v>#REF!</v>
      </c>
      <c r="F33" s="80" t="e">
        <f>#REF!</f>
        <v>#REF!</v>
      </c>
      <c r="G33" s="75" t="e">
        <f>#REF!</f>
        <v>#REF!</v>
      </c>
      <c r="H33" s="64" t="e">
        <f>#REF!</f>
        <v>#REF!</v>
      </c>
      <c r="I33" s="29"/>
      <c r="J33" s="75" t="e">
        <f>#REF!</f>
        <v>#REF!</v>
      </c>
      <c r="K33" s="90" t="s">
        <v>40</v>
      </c>
      <c r="L33" s="84" t="e">
        <f>#REF!</f>
        <v>#REF!</v>
      </c>
      <c r="M33" s="26" t="e">
        <f>#REF!</f>
        <v>#REF!</v>
      </c>
      <c r="N33" s="63" t="e">
        <f>#REF!</f>
        <v>#REF!</v>
      </c>
      <c r="O33" s="63" t="e">
        <f>#REF!</f>
        <v>#REF!</v>
      </c>
      <c r="P33" s="63" t="e">
        <f>#REF!</f>
        <v>#REF!</v>
      </c>
      <c r="Q33" s="27" t="e">
        <f>#REF!</f>
        <v>#REF!</v>
      </c>
      <c r="R33" s="33" t="e">
        <f>#REF!</f>
        <v>#REF!</v>
      </c>
      <c r="S33" s="74"/>
      <c r="T33" s="30" t="e">
        <f>#REF!</f>
        <v>#REF!</v>
      </c>
    </row>
    <row r="34" spans="1:20" ht="14.1" customHeight="1" x14ac:dyDescent="0.15">
      <c r="A34" s="31" t="s">
        <v>15</v>
      </c>
      <c r="B34" s="77" t="e">
        <f>#REF!</f>
        <v>#REF!</v>
      </c>
      <c r="C34" s="26" t="e">
        <f>#REF!</f>
        <v>#REF!</v>
      </c>
      <c r="D34" s="80" t="e">
        <f>#REF!</f>
        <v>#REF!</v>
      </c>
      <c r="E34" s="80" t="e">
        <f>#REF!</f>
        <v>#REF!</v>
      </c>
      <c r="F34" s="80" t="e">
        <f>#REF!</f>
        <v>#REF!</v>
      </c>
      <c r="G34" s="75" t="e">
        <f>#REF!</f>
        <v>#REF!</v>
      </c>
      <c r="H34" s="64" t="e">
        <f>#REF!</f>
        <v>#REF!</v>
      </c>
      <c r="I34" s="29"/>
      <c r="J34" s="75" t="e">
        <f>#REF!</f>
        <v>#REF!</v>
      </c>
      <c r="K34" s="90"/>
      <c r="L34" s="84"/>
      <c r="M34" s="26"/>
      <c r="N34" s="63"/>
      <c r="O34" s="63"/>
      <c r="P34" s="63"/>
      <c r="Q34" s="27"/>
      <c r="R34" s="33"/>
      <c r="S34" s="74"/>
      <c r="T34" s="30"/>
    </row>
    <row r="35" spans="1:20" ht="14.1" customHeight="1" x14ac:dyDescent="0.15">
      <c r="A35" s="31" t="s">
        <v>16</v>
      </c>
      <c r="B35" s="77" t="e">
        <f>#REF!</f>
        <v>#REF!</v>
      </c>
      <c r="C35" s="26" t="e">
        <f>#REF!</f>
        <v>#REF!</v>
      </c>
      <c r="D35" s="80" t="e">
        <f>#REF!</f>
        <v>#REF!</v>
      </c>
      <c r="E35" s="80" t="e">
        <f>#REF!</f>
        <v>#REF!</v>
      </c>
      <c r="F35" s="80" t="e">
        <f>#REF!</f>
        <v>#REF!</v>
      </c>
      <c r="G35" s="76" t="e">
        <f>#REF!</f>
        <v>#REF!</v>
      </c>
      <c r="H35" s="65" t="e">
        <f>#REF!</f>
        <v>#REF!</v>
      </c>
      <c r="I35" s="29"/>
      <c r="J35" s="76" t="e">
        <f>#REF!</f>
        <v>#REF!</v>
      </c>
      <c r="K35" s="90" t="s">
        <v>41</v>
      </c>
      <c r="L35" s="84" t="e">
        <f>#REF!</f>
        <v>#REF!</v>
      </c>
      <c r="M35" s="26" t="e">
        <f>#REF!</f>
        <v>#REF!</v>
      </c>
      <c r="N35" s="63" t="e">
        <f>#REF!</f>
        <v>#REF!</v>
      </c>
      <c r="O35" s="63" t="e">
        <f>#REF!</f>
        <v>#REF!</v>
      </c>
      <c r="P35" s="63" t="e">
        <f>#REF!</f>
        <v>#REF!</v>
      </c>
      <c r="Q35" s="27" t="e">
        <f>#REF!</f>
        <v>#REF!</v>
      </c>
      <c r="R35" s="100" t="e">
        <f>#REF!</f>
        <v>#REF!</v>
      </c>
      <c r="S35" s="74"/>
      <c r="T35" s="30" t="e">
        <f>#REF!</f>
        <v>#REF!</v>
      </c>
    </row>
    <row r="36" spans="1:20" ht="14.1" customHeight="1" x14ac:dyDescent="0.15">
      <c r="A36" s="31" t="s">
        <v>17</v>
      </c>
      <c r="B36" s="77" t="e">
        <f>#REF!</f>
        <v>#REF!</v>
      </c>
      <c r="C36" s="26" t="e">
        <f>#REF!</f>
        <v>#REF!</v>
      </c>
      <c r="D36" s="80" t="e">
        <f>#REF!</f>
        <v>#REF!</v>
      </c>
      <c r="E36" s="80" t="e">
        <f>#REF!</f>
        <v>#REF!</v>
      </c>
      <c r="F36" s="80" t="e">
        <f>#REF!</f>
        <v>#REF!</v>
      </c>
      <c r="G36" s="75" t="e">
        <f>#REF!</f>
        <v>#REF!</v>
      </c>
      <c r="H36" s="64" t="e">
        <f>#REF!</f>
        <v>#REF!</v>
      </c>
      <c r="I36" s="29"/>
      <c r="J36" s="75" t="e">
        <f>#REF!</f>
        <v>#REF!</v>
      </c>
      <c r="K36" s="90" t="s">
        <v>42</v>
      </c>
      <c r="L36" s="84" t="e">
        <f>#REF!</f>
        <v>#REF!</v>
      </c>
      <c r="M36" s="26" t="e">
        <f>#REF!</f>
        <v>#REF!</v>
      </c>
      <c r="N36" s="63" t="e">
        <f>#REF!</f>
        <v>#REF!</v>
      </c>
      <c r="O36" s="63" t="e">
        <f>#REF!</f>
        <v>#REF!</v>
      </c>
      <c r="P36" s="63" t="e">
        <f>#REF!</f>
        <v>#REF!</v>
      </c>
      <c r="Q36" s="27" t="e">
        <f>#REF!</f>
        <v>#REF!</v>
      </c>
      <c r="R36" s="33" t="e">
        <f>#REF!</f>
        <v>#REF!</v>
      </c>
      <c r="S36" s="74"/>
      <c r="T36" s="30" t="e">
        <f>#REF!</f>
        <v>#REF!</v>
      </c>
    </row>
    <row r="37" spans="1:20" ht="14.1" customHeight="1" x14ac:dyDescent="0.15">
      <c r="A37" s="31" t="s">
        <v>18</v>
      </c>
      <c r="B37" s="77" t="e">
        <f>#REF!</f>
        <v>#REF!</v>
      </c>
      <c r="C37" s="26" t="e">
        <f>#REF!</f>
        <v>#REF!</v>
      </c>
      <c r="D37" s="80" t="e">
        <f>#REF!</f>
        <v>#REF!</v>
      </c>
      <c r="E37" s="80" t="e">
        <f>#REF!</f>
        <v>#REF!</v>
      </c>
      <c r="F37" s="80" t="e">
        <f>#REF!</f>
        <v>#REF!</v>
      </c>
      <c r="G37" s="75" t="e">
        <f>#REF!</f>
        <v>#REF!</v>
      </c>
      <c r="H37" s="64" t="e">
        <f>#REF!</f>
        <v>#REF!</v>
      </c>
      <c r="I37" s="29"/>
      <c r="J37" s="75" t="e">
        <f>#REF!</f>
        <v>#REF!</v>
      </c>
      <c r="K37" s="90" t="s">
        <v>43</v>
      </c>
      <c r="L37" s="84" t="e">
        <f>#REF!</f>
        <v>#REF!</v>
      </c>
      <c r="M37" s="26" t="e">
        <f>#REF!</f>
        <v>#REF!</v>
      </c>
      <c r="N37" s="63" t="e">
        <f>#REF!</f>
        <v>#REF!</v>
      </c>
      <c r="O37" s="63" t="e">
        <f>#REF!</f>
        <v>#REF!</v>
      </c>
      <c r="P37" s="63" t="e">
        <f>#REF!</f>
        <v>#REF!</v>
      </c>
      <c r="Q37" s="27" t="e">
        <f>#REF!</f>
        <v>#REF!</v>
      </c>
      <c r="R37" s="33" t="e">
        <f>#REF!</f>
        <v>#REF!</v>
      </c>
      <c r="S37" s="74"/>
      <c r="T37" s="30" t="e">
        <f>#REF!</f>
        <v>#REF!</v>
      </c>
    </row>
    <row r="38" spans="1:20" ht="14.1" customHeight="1" x14ac:dyDescent="0.15">
      <c r="A38" s="31" t="s">
        <v>55</v>
      </c>
      <c r="B38" s="77" t="e">
        <f>#REF!</f>
        <v>#REF!</v>
      </c>
      <c r="C38" s="26" t="e">
        <f>#REF!</f>
        <v>#REF!</v>
      </c>
      <c r="D38" s="80" t="e">
        <f>#REF!</f>
        <v>#REF!</v>
      </c>
      <c r="E38" s="80" t="e">
        <f>#REF!</f>
        <v>#REF!</v>
      </c>
      <c r="F38" s="80" t="e">
        <f>#REF!</f>
        <v>#REF!</v>
      </c>
      <c r="G38" s="75" t="e">
        <f>#REF!</f>
        <v>#REF!</v>
      </c>
      <c r="H38" s="64" t="e">
        <f>#REF!</f>
        <v>#REF!</v>
      </c>
      <c r="I38" s="29"/>
      <c r="J38" s="75" t="e">
        <f>#REF!</f>
        <v>#REF!</v>
      </c>
      <c r="K38" s="90"/>
      <c r="L38" s="84"/>
      <c r="M38" s="26"/>
      <c r="N38" s="34"/>
      <c r="O38" s="34"/>
      <c r="P38" s="34"/>
      <c r="Q38" s="27"/>
      <c r="R38" s="33"/>
      <c r="S38" s="74"/>
      <c r="T38" s="30"/>
    </row>
    <row r="39" spans="1:20" ht="14.1" customHeight="1" x14ac:dyDescent="0.15">
      <c r="A39" s="31" t="s">
        <v>19</v>
      </c>
      <c r="B39" s="77" t="e">
        <f>#REF!</f>
        <v>#REF!</v>
      </c>
      <c r="C39" s="26" t="e">
        <f>#REF!</f>
        <v>#REF!</v>
      </c>
      <c r="D39" s="80" t="e">
        <f>#REF!</f>
        <v>#REF!</v>
      </c>
      <c r="E39" s="80" t="e">
        <f>#REF!</f>
        <v>#REF!</v>
      </c>
      <c r="F39" s="80" t="e">
        <f>#REF!</f>
        <v>#REF!</v>
      </c>
      <c r="G39" s="75" t="e">
        <f>#REF!</f>
        <v>#REF!</v>
      </c>
      <c r="H39" s="64" t="e">
        <f>#REF!</f>
        <v>#REF!</v>
      </c>
      <c r="I39" s="29"/>
      <c r="J39" s="75" t="e">
        <f>#REF!</f>
        <v>#REF!</v>
      </c>
      <c r="K39" s="90" t="s">
        <v>44</v>
      </c>
      <c r="L39" s="84" t="e">
        <f>#REF!</f>
        <v>#REF!</v>
      </c>
      <c r="M39" s="26" t="e">
        <f>#REF!</f>
        <v>#REF!</v>
      </c>
      <c r="N39" s="63" t="e">
        <f>#REF!</f>
        <v>#REF!</v>
      </c>
      <c r="O39" s="63" t="e">
        <f>#REF!</f>
        <v>#REF!</v>
      </c>
      <c r="P39" s="63" t="e">
        <f>#REF!</f>
        <v>#REF!</v>
      </c>
      <c r="Q39" s="27" t="e">
        <f>#REF!</f>
        <v>#REF!</v>
      </c>
      <c r="R39" s="100" t="e">
        <f>#REF!</f>
        <v>#REF!</v>
      </c>
      <c r="S39" s="74"/>
      <c r="T39" s="30" t="e">
        <f>#REF!</f>
        <v>#REF!</v>
      </c>
    </row>
    <row r="40" spans="1:20" ht="14.1" customHeight="1" x14ac:dyDescent="0.15">
      <c r="A40" s="31" t="s">
        <v>20</v>
      </c>
      <c r="B40" s="77" t="e">
        <f>#REF!</f>
        <v>#REF!</v>
      </c>
      <c r="C40" s="26" t="e">
        <f>#REF!</f>
        <v>#REF!</v>
      </c>
      <c r="D40" s="80" t="e">
        <f>#REF!</f>
        <v>#REF!</v>
      </c>
      <c r="E40" s="80" t="e">
        <f>#REF!</f>
        <v>#REF!</v>
      </c>
      <c r="F40" s="80" t="e">
        <f>#REF!</f>
        <v>#REF!</v>
      </c>
      <c r="G40" s="75" t="e">
        <f>#REF!</f>
        <v>#REF!</v>
      </c>
      <c r="H40" s="64" t="e">
        <f>#REF!</f>
        <v>#REF!</v>
      </c>
      <c r="I40" s="29"/>
      <c r="J40" s="75" t="e">
        <f>#REF!</f>
        <v>#REF!</v>
      </c>
      <c r="K40" s="90" t="s">
        <v>70</v>
      </c>
      <c r="L40" s="84" t="e">
        <f>#REF!</f>
        <v>#REF!</v>
      </c>
      <c r="M40" s="26" t="e">
        <f>#REF!</f>
        <v>#REF!</v>
      </c>
      <c r="N40" s="63" t="e">
        <f>#REF!</f>
        <v>#REF!</v>
      </c>
      <c r="O40" s="63" t="e">
        <f>#REF!</f>
        <v>#REF!</v>
      </c>
      <c r="P40" s="63" t="e">
        <f>#REF!</f>
        <v>#REF!</v>
      </c>
      <c r="Q40" s="27" t="e">
        <f>#REF!</f>
        <v>#REF!</v>
      </c>
      <c r="R40" s="33" t="e">
        <f>#REF!</f>
        <v>#REF!</v>
      </c>
      <c r="S40" s="74"/>
      <c r="T40" s="30" t="e">
        <f>#REF!</f>
        <v>#REF!</v>
      </c>
    </row>
    <row r="41" spans="1:20" ht="14.1" customHeight="1" x14ac:dyDescent="0.15">
      <c r="A41" s="31" t="s">
        <v>21</v>
      </c>
      <c r="B41" s="77" t="e">
        <f>#REF!</f>
        <v>#REF!</v>
      </c>
      <c r="C41" s="26" t="e">
        <f>#REF!</f>
        <v>#REF!</v>
      </c>
      <c r="D41" s="80" t="e">
        <f>#REF!</f>
        <v>#REF!</v>
      </c>
      <c r="E41" s="80" t="e">
        <f>#REF!</f>
        <v>#REF!</v>
      </c>
      <c r="F41" s="80" t="e">
        <f>#REF!</f>
        <v>#REF!</v>
      </c>
      <c r="G41" s="27" t="e">
        <f>#REF!</f>
        <v>#REF!</v>
      </c>
      <c r="H41" s="32" t="e">
        <f>#REF!</f>
        <v>#REF!</v>
      </c>
      <c r="I41" s="29"/>
      <c r="J41" s="30" t="e">
        <f>#REF!</f>
        <v>#REF!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4.1" customHeight="1" x14ac:dyDescent="0.15">
      <c r="A42" s="31" t="s">
        <v>22</v>
      </c>
      <c r="B42" s="77" t="e">
        <f>#REF!</f>
        <v>#REF!</v>
      </c>
      <c r="C42" s="26" t="e">
        <f>#REF!</f>
        <v>#REF!</v>
      </c>
      <c r="D42" s="80" t="e">
        <f>#REF!</f>
        <v>#REF!</v>
      </c>
      <c r="E42" s="80" t="e">
        <f>#REF!</f>
        <v>#REF!</v>
      </c>
      <c r="F42" s="80" t="e">
        <f>#REF!</f>
        <v>#REF!</v>
      </c>
      <c r="G42" s="27" t="e">
        <f>#REF!</f>
        <v>#REF!</v>
      </c>
      <c r="H42" s="33" t="e">
        <f>#REF!</f>
        <v>#REF!</v>
      </c>
      <c r="I42" s="29"/>
      <c r="J42" s="30" t="e">
        <f>#REF!</f>
        <v>#REF!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4.1" customHeight="1" x14ac:dyDescent="0.15">
      <c r="A43" s="31" t="s">
        <v>23</v>
      </c>
      <c r="B43" s="77" t="e">
        <f>#REF!</f>
        <v>#REF!</v>
      </c>
      <c r="C43" s="26" t="e">
        <f>#REF!</f>
        <v>#REF!</v>
      </c>
      <c r="D43" s="80" t="e">
        <f>#REF!</f>
        <v>#REF!</v>
      </c>
      <c r="E43" s="80" t="e">
        <f>#REF!</f>
        <v>#REF!</v>
      </c>
      <c r="F43" s="80" t="e">
        <f>#REF!</f>
        <v>#REF!</v>
      </c>
      <c r="G43" s="27" t="e">
        <f>#REF!</f>
        <v>#REF!</v>
      </c>
      <c r="H43" s="33" t="e">
        <f>#REF!</f>
        <v>#REF!</v>
      </c>
      <c r="I43" s="29"/>
      <c r="J43" s="30" t="e">
        <f>#REF!</f>
        <v>#REF!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4.1" customHeight="1" x14ac:dyDescent="0.15">
      <c r="A44" s="31" t="s">
        <v>24</v>
      </c>
      <c r="B44" s="77" t="e">
        <f>#REF!</f>
        <v>#REF!</v>
      </c>
      <c r="C44" s="26" t="e">
        <f>#REF!</f>
        <v>#REF!</v>
      </c>
      <c r="D44" s="80" t="e">
        <f>#REF!</f>
        <v>#REF!</v>
      </c>
      <c r="E44" s="80" t="e">
        <f>#REF!</f>
        <v>#REF!</v>
      </c>
      <c r="F44" s="80" t="e">
        <f>#REF!</f>
        <v>#REF!</v>
      </c>
      <c r="G44" s="27" t="e">
        <f>#REF!</f>
        <v>#REF!</v>
      </c>
      <c r="H44" s="33" t="e">
        <f>#REF!</f>
        <v>#REF!</v>
      </c>
      <c r="I44" s="29"/>
      <c r="J44" s="30" t="e">
        <f>#REF!</f>
        <v>#REF!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4.1" customHeight="1" x14ac:dyDescent="0.15">
      <c r="A45" s="31" t="s">
        <v>25</v>
      </c>
      <c r="B45" s="77" t="e">
        <f>#REF!</f>
        <v>#REF!</v>
      </c>
      <c r="C45" s="26" t="e">
        <f>#REF!</f>
        <v>#REF!</v>
      </c>
      <c r="D45" s="80" t="e">
        <f>#REF!</f>
        <v>#REF!</v>
      </c>
      <c r="E45" s="80" t="e">
        <f>#REF!</f>
        <v>#REF!</v>
      </c>
      <c r="F45" s="80" t="e">
        <f>#REF!</f>
        <v>#REF!</v>
      </c>
      <c r="G45" s="27" t="e">
        <f>#REF!</f>
        <v>#REF!</v>
      </c>
      <c r="H45" s="33" t="e">
        <f>#REF!</f>
        <v>#REF!</v>
      </c>
      <c r="I45" s="29"/>
      <c r="J45" s="30" t="e">
        <f>#REF!</f>
        <v>#REF!</v>
      </c>
      <c r="L45" s="96"/>
      <c r="M45" s="98"/>
      <c r="N45" s="97"/>
      <c r="O45" s="97"/>
      <c r="P45" s="97"/>
      <c r="Q45" s="99"/>
      <c r="R45" s="101"/>
      <c r="T45" s="99"/>
    </row>
    <row r="46" spans="1:20" ht="14.1" customHeight="1" x14ac:dyDescent="0.15">
      <c r="A46" s="31" t="s">
        <v>26</v>
      </c>
      <c r="B46" s="77" t="e">
        <f>#REF!</f>
        <v>#REF!</v>
      </c>
      <c r="C46" s="26" t="e">
        <f>#REF!</f>
        <v>#REF!</v>
      </c>
      <c r="D46" s="80" t="e">
        <f>#REF!</f>
        <v>#REF!</v>
      </c>
      <c r="E46" s="80" t="e">
        <f>#REF!</f>
        <v>#REF!</v>
      </c>
      <c r="F46" s="80" t="e">
        <f>#REF!</f>
        <v>#REF!</v>
      </c>
      <c r="G46" s="27" t="e">
        <f>#REF!</f>
        <v>#REF!</v>
      </c>
      <c r="H46" s="33" t="e">
        <f>#REF!</f>
        <v>#REF!</v>
      </c>
      <c r="I46" s="29"/>
      <c r="J46" s="30" t="e">
        <f>#REF!</f>
        <v>#REF!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4.1" customHeight="1" x14ac:dyDescent="0.15">
      <c r="A47" s="31" t="s">
        <v>27</v>
      </c>
      <c r="B47" s="77" t="e">
        <f>#REF!</f>
        <v>#REF!</v>
      </c>
      <c r="C47" s="26" t="e">
        <f>#REF!</f>
        <v>#REF!</v>
      </c>
      <c r="D47" s="80" t="e">
        <f>#REF!</f>
        <v>#REF!</v>
      </c>
      <c r="E47" s="80" t="e">
        <f>#REF!</f>
        <v>#REF!</v>
      </c>
      <c r="F47" s="80" t="e">
        <f>#REF!</f>
        <v>#REF!</v>
      </c>
      <c r="G47" s="27" t="e">
        <f>#REF!</f>
        <v>#REF!</v>
      </c>
      <c r="H47" s="33" t="e">
        <f>#REF!</f>
        <v>#REF!</v>
      </c>
      <c r="I47" s="29"/>
      <c r="J47" s="30" t="e">
        <f>#REF!</f>
        <v>#REF!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4.1" customHeight="1" x14ac:dyDescent="0.15">
      <c r="A48" s="31" t="s">
        <v>28</v>
      </c>
      <c r="B48" s="77" t="e">
        <f>#REF!</f>
        <v>#REF!</v>
      </c>
      <c r="C48" s="26" t="e">
        <f>#REF!</f>
        <v>#REF!</v>
      </c>
      <c r="D48" s="80" t="e">
        <f>#REF!</f>
        <v>#REF!</v>
      </c>
      <c r="E48" s="80" t="e">
        <f>#REF!</f>
        <v>#REF!</v>
      </c>
      <c r="F48" s="80" t="e">
        <f>#REF!</f>
        <v>#REF!</v>
      </c>
      <c r="G48" s="27" t="e">
        <f>#REF!</f>
        <v>#REF!</v>
      </c>
      <c r="H48" s="33" t="e">
        <f>#REF!</f>
        <v>#REF!</v>
      </c>
      <c r="I48" s="29"/>
      <c r="J48" s="30" t="e">
        <f>#REF!</f>
        <v>#REF!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4.1" customHeight="1" x14ac:dyDescent="0.15">
      <c r="A49" s="31" t="s">
        <v>45</v>
      </c>
      <c r="B49" s="77" t="e">
        <f>#REF!</f>
        <v>#REF!</v>
      </c>
      <c r="C49" s="26" t="e">
        <f>#REF!</f>
        <v>#REF!</v>
      </c>
      <c r="D49" s="80" t="e">
        <f>#REF!</f>
        <v>#REF!</v>
      </c>
      <c r="E49" s="80" t="e">
        <f>#REF!</f>
        <v>#REF!</v>
      </c>
      <c r="F49" s="80" t="e">
        <f>#REF!</f>
        <v>#REF!</v>
      </c>
      <c r="G49" s="27" t="e">
        <f>#REF!</f>
        <v>#REF!</v>
      </c>
      <c r="H49" s="33" t="e">
        <f>#REF!</f>
        <v>#REF!</v>
      </c>
      <c r="I49" s="29"/>
      <c r="J49" s="30" t="e">
        <f>#REF!</f>
        <v>#REF!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4.1" customHeight="1" x14ac:dyDescent="0.15">
      <c r="A50" s="31" t="s">
        <v>56</v>
      </c>
      <c r="B50" s="77" t="e">
        <f>#REF!</f>
        <v>#REF!</v>
      </c>
      <c r="C50" s="26" t="e">
        <f>#REF!</f>
        <v>#REF!</v>
      </c>
      <c r="D50" s="80" t="e">
        <f>#REF!</f>
        <v>#REF!</v>
      </c>
      <c r="E50" s="80" t="e">
        <f>#REF!</f>
        <v>#REF!</v>
      </c>
      <c r="F50" s="80" t="e">
        <f>#REF!</f>
        <v>#REF!</v>
      </c>
      <c r="G50" s="27" t="e">
        <f>#REF!</f>
        <v>#REF!</v>
      </c>
      <c r="H50" s="33" t="e">
        <f>#REF!</f>
        <v>#REF!</v>
      </c>
      <c r="I50" s="29"/>
      <c r="J50" s="30" t="e">
        <f>#REF!</f>
        <v>#REF!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4.1" customHeight="1" x14ac:dyDescent="0.15">
      <c r="A51" s="31" t="s">
        <v>57</v>
      </c>
      <c r="B51" s="77" t="e">
        <f>#REF!</f>
        <v>#REF!</v>
      </c>
      <c r="C51" s="26" t="e">
        <f>#REF!</f>
        <v>#REF!</v>
      </c>
      <c r="D51" s="80" t="e">
        <f>#REF!</f>
        <v>#REF!</v>
      </c>
      <c r="E51" s="80" t="e">
        <f>#REF!</f>
        <v>#REF!</v>
      </c>
      <c r="F51" s="80" t="e">
        <f>#REF!</f>
        <v>#REF!</v>
      </c>
      <c r="G51" s="27" t="e">
        <f>#REF!</f>
        <v>#REF!</v>
      </c>
      <c r="H51" s="33" t="e">
        <f>#REF!</f>
        <v>#REF!</v>
      </c>
      <c r="I51" s="29"/>
      <c r="J51" s="30" t="e">
        <f>#REF!</f>
        <v>#REF!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4.1" customHeight="1" x14ac:dyDescent="0.15">
      <c r="A52" s="31" t="s">
        <v>58</v>
      </c>
      <c r="B52" s="77" t="e">
        <f>#REF!</f>
        <v>#REF!</v>
      </c>
      <c r="C52" s="26" t="e">
        <f>#REF!</f>
        <v>#REF!</v>
      </c>
      <c r="D52" s="80" t="e">
        <f>#REF!</f>
        <v>#REF!</v>
      </c>
      <c r="E52" s="80" t="e">
        <f>#REF!</f>
        <v>#REF!</v>
      </c>
      <c r="F52" s="80" t="e">
        <f>#REF!</f>
        <v>#REF!</v>
      </c>
      <c r="G52" s="27" t="e">
        <f>#REF!</f>
        <v>#REF!</v>
      </c>
      <c r="H52" s="33" t="e">
        <f>#REF!</f>
        <v>#REF!</v>
      </c>
      <c r="I52" s="29"/>
      <c r="J52" s="30" t="e">
        <f>#REF!</f>
        <v>#REF!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4.1" customHeight="1" thickBot="1" x14ac:dyDescent="0.2">
      <c r="A53" s="31" t="s">
        <v>59</v>
      </c>
      <c r="B53" s="80" t="e">
        <f>#REF!</f>
        <v>#REF!</v>
      </c>
      <c r="C53" s="26" t="e">
        <f>#REF!</f>
        <v>#REF!</v>
      </c>
      <c r="D53" s="25" t="e">
        <f>#REF!</f>
        <v>#REF!</v>
      </c>
      <c r="E53" s="25" t="e">
        <f>#REF!</f>
        <v>#REF!</v>
      </c>
      <c r="F53" s="25" t="e">
        <f>#REF!</f>
        <v>#REF!</v>
      </c>
      <c r="G53" s="27" t="e">
        <f>#REF!</f>
        <v>#REF!</v>
      </c>
      <c r="H53" s="33" t="e">
        <f>#REF!</f>
        <v>#REF!</v>
      </c>
      <c r="I53" s="29"/>
      <c r="J53" s="30" t="e">
        <f>#REF!</f>
        <v>#REF!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 x14ac:dyDescent="0.15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20" s="53" customFormat="1" ht="12" customHeight="1" x14ac:dyDescent="0.15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20" s="53" customFormat="1" ht="12" customHeight="1" x14ac:dyDescent="0.15">
      <c r="A56" s="49" t="s">
        <v>86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20" s="53" customFormat="1" ht="12" customHeight="1" x14ac:dyDescent="0.15">
      <c r="A57" s="49" t="s">
        <v>87</v>
      </c>
      <c r="B57" s="49"/>
      <c r="C57" s="49"/>
      <c r="D57" s="49"/>
      <c r="E57" s="49"/>
      <c r="F57" s="49"/>
      <c r="G57" s="49"/>
      <c r="H57" s="49"/>
      <c r="I57" s="49"/>
      <c r="J57" s="49"/>
      <c r="R57" s="61"/>
    </row>
    <row r="58" spans="1:20" s="53" customFormat="1" ht="12" customHeight="1" x14ac:dyDescent="0.15">
      <c r="A58" s="49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R58" s="61"/>
    </row>
    <row r="59" spans="1:20" s="53" customFormat="1" ht="12" customHeight="1" x14ac:dyDescent="0.15">
      <c r="A59" s="49" t="s">
        <v>54</v>
      </c>
      <c r="B59" s="50"/>
      <c r="C59" s="49"/>
      <c r="D59" s="50"/>
      <c r="E59" s="51"/>
      <c r="F59" s="51"/>
      <c r="G59" s="49"/>
      <c r="H59" s="51"/>
      <c r="I59" s="49"/>
      <c r="J59" s="49"/>
      <c r="K59" s="5"/>
      <c r="L59" s="5"/>
      <c r="M59" s="5"/>
      <c r="N59" s="5"/>
      <c r="O59" s="5"/>
      <c r="P59" s="5"/>
      <c r="Q59" s="5"/>
      <c r="R59" s="62"/>
      <c r="S59" s="5"/>
      <c r="T59" s="5"/>
    </row>
    <row r="60" spans="1:20" s="70" customFormat="1" ht="12" customHeight="1" x14ac:dyDescent="0.15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5"/>
      <c r="L60" s="5"/>
      <c r="M60" s="5"/>
      <c r="N60" s="5"/>
      <c r="O60" s="5"/>
      <c r="P60" s="5"/>
      <c r="Q60" s="5"/>
      <c r="R60" s="62"/>
      <c r="S60" s="5"/>
      <c r="T60" s="5"/>
    </row>
    <row r="61" spans="1:20" s="70" customFormat="1" ht="12" customHeight="1" x14ac:dyDescent="0.15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7"/>
      <c r="R61" s="69"/>
      <c r="S61" s="69"/>
      <c r="T61" s="43"/>
    </row>
    <row r="62" spans="1:20" s="70" customFormat="1" ht="12" customHeight="1" x14ac:dyDescent="0.15">
      <c r="A62" s="67"/>
      <c r="B62" s="68"/>
      <c r="C62" s="67"/>
      <c r="D62" s="68"/>
      <c r="E62" s="68"/>
      <c r="F62" s="68"/>
      <c r="G62" s="69"/>
      <c r="H62" s="69"/>
      <c r="I62" s="69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70" customFormat="1" ht="12" customHeight="1" x14ac:dyDescent="0.15">
      <c r="A63" s="67"/>
      <c r="B63" s="68"/>
      <c r="C63" s="67"/>
      <c r="D63" s="68"/>
      <c r="E63" s="68"/>
      <c r="F63" s="68"/>
      <c r="G63" s="69"/>
      <c r="H63" s="69"/>
      <c r="I63" s="69"/>
      <c r="J63" s="67"/>
      <c r="K63" s="67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70" customFormat="1" ht="12" customHeight="1" x14ac:dyDescent="0.15">
      <c r="A64" s="67"/>
      <c r="B64" s="68"/>
      <c r="C64" s="67"/>
      <c r="D64" s="68"/>
      <c r="E64" s="68"/>
      <c r="F64" s="68"/>
      <c r="G64" s="69"/>
      <c r="H64" s="69"/>
      <c r="I64" s="69"/>
      <c r="J64" s="67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 x14ac:dyDescent="0.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0"/>
      <c r="L65" s="68"/>
      <c r="M65" s="67"/>
      <c r="N65" s="68"/>
      <c r="O65" s="68"/>
      <c r="P65" s="68"/>
      <c r="Q65" s="69"/>
      <c r="R65" s="69"/>
      <c r="S65" s="69"/>
      <c r="T65" s="67"/>
    </row>
    <row r="66" spans="1:20" s="53" customFormat="1" ht="12" customHeight="1" x14ac:dyDescent="0.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70"/>
      <c r="L66" s="68"/>
      <c r="M66" s="67"/>
      <c r="N66" s="68"/>
      <c r="O66" s="68"/>
      <c r="P66" s="68"/>
      <c r="Q66" s="69"/>
      <c r="R66" s="69"/>
      <c r="S66" s="69"/>
      <c r="T66" s="67"/>
    </row>
    <row r="67" spans="1:20" s="53" customFormat="1" ht="12" customHeight="1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71"/>
      <c r="L67" s="68"/>
      <c r="M67" s="67"/>
      <c r="N67" s="68"/>
      <c r="O67" s="68"/>
      <c r="P67" s="68"/>
      <c r="Q67" s="69"/>
      <c r="R67" s="69"/>
      <c r="S67" s="69"/>
      <c r="T67" s="67"/>
    </row>
    <row r="70" spans="1:20" s="70" customFormat="1" ht="12" customHeight="1" x14ac:dyDescent="0.15">
      <c r="A70" s="67"/>
      <c r="B70" s="68"/>
      <c r="C70" s="67"/>
      <c r="D70" s="68"/>
      <c r="E70" s="68"/>
      <c r="F70" s="68"/>
      <c r="G70" s="67"/>
      <c r="H70" s="69"/>
      <c r="I70" s="69"/>
      <c r="J70" s="43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 x14ac:dyDescent="0.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 x14ac:dyDescent="0.15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 x14ac:dyDescent="0.15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 x14ac:dyDescent="0.15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  <row r="75" spans="1:20" s="70" customFormat="1" ht="12" customHeight="1" x14ac:dyDescent="0.15">
      <c r="A75" s="67"/>
      <c r="B75" s="68"/>
      <c r="C75" s="67"/>
      <c r="D75" s="68"/>
      <c r="E75" s="68"/>
      <c r="F75" s="68"/>
      <c r="G75" s="69"/>
      <c r="H75" s="69"/>
      <c r="I75" s="69"/>
      <c r="J75" s="67"/>
      <c r="K75" s="5"/>
      <c r="L75" s="5"/>
      <c r="M75" s="5"/>
      <c r="N75" s="5"/>
      <c r="O75" s="5"/>
      <c r="P75" s="5"/>
      <c r="Q75" s="5"/>
      <c r="R75" s="62"/>
      <c r="S75" s="5"/>
      <c r="T75" s="5"/>
    </row>
    <row r="76" spans="1:20" s="70" customFormat="1" ht="12" customHeight="1" x14ac:dyDescent="0.15">
      <c r="A76" s="67"/>
      <c r="B76" s="68"/>
      <c r="C76" s="67"/>
      <c r="D76" s="68"/>
      <c r="E76" s="68"/>
      <c r="F76" s="68"/>
      <c r="G76" s="69"/>
      <c r="H76" s="69"/>
      <c r="I76" s="69"/>
      <c r="J76" s="67"/>
      <c r="K76" s="5"/>
      <c r="L76" s="5"/>
      <c r="M76" s="5"/>
      <c r="N76" s="5"/>
      <c r="O76" s="5"/>
      <c r="P76" s="5"/>
      <c r="Q76" s="5"/>
      <c r="R76" s="62"/>
      <c r="S76" s="5"/>
      <c r="T76" s="5"/>
    </row>
  </sheetData>
  <mergeCells count="14">
    <mergeCell ref="R4:S6"/>
    <mergeCell ref="C5:C6"/>
    <mergeCell ref="D5:D6"/>
    <mergeCell ref="E5:E6"/>
    <mergeCell ref="F5:F6"/>
    <mergeCell ref="M5:M6"/>
    <mergeCell ref="N5:N6"/>
    <mergeCell ref="O5:O6"/>
    <mergeCell ref="P5:P6"/>
    <mergeCell ref="A4:A6"/>
    <mergeCell ref="G4:G6"/>
    <mergeCell ref="H4:I6"/>
    <mergeCell ref="K4:K6"/>
    <mergeCell ref="Q4:Q6"/>
  </mergeCells>
  <phoneticPr fontId="2"/>
  <pageMargins left="0.78740157480314965" right="0.78740157480314965" top="0.59055118110236227" bottom="0.59055118110236227" header="0.51181102362204722" footer="0.31496062992125984"/>
  <pageSetup paperSize="9" firstPageNumber="16" orientation="portrait" useFirstPageNumber="1" r:id="rId1"/>
  <headerFooter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70"/>
  <sheetViews>
    <sheetView workbookViewId="0">
      <selection activeCell="L22" sqref="L22"/>
    </sheetView>
  </sheetViews>
  <sheetFormatPr defaultRowHeight="13.5" x14ac:dyDescent="0.15"/>
  <cols>
    <col min="1" max="1" width="10" customWidth="1"/>
    <col min="2" max="2" width="9" style="93"/>
    <col min="4" max="6" width="9" style="93"/>
  </cols>
  <sheetData>
    <row r="1" spans="1:18" x14ac:dyDescent="0.15">
      <c r="B1" s="93" t="s">
        <v>72</v>
      </c>
      <c r="C1" t="s">
        <v>75</v>
      </c>
      <c r="D1" s="93" t="s">
        <v>73</v>
      </c>
      <c r="E1" s="93" t="s">
        <v>1</v>
      </c>
      <c r="F1" s="93" t="s">
        <v>2</v>
      </c>
      <c r="G1" t="s">
        <v>74</v>
      </c>
      <c r="H1" t="s">
        <v>76</v>
      </c>
      <c r="J1" t="s">
        <v>51</v>
      </c>
      <c r="L1" t="s">
        <v>77</v>
      </c>
    </row>
    <row r="2" spans="1:18" x14ac:dyDescent="0.15">
      <c r="A2" s="24" t="s">
        <v>71</v>
      </c>
      <c r="B2" s="93">
        <v>1126882</v>
      </c>
      <c r="C2" s="85">
        <v>2.5922714179479298</v>
      </c>
      <c r="D2" s="93">
        <v>2921184</v>
      </c>
      <c r="E2" s="93">
        <v>1456521</v>
      </c>
      <c r="F2" s="93">
        <v>1464663</v>
      </c>
      <c r="G2" s="86">
        <f>E2/F2*100</f>
        <v>99.444104206906303</v>
      </c>
      <c r="H2" s="87">
        <f>SUM(H13:H44,H47:H49,H52,H55,H58:H60,H63,H66:H67,H70)</f>
        <v>6096.9299999999976</v>
      </c>
      <c r="I2" s="87"/>
      <c r="J2" s="86">
        <f>D2/H2</f>
        <v>479.12375572624273</v>
      </c>
      <c r="L2">
        <f>SUM(L13:L44,L47:L49,L52,L55,L58:L60,L63,L66:L67,L70)</f>
        <v>6096.9299999999976</v>
      </c>
      <c r="M2" s="87">
        <f>L2-H2</f>
        <v>0</v>
      </c>
    </row>
    <row r="3" spans="1:18" x14ac:dyDescent="0.15">
      <c r="A3" s="31"/>
      <c r="C3" s="85"/>
      <c r="G3" s="86"/>
      <c r="J3" s="86"/>
      <c r="M3" s="87"/>
    </row>
    <row r="4" spans="1:18" x14ac:dyDescent="0.15">
      <c r="A4" s="31" t="s">
        <v>4</v>
      </c>
      <c r="B4" s="93">
        <v>1026892</v>
      </c>
      <c r="C4" s="85">
        <f>D4/B4</f>
        <v>2.5787346673262621</v>
      </c>
      <c r="D4" s="93">
        <v>2648082</v>
      </c>
      <c r="E4" s="93">
        <v>1320844</v>
      </c>
      <c r="F4" s="93">
        <v>1327238</v>
      </c>
      <c r="G4" s="86">
        <f t="shared" ref="G4:G66" si="0">E4/F4*100</f>
        <v>99.518247669219846</v>
      </c>
      <c r="H4" s="87">
        <v>5090.18</v>
      </c>
      <c r="I4" s="87"/>
      <c r="J4" s="86">
        <f t="shared" ref="J4:J66" si="1">D4/H4</f>
        <v>520.23346915040327</v>
      </c>
      <c r="L4">
        <f>SUM(L13:L44)</f>
        <v>5090.1699999999992</v>
      </c>
      <c r="M4" s="87">
        <f>L4-H4</f>
        <v>-1.0000000001127773E-2</v>
      </c>
      <c r="N4" s="138" t="s">
        <v>85</v>
      </c>
      <c r="O4" s="138"/>
      <c r="P4" s="138"/>
      <c r="Q4" s="138"/>
      <c r="R4" s="138"/>
    </row>
    <row r="5" spans="1:18" x14ac:dyDescent="0.15">
      <c r="A5" s="31" t="s">
        <v>5</v>
      </c>
      <c r="B5" s="93">
        <v>99990</v>
      </c>
      <c r="C5" s="85">
        <f t="shared" ref="C5:C66" si="2">D5/B5</f>
        <v>2.7312931293129314</v>
      </c>
      <c r="D5" s="93">
        <v>273102</v>
      </c>
      <c r="E5" s="93">
        <v>135677</v>
      </c>
      <c r="F5" s="93">
        <v>137425</v>
      </c>
      <c r="G5" s="86">
        <f t="shared" si="0"/>
        <v>98.728033472803347</v>
      </c>
      <c r="H5" s="88">
        <v>1006.76</v>
      </c>
      <c r="I5" s="88"/>
      <c r="J5" s="86">
        <f t="shared" si="1"/>
        <v>271.26822678692042</v>
      </c>
      <c r="L5">
        <f>SUM(L47:L49,L52,L55,L58:L60,L63,L66:L67,L70)</f>
        <v>1006.76</v>
      </c>
      <c r="M5" s="87">
        <f t="shared" ref="M5:M66" si="3">L5-H5</f>
        <v>0</v>
      </c>
      <c r="N5" s="138"/>
      <c r="O5" s="138"/>
      <c r="P5" s="138"/>
      <c r="Q5" s="138"/>
      <c r="R5" s="138"/>
    </row>
    <row r="6" spans="1:18" x14ac:dyDescent="0.15">
      <c r="A6" s="31"/>
      <c r="C6" s="85"/>
      <c r="G6" s="86"/>
      <c r="J6" s="86"/>
      <c r="M6" s="87"/>
    </row>
    <row r="7" spans="1:18" x14ac:dyDescent="0.15">
      <c r="A7" s="31" t="s">
        <v>6</v>
      </c>
      <c r="B7" s="93">
        <v>246944</v>
      </c>
      <c r="C7" s="85">
        <f>D7/B7</f>
        <v>2.5172225281845275</v>
      </c>
      <c r="D7" s="93">
        <v>621613</v>
      </c>
      <c r="E7" s="93">
        <v>309072</v>
      </c>
      <c r="F7" s="93">
        <v>312541</v>
      </c>
      <c r="G7" s="86">
        <f t="shared" si="0"/>
        <v>98.890065623390214</v>
      </c>
      <c r="H7" s="87">
        <f>SUM(H14,H22,H23,H24,H29,H33,H34,H52,H55)</f>
        <v>1887.92</v>
      </c>
      <c r="J7" s="86">
        <f>D7/H7</f>
        <v>329.25812534429423</v>
      </c>
      <c r="L7">
        <f>SUM(L14,L22,L23,L24,L29,L33,L34,L52,L55)</f>
        <v>1887.92</v>
      </c>
      <c r="M7" s="87">
        <f t="shared" si="3"/>
        <v>0</v>
      </c>
    </row>
    <row r="8" spans="1:18" x14ac:dyDescent="0.15">
      <c r="A8" s="31" t="s">
        <v>7</v>
      </c>
      <c r="B8" s="93">
        <v>189567</v>
      </c>
      <c r="C8" s="85">
        <f t="shared" si="2"/>
        <v>2.4793503088617745</v>
      </c>
      <c r="D8" s="93">
        <v>470003</v>
      </c>
      <c r="E8" s="93">
        <v>230369</v>
      </c>
      <c r="F8" s="93">
        <v>239634</v>
      </c>
      <c r="G8" s="86">
        <f t="shared" si="0"/>
        <v>96.133687206322975</v>
      </c>
      <c r="H8" s="87">
        <f>SUM(H13,H25,H44,H47,H48,H49)</f>
        <v>909.58000000000015</v>
      </c>
      <c r="J8" s="86">
        <f t="shared" si="1"/>
        <v>516.72530178763816</v>
      </c>
      <c r="L8">
        <f>SUM(L13,L25,L44,L47,L48,L49)</f>
        <v>909.58000000000015</v>
      </c>
      <c r="M8" s="87">
        <f t="shared" si="3"/>
        <v>0</v>
      </c>
    </row>
    <row r="9" spans="1:18" x14ac:dyDescent="0.15">
      <c r="A9" s="31" t="s">
        <v>8</v>
      </c>
      <c r="B9" s="93">
        <v>103543</v>
      </c>
      <c r="C9" s="85">
        <f t="shared" si="2"/>
        <v>2.6412022058468461</v>
      </c>
      <c r="D9" s="93">
        <v>273478</v>
      </c>
      <c r="E9" s="93">
        <v>138857</v>
      </c>
      <c r="F9" s="93">
        <v>134621</v>
      </c>
      <c r="G9" s="86">
        <f>E9/F9*100</f>
        <v>103.14661159848761</v>
      </c>
      <c r="H9" s="87">
        <f>SUM(H30,H31,H40,H41,H42)</f>
        <v>754.45</v>
      </c>
      <c r="J9" s="86">
        <f t="shared" si="1"/>
        <v>362.48657962754322</v>
      </c>
      <c r="L9">
        <f>SUM(L30,L31,L40,L41,L42)</f>
        <v>754.45</v>
      </c>
      <c r="M9" s="87">
        <f t="shared" si="3"/>
        <v>0</v>
      </c>
    </row>
    <row r="10" spans="1:18" x14ac:dyDescent="0.15">
      <c r="A10" s="31" t="s">
        <v>9</v>
      </c>
      <c r="B10" s="93">
        <v>393738</v>
      </c>
      <c r="C10" s="85">
        <f t="shared" si="2"/>
        <v>2.5343477134541241</v>
      </c>
      <c r="D10" s="93">
        <v>997869</v>
      </c>
      <c r="E10" s="93">
        <v>499485</v>
      </c>
      <c r="F10" s="93">
        <v>498384</v>
      </c>
      <c r="G10" s="86">
        <f t="shared" si="0"/>
        <v>100.22091399402871</v>
      </c>
      <c r="H10" s="87">
        <f>SUM(H15,H17,H19,H26,H27,H28,H32,H37,H38,H43,H58,H59,H60,H70)</f>
        <v>1514.0400000000002</v>
      </c>
      <c r="J10" s="86">
        <f t="shared" si="1"/>
        <v>659.07703891574852</v>
      </c>
      <c r="L10">
        <f>SUM(L15,L17,L19,L26,L27,L28,L32,L37,L38,L43,L58,L59,L60,L70)</f>
        <v>1514.0400000000002</v>
      </c>
      <c r="M10" s="87">
        <f t="shared" si="3"/>
        <v>0</v>
      </c>
    </row>
    <row r="11" spans="1:18" x14ac:dyDescent="0.15">
      <c r="A11" s="31" t="s">
        <v>10</v>
      </c>
      <c r="B11" s="93">
        <v>193090</v>
      </c>
      <c r="C11" s="85">
        <f t="shared" si="2"/>
        <v>2.8909886581386917</v>
      </c>
      <c r="D11" s="93">
        <v>558221</v>
      </c>
      <c r="E11" s="93">
        <v>278738</v>
      </c>
      <c r="F11" s="93">
        <v>279483</v>
      </c>
      <c r="G11" s="86">
        <f t="shared" si="0"/>
        <v>99.733436380745871</v>
      </c>
      <c r="H11" s="87">
        <f>SUM(H16,H18,H20,H21,H35,H36,H39,H63,H66,H67)</f>
        <v>1030.94</v>
      </c>
      <c r="J11" s="86">
        <f t="shared" si="1"/>
        <v>541.467980677828</v>
      </c>
      <c r="L11">
        <f>SUM(L16,L18,L20,L21,L35,L36,L39,L63,L66,L67)</f>
        <v>1030.94</v>
      </c>
      <c r="M11" s="87">
        <f t="shared" si="3"/>
        <v>0</v>
      </c>
    </row>
    <row r="12" spans="1:18" x14ac:dyDescent="0.15">
      <c r="A12" s="31"/>
      <c r="C12" s="85"/>
      <c r="G12" s="86"/>
      <c r="J12" s="86"/>
      <c r="M12" s="87"/>
    </row>
    <row r="13" spans="1:18" ht="15" customHeight="1" x14ac:dyDescent="0.15">
      <c r="A13" s="31" t="s">
        <v>11</v>
      </c>
      <c r="B13" s="93">
        <v>117163</v>
      </c>
      <c r="C13" s="85">
        <f t="shared" si="2"/>
        <v>2.3119585534682452</v>
      </c>
      <c r="D13" s="93">
        <v>270876</v>
      </c>
      <c r="E13" s="93">
        <v>132193</v>
      </c>
      <c r="F13" s="93">
        <v>138683</v>
      </c>
      <c r="G13" s="86">
        <f t="shared" si="0"/>
        <v>95.320262757511728</v>
      </c>
      <c r="H13" s="33">
        <v>217.32</v>
      </c>
      <c r="I13" s="33"/>
      <c r="J13" s="86">
        <f t="shared" si="1"/>
        <v>1246.4384318056323</v>
      </c>
      <c r="L13">
        <v>217.32</v>
      </c>
      <c r="M13" s="87">
        <f t="shared" si="3"/>
        <v>0</v>
      </c>
    </row>
    <row r="14" spans="1:18" ht="15" customHeight="1" x14ac:dyDescent="0.15">
      <c r="A14" s="31" t="s">
        <v>12</v>
      </c>
      <c r="B14" s="93">
        <v>78191</v>
      </c>
      <c r="C14" s="85">
        <f t="shared" si="2"/>
        <v>2.3686357764960162</v>
      </c>
      <c r="D14" s="93">
        <v>185206</v>
      </c>
      <c r="E14" s="93">
        <v>92906</v>
      </c>
      <c r="F14" s="93">
        <v>92300</v>
      </c>
      <c r="G14" s="86">
        <f t="shared" si="0"/>
        <v>100.65655471289274</v>
      </c>
      <c r="H14" s="64">
        <v>225.71</v>
      </c>
      <c r="I14" s="64"/>
      <c r="J14" s="86">
        <f>D14/H14</f>
        <v>820.54849142705234</v>
      </c>
      <c r="L14">
        <v>225.71</v>
      </c>
      <c r="M14" s="87">
        <f t="shared" si="3"/>
        <v>0</v>
      </c>
    </row>
    <row r="15" spans="1:18" ht="15" customHeight="1" x14ac:dyDescent="0.15">
      <c r="A15" s="31" t="s">
        <v>13</v>
      </c>
      <c r="B15" s="93">
        <v>58908</v>
      </c>
      <c r="C15" s="85">
        <f t="shared" si="2"/>
        <v>2.4115400285190467</v>
      </c>
      <c r="D15" s="93">
        <v>142059</v>
      </c>
      <c r="E15" s="93">
        <v>70948</v>
      </c>
      <c r="F15" s="93">
        <v>71111</v>
      </c>
      <c r="G15" s="86">
        <f t="shared" si="0"/>
        <v>99.770780891845149</v>
      </c>
      <c r="H15" s="65">
        <v>122.89</v>
      </c>
      <c r="I15" s="65"/>
      <c r="J15" s="86">
        <f t="shared" si="1"/>
        <v>1155.9850272601514</v>
      </c>
      <c r="L15">
        <v>122.89</v>
      </c>
      <c r="M15" s="87">
        <f t="shared" si="3"/>
        <v>0</v>
      </c>
    </row>
    <row r="16" spans="1:18" ht="15" customHeight="1" x14ac:dyDescent="0.15">
      <c r="A16" s="31" t="s">
        <v>14</v>
      </c>
      <c r="B16" s="93">
        <v>53249</v>
      </c>
      <c r="C16" s="85">
        <f t="shared" si="2"/>
        <v>2.6514676331949896</v>
      </c>
      <c r="D16" s="93">
        <v>141188</v>
      </c>
      <c r="E16" s="93">
        <v>70694</v>
      </c>
      <c r="F16" s="93">
        <v>70494</v>
      </c>
      <c r="G16" s="86">
        <f t="shared" si="0"/>
        <v>100.28371208897211</v>
      </c>
      <c r="H16" s="64">
        <v>123.58</v>
      </c>
      <c r="I16" s="64"/>
      <c r="J16" s="86">
        <f t="shared" si="1"/>
        <v>1142.4826023628418</v>
      </c>
      <c r="L16">
        <v>123.58</v>
      </c>
      <c r="M16" s="87">
        <f t="shared" si="3"/>
        <v>0</v>
      </c>
    </row>
    <row r="17" spans="1:13" ht="15" customHeight="1" x14ac:dyDescent="0.15">
      <c r="A17" s="31" t="s">
        <v>15</v>
      </c>
      <c r="B17" s="93">
        <v>27675</v>
      </c>
      <c r="C17" s="85">
        <f t="shared" si="2"/>
        <v>2.7719241192411923</v>
      </c>
      <c r="D17" s="93">
        <v>76713</v>
      </c>
      <c r="E17" s="93">
        <v>37774</v>
      </c>
      <c r="F17" s="93">
        <v>38939</v>
      </c>
      <c r="G17" s="86">
        <f t="shared" si="0"/>
        <v>97.008140938390824</v>
      </c>
      <c r="H17" s="64">
        <v>215.53</v>
      </c>
      <c r="I17" s="64"/>
      <c r="J17" s="86">
        <f t="shared" si="1"/>
        <v>355.92724910685286</v>
      </c>
      <c r="L17">
        <v>215.53</v>
      </c>
      <c r="M17" s="87">
        <f t="shared" si="3"/>
        <v>0</v>
      </c>
    </row>
    <row r="18" spans="1:13" ht="15" customHeight="1" x14ac:dyDescent="0.15">
      <c r="A18" s="31" t="s">
        <v>16</v>
      </c>
      <c r="B18" s="93">
        <v>18030</v>
      </c>
      <c r="C18" s="85">
        <f t="shared" si="2"/>
        <v>2.8642262895174708</v>
      </c>
      <c r="D18" s="93">
        <v>51642</v>
      </c>
      <c r="E18" s="93">
        <v>25713</v>
      </c>
      <c r="F18" s="93">
        <v>25929</v>
      </c>
      <c r="G18" s="86">
        <f t="shared" si="0"/>
        <v>99.166955918084</v>
      </c>
      <c r="H18" s="65">
        <v>65.760000000000005</v>
      </c>
      <c r="I18" s="65"/>
      <c r="J18" s="86">
        <f t="shared" si="1"/>
        <v>785.31021897810217</v>
      </c>
      <c r="L18">
        <v>65.760000000000005</v>
      </c>
      <c r="M18" s="87">
        <f t="shared" si="3"/>
        <v>0</v>
      </c>
    </row>
    <row r="19" spans="1:13" ht="15" customHeight="1" x14ac:dyDescent="0.15">
      <c r="A19" s="31" t="s">
        <v>17</v>
      </c>
      <c r="B19" s="93">
        <v>31424</v>
      </c>
      <c r="C19" s="85">
        <f t="shared" si="2"/>
        <v>2.5122517820773931</v>
      </c>
      <c r="D19" s="93">
        <v>78945</v>
      </c>
      <c r="E19" s="93">
        <v>39671</v>
      </c>
      <c r="F19" s="93">
        <v>39274</v>
      </c>
      <c r="G19" s="86">
        <f t="shared" si="0"/>
        <v>101.01084687070328</v>
      </c>
      <c r="H19" s="64">
        <v>78.55</v>
      </c>
      <c r="I19" s="64"/>
      <c r="J19" s="86">
        <f t="shared" si="1"/>
        <v>1005.0286441756843</v>
      </c>
      <c r="L19">
        <v>78.55</v>
      </c>
      <c r="M19" s="87">
        <f t="shared" si="3"/>
        <v>0</v>
      </c>
    </row>
    <row r="20" spans="1:13" ht="15" customHeight="1" x14ac:dyDescent="0.15">
      <c r="A20" s="31" t="s">
        <v>18</v>
      </c>
      <c r="B20" s="93">
        <v>15203</v>
      </c>
      <c r="C20" s="85">
        <f t="shared" si="2"/>
        <v>2.8620009208708805</v>
      </c>
      <c r="D20" s="93">
        <v>43511</v>
      </c>
      <c r="E20" s="93">
        <v>21790</v>
      </c>
      <c r="F20" s="93">
        <v>21721</v>
      </c>
      <c r="G20" s="86">
        <f t="shared" si="0"/>
        <v>100.31766493255374</v>
      </c>
      <c r="H20" s="64">
        <v>80.88</v>
      </c>
      <c r="I20" s="64"/>
      <c r="J20" s="86">
        <f t="shared" si="1"/>
        <v>537.96983184965381</v>
      </c>
      <c r="L20">
        <v>80.88</v>
      </c>
      <c r="M20" s="87">
        <f t="shared" si="3"/>
        <v>0</v>
      </c>
    </row>
    <row r="21" spans="1:13" ht="15" customHeight="1" x14ac:dyDescent="0.15">
      <c r="A21" s="31" t="s">
        <v>55</v>
      </c>
      <c r="B21" s="93">
        <v>20948</v>
      </c>
      <c r="C21" s="85">
        <f t="shared" si="2"/>
        <v>3.0053943097193048</v>
      </c>
      <c r="D21" s="93">
        <v>62957</v>
      </c>
      <c r="E21" s="93">
        <v>31427</v>
      </c>
      <c r="F21" s="93">
        <v>31530</v>
      </c>
      <c r="G21" s="86">
        <f t="shared" si="0"/>
        <v>99.673326990168093</v>
      </c>
      <c r="H21" s="64">
        <v>123.64</v>
      </c>
      <c r="I21" s="64"/>
      <c r="J21" s="86">
        <f t="shared" si="1"/>
        <v>509.19605305726304</v>
      </c>
      <c r="L21">
        <v>123.64</v>
      </c>
      <c r="M21" s="87">
        <f t="shared" si="3"/>
        <v>0</v>
      </c>
    </row>
    <row r="22" spans="1:13" ht="15" customHeight="1" x14ac:dyDescent="0.15">
      <c r="A22" s="31" t="s">
        <v>19</v>
      </c>
      <c r="B22" s="93">
        <v>19882</v>
      </c>
      <c r="C22" s="85">
        <f t="shared" si="2"/>
        <v>2.6636656272004831</v>
      </c>
      <c r="D22" s="93">
        <v>52959</v>
      </c>
      <c r="E22" s="93">
        <v>25696</v>
      </c>
      <c r="F22" s="93">
        <v>27263</v>
      </c>
      <c r="G22" s="86">
        <f t="shared" si="0"/>
        <v>94.25228331438214</v>
      </c>
      <c r="H22" s="64">
        <v>371.99</v>
      </c>
      <c r="I22" s="64"/>
      <c r="J22" s="86">
        <f t="shared" si="1"/>
        <v>142.36673028844862</v>
      </c>
      <c r="L22">
        <v>371.99</v>
      </c>
      <c r="M22" s="87">
        <f t="shared" si="3"/>
        <v>0</v>
      </c>
    </row>
    <row r="23" spans="1:13" ht="15" customHeight="1" x14ac:dyDescent="0.15">
      <c r="A23" s="31" t="s">
        <v>20</v>
      </c>
      <c r="B23" s="93">
        <v>11708</v>
      </c>
      <c r="C23" s="85">
        <f t="shared" si="2"/>
        <v>2.5180218653911854</v>
      </c>
      <c r="D23" s="93">
        <v>29481</v>
      </c>
      <c r="E23" s="93">
        <v>14418</v>
      </c>
      <c r="F23" s="93">
        <v>15063</v>
      </c>
      <c r="G23" s="86">
        <f t="shared" si="0"/>
        <v>95.717984465245962</v>
      </c>
      <c r="H23" s="64">
        <v>193.58</v>
      </c>
      <c r="I23" s="64"/>
      <c r="J23" s="86">
        <f t="shared" si="1"/>
        <v>152.29362537452215</v>
      </c>
      <c r="L23">
        <v>193.58</v>
      </c>
      <c r="M23" s="87">
        <f t="shared" si="3"/>
        <v>0</v>
      </c>
    </row>
    <row r="24" spans="1:13" ht="15" customHeight="1" x14ac:dyDescent="0.15">
      <c r="A24" s="31" t="s">
        <v>21</v>
      </c>
      <c r="B24" s="93">
        <v>16913</v>
      </c>
      <c r="C24" s="85">
        <f t="shared" si="2"/>
        <v>2.6145568497605391</v>
      </c>
      <c r="D24" s="93">
        <v>44220</v>
      </c>
      <c r="E24" s="93">
        <v>21866</v>
      </c>
      <c r="F24" s="93">
        <v>22354</v>
      </c>
      <c r="G24" s="86">
        <f t="shared" si="0"/>
        <v>97.816945513107285</v>
      </c>
      <c r="H24" s="32">
        <v>186.8</v>
      </c>
      <c r="I24" s="32"/>
      <c r="J24" s="86">
        <f t="shared" si="1"/>
        <v>236.72376873661668</v>
      </c>
      <c r="L24">
        <v>186.8</v>
      </c>
      <c r="M24" s="87">
        <f t="shared" si="3"/>
        <v>0</v>
      </c>
    </row>
    <row r="25" spans="1:13" ht="15" customHeight="1" x14ac:dyDescent="0.15">
      <c r="A25" s="31" t="s">
        <v>22</v>
      </c>
      <c r="B25" s="93">
        <v>28803</v>
      </c>
      <c r="C25" s="85">
        <f t="shared" si="2"/>
        <v>2.6855188695621983</v>
      </c>
      <c r="D25" s="93">
        <v>77351</v>
      </c>
      <c r="E25" s="93">
        <v>37867</v>
      </c>
      <c r="F25" s="93">
        <v>39484</v>
      </c>
      <c r="G25" s="86">
        <f t="shared" si="0"/>
        <v>95.904670246175655</v>
      </c>
      <c r="H25" s="28">
        <v>240.4</v>
      </c>
      <c r="I25" s="28"/>
      <c r="J25" s="86">
        <f t="shared" si="1"/>
        <v>321.75956738768718</v>
      </c>
      <c r="L25">
        <v>240.4</v>
      </c>
      <c r="M25" s="87">
        <f t="shared" si="3"/>
        <v>0</v>
      </c>
    </row>
    <row r="26" spans="1:13" ht="15" customHeight="1" x14ac:dyDescent="0.15">
      <c r="A26" s="31" t="s">
        <v>23</v>
      </c>
      <c r="B26" s="93">
        <v>43323</v>
      </c>
      <c r="C26" s="85">
        <f t="shared" si="2"/>
        <v>2.4703967869261132</v>
      </c>
      <c r="D26" s="93">
        <v>107025</v>
      </c>
      <c r="E26" s="93">
        <v>52596</v>
      </c>
      <c r="F26" s="93">
        <v>54429</v>
      </c>
      <c r="G26" s="86">
        <f t="shared" si="0"/>
        <v>96.632309981811176</v>
      </c>
      <c r="H26" s="28">
        <v>69.94</v>
      </c>
      <c r="I26" s="28"/>
      <c r="J26" s="86">
        <f t="shared" si="1"/>
        <v>1530.2402058907635</v>
      </c>
      <c r="L26">
        <v>69.94</v>
      </c>
      <c r="M26" s="87">
        <f t="shared" si="3"/>
        <v>0</v>
      </c>
    </row>
    <row r="27" spans="1:13" ht="15" customHeight="1" x14ac:dyDescent="0.15">
      <c r="A27" s="31" t="s">
        <v>24</v>
      </c>
      <c r="B27" s="93">
        <v>33533</v>
      </c>
      <c r="C27" s="85">
        <f t="shared" si="2"/>
        <v>2.5035636537142518</v>
      </c>
      <c r="D27" s="93">
        <v>83952</v>
      </c>
      <c r="E27" s="93">
        <v>41715</v>
      </c>
      <c r="F27" s="93">
        <v>42237</v>
      </c>
      <c r="G27" s="86">
        <f t="shared" si="0"/>
        <v>98.764116769656937</v>
      </c>
      <c r="H27" s="28">
        <v>58.92</v>
      </c>
      <c r="I27" s="28"/>
      <c r="J27" s="86">
        <f t="shared" si="1"/>
        <v>1424.847250509165</v>
      </c>
      <c r="L27">
        <v>58.92</v>
      </c>
      <c r="M27" s="87">
        <f t="shared" si="3"/>
        <v>0</v>
      </c>
    </row>
    <row r="28" spans="1:13" ht="15" customHeight="1" x14ac:dyDescent="0.15">
      <c r="A28" s="31" t="s">
        <v>25</v>
      </c>
      <c r="B28" s="93">
        <v>92703</v>
      </c>
      <c r="C28" s="85">
        <f t="shared" si="2"/>
        <v>2.3852410385855904</v>
      </c>
      <c r="D28" s="93">
        <v>221119</v>
      </c>
      <c r="E28" s="93">
        <v>112882</v>
      </c>
      <c r="F28" s="93">
        <v>108237</v>
      </c>
      <c r="G28" s="86">
        <f t="shared" si="0"/>
        <v>104.29150844905162</v>
      </c>
      <c r="H28" s="28">
        <v>283.72000000000003</v>
      </c>
      <c r="I28" s="28"/>
      <c r="J28" s="86">
        <f t="shared" si="1"/>
        <v>779.35640772592694</v>
      </c>
      <c r="L28">
        <v>283.72000000000003</v>
      </c>
      <c r="M28" s="87">
        <f t="shared" si="3"/>
        <v>0</v>
      </c>
    </row>
    <row r="29" spans="1:13" ht="15" customHeight="1" x14ac:dyDescent="0.15">
      <c r="A29" s="31" t="s">
        <v>26</v>
      </c>
      <c r="B29" s="93">
        <v>62441</v>
      </c>
      <c r="C29" s="85">
        <f t="shared" si="2"/>
        <v>2.5096330936403963</v>
      </c>
      <c r="D29" s="93">
        <v>156704</v>
      </c>
      <c r="E29" s="93">
        <v>78792</v>
      </c>
      <c r="F29" s="93">
        <v>77912</v>
      </c>
      <c r="G29" s="86">
        <f t="shared" si="0"/>
        <v>101.12947941267069</v>
      </c>
      <c r="H29" s="28">
        <v>99.83</v>
      </c>
      <c r="I29" s="28"/>
      <c r="J29" s="86">
        <f t="shared" si="1"/>
        <v>1569.7085044575779</v>
      </c>
      <c r="L29">
        <v>99.83</v>
      </c>
      <c r="M29" s="87">
        <f t="shared" si="3"/>
        <v>0</v>
      </c>
    </row>
    <row r="30" spans="1:13" ht="15" customHeight="1" x14ac:dyDescent="0.15">
      <c r="A30" s="31" t="s">
        <v>27</v>
      </c>
      <c r="B30" s="93">
        <v>26970</v>
      </c>
      <c r="C30" s="85">
        <f t="shared" si="2"/>
        <v>2.4769002595476457</v>
      </c>
      <c r="D30" s="93">
        <v>66802</v>
      </c>
      <c r="E30" s="93">
        <v>34365</v>
      </c>
      <c r="F30" s="93">
        <v>32437</v>
      </c>
      <c r="G30" s="86">
        <f t="shared" si="0"/>
        <v>105.94382957733453</v>
      </c>
      <c r="H30" s="28">
        <v>106.02</v>
      </c>
      <c r="I30" s="28"/>
      <c r="J30" s="86">
        <f t="shared" si="1"/>
        <v>630.08866251650636</v>
      </c>
      <c r="L30">
        <v>106.02</v>
      </c>
      <c r="M30" s="87">
        <f t="shared" si="3"/>
        <v>0</v>
      </c>
    </row>
    <row r="31" spans="1:13" ht="15" customHeight="1" x14ac:dyDescent="0.15">
      <c r="A31" s="31" t="s">
        <v>28</v>
      </c>
      <c r="B31" s="93">
        <v>10548</v>
      </c>
      <c r="C31" s="85">
        <f t="shared" si="2"/>
        <v>2.7729427379598026</v>
      </c>
      <c r="D31" s="93">
        <v>29249</v>
      </c>
      <c r="E31" s="93">
        <v>14439</v>
      </c>
      <c r="F31" s="93">
        <v>14810</v>
      </c>
      <c r="G31" s="86">
        <f t="shared" si="0"/>
        <v>97.494935854152601</v>
      </c>
      <c r="H31" s="28">
        <v>71.400000000000006</v>
      </c>
      <c r="I31" s="28"/>
      <c r="J31" s="86">
        <f t="shared" si="1"/>
        <v>409.64985994397756</v>
      </c>
      <c r="L31">
        <v>71.400000000000006</v>
      </c>
      <c r="M31" s="87">
        <f t="shared" si="3"/>
        <v>0</v>
      </c>
    </row>
    <row r="32" spans="1:13" ht="15" customHeight="1" x14ac:dyDescent="0.15">
      <c r="A32" s="31" t="s">
        <v>45</v>
      </c>
      <c r="B32" s="93">
        <v>24198</v>
      </c>
      <c r="C32" s="85">
        <f t="shared" si="2"/>
        <v>2.6523679642945699</v>
      </c>
      <c r="D32" s="93">
        <v>64182</v>
      </c>
      <c r="E32" s="93">
        <v>32340</v>
      </c>
      <c r="F32" s="93">
        <v>31842</v>
      </c>
      <c r="G32" s="86">
        <f t="shared" si="0"/>
        <v>101.5639721123045</v>
      </c>
      <c r="H32" s="28">
        <v>35.71</v>
      </c>
      <c r="I32" s="28"/>
      <c r="J32" s="86">
        <f t="shared" si="1"/>
        <v>1797.3116774012881</v>
      </c>
      <c r="L32">
        <v>35.71</v>
      </c>
      <c r="M32" s="87">
        <f t="shared" si="3"/>
        <v>0</v>
      </c>
    </row>
    <row r="33" spans="1:13" ht="15" customHeight="1" x14ac:dyDescent="0.15">
      <c r="A33" s="31" t="s">
        <v>56</v>
      </c>
      <c r="B33" s="93">
        <v>16234</v>
      </c>
      <c r="C33" s="85">
        <f t="shared" si="2"/>
        <v>2.6464826906492545</v>
      </c>
      <c r="D33" s="93">
        <v>42963</v>
      </c>
      <c r="E33" s="93">
        <v>21134</v>
      </c>
      <c r="F33" s="93">
        <v>21829</v>
      </c>
      <c r="G33" s="86">
        <f t="shared" si="0"/>
        <v>96.816161986348433</v>
      </c>
      <c r="H33" s="28">
        <v>348.45</v>
      </c>
      <c r="I33" s="28"/>
      <c r="J33" s="86">
        <f t="shared" si="1"/>
        <v>123.2974601808007</v>
      </c>
      <c r="L33">
        <v>348.45</v>
      </c>
      <c r="M33" s="87">
        <f t="shared" si="3"/>
        <v>0</v>
      </c>
    </row>
    <row r="34" spans="1:13" ht="15" customHeight="1" x14ac:dyDescent="0.15">
      <c r="A34" s="31" t="s">
        <v>57</v>
      </c>
      <c r="B34" s="93">
        <v>19722</v>
      </c>
      <c r="C34" s="85">
        <f t="shared" si="2"/>
        <v>2.7255856404015821</v>
      </c>
      <c r="D34" s="93">
        <v>53754</v>
      </c>
      <c r="E34" s="93">
        <v>26147</v>
      </c>
      <c r="F34" s="93">
        <v>27607</v>
      </c>
      <c r="G34" s="86">
        <f t="shared" si="0"/>
        <v>94.71148621726374</v>
      </c>
      <c r="H34" s="28">
        <v>97.82</v>
      </c>
      <c r="I34" s="28"/>
      <c r="J34" s="86">
        <f t="shared" si="1"/>
        <v>549.51952565937438</v>
      </c>
      <c r="L34">
        <v>97.82</v>
      </c>
      <c r="M34" s="87">
        <f t="shared" si="3"/>
        <v>0</v>
      </c>
    </row>
    <row r="35" spans="1:13" ht="15" customHeight="1" x14ac:dyDescent="0.15">
      <c r="A35" s="31" t="s">
        <v>58</v>
      </c>
      <c r="B35" s="93">
        <v>36171</v>
      </c>
      <c r="C35" s="85">
        <f t="shared" si="2"/>
        <v>2.9019933095573802</v>
      </c>
      <c r="D35" s="93">
        <v>104968</v>
      </c>
      <c r="E35" s="93">
        <v>51829</v>
      </c>
      <c r="F35" s="93">
        <v>53139</v>
      </c>
      <c r="G35" s="86">
        <f t="shared" si="0"/>
        <v>97.534767308379912</v>
      </c>
      <c r="H35" s="28">
        <v>205.3</v>
      </c>
      <c r="I35" s="28"/>
      <c r="J35" s="86">
        <f t="shared" si="1"/>
        <v>511.29079396005841</v>
      </c>
      <c r="L35">
        <v>205.3</v>
      </c>
      <c r="M35" s="87">
        <f t="shared" si="3"/>
        <v>0</v>
      </c>
    </row>
    <row r="36" spans="1:13" ht="15" customHeight="1" x14ac:dyDescent="0.15">
      <c r="A36" s="31" t="s">
        <v>59</v>
      </c>
      <c r="B36" s="93">
        <v>17615</v>
      </c>
      <c r="C36" s="85">
        <f t="shared" si="2"/>
        <v>3.1088277036616518</v>
      </c>
      <c r="D36" s="93">
        <v>54762</v>
      </c>
      <c r="E36" s="93">
        <v>27722</v>
      </c>
      <c r="F36" s="93">
        <v>27040</v>
      </c>
      <c r="G36" s="86">
        <f t="shared" si="0"/>
        <v>102.52218934911244</v>
      </c>
      <c r="H36" s="28">
        <v>123.03</v>
      </c>
      <c r="I36" s="28"/>
      <c r="J36" s="86">
        <f t="shared" si="1"/>
        <v>445.11094854913438</v>
      </c>
      <c r="L36">
        <v>123.03</v>
      </c>
      <c r="M36" s="87">
        <f t="shared" si="3"/>
        <v>0</v>
      </c>
    </row>
    <row r="37" spans="1:13" ht="15" customHeight="1" x14ac:dyDescent="0.15">
      <c r="A37" s="31" t="s">
        <v>60</v>
      </c>
      <c r="B37" s="93">
        <v>14818</v>
      </c>
      <c r="C37" s="85">
        <f t="shared" si="2"/>
        <v>2.9576865973815631</v>
      </c>
      <c r="D37" s="93">
        <v>43827</v>
      </c>
      <c r="E37" s="93">
        <v>21728</v>
      </c>
      <c r="F37" s="93">
        <v>22099</v>
      </c>
      <c r="G37" s="86">
        <f t="shared" si="0"/>
        <v>98.321191004117836</v>
      </c>
      <c r="H37" s="28">
        <v>205.81</v>
      </c>
      <c r="I37" s="28"/>
      <c r="J37" s="86">
        <f t="shared" si="1"/>
        <v>212.94883630533016</v>
      </c>
      <c r="L37">
        <v>205.81</v>
      </c>
      <c r="M37" s="87">
        <f t="shared" si="3"/>
        <v>0</v>
      </c>
    </row>
    <row r="38" spans="1:13" ht="15" customHeight="1" x14ac:dyDescent="0.15">
      <c r="A38" s="23" t="s">
        <v>61</v>
      </c>
      <c r="B38" s="93">
        <v>15309</v>
      </c>
      <c r="C38" s="85">
        <f t="shared" si="2"/>
        <v>2.7505388986870467</v>
      </c>
      <c r="D38" s="93">
        <v>42108</v>
      </c>
      <c r="E38" s="93">
        <v>21275</v>
      </c>
      <c r="F38" s="93">
        <v>20833</v>
      </c>
      <c r="G38" s="86">
        <f t="shared" si="0"/>
        <v>102.12163394614313</v>
      </c>
      <c r="H38" s="28">
        <v>156.6</v>
      </c>
      <c r="I38" s="28"/>
      <c r="J38" s="86">
        <f t="shared" si="1"/>
        <v>268.88888888888891</v>
      </c>
      <c r="L38">
        <v>156.6</v>
      </c>
      <c r="M38" s="87">
        <f t="shared" si="3"/>
        <v>0</v>
      </c>
    </row>
    <row r="39" spans="1:13" ht="15" customHeight="1" x14ac:dyDescent="0.15">
      <c r="A39" s="31" t="s">
        <v>62</v>
      </c>
      <c r="B39" s="93">
        <v>13816</v>
      </c>
      <c r="C39" s="85">
        <f t="shared" si="2"/>
        <v>3.1260856977417486</v>
      </c>
      <c r="D39" s="93">
        <v>43190</v>
      </c>
      <c r="E39" s="93">
        <v>21230</v>
      </c>
      <c r="F39" s="93">
        <v>21960</v>
      </c>
      <c r="G39" s="86">
        <f t="shared" si="0"/>
        <v>96.67577413479053</v>
      </c>
      <c r="H39" s="28">
        <v>180.06</v>
      </c>
      <c r="I39" s="28"/>
      <c r="J39" s="86">
        <f t="shared" si="1"/>
        <v>239.8644896145729</v>
      </c>
      <c r="L39">
        <v>180.06</v>
      </c>
      <c r="M39" s="87">
        <f t="shared" si="3"/>
        <v>0</v>
      </c>
    </row>
    <row r="40" spans="1:13" ht="15" customHeight="1" x14ac:dyDescent="0.15">
      <c r="A40" s="31" t="s">
        <v>63</v>
      </c>
      <c r="B40" s="93">
        <v>37291</v>
      </c>
      <c r="C40" s="85">
        <f t="shared" si="2"/>
        <v>2.5243356305811053</v>
      </c>
      <c r="D40" s="93">
        <v>94135</v>
      </c>
      <c r="E40" s="93">
        <v>48630</v>
      </c>
      <c r="F40" s="93">
        <v>45505</v>
      </c>
      <c r="G40" s="86">
        <f t="shared" si="0"/>
        <v>106.86737721129546</v>
      </c>
      <c r="H40" s="28">
        <v>146.94</v>
      </c>
      <c r="I40" s="28"/>
      <c r="J40" s="86">
        <f t="shared" si="1"/>
        <v>640.63563359194234</v>
      </c>
      <c r="L40">
        <v>146.94</v>
      </c>
      <c r="M40" s="87">
        <f t="shared" si="3"/>
        <v>0</v>
      </c>
    </row>
    <row r="41" spans="1:13" ht="15" customHeight="1" x14ac:dyDescent="0.15">
      <c r="A41" s="31" t="s">
        <v>64</v>
      </c>
      <c r="B41" s="93">
        <v>11499</v>
      </c>
      <c r="C41" s="85">
        <f t="shared" si="2"/>
        <v>3.0847899817375426</v>
      </c>
      <c r="D41" s="93">
        <v>35472</v>
      </c>
      <c r="E41" s="93">
        <v>17462</v>
      </c>
      <c r="F41" s="93">
        <v>18010</v>
      </c>
      <c r="G41" s="86">
        <f t="shared" si="0"/>
        <v>96.957245974458644</v>
      </c>
      <c r="H41" s="28">
        <v>222.48</v>
      </c>
      <c r="I41" s="28"/>
      <c r="J41" s="86">
        <f t="shared" si="1"/>
        <v>159.43905070118663</v>
      </c>
      <c r="L41">
        <v>222.48</v>
      </c>
      <c r="M41" s="87">
        <f t="shared" si="3"/>
        <v>0</v>
      </c>
    </row>
    <row r="42" spans="1:13" ht="15" customHeight="1" x14ac:dyDescent="0.15">
      <c r="A42" s="31" t="s">
        <v>65</v>
      </c>
      <c r="B42" s="93">
        <v>17235</v>
      </c>
      <c r="C42" s="85">
        <f t="shared" si="2"/>
        <v>2.7745865970409049</v>
      </c>
      <c r="D42" s="93">
        <v>47820</v>
      </c>
      <c r="E42" s="93">
        <v>23961</v>
      </c>
      <c r="F42" s="93">
        <v>23859</v>
      </c>
      <c r="G42" s="86">
        <f t="shared" si="0"/>
        <v>100.42751163083112</v>
      </c>
      <c r="H42" s="28">
        <v>207.61</v>
      </c>
      <c r="I42" s="28"/>
      <c r="J42" s="86">
        <f t="shared" si="1"/>
        <v>230.33572563942005</v>
      </c>
      <c r="L42">
        <v>207.61</v>
      </c>
      <c r="M42" s="87">
        <f t="shared" si="3"/>
        <v>0</v>
      </c>
    </row>
    <row r="43" spans="1:13" ht="15" customHeight="1" x14ac:dyDescent="0.15">
      <c r="A43" s="23" t="s">
        <v>66</v>
      </c>
      <c r="B43" s="93">
        <v>17418</v>
      </c>
      <c r="C43" s="85">
        <f t="shared" si="2"/>
        <v>2.7357905614881157</v>
      </c>
      <c r="D43" s="93">
        <v>47652</v>
      </c>
      <c r="E43" s="93">
        <v>23815</v>
      </c>
      <c r="F43" s="93">
        <v>23837</v>
      </c>
      <c r="G43" s="86">
        <f t="shared" si="0"/>
        <v>99.90770650669127</v>
      </c>
      <c r="H43" s="28">
        <v>79.16</v>
      </c>
      <c r="I43" s="28"/>
      <c r="J43" s="86">
        <f t="shared" si="1"/>
        <v>601.97069226882263</v>
      </c>
      <c r="L43">
        <v>79.16</v>
      </c>
      <c r="M43" s="87">
        <f t="shared" si="3"/>
        <v>0</v>
      </c>
    </row>
    <row r="44" spans="1:13" ht="15" customHeight="1" x14ac:dyDescent="0.15">
      <c r="A44" s="31" t="s">
        <v>67</v>
      </c>
      <c r="B44" s="93">
        <v>17951</v>
      </c>
      <c r="C44" s="85">
        <f t="shared" si="2"/>
        <v>2.8572224388613447</v>
      </c>
      <c r="D44" s="93">
        <v>51290</v>
      </c>
      <c r="E44" s="93">
        <v>25819</v>
      </c>
      <c r="F44" s="93">
        <v>25471</v>
      </c>
      <c r="G44" s="86">
        <f t="shared" si="0"/>
        <v>101.36625966785758</v>
      </c>
      <c r="H44" s="35">
        <v>144.74</v>
      </c>
      <c r="I44" s="35"/>
      <c r="J44" s="86">
        <f t="shared" si="1"/>
        <v>354.35954124637277</v>
      </c>
      <c r="L44">
        <v>144.74</v>
      </c>
      <c r="M44" s="87">
        <f t="shared" si="3"/>
        <v>0</v>
      </c>
    </row>
    <row r="45" spans="1:13" ht="15" customHeight="1" x14ac:dyDescent="0.15">
      <c r="C45" s="85"/>
      <c r="G45" s="86"/>
      <c r="J45" s="86"/>
      <c r="M45" s="87"/>
    </row>
    <row r="46" spans="1:13" ht="15" customHeight="1" x14ac:dyDescent="0.15">
      <c r="A46" s="31" t="s">
        <v>29</v>
      </c>
      <c r="B46" s="94">
        <v>25650</v>
      </c>
      <c r="C46" s="85">
        <f t="shared" si="2"/>
        <v>2.7479922027290447</v>
      </c>
      <c r="D46" s="93">
        <v>70486</v>
      </c>
      <c r="E46" s="93">
        <v>34490</v>
      </c>
      <c r="F46" s="93">
        <v>35996</v>
      </c>
      <c r="G46" s="86">
        <f t="shared" si="0"/>
        <v>95.81620180020002</v>
      </c>
      <c r="H46" s="26">
        <v>307.12</v>
      </c>
      <c r="I46" s="26"/>
      <c r="J46" s="86">
        <f t="shared" si="1"/>
        <v>229.50638187027872</v>
      </c>
      <c r="L46" s="26">
        <v>307.12</v>
      </c>
      <c r="M46" s="87">
        <f t="shared" si="3"/>
        <v>0</v>
      </c>
    </row>
    <row r="47" spans="1:13" ht="15" customHeight="1" x14ac:dyDescent="0.15">
      <c r="A47" s="31" t="s">
        <v>30</v>
      </c>
      <c r="B47" s="94">
        <v>11417</v>
      </c>
      <c r="C47" s="85">
        <f t="shared" si="2"/>
        <v>2.8941052815976174</v>
      </c>
      <c r="D47" s="93">
        <v>33042</v>
      </c>
      <c r="E47" s="93">
        <v>16302</v>
      </c>
      <c r="F47" s="93">
        <v>16740</v>
      </c>
      <c r="G47" s="86">
        <f t="shared" si="0"/>
        <v>97.383512544802869</v>
      </c>
      <c r="H47" s="59">
        <v>121.58</v>
      </c>
      <c r="I47" s="59"/>
      <c r="J47" s="86">
        <f t="shared" si="1"/>
        <v>271.77167297252839</v>
      </c>
      <c r="L47" s="59">
        <v>121.58</v>
      </c>
      <c r="M47" s="87">
        <f t="shared" si="3"/>
        <v>0</v>
      </c>
    </row>
    <row r="48" spans="1:13" ht="15" customHeight="1" x14ac:dyDescent="0.15">
      <c r="A48" s="31" t="s">
        <v>31</v>
      </c>
      <c r="B48" s="94">
        <v>6954</v>
      </c>
      <c r="C48" s="85">
        <f t="shared" si="2"/>
        <v>2.460454414725338</v>
      </c>
      <c r="D48" s="93">
        <v>17110</v>
      </c>
      <c r="E48" s="93">
        <v>8331</v>
      </c>
      <c r="F48" s="93">
        <v>8779</v>
      </c>
      <c r="G48" s="86">
        <f t="shared" si="0"/>
        <v>94.896913088051022</v>
      </c>
      <c r="H48" s="59">
        <v>23.74</v>
      </c>
      <c r="I48" s="59"/>
      <c r="J48" s="86">
        <f t="shared" si="1"/>
        <v>720.72451558550972</v>
      </c>
      <c r="L48" s="59">
        <v>23.74</v>
      </c>
      <c r="M48" s="87">
        <f t="shared" si="3"/>
        <v>0</v>
      </c>
    </row>
    <row r="49" spans="1:13" ht="15" customHeight="1" x14ac:dyDescent="0.15">
      <c r="A49" s="31" t="s">
        <v>68</v>
      </c>
      <c r="B49" s="94">
        <v>7279</v>
      </c>
      <c r="C49" s="85">
        <f t="shared" si="2"/>
        <v>2.7935155928012088</v>
      </c>
      <c r="D49" s="93">
        <v>20334</v>
      </c>
      <c r="E49" s="93">
        <v>9857</v>
      </c>
      <c r="F49" s="93">
        <v>10477</v>
      </c>
      <c r="G49" s="86">
        <f t="shared" si="0"/>
        <v>94.0822754605326</v>
      </c>
      <c r="H49" s="59">
        <v>161.80000000000001</v>
      </c>
      <c r="I49" s="59"/>
      <c r="J49" s="86">
        <f t="shared" si="1"/>
        <v>125.67367119901111</v>
      </c>
      <c r="L49" s="59">
        <v>161.80000000000001</v>
      </c>
      <c r="M49" s="87">
        <f t="shared" si="3"/>
        <v>0</v>
      </c>
    </row>
    <row r="50" spans="1:13" ht="15" customHeight="1" x14ac:dyDescent="0.15">
      <c r="A50" s="31"/>
      <c r="C50" s="85"/>
      <c r="G50" s="86"/>
      <c r="H50" s="58"/>
      <c r="I50" s="58"/>
      <c r="J50" s="86"/>
      <c r="L50" s="58"/>
      <c r="M50" s="87"/>
    </row>
    <row r="51" spans="1:13" ht="15" customHeight="1" x14ac:dyDescent="0.15">
      <c r="A51" s="31" t="s">
        <v>32</v>
      </c>
      <c r="B51" s="93">
        <v>14877</v>
      </c>
      <c r="C51" s="85">
        <f t="shared" si="2"/>
        <v>2.550379780869799</v>
      </c>
      <c r="D51" s="93">
        <v>37942</v>
      </c>
      <c r="E51" s="93">
        <v>19207</v>
      </c>
      <c r="F51" s="93">
        <v>18735</v>
      </c>
      <c r="G51" s="86">
        <f t="shared" si="0"/>
        <v>102.51934881238324</v>
      </c>
      <c r="H51" s="26">
        <v>37.979999999999997</v>
      </c>
      <c r="I51" s="26"/>
      <c r="J51" s="86">
        <f t="shared" si="1"/>
        <v>998.99947340705637</v>
      </c>
      <c r="L51" s="26">
        <v>37.979999999999997</v>
      </c>
      <c r="M51" s="87">
        <f t="shared" si="3"/>
        <v>0</v>
      </c>
    </row>
    <row r="52" spans="1:13" ht="15" customHeight="1" x14ac:dyDescent="0.15">
      <c r="A52" s="31" t="s">
        <v>33</v>
      </c>
      <c r="B52" s="93">
        <v>14877</v>
      </c>
      <c r="C52" s="85">
        <f t="shared" si="2"/>
        <v>2.550379780869799</v>
      </c>
      <c r="D52" s="93">
        <v>37942</v>
      </c>
      <c r="E52" s="93">
        <v>19207</v>
      </c>
      <c r="F52" s="93">
        <v>18735</v>
      </c>
      <c r="G52" s="86">
        <f t="shared" si="0"/>
        <v>102.51934881238324</v>
      </c>
      <c r="H52" s="59">
        <v>37.979999999999997</v>
      </c>
      <c r="I52" s="59"/>
      <c r="J52" s="86">
        <f t="shared" si="1"/>
        <v>998.99947340705637</v>
      </c>
      <c r="L52" s="59">
        <v>37.979999999999997</v>
      </c>
      <c r="M52" s="87">
        <f t="shared" si="3"/>
        <v>0</v>
      </c>
    </row>
    <row r="53" spans="1:13" ht="15" customHeight="1" x14ac:dyDescent="0.15">
      <c r="A53" s="31"/>
      <c r="C53" s="85"/>
      <c r="G53" s="86"/>
      <c r="H53" s="59"/>
      <c r="I53" s="59"/>
      <c r="J53" s="86"/>
      <c r="L53" s="59"/>
      <c r="M53" s="87"/>
    </row>
    <row r="54" spans="1:13" ht="15" customHeight="1" x14ac:dyDescent="0.15">
      <c r="A54" s="31" t="s">
        <v>34</v>
      </c>
      <c r="B54" s="93">
        <v>6976</v>
      </c>
      <c r="C54" s="85">
        <f t="shared" si="2"/>
        <v>2.6353211009174311</v>
      </c>
      <c r="D54" s="93">
        <v>18384</v>
      </c>
      <c r="E54" s="93">
        <v>8906</v>
      </c>
      <c r="F54" s="93">
        <v>9478</v>
      </c>
      <c r="G54" s="86">
        <f t="shared" si="0"/>
        <v>93.964971512977428</v>
      </c>
      <c r="H54" s="26">
        <v>325.76</v>
      </c>
      <c r="I54" s="26"/>
      <c r="J54" s="86">
        <f t="shared" si="1"/>
        <v>56.43418467583497</v>
      </c>
      <c r="L54" s="26">
        <v>325.76</v>
      </c>
      <c r="M54" s="87">
        <f t="shared" si="3"/>
        <v>0</v>
      </c>
    </row>
    <row r="55" spans="1:13" ht="15" customHeight="1" x14ac:dyDescent="0.15">
      <c r="A55" s="31" t="s">
        <v>35</v>
      </c>
      <c r="B55" s="93">
        <v>6976</v>
      </c>
      <c r="C55" s="85">
        <f t="shared" si="2"/>
        <v>2.6353211009174311</v>
      </c>
      <c r="D55" s="93">
        <v>18384</v>
      </c>
      <c r="E55" s="93">
        <v>8906</v>
      </c>
      <c r="F55" s="93">
        <v>9478</v>
      </c>
      <c r="G55" s="86">
        <f t="shared" si="0"/>
        <v>93.964971512977428</v>
      </c>
      <c r="H55" s="59">
        <v>325.76</v>
      </c>
      <c r="I55" s="59"/>
      <c r="J55" s="86">
        <f t="shared" si="1"/>
        <v>56.43418467583497</v>
      </c>
      <c r="L55" s="59">
        <v>325.76</v>
      </c>
      <c r="M55" s="87">
        <f t="shared" si="3"/>
        <v>0</v>
      </c>
    </row>
    <row r="56" spans="1:13" ht="15" customHeight="1" x14ac:dyDescent="0.15">
      <c r="A56" s="31"/>
      <c r="C56" s="85"/>
      <c r="G56" s="86"/>
      <c r="H56" s="59"/>
      <c r="I56" s="59"/>
      <c r="J56" s="86"/>
      <c r="L56" s="59"/>
      <c r="M56" s="87"/>
    </row>
    <row r="57" spans="1:13" ht="15" customHeight="1" x14ac:dyDescent="0.15">
      <c r="A57" s="31" t="s">
        <v>69</v>
      </c>
      <c r="B57" s="93">
        <v>28121</v>
      </c>
      <c r="C57" s="85">
        <f t="shared" si="2"/>
        <v>2.6174744852601259</v>
      </c>
      <c r="D57" s="93">
        <v>73606</v>
      </c>
      <c r="E57" s="93">
        <v>36611</v>
      </c>
      <c r="F57" s="93">
        <v>36995</v>
      </c>
      <c r="G57" s="86">
        <f t="shared" si="0"/>
        <v>98.962021894850665</v>
      </c>
      <c r="H57" s="26">
        <v>182.3</v>
      </c>
      <c r="I57" s="26"/>
      <c r="J57" s="86">
        <f t="shared" si="1"/>
        <v>403.76302797586396</v>
      </c>
      <c r="L57" s="26">
        <v>182.3</v>
      </c>
      <c r="M57" s="87">
        <f t="shared" si="3"/>
        <v>0</v>
      </c>
    </row>
    <row r="58" spans="1:13" ht="15" customHeight="1" x14ac:dyDescent="0.15">
      <c r="A58" s="31" t="s">
        <v>36</v>
      </c>
      <c r="B58" s="93">
        <v>6298</v>
      </c>
      <c r="C58" s="85">
        <f t="shared" si="2"/>
        <v>2.5838361384566531</v>
      </c>
      <c r="D58" s="93">
        <v>16273</v>
      </c>
      <c r="E58" s="93">
        <v>8225</v>
      </c>
      <c r="F58" s="93">
        <v>8048</v>
      </c>
      <c r="G58" s="86">
        <f t="shared" si="0"/>
        <v>102.19930417495029</v>
      </c>
      <c r="H58" s="59">
        <v>66.61</v>
      </c>
      <c r="I58" s="59"/>
      <c r="J58" s="86">
        <f t="shared" si="1"/>
        <v>244.30265725866988</v>
      </c>
      <c r="L58" s="59">
        <v>66.61</v>
      </c>
      <c r="M58" s="87">
        <f t="shared" si="3"/>
        <v>0</v>
      </c>
    </row>
    <row r="59" spans="1:13" ht="15" customHeight="1" x14ac:dyDescent="0.15">
      <c r="A59" s="31" t="s">
        <v>37</v>
      </c>
      <c r="B59" s="93">
        <v>18877</v>
      </c>
      <c r="C59" s="85">
        <f t="shared" si="2"/>
        <v>2.5423001536261061</v>
      </c>
      <c r="D59" s="93">
        <v>47991</v>
      </c>
      <c r="E59" s="93">
        <v>23820</v>
      </c>
      <c r="F59" s="93">
        <v>24171</v>
      </c>
      <c r="G59" s="86">
        <f t="shared" si="0"/>
        <v>98.547846593024701</v>
      </c>
      <c r="H59" s="59">
        <v>71.400000000000006</v>
      </c>
      <c r="I59" s="59"/>
      <c r="J59" s="86">
        <f t="shared" si="1"/>
        <v>672.14285714285711</v>
      </c>
      <c r="L59" s="59">
        <v>71.400000000000006</v>
      </c>
      <c r="M59" s="87">
        <f t="shared" si="3"/>
        <v>0</v>
      </c>
    </row>
    <row r="60" spans="1:13" ht="15" customHeight="1" x14ac:dyDescent="0.15">
      <c r="A60" s="31" t="s">
        <v>38</v>
      </c>
      <c r="B60" s="93">
        <v>2946</v>
      </c>
      <c r="C60" s="85">
        <f t="shared" si="2"/>
        <v>3.1710794297352343</v>
      </c>
      <c r="D60" s="93">
        <v>9342</v>
      </c>
      <c r="E60" s="93">
        <v>4566</v>
      </c>
      <c r="F60" s="93">
        <v>4776</v>
      </c>
      <c r="G60" s="86">
        <f t="shared" si="0"/>
        <v>95.603015075376888</v>
      </c>
      <c r="H60" s="59">
        <v>44.3</v>
      </c>
      <c r="I60" s="59"/>
      <c r="J60" s="86">
        <f t="shared" si="1"/>
        <v>210.88036117381492</v>
      </c>
      <c r="L60" s="59">
        <v>44.3</v>
      </c>
      <c r="M60" s="87">
        <f t="shared" si="3"/>
        <v>0</v>
      </c>
    </row>
    <row r="61" spans="1:13" ht="15" customHeight="1" x14ac:dyDescent="0.15">
      <c r="A61" s="31"/>
      <c r="C61" s="85"/>
      <c r="G61" s="86"/>
      <c r="H61" s="59"/>
      <c r="I61" s="59"/>
      <c r="J61" s="86"/>
      <c r="L61" s="59"/>
      <c r="M61" s="87"/>
    </row>
    <row r="62" spans="1:13" ht="15" customHeight="1" x14ac:dyDescent="0.15">
      <c r="A62" s="31" t="s">
        <v>39</v>
      </c>
      <c r="B62" s="93">
        <v>6902</v>
      </c>
      <c r="C62" s="85">
        <f t="shared" si="2"/>
        <v>3.2254419008982902</v>
      </c>
      <c r="D62" s="93">
        <v>22262</v>
      </c>
      <c r="E62" s="93">
        <v>11476</v>
      </c>
      <c r="F62" s="93">
        <v>10786</v>
      </c>
      <c r="G62" s="86">
        <f t="shared" si="0"/>
        <v>106.39718153161506</v>
      </c>
      <c r="H62" s="26">
        <v>58.99</v>
      </c>
      <c r="I62" s="26"/>
      <c r="J62" s="86">
        <f t="shared" si="1"/>
        <v>377.3859976267164</v>
      </c>
      <c r="L62" s="26">
        <v>58.99</v>
      </c>
      <c r="M62" s="87">
        <f t="shared" si="3"/>
        <v>0</v>
      </c>
    </row>
    <row r="63" spans="1:13" ht="15" customHeight="1" x14ac:dyDescent="0.15">
      <c r="A63" s="31" t="s">
        <v>40</v>
      </c>
      <c r="B63" s="93">
        <v>6902</v>
      </c>
      <c r="C63" s="85">
        <f t="shared" si="2"/>
        <v>3.2254419008982902</v>
      </c>
      <c r="D63" s="93">
        <v>22262</v>
      </c>
      <c r="E63" s="93">
        <v>11476</v>
      </c>
      <c r="F63" s="93">
        <v>10786</v>
      </c>
      <c r="G63" s="86">
        <f t="shared" si="0"/>
        <v>106.39718153161506</v>
      </c>
      <c r="H63" s="59">
        <v>58.99</v>
      </c>
      <c r="I63" s="59"/>
      <c r="J63" s="86">
        <f t="shared" si="1"/>
        <v>377.3859976267164</v>
      </c>
      <c r="L63" s="59">
        <v>58.99</v>
      </c>
      <c r="M63" s="87">
        <f t="shared" si="3"/>
        <v>0</v>
      </c>
    </row>
    <row r="64" spans="1:13" ht="15" customHeight="1" x14ac:dyDescent="0.15">
      <c r="A64" s="31"/>
      <c r="C64" s="85"/>
      <c r="G64" s="86"/>
      <c r="H64" s="59"/>
      <c r="I64" s="59"/>
      <c r="J64" s="86"/>
      <c r="L64" s="59"/>
      <c r="M64" s="87"/>
    </row>
    <row r="65" spans="1:13" ht="15" customHeight="1" x14ac:dyDescent="0.15">
      <c r="A65" s="31" t="s">
        <v>41</v>
      </c>
      <c r="B65" s="93">
        <v>11156</v>
      </c>
      <c r="C65" s="85">
        <f t="shared" si="2"/>
        <v>3.0244711366081032</v>
      </c>
      <c r="D65" s="93">
        <v>33741</v>
      </c>
      <c r="E65" s="93">
        <v>16857</v>
      </c>
      <c r="F65" s="93">
        <v>16884</v>
      </c>
      <c r="G65" s="86">
        <f t="shared" si="0"/>
        <v>99.840085287846478</v>
      </c>
      <c r="H65" s="26">
        <v>69.7</v>
      </c>
      <c r="I65" s="26"/>
      <c r="J65" s="86">
        <f t="shared" si="1"/>
        <v>484.0889526542324</v>
      </c>
      <c r="L65" s="26">
        <v>69.7</v>
      </c>
      <c r="M65" s="87">
        <f t="shared" si="3"/>
        <v>0</v>
      </c>
    </row>
    <row r="66" spans="1:13" ht="15" customHeight="1" x14ac:dyDescent="0.15">
      <c r="A66" s="31" t="s">
        <v>42</v>
      </c>
      <c r="B66" s="93">
        <v>3027</v>
      </c>
      <c r="C66" s="85">
        <f t="shared" si="2"/>
        <v>2.9547406673273868</v>
      </c>
      <c r="D66" s="93">
        <v>8944</v>
      </c>
      <c r="E66" s="93">
        <v>4509</v>
      </c>
      <c r="F66" s="93">
        <v>4435</v>
      </c>
      <c r="G66" s="86">
        <f t="shared" si="0"/>
        <v>101.6685456595265</v>
      </c>
      <c r="H66" s="59">
        <v>23.11</v>
      </c>
      <c r="I66" s="59"/>
      <c r="J66" s="86">
        <f t="shared" si="1"/>
        <v>387.0186066637819</v>
      </c>
      <c r="L66" s="59">
        <v>23.11</v>
      </c>
      <c r="M66" s="87">
        <f t="shared" si="3"/>
        <v>0</v>
      </c>
    </row>
    <row r="67" spans="1:13" ht="15" customHeight="1" x14ac:dyDescent="0.15">
      <c r="A67" s="31" t="s">
        <v>43</v>
      </c>
      <c r="B67" s="93">
        <v>8129</v>
      </c>
      <c r="C67" s="85">
        <f>D67/B67</f>
        <v>3.050436708082175</v>
      </c>
      <c r="D67" s="93">
        <v>24797</v>
      </c>
      <c r="E67" s="93">
        <v>12348</v>
      </c>
      <c r="F67" s="93">
        <v>12449</v>
      </c>
      <c r="G67" s="86">
        <f>E67/F67*100</f>
        <v>99.188689854606793</v>
      </c>
      <c r="H67" s="59">
        <v>46.59</v>
      </c>
      <c r="I67" s="59"/>
      <c r="J67" s="86">
        <f>D67/H67</f>
        <v>532.23867782785999</v>
      </c>
      <c r="L67" s="59">
        <v>46.59</v>
      </c>
      <c r="M67" s="87">
        <f>L67-H67</f>
        <v>0</v>
      </c>
    </row>
    <row r="68" spans="1:13" ht="15" customHeight="1" x14ac:dyDescent="0.15">
      <c r="A68" s="31"/>
      <c r="C68" s="85"/>
      <c r="G68" s="86"/>
      <c r="H68" s="58"/>
      <c r="I68" s="58"/>
      <c r="J68" s="86"/>
      <c r="L68" s="58"/>
      <c r="M68" s="87"/>
    </row>
    <row r="69" spans="1:13" ht="15" customHeight="1" x14ac:dyDescent="0.15">
      <c r="A69" s="31" t="s">
        <v>44</v>
      </c>
      <c r="B69" s="93">
        <v>6308</v>
      </c>
      <c r="C69" s="85">
        <f>D69/B69</f>
        <v>2.6444197844007609</v>
      </c>
      <c r="D69" s="93">
        <v>16681</v>
      </c>
      <c r="E69" s="93">
        <v>8130</v>
      </c>
      <c r="F69" s="93">
        <v>8551</v>
      </c>
      <c r="G69" s="86">
        <f>E69/F69*100</f>
        <v>95.076599228160447</v>
      </c>
      <c r="H69" s="26">
        <v>24.9</v>
      </c>
      <c r="I69" s="26"/>
      <c r="J69" s="86">
        <f>D69/H69</f>
        <v>669.91967871485951</v>
      </c>
      <c r="L69" s="26">
        <v>24.9</v>
      </c>
      <c r="M69" s="87">
        <f>L69-H69</f>
        <v>0</v>
      </c>
    </row>
    <row r="70" spans="1:13" ht="15" customHeight="1" x14ac:dyDescent="0.15">
      <c r="A70" s="31" t="s">
        <v>70</v>
      </c>
      <c r="B70" s="93">
        <v>6308</v>
      </c>
      <c r="C70" s="85">
        <f>D70/B70</f>
        <v>2.6444197844007609</v>
      </c>
      <c r="D70" s="93">
        <v>16681</v>
      </c>
      <c r="E70" s="93">
        <v>8130</v>
      </c>
      <c r="F70" s="93">
        <v>8551</v>
      </c>
      <c r="G70" s="86">
        <f>E70/F70*100</f>
        <v>95.076599228160447</v>
      </c>
      <c r="H70" s="59">
        <v>24.9</v>
      </c>
      <c r="I70" s="59"/>
      <c r="J70" s="86">
        <f>D70/H70</f>
        <v>669.91967871485951</v>
      </c>
      <c r="L70" s="59">
        <v>24.9</v>
      </c>
      <c r="M70" s="87">
        <f>L70-H70</f>
        <v>0</v>
      </c>
    </row>
  </sheetData>
  <mergeCells count="1">
    <mergeCell ref="N4:R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第２表</vt:lpstr>
      <vt:lpstr>hyou2（hyou2-1から値貼付け） H28用</vt:lpstr>
      <vt:lpstr>hyou2-1（関数入り） H28用</vt:lpstr>
      <vt:lpstr>計算用（数値入力） H28用</vt:lpstr>
      <vt:lpstr>第２表!Print_Area</vt:lpstr>
    </vt:vector>
  </TitlesOfParts>
  <Company>茨城県企画部統計課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2022-07-14T07:48:13Z</cp:lastPrinted>
  <dcterms:created xsi:type="dcterms:W3CDTF">2002-03-01T11:36:45Z</dcterms:created>
  <dcterms:modified xsi:type="dcterms:W3CDTF">2023-08-03T00:24:38Z</dcterms:modified>
</cp:coreProperties>
</file>