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0" windowWidth="12975" windowHeight="8655" activeTab="0"/>
  </bookViews>
  <sheets>
    <sheet name="hyou2" sheetId="1" r:id="rId1"/>
    <sheet name="hyou2（hyou2-1から値貼付け） H28用" sheetId="2" state="hidden" r:id="rId2"/>
    <sheet name="hyou2-1（関数入り） H28用" sheetId="3" state="hidden" r:id="rId3"/>
    <sheet name="計算用（数値入力） H28用" sheetId="4" state="hidden" r:id="rId4"/>
  </sheets>
  <definedNames/>
  <calcPr calcMode="manual" fullCalcOnLoad="1"/>
</workbook>
</file>

<file path=xl/sharedStrings.xml><?xml version="1.0" encoding="utf-8"?>
<sst xmlns="http://schemas.openxmlformats.org/spreadsheetml/2006/main" count="354" uniqueCount="93">
  <si>
    <t>１世帯当たり人員</t>
  </si>
  <si>
    <t>男</t>
  </si>
  <si>
    <t>女</t>
  </si>
  <si>
    <t>茨城県</t>
  </si>
  <si>
    <t>市計</t>
  </si>
  <si>
    <t>郡計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</si>
  <si>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</si>
  <si>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</si>
  <si>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</si>
  <si>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</si>
  <si>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</si>
  <si>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</si>
  <si>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</si>
  <si>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</si>
  <si>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</si>
  <si>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</si>
  <si>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</si>
  <si>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</si>
  <si>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</si>
  <si>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</si>
  <si>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</si>
  <si>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</si>
  <si>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</si>
  <si>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</si>
  <si>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</si>
  <si>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</si>
  <si>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</si>
  <si>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</si>
  <si>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</si>
  <si>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</si>
  <si>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</si>
  <si>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</si>
  <si>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</si>
  <si>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</si>
  <si>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</si>
  <si>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</si>
  <si>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</si>
  <si>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</si>
  <si>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</si>
  <si>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</si>
  <si>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</si>
  <si>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</si>
  <si>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</si>
  <si>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</si>
  <si>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</si>
  <si>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守谷市</t>
  </si>
  <si>
    <t>県・地域　　　　　　市町村</t>
  </si>
  <si>
    <t>世　帯　数</t>
  </si>
  <si>
    <t>総　数</t>
  </si>
  <si>
    <t>人　　　口</t>
  </si>
  <si>
    <t>性　比</t>
  </si>
  <si>
    <t>人口密度</t>
  </si>
  <si>
    <t>（人/k㎡）</t>
  </si>
  <si>
    <t>面　積　　　　　（k㎡）</t>
  </si>
  <si>
    <t>　3）境界未定について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</si>
  <si>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</si>
  <si>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</si>
  <si>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</si>
  <si>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</si>
  <si>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</si>
  <si>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</si>
  <si>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</si>
  <si>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</si>
  <si>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</si>
  <si>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</si>
  <si>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</si>
  <si>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</si>
  <si>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</si>
  <si>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</si>
  <si>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稲敷郡</t>
  </si>
  <si>
    <t>利根町</t>
  </si>
  <si>
    <t>茨城県</t>
  </si>
  <si>
    <t>世帯数</t>
  </si>
  <si>
    <t>人口</t>
  </si>
  <si>
    <t>性比</t>
  </si>
  <si>
    <t>世帯当たり</t>
  </si>
  <si>
    <t>面積</t>
  </si>
  <si>
    <t>確認</t>
  </si>
  <si>
    <t>（対前年比）</t>
  </si>
  <si>
    <t>注1）対前年比の数値は，前年比増減数（ポイント）である。</t>
  </si>
  <si>
    <t>a</t>
  </si>
  <si>
    <t>a</t>
  </si>
  <si>
    <t>第2表　　世帯数，人口及び面積（平成26年10月1日現在）－県・地域・市町村－</t>
  </si>
  <si>
    <t>　2）面積は平成26年10月1日現在（国土交通省国土地理院調）。</t>
  </si>
  <si>
    <r>
      <t xml:space="preserve">　  </t>
    </r>
    <r>
      <rPr>
        <b/>
        <sz val="8"/>
        <rFont val="ＭＳ ゴシック"/>
        <family val="3"/>
      </rPr>
      <t>a</t>
    </r>
    <r>
      <rPr>
        <sz val="8"/>
        <rFont val="ＭＳ 明朝"/>
        <family val="1"/>
      </rPr>
      <t xml:space="preserve"> 水戸市及び東茨城郡茨城町（合計面積：338.89km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　</t>
    </r>
  </si>
  <si>
    <t>←国土地理院の公表値と各市町村足しあげ値が異なる。
　　（国土地理院の数値を採用）</t>
  </si>
  <si>
    <t>　2）面積は平成26年10月1日現在（国土交通省国土地理院調）。</t>
  </si>
  <si>
    <t>　　 面積及び人口密度の対前年比の数値に関しては，面積の測定方法が変更になったため，省略している。</t>
  </si>
  <si>
    <t>　　 また，面積の算出上，四捨五入の影響で，小数第二位で表示した各市町村の合計は，県・市部・郡部の面積と一致しない場合がある。</t>
  </si>
  <si>
    <t>　　 面積の算出上，四捨五入の影響で，小数第二位で表示した各市町村の合計は，県･市部･郡部の面積と一致しない場合がある。</t>
  </si>
  <si>
    <t>　2）面積は平成27年10月1日現在（国土交通省国土地理院調）。</t>
  </si>
  <si>
    <t>注1）数値は，平成27年国勢調査結果（平成27年10月1日現在）による。</t>
  </si>
  <si>
    <t>第2表　　世帯数，人口及び面積（平成27年10月1日現在）－県・地域・市町村－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</si>
</sst>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0;&quot;△ &quot;0.00"/>
    <numFmt numFmtId="181" formatCode="#,##0_ "/>
    <numFmt numFmtId="182" formatCode="0.00_ "/>
    <numFmt numFmtId="183" formatCode="#,##0.0"/>
    <numFmt numFmtId="184" formatCode="0.00_);[Red]\(0.00\)"/>
    <numFmt numFmtId="185" formatCode="\ ###,###,###,###,##0;&quot;-&quot;###,###,###,###,##0"/>
    <numFmt numFmtId="186" formatCode="\ ###,###,###,##0;&quot;-&quot;###,###,###,##0"/>
    <numFmt numFmtId="187" formatCode="###,###,###,##0;&quot;-&quot;##,###,###,##0"/>
    <numFmt numFmtId="188" formatCode="##,##0.0;&quot;-&quot;#,##0.0"/>
    <numFmt numFmtId="189" formatCode="#,###,###,##0.00;&quot; -&quot;###,###,##0.00"/>
    <numFmt numFmtId="190" formatCode="##,###,###,##0.0;&quot;-&quot;#,###,###,##0.0"/>
    <numFmt numFmtId="191" formatCode="\2\)\ #,###,###,##0.00;\2\)\ \-###,###,##0.00"/>
    <numFmt numFmtId="192" formatCode="\3\)\ #,###,###,##0.00;\3\)\ \-###,###,##0.00"/>
    <numFmt numFmtId="193" formatCode="\-0.0"/>
    <numFmt numFmtId="194" formatCode="\4\)\ \ ###,###,###,##0;\4\)\ \-###,###,###,##0"/>
    <numFmt numFmtId="195" formatCode="\5\)\ \ ###,###,###,##0;\5\)\ \-###,###,###,##0"/>
    <numFmt numFmtId="196" formatCode="\6\)\ \ ###,###,###,##0;\6\)\ \-###,###,###,##0"/>
    <numFmt numFmtId="197" formatCode="\7\)\ \ ###,###,###,##0;\7\)\ \-###,###,###,##0"/>
    <numFmt numFmtId="198" formatCode="\8\)\ \ ###,###,###,##0;\8\)\ \-###,###,###,##0"/>
    <numFmt numFmtId="199" formatCode="\9\)\ \ ###,###,###,##0;\9\)\ \-###,###,###,##0"/>
    <numFmt numFmtId="200" formatCode="\1\0\)\ \ ###,###,###,##0;\1\0\)\ \-###,###,###,##0"/>
    <numFmt numFmtId="201" formatCode="\1\1\)\ \ ###,###,###,##0;\1\1\)\ \-###,###,###,##0"/>
    <numFmt numFmtId="202" formatCode="\1\2\)\ \ ###,###,###,##0;\1\2\)\ \-###,###,###,##0"/>
    <numFmt numFmtId="203" formatCode="\1\3\)\ \ ###,###,###,##0;\1\3\)\ \-###,###,###,##0"/>
    <numFmt numFmtId="204" formatCode="\1\4\)\ \ ###,###,###,##0;\1\4\)\ \-###,###,###,##0"/>
    <numFmt numFmtId="205" formatCode="\1\5\)\ \ ###,###,###,##0;\1\5\)\ \-###,###,###,##0"/>
    <numFmt numFmtId="206" formatCode="###,###,##0;&quot;-&quot;##,###,##0"/>
    <numFmt numFmtId="207" formatCode="0.00000"/>
    <numFmt numFmtId="208" formatCode="0.0000"/>
    <numFmt numFmtId="209" formatCode="0.000"/>
    <numFmt numFmtId="210" formatCode="0.0"/>
    <numFmt numFmtId="211" formatCode="#,##0.000;&quot;△ &quot;#,##0.000"/>
    <numFmt numFmtId="212" formatCode="#,##0.00_ "/>
    <numFmt numFmtId="213" formatCode="#,##0.0_ "/>
    <numFmt numFmtId="214" formatCode="0;&quot;△ &quot;0"/>
    <numFmt numFmtId="215" formatCode="0.000000"/>
    <numFmt numFmtId="216" formatCode="0.0000000"/>
    <numFmt numFmtId="217" formatCode="0.00000000"/>
    <numFmt numFmtId="218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 shrinkToFit="1"/>
    </xf>
    <xf numFmtId="0" fontId="7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176" fontId="8" fillId="0" borderId="0" xfId="48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applyProtection="1">
      <alignment vertical="center"/>
      <protection/>
    </xf>
    <xf numFmtId="176" fontId="8" fillId="0" borderId="0" xfId="48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176" fontId="8" fillId="0" borderId="10" xfId="48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>
      <alignment vertical="center"/>
    </xf>
    <xf numFmtId="177" fontId="8" fillId="0" borderId="0" xfId="48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Alignment="1" applyProtection="1">
      <alignment vertical="center"/>
      <protection/>
    </xf>
    <xf numFmtId="176" fontId="8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48" applyNumberFormat="1" applyFont="1" applyFill="1" applyBorder="1" applyAlignment="1">
      <alignment vertical="center"/>
    </xf>
    <xf numFmtId="3" fontId="9" fillId="0" borderId="0" xfId="48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 applyProtection="1">
      <alignment vertical="center"/>
      <protection/>
    </xf>
    <xf numFmtId="0" fontId="47" fillId="0" borderId="0" xfId="0" applyFont="1" applyFill="1" applyAlignment="1">
      <alignment vertical="center"/>
    </xf>
    <xf numFmtId="178" fontId="8" fillId="0" borderId="0" xfId="48" applyNumberFormat="1" applyFont="1" applyFill="1" applyBorder="1" applyAlignment="1" applyProtection="1">
      <alignment vertical="center"/>
      <protection/>
    </xf>
    <xf numFmtId="178" fontId="8" fillId="0" borderId="0" xfId="48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vertical="center"/>
      <protection/>
    </xf>
    <xf numFmtId="176" fontId="8" fillId="0" borderId="0" xfId="48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176" fontId="8" fillId="0" borderId="11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10" fontId="0" fillId="0" borderId="0" xfId="0" applyNumberFormat="1" applyAlignment="1">
      <alignment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4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11" xfId="48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0" fillId="25" borderId="0" xfId="0" applyFill="1" applyAlignment="1">
      <alignment/>
    </xf>
    <xf numFmtId="181" fontId="2" fillId="25" borderId="0" xfId="0" applyNumberFormat="1" applyFont="1" applyFill="1" applyAlignment="1">
      <alignment vertical="center" shrinkToFit="1"/>
    </xf>
    <xf numFmtId="176" fontId="8" fillId="0" borderId="15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7" fontId="8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5" customWidth="1"/>
    <col min="2" max="6" width="9.00390625" style="5" customWidth="1"/>
    <col min="7" max="7" width="7.625" style="5" customWidth="1"/>
    <col min="8" max="8" width="9.00390625" style="5" customWidth="1"/>
    <col min="9" max="9" width="3.625" style="5" customWidth="1"/>
    <col min="10" max="10" width="9.625" style="5" customWidth="1"/>
    <col min="11" max="11" width="11.625" style="5" customWidth="1"/>
    <col min="12" max="16" width="9.00390625" style="5" customWidth="1"/>
    <col min="17" max="17" width="7.625" style="5" customWidth="1"/>
    <col min="18" max="18" width="9.00390625" style="62" customWidth="1"/>
    <col min="19" max="19" width="3.625" style="5" customWidth="1"/>
    <col min="20" max="21" width="9.625" style="5" customWidth="1"/>
    <col min="22" max="16384" width="9.00390625" style="5" customWidth="1"/>
  </cols>
  <sheetData>
    <row r="1" spans="1:18" s="8" customFormat="1" ht="15.75" customHeight="1">
      <c r="A1" s="7" t="s">
        <v>92</v>
      </c>
      <c r="E1" s="7"/>
      <c r="H1" s="9"/>
      <c r="K1" s="7"/>
      <c r="O1" s="7"/>
      <c r="R1" s="55"/>
    </row>
    <row r="2" spans="1:20" s="12" customFormat="1" ht="13.5" customHeight="1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>
      <c r="A4" s="114" t="s">
        <v>46</v>
      </c>
      <c r="B4" s="18" t="s">
        <v>47</v>
      </c>
      <c r="C4" s="19"/>
      <c r="D4" s="18" t="s">
        <v>49</v>
      </c>
      <c r="E4" s="20"/>
      <c r="F4" s="19"/>
      <c r="G4" s="102" t="s">
        <v>50</v>
      </c>
      <c r="H4" s="105" t="s">
        <v>53</v>
      </c>
      <c r="I4" s="106"/>
      <c r="J4" s="14"/>
      <c r="K4" s="114" t="s">
        <v>46</v>
      </c>
      <c r="L4" s="18" t="s">
        <v>47</v>
      </c>
      <c r="M4" s="19"/>
      <c r="N4" s="18" t="s">
        <v>49</v>
      </c>
      <c r="O4" s="20"/>
      <c r="P4" s="19"/>
      <c r="Q4" s="102" t="s">
        <v>50</v>
      </c>
      <c r="R4" s="105" t="s">
        <v>53</v>
      </c>
      <c r="S4" s="106"/>
      <c r="T4" s="14"/>
    </row>
    <row r="5" spans="1:20" s="15" customFormat="1" ht="13.5" customHeight="1">
      <c r="A5" s="115"/>
      <c r="B5" s="16"/>
      <c r="C5" s="111" t="s">
        <v>0</v>
      </c>
      <c r="D5" s="113" t="s">
        <v>48</v>
      </c>
      <c r="E5" s="113" t="s">
        <v>1</v>
      </c>
      <c r="F5" s="113" t="s">
        <v>2</v>
      </c>
      <c r="G5" s="103"/>
      <c r="H5" s="107"/>
      <c r="I5" s="108"/>
      <c r="J5" s="21" t="s">
        <v>51</v>
      </c>
      <c r="K5" s="115"/>
      <c r="L5" s="16"/>
      <c r="M5" s="111" t="s">
        <v>0</v>
      </c>
      <c r="N5" s="113" t="s">
        <v>48</v>
      </c>
      <c r="O5" s="113" t="s">
        <v>1</v>
      </c>
      <c r="P5" s="113" t="s">
        <v>2</v>
      </c>
      <c r="Q5" s="103"/>
      <c r="R5" s="107"/>
      <c r="S5" s="108"/>
      <c r="T5" s="21" t="s">
        <v>51</v>
      </c>
    </row>
    <row r="6" spans="1:20" s="15" customFormat="1" ht="13.5">
      <c r="A6" s="116"/>
      <c r="B6" s="17"/>
      <c r="C6" s="112"/>
      <c r="D6" s="104"/>
      <c r="E6" s="104"/>
      <c r="F6" s="104"/>
      <c r="G6" s="104"/>
      <c r="H6" s="109"/>
      <c r="I6" s="110"/>
      <c r="J6" s="22" t="s">
        <v>52</v>
      </c>
      <c r="K6" s="116"/>
      <c r="L6" s="17"/>
      <c r="M6" s="112"/>
      <c r="N6" s="104"/>
      <c r="O6" s="104"/>
      <c r="P6" s="104"/>
      <c r="Q6" s="104"/>
      <c r="R6" s="109"/>
      <c r="S6" s="110"/>
      <c r="T6" s="22" t="s">
        <v>52</v>
      </c>
    </row>
    <row r="7" spans="1:20" ht="13.5" customHeight="1">
      <c r="A7" s="24" t="s">
        <v>3</v>
      </c>
      <c r="B7" s="25">
        <v>1124349</v>
      </c>
      <c r="C7" s="26">
        <v>2.5461702732</v>
      </c>
      <c r="D7" s="25">
        <v>2916976</v>
      </c>
      <c r="E7" s="25">
        <v>1453594</v>
      </c>
      <c r="F7" s="25">
        <v>1463382</v>
      </c>
      <c r="G7" s="27">
        <v>99.33113841772004</v>
      </c>
      <c r="H7" s="33">
        <v>6097.06</v>
      </c>
      <c r="I7" s="29"/>
      <c r="J7" s="30">
        <v>478.42337126418306</v>
      </c>
      <c r="K7" s="90" t="s">
        <v>29</v>
      </c>
      <c r="L7" s="84">
        <v>25083</v>
      </c>
      <c r="M7" s="26">
        <v>2.695858981533296</v>
      </c>
      <c r="N7" s="63">
        <v>69607</v>
      </c>
      <c r="O7" s="63">
        <v>34128</v>
      </c>
      <c r="P7" s="63">
        <v>35479</v>
      </c>
      <c r="Q7" s="27">
        <v>96.19211364469122</v>
      </c>
      <c r="R7" s="100">
        <v>307.12</v>
      </c>
      <c r="S7" s="74"/>
      <c r="T7" s="30">
        <v>226.64430841364938</v>
      </c>
    </row>
    <row r="8" spans="1:20" ht="13.5" customHeight="1">
      <c r="A8" s="31"/>
      <c r="B8" s="25"/>
      <c r="C8" s="26"/>
      <c r="D8" s="25"/>
      <c r="E8" s="25"/>
      <c r="F8" s="25"/>
      <c r="G8" s="27"/>
      <c r="H8" s="32"/>
      <c r="I8" s="29"/>
      <c r="J8" s="30"/>
      <c r="K8" s="90" t="s">
        <v>30</v>
      </c>
      <c r="L8" s="84">
        <v>11356</v>
      </c>
      <c r="M8" s="26">
        <v>2.7801945181</v>
      </c>
      <c r="N8" s="63">
        <v>32921</v>
      </c>
      <c r="O8" s="63">
        <v>16216</v>
      </c>
      <c r="P8" s="63">
        <v>16705</v>
      </c>
      <c r="Q8" s="27">
        <v>97.07273271475606</v>
      </c>
      <c r="R8" s="33">
        <v>121.58</v>
      </c>
      <c r="S8" s="37" t="s">
        <v>81</v>
      </c>
      <c r="T8" s="30">
        <v>270.7764434939957</v>
      </c>
    </row>
    <row r="9" spans="1:20" ht="13.5" customHeight="1">
      <c r="A9" s="31" t="s">
        <v>4</v>
      </c>
      <c r="B9" s="25">
        <v>1026438</v>
      </c>
      <c r="C9" s="26">
        <v>2.5315178515</v>
      </c>
      <c r="D9" s="25">
        <v>2647421</v>
      </c>
      <c r="E9" s="25">
        <v>1319716</v>
      </c>
      <c r="F9" s="25">
        <v>1327705</v>
      </c>
      <c r="G9" s="27">
        <v>99.398285010601</v>
      </c>
      <c r="H9" s="54">
        <v>5090.31</v>
      </c>
      <c r="I9" s="29"/>
      <c r="J9" s="30">
        <v>520.0903284868701</v>
      </c>
      <c r="K9" s="90" t="s">
        <v>31</v>
      </c>
      <c r="L9" s="84">
        <v>6661</v>
      </c>
      <c r="M9" s="26">
        <v>2.4799217928</v>
      </c>
      <c r="N9" s="63">
        <v>16886</v>
      </c>
      <c r="O9" s="63">
        <v>8279</v>
      </c>
      <c r="P9" s="63">
        <v>8607</v>
      </c>
      <c r="Q9" s="27">
        <v>96.18914836760776</v>
      </c>
      <c r="R9" s="33">
        <v>23.74</v>
      </c>
      <c r="S9" s="74"/>
      <c r="T9" s="30">
        <v>711.2889637742207</v>
      </c>
    </row>
    <row r="10" spans="1:20" ht="13.5" customHeight="1">
      <c r="A10" s="31" t="s">
        <v>5</v>
      </c>
      <c r="B10" s="25">
        <v>97911</v>
      </c>
      <c r="C10" s="26">
        <v>2.6997892324</v>
      </c>
      <c r="D10" s="25">
        <v>269555</v>
      </c>
      <c r="E10" s="25">
        <v>133878</v>
      </c>
      <c r="F10" s="25">
        <v>135677</v>
      </c>
      <c r="G10" s="27">
        <v>98.67405676717497</v>
      </c>
      <c r="H10" s="54">
        <v>1006.76</v>
      </c>
      <c r="I10" s="29"/>
      <c r="J10" s="30">
        <v>267.7450435059001</v>
      </c>
      <c r="K10" s="90" t="s">
        <v>68</v>
      </c>
      <c r="L10" s="84">
        <v>7066</v>
      </c>
      <c r="M10" s="26">
        <v>2.7641308967</v>
      </c>
      <c r="N10" s="63">
        <v>19800</v>
      </c>
      <c r="O10" s="63">
        <v>9633</v>
      </c>
      <c r="P10" s="63">
        <v>10167</v>
      </c>
      <c r="Q10" s="27">
        <v>94.74771318973148</v>
      </c>
      <c r="R10" s="33">
        <v>161.8</v>
      </c>
      <c r="S10" s="74"/>
      <c r="T10" s="30">
        <v>122.37330037082818</v>
      </c>
    </row>
    <row r="11" spans="1:20" ht="13.5" customHeight="1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/>
      <c r="L11" s="84"/>
      <c r="M11" s="26"/>
      <c r="N11" s="34"/>
      <c r="O11" s="34"/>
      <c r="P11" s="34"/>
      <c r="Q11" s="27"/>
      <c r="R11" s="33"/>
      <c r="S11" s="74"/>
      <c r="T11" s="30"/>
    </row>
    <row r="12" spans="1:20" ht="13.5" customHeight="1">
      <c r="A12" s="31" t="s">
        <v>6</v>
      </c>
      <c r="B12" s="25">
        <v>245044</v>
      </c>
      <c r="C12" s="26">
        <v>2.48050132443834</v>
      </c>
      <c r="D12" s="25">
        <v>619716</v>
      </c>
      <c r="E12" s="25">
        <v>308019</v>
      </c>
      <c r="F12" s="25">
        <v>311697</v>
      </c>
      <c r="G12" s="27">
        <v>98.82000789228</v>
      </c>
      <c r="H12" s="54">
        <v>1888.0500000000002</v>
      </c>
      <c r="I12" s="29"/>
      <c r="J12" s="30">
        <v>328.23071422896635</v>
      </c>
      <c r="K12" s="90" t="s">
        <v>32</v>
      </c>
      <c r="L12" s="84">
        <v>14494</v>
      </c>
      <c r="M12" s="26">
        <v>2.557329463</v>
      </c>
      <c r="N12" s="63">
        <v>37713</v>
      </c>
      <c r="O12" s="63">
        <v>19031</v>
      </c>
      <c r="P12" s="63">
        <v>18682</v>
      </c>
      <c r="Q12" s="27">
        <v>101.8681083395782</v>
      </c>
      <c r="R12" s="100">
        <v>37.98</v>
      </c>
      <c r="S12" s="74"/>
      <c r="T12" s="30">
        <v>992.9699842022118</v>
      </c>
    </row>
    <row r="13" spans="1:20" ht="13.5" customHeight="1">
      <c r="A13" s="31" t="s">
        <v>7</v>
      </c>
      <c r="B13" s="25">
        <v>188366</v>
      </c>
      <c r="C13" s="26">
        <v>2.424442055746533</v>
      </c>
      <c r="D13" s="25">
        <v>468040</v>
      </c>
      <c r="E13" s="25">
        <v>230133</v>
      </c>
      <c r="F13" s="25">
        <v>237907</v>
      </c>
      <c r="G13" s="27">
        <v>96.73233658530435</v>
      </c>
      <c r="H13" s="54">
        <v>909.58</v>
      </c>
      <c r="I13" s="29"/>
      <c r="J13" s="30">
        <v>514.5671628663779</v>
      </c>
      <c r="K13" s="90" t="s">
        <v>33</v>
      </c>
      <c r="L13" s="84">
        <v>14494</v>
      </c>
      <c r="M13" s="26">
        <v>2.557329463</v>
      </c>
      <c r="N13" s="63">
        <v>37713</v>
      </c>
      <c r="O13" s="63">
        <v>19031</v>
      </c>
      <c r="P13" s="63">
        <v>18682</v>
      </c>
      <c r="Q13" s="27">
        <v>101.8681083395782</v>
      </c>
      <c r="R13" s="33">
        <v>37.98</v>
      </c>
      <c r="S13" s="74"/>
      <c r="T13" s="30">
        <v>992.9699842022118</v>
      </c>
    </row>
    <row r="14" spans="1:20" ht="13.5" customHeight="1">
      <c r="A14" s="31" t="s">
        <v>8</v>
      </c>
      <c r="B14" s="25">
        <v>103763</v>
      </c>
      <c r="C14" s="26">
        <v>2.604819486397545</v>
      </c>
      <c r="D14" s="25">
        <v>274568</v>
      </c>
      <c r="E14" s="25">
        <v>139725</v>
      </c>
      <c r="F14" s="25">
        <v>134843</v>
      </c>
      <c r="G14" s="27">
        <v>103.62050681162538</v>
      </c>
      <c r="H14" s="54">
        <v>754.45</v>
      </c>
      <c r="I14" s="29"/>
      <c r="J14" s="30">
        <v>363.9313407117768</v>
      </c>
      <c r="K14" s="90"/>
      <c r="L14" s="84"/>
      <c r="M14" s="26"/>
      <c r="N14" s="63"/>
      <c r="O14" s="63"/>
      <c r="P14" s="63"/>
      <c r="Q14" s="27"/>
      <c r="R14" s="33"/>
      <c r="S14" s="74"/>
      <c r="T14" s="30"/>
    </row>
    <row r="15" spans="1:20" ht="13.5" customHeight="1">
      <c r="A15" s="31" t="s">
        <v>9</v>
      </c>
      <c r="B15" s="25">
        <v>396353</v>
      </c>
      <c r="C15" s="26">
        <v>2.480854268055408</v>
      </c>
      <c r="D15" s="25">
        <v>1000720</v>
      </c>
      <c r="E15" s="25">
        <v>499521</v>
      </c>
      <c r="F15" s="25">
        <v>501199</v>
      </c>
      <c r="G15" s="27">
        <v>99.66520284358108</v>
      </c>
      <c r="H15" s="54">
        <v>1514.0300000000002</v>
      </c>
      <c r="I15" s="29"/>
      <c r="J15" s="30">
        <v>660.9644458828424</v>
      </c>
      <c r="K15" s="90" t="s">
        <v>34</v>
      </c>
      <c r="L15" s="84">
        <v>6733</v>
      </c>
      <c r="M15" s="26">
        <v>2.6046719238</v>
      </c>
      <c r="N15" s="63">
        <v>18053</v>
      </c>
      <c r="O15" s="63">
        <v>8765</v>
      </c>
      <c r="P15" s="63">
        <v>9288</v>
      </c>
      <c r="Q15" s="27">
        <v>94.36907838070628</v>
      </c>
      <c r="R15" s="100">
        <v>325.76</v>
      </c>
      <c r="S15" s="74"/>
      <c r="T15" s="30">
        <v>55.418099214145386</v>
      </c>
    </row>
    <row r="16" spans="1:20" ht="13.5" customHeight="1">
      <c r="A16" s="31" t="s">
        <v>10</v>
      </c>
      <c r="B16" s="25">
        <v>190823</v>
      </c>
      <c r="C16" s="26">
        <v>2.854346662187556</v>
      </c>
      <c r="D16" s="25">
        <v>553932</v>
      </c>
      <c r="E16" s="25">
        <v>276196</v>
      </c>
      <c r="F16" s="25">
        <v>277736</v>
      </c>
      <c r="G16" s="27">
        <v>99.44551660569749</v>
      </c>
      <c r="H16" s="54">
        <v>1030.94</v>
      </c>
      <c r="I16" s="29"/>
      <c r="J16" s="30">
        <v>537.3076997691427</v>
      </c>
      <c r="K16" s="90" t="s">
        <v>35</v>
      </c>
      <c r="L16" s="84">
        <v>6733</v>
      </c>
      <c r="M16" s="26">
        <v>2.6046719238</v>
      </c>
      <c r="N16" s="63">
        <v>18053</v>
      </c>
      <c r="O16" s="63">
        <v>8765</v>
      </c>
      <c r="P16" s="63">
        <v>9288</v>
      </c>
      <c r="Q16" s="27">
        <v>94.36907838070628</v>
      </c>
      <c r="R16" s="33">
        <v>325.76</v>
      </c>
      <c r="S16" s="74"/>
      <c r="T16" s="30">
        <v>55.418099214145386</v>
      </c>
    </row>
    <row r="17" spans="1:20" ht="13.5" customHeight="1">
      <c r="A17" s="31"/>
      <c r="B17" s="77"/>
      <c r="C17" s="26"/>
      <c r="D17" s="72"/>
      <c r="E17" s="73"/>
      <c r="F17" s="73"/>
      <c r="G17" s="89"/>
      <c r="H17" s="33"/>
      <c r="I17" s="29"/>
      <c r="J17" s="30"/>
      <c r="K17" s="90"/>
      <c r="L17" s="84"/>
      <c r="M17" s="26"/>
      <c r="N17" s="63"/>
      <c r="O17" s="63"/>
      <c r="P17" s="63"/>
      <c r="Q17" s="27"/>
      <c r="R17" s="33"/>
      <c r="S17" s="74"/>
      <c r="T17" s="30"/>
    </row>
    <row r="18" spans="1:20" ht="13.5" customHeight="1">
      <c r="A18" s="31" t="s">
        <v>11</v>
      </c>
      <c r="B18" s="77">
        <v>117590</v>
      </c>
      <c r="C18" s="26">
        <v>2.2502620657</v>
      </c>
      <c r="D18" s="80">
        <v>270783</v>
      </c>
      <c r="E18" s="80">
        <v>132799</v>
      </c>
      <c r="F18" s="80">
        <v>137984</v>
      </c>
      <c r="G18" s="27">
        <v>96.24231794990723</v>
      </c>
      <c r="H18" s="33">
        <v>217.32</v>
      </c>
      <c r="I18" s="29" t="s">
        <v>81</v>
      </c>
      <c r="J18" s="30">
        <v>1246.0104914411927</v>
      </c>
      <c r="K18" s="90" t="s">
        <v>69</v>
      </c>
      <c r="L18" s="84">
        <v>27709</v>
      </c>
      <c r="M18" s="26">
        <v>2.5698485560414936</v>
      </c>
      <c r="N18" s="63">
        <v>72545</v>
      </c>
      <c r="O18" s="63">
        <v>36039</v>
      </c>
      <c r="P18" s="63">
        <v>36506</v>
      </c>
      <c r="Q18" s="27">
        <v>98.72075823152359</v>
      </c>
      <c r="R18" s="100">
        <v>182.3</v>
      </c>
      <c r="S18" s="74"/>
      <c r="T18" s="30">
        <v>397.94295117937463</v>
      </c>
    </row>
    <row r="19" spans="1:20" ht="13.5" customHeight="1">
      <c r="A19" s="31" t="s">
        <v>12</v>
      </c>
      <c r="B19" s="77">
        <v>78625</v>
      </c>
      <c r="C19" s="26">
        <v>2.311564955</v>
      </c>
      <c r="D19" s="80">
        <v>185054</v>
      </c>
      <c r="E19" s="80">
        <v>92595</v>
      </c>
      <c r="F19" s="80">
        <v>92459</v>
      </c>
      <c r="G19" s="75">
        <v>100.14709222466173</v>
      </c>
      <c r="H19" s="64">
        <v>225.74</v>
      </c>
      <c r="I19" s="29"/>
      <c r="J19" s="75">
        <v>819.7661025959068</v>
      </c>
      <c r="K19" s="90" t="s">
        <v>36</v>
      </c>
      <c r="L19" s="84">
        <v>5958</v>
      </c>
      <c r="M19" s="26">
        <v>2.5951580363</v>
      </c>
      <c r="N19" s="63">
        <v>15842</v>
      </c>
      <c r="O19" s="63">
        <v>8048</v>
      </c>
      <c r="P19" s="63">
        <v>7794</v>
      </c>
      <c r="Q19" s="27">
        <v>103.25891711573006</v>
      </c>
      <c r="R19" s="33">
        <v>66.61</v>
      </c>
      <c r="S19" s="74"/>
      <c r="T19" s="30">
        <v>237.83215733373368</v>
      </c>
    </row>
    <row r="20" spans="1:20" ht="13.5" customHeight="1">
      <c r="A20" s="31" t="s">
        <v>13</v>
      </c>
      <c r="B20" s="77">
        <v>57257</v>
      </c>
      <c r="C20" s="26">
        <v>2.4008996394</v>
      </c>
      <c r="D20" s="80">
        <v>140804</v>
      </c>
      <c r="E20" s="80">
        <v>70101</v>
      </c>
      <c r="F20" s="80">
        <v>70703</v>
      </c>
      <c r="G20" s="76">
        <v>99.14855098086362</v>
      </c>
      <c r="H20" s="65">
        <v>122.89</v>
      </c>
      <c r="I20" s="29"/>
      <c r="J20" s="76">
        <v>1145.7726422003418</v>
      </c>
      <c r="K20" s="90" t="s">
        <v>37</v>
      </c>
      <c r="L20" s="84">
        <v>18801</v>
      </c>
      <c r="M20" s="26">
        <v>2.4848178138</v>
      </c>
      <c r="N20" s="63">
        <v>47535</v>
      </c>
      <c r="O20" s="63">
        <v>23496</v>
      </c>
      <c r="P20" s="63">
        <v>24039</v>
      </c>
      <c r="Q20" s="27">
        <v>97.74117059777862</v>
      </c>
      <c r="R20" s="33">
        <v>71.4</v>
      </c>
      <c r="S20" s="74"/>
      <c r="T20" s="30">
        <v>665.7563025210084</v>
      </c>
    </row>
    <row r="21" spans="1:20" ht="13.5" customHeight="1">
      <c r="A21" s="31" t="s">
        <v>14</v>
      </c>
      <c r="B21" s="77">
        <v>52571</v>
      </c>
      <c r="C21" s="26">
        <v>2.6418368124</v>
      </c>
      <c r="D21" s="80">
        <v>140946</v>
      </c>
      <c r="E21" s="80">
        <v>70354</v>
      </c>
      <c r="F21" s="80">
        <v>70592</v>
      </c>
      <c r="G21" s="75">
        <v>99.66285131459655</v>
      </c>
      <c r="H21" s="64">
        <v>123.58</v>
      </c>
      <c r="I21" s="29"/>
      <c r="J21" s="75">
        <v>1140.5243566920215</v>
      </c>
      <c r="K21" s="90" t="s">
        <v>38</v>
      </c>
      <c r="L21" s="84">
        <v>2950</v>
      </c>
      <c r="M21" s="26">
        <v>3.0604004072</v>
      </c>
      <c r="N21" s="63">
        <v>9168</v>
      </c>
      <c r="O21" s="63">
        <v>4495</v>
      </c>
      <c r="P21" s="63">
        <v>4673</v>
      </c>
      <c r="Q21" s="27">
        <v>96.19088380055639</v>
      </c>
      <c r="R21" s="33">
        <v>44.3</v>
      </c>
      <c r="S21" s="74"/>
      <c r="T21" s="30">
        <v>206.9525959367946</v>
      </c>
    </row>
    <row r="22" spans="1:20" ht="13.5" customHeight="1">
      <c r="A22" s="31" t="s">
        <v>15</v>
      </c>
      <c r="B22" s="77">
        <v>27288</v>
      </c>
      <c r="C22" s="26">
        <v>2.7038601388</v>
      </c>
      <c r="D22" s="80">
        <v>76020</v>
      </c>
      <c r="E22" s="80">
        <v>37530</v>
      </c>
      <c r="F22" s="80">
        <v>38490</v>
      </c>
      <c r="G22" s="75">
        <v>97.50584567420108</v>
      </c>
      <c r="H22" s="64">
        <v>215.53</v>
      </c>
      <c r="I22" s="29"/>
      <c r="J22" s="75">
        <v>352.7119194543683</v>
      </c>
      <c r="K22" s="90"/>
      <c r="L22" s="84"/>
      <c r="M22" s="26"/>
      <c r="N22" s="63"/>
      <c r="O22" s="63"/>
      <c r="P22" s="63"/>
      <c r="Q22" s="27"/>
      <c r="R22" s="33"/>
      <c r="S22" s="74"/>
      <c r="T22" s="30"/>
    </row>
    <row r="23" spans="1:20" ht="13.5" customHeight="1">
      <c r="A23" s="31" t="s">
        <v>16</v>
      </c>
      <c r="B23" s="77">
        <v>18267</v>
      </c>
      <c r="C23" s="26">
        <v>2.7740255468</v>
      </c>
      <c r="D23" s="80">
        <v>51594</v>
      </c>
      <c r="E23" s="80">
        <v>25689</v>
      </c>
      <c r="F23" s="80">
        <v>25905</v>
      </c>
      <c r="G23" s="76">
        <v>99.166184134337</v>
      </c>
      <c r="H23" s="65">
        <v>65.76</v>
      </c>
      <c r="I23" s="29"/>
      <c r="J23" s="76">
        <v>784.5802919708028</v>
      </c>
      <c r="K23" s="90" t="s">
        <v>39</v>
      </c>
      <c r="L23" s="84">
        <v>6799</v>
      </c>
      <c r="M23" s="26">
        <v>3.2095111896</v>
      </c>
      <c r="N23" s="63">
        <v>22021</v>
      </c>
      <c r="O23" s="63">
        <v>11309</v>
      </c>
      <c r="P23" s="63">
        <v>10712</v>
      </c>
      <c r="Q23" s="27">
        <v>105.57318894697536</v>
      </c>
      <c r="R23" s="100">
        <v>58.99</v>
      </c>
      <c r="S23" s="74"/>
      <c r="T23" s="30">
        <v>373.3005594168503</v>
      </c>
    </row>
    <row r="24" spans="1:20" ht="13.5" customHeight="1">
      <c r="A24" s="31" t="s">
        <v>17</v>
      </c>
      <c r="B24" s="77">
        <v>30472</v>
      </c>
      <c r="C24" s="26">
        <v>2.5206033123</v>
      </c>
      <c r="D24" s="80">
        <v>78342</v>
      </c>
      <c r="E24" s="80">
        <v>38959</v>
      </c>
      <c r="F24" s="80">
        <v>39383</v>
      </c>
      <c r="G24" s="75">
        <v>98.92339334230506</v>
      </c>
      <c r="H24" s="64">
        <v>78.55</v>
      </c>
      <c r="I24" s="29"/>
      <c r="J24" s="75">
        <v>997.352005092298</v>
      </c>
      <c r="K24" s="90" t="s">
        <v>40</v>
      </c>
      <c r="L24" s="84">
        <v>6799</v>
      </c>
      <c r="M24" s="26">
        <v>3.2095111896</v>
      </c>
      <c r="N24" s="63">
        <v>22021</v>
      </c>
      <c r="O24" s="63">
        <v>11309</v>
      </c>
      <c r="P24" s="63">
        <v>10712</v>
      </c>
      <c r="Q24" s="27">
        <v>105.57318894697536</v>
      </c>
      <c r="R24" s="33">
        <v>58.99</v>
      </c>
      <c r="S24" s="74"/>
      <c r="T24" s="30">
        <v>373.3005594168503</v>
      </c>
    </row>
    <row r="25" spans="1:20" ht="13.5" customHeight="1">
      <c r="A25" s="31" t="s">
        <v>18</v>
      </c>
      <c r="B25" s="77">
        <v>15036</v>
      </c>
      <c r="C25" s="26">
        <v>2.8404928405</v>
      </c>
      <c r="D25" s="80">
        <v>43293</v>
      </c>
      <c r="E25" s="80">
        <v>21603</v>
      </c>
      <c r="F25" s="80">
        <v>21690</v>
      </c>
      <c r="G25" s="75">
        <v>99.59889349930845</v>
      </c>
      <c r="H25" s="64">
        <v>80.88</v>
      </c>
      <c r="I25" s="29"/>
      <c r="J25" s="75">
        <v>535.2744807121662</v>
      </c>
      <c r="K25" s="90"/>
      <c r="L25" s="84"/>
      <c r="M25" s="26"/>
      <c r="N25" s="63"/>
      <c r="O25" s="63"/>
      <c r="P25" s="63"/>
      <c r="Q25" s="27"/>
      <c r="R25" s="33"/>
      <c r="S25" s="74"/>
      <c r="T25" s="30"/>
    </row>
    <row r="26" spans="1:20" ht="13.5" customHeight="1">
      <c r="A26" s="31" t="s">
        <v>55</v>
      </c>
      <c r="B26" s="77">
        <v>20600</v>
      </c>
      <c r="C26" s="26">
        <v>2.9321020656</v>
      </c>
      <c r="D26" s="80">
        <v>61483</v>
      </c>
      <c r="E26" s="80">
        <v>30692</v>
      </c>
      <c r="F26" s="80">
        <v>30791</v>
      </c>
      <c r="G26" s="75">
        <v>99.67847747718488</v>
      </c>
      <c r="H26" s="64">
        <v>123.64</v>
      </c>
      <c r="I26" s="29"/>
      <c r="J26" s="75">
        <v>497.2743448722096</v>
      </c>
      <c r="K26" s="90" t="s">
        <v>41</v>
      </c>
      <c r="L26" s="84">
        <v>10955</v>
      </c>
      <c r="M26" s="26">
        <v>3.0086829357462754</v>
      </c>
      <c r="N26" s="63">
        <v>33303</v>
      </c>
      <c r="O26" s="63">
        <v>16625</v>
      </c>
      <c r="P26" s="63">
        <v>16678</v>
      </c>
      <c r="Q26" s="27">
        <v>99.68221609305672</v>
      </c>
      <c r="R26" s="100">
        <v>69.7</v>
      </c>
      <c r="S26" s="74"/>
      <c r="T26" s="30">
        <v>477.8048780487805</v>
      </c>
    </row>
    <row r="27" spans="1:20" ht="13.5" customHeight="1">
      <c r="A27" s="31" t="s">
        <v>19</v>
      </c>
      <c r="B27" s="77">
        <v>19436</v>
      </c>
      <c r="C27" s="26">
        <v>2.6387971941</v>
      </c>
      <c r="D27" s="80">
        <v>52294</v>
      </c>
      <c r="E27" s="80">
        <v>25382</v>
      </c>
      <c r="F27" s="80">
        <v>26912</v>
      </c>
      <c r="G27" s="75">
        <v>94.31480380499406</v>
      </c>
      <c r="H27" s="64">
        <v>371.99</v>
      </c>
      <c r="I27" s="29"/>
      <c r="J27" s="75">
        <v>140.57904782386623</v>
      </c>
      <c r="K27" s="90" t="s">
        <v>42</v>
      </c>
      <c r="L27" s="84">
        <v>2894</v>
      </c>
      <c r="M27" s="26">
        <v>3.0065743945</v>
      </c>
      <c r="N27" s="63">
        <v>8786</v>
      </c>
      <c r="O27" s="63">
        <v>4408</v>
      </c>
      <c r="P27" s="63">
        <v>4378</v>
      </c>
      <c r="Q27" s="27">
        <v>100.68524440383737</v>
      </c>
      <c r="R27" s="33">
        <v>23.11</v>
      </c>
      <c r="S27" s="74"/>
      <c r="T27" s="30">
        <v>380.18173950670706</v>
      </c>
    </row>
    <row r="28" spans="1:20" ht="13.5" customHeight="1">
      <c r="A28" s="31" t="s">
        <v>20</v>
      </c>
      <c r="B28" s="77">
        <v>11751</v>
      </c>
      <c r="C28" s="26">
        <v>2.4449279072</v>
      </c>
      <c r="D28" s="80">
        <v>29638</v>
      </c>
      <c r="E28" s="80">
        <v>14598</v>
      </c>
      <c r="F28" s="80">
        <v>15040</v>
      </c>
      <c r="G28" s="75">
        <v>97.06117021276596</v>
      </c>
      <c r="H28" s="64">
        <v>193.58</v>
      </c>
      <c r="I28" s="29"/>
      <c r="J28" s="75">
        <v>153.10465957226987</v>
      </c>
      <c r="K28" s="90" t="s">
        <v>43</v>
      </c>
      <c r="L28" s="84">
        <v>8061</v>
      </c>
      <c r="M28" s="26">
        <v>3.0094398211</v>
      </c>
      <c r="N28" s="63">
        <v>24517</v>
      </c>
      <c r="O28" s="63">
        <v>12217</v>
      </c>
      <c r="P28" s="63">
        <v>12300</v>
      </c>
      <c r="Q28" s="27">
        <v>99.32520325203252</v>
      </c>
      <c r="R28" s="33">
        <v>46.59</v>
      </c>
      <c r="S28" s="74"/>
      <c r="T28" s="30">
        <v>526.2288044644773</v>
      </c>
    </row>
    <row r="29" spans="1:20" ht="13.5" customHeight="1">
      <c r="A29" s="31" t="s">
        <v>21</v>
      </c>
      <c r="B29" s="77">
        <v>16871</v>
      </c>
      <c r="C29" s="26">
        <v>2.5808749332</v>
      </c>
      <c r="D29" s="80">
        <v>44412</v>
      </c>
      <c r="E29" s="80">
        <v>22003</v>
      </c>
      <c r="F29" s="80">
        <v>22409</v>
      </c>
      <c r="G29" s="27">
        <v>98.1882279441296</v>
      </c>
      <c r="H29" s="32">
        <v>186.8</v>
      </c>
      <c r="I29" s="29"/>
      <c r="J29" s="30">
        <v>237.75160599571734</v>
      </c>
      <c r="K29" s="90"/>
      <c r="L29" s="84"/>
      <c r="M29" s="26"/>
      <c r="N29" s="34"/>
      <c r="O29" s="34"/>
      <c r="P29" s="34"/>
      <c r="Q29" s="27"/>
      <c r="R29" s="33"/>
      <c r="S29" s="74"/>
      <c r="T29" s="30"/>
    </row>
    <row r="30" spans="1:20" ht="13.5" customHeight="1">
      <c r="A30" s="31" t="s">
        <v>22</v>
      </c>
      <c r="B30" s="77">
        <v>28202</v>
      </c>
      <c r="C30" s="26">
        <v>2.6729333997</v>
      </c>
      <c r="D30" s="80">
        <v>76739</v>
      </c>
      <c r="E30" s="80">
        <v>37510</v>
      </c>
      <c r="F30" s="80">
        <v>39229</v>
      </c>
      <c r="G30" s="27">
        <v>95.61803767620893</v>
      </c>
      <c r="H30" s="33">
        <v>240.4</v>
      </c>
      <c r="I30" s="29"/>
      <c r="J30" s="30">
        <v>319.21381031613976</v>
      </c>
      <c r="K30" s="90" t="s">
        <v>44</v>
      </c>
      <c r="L30" s="84">
        <v>6138</v>
      </c>
      <c r="M30" s="26">
        <v>2.6267536705</v>
      </c>
      <c r="N30" s="63">
        <v>16313</v>
      </c>
      <c r="O30" s="63">
        <v>7981</v>
      </c>
      <c r="P30" s="63">
        <v>8332</v>
      </c>
      <c r="Q30" s="27">
        <v>95.78732597215554</v>
      </c>
      <c r="R30" s="100">
        <v>24.9</v>
      </c>
      <c r="S30" s="74"/>
      <c r="T30" s="30">
        <v>655.140562248996</v>
      </c>
    </row>
    <row r="31" spans="1:20" ht="13.5" customHeight="1">
      <c r="A31" s="31" t="s">
        <v>23</v>
      </c>
      <c r="B31" s="77">
        <v>43477</v>
      </c>
      <c r="C31" s="26">
        <v>2.4241245136</v>
      </c>
      <c r="D31" s="80">
        <v>106570</v>
      </c>
      <c r="E31" s="80">
        <v>52489</v>
      </c>
      <c r="F31" s="80">
        <v>54081</v>
      </c>
      <c r="G31" s="27">
        <v>97.05626745067583</v>
      </c>
      <c r="H31" s="33">
        <v>69.94</v>
      </c>
      <c r="I31" s="29"/>
      <c r="J31" s="30">
        <v>1523.7346296825851</v>
      </c>
      <c r="K31" s="90" t="s">
        <v>70</v>
      </c>
      <c r="L31" s="84">
        <v>6138</v>
      </c>
      <c r="M31" s="26">
        <v>2.6267536705</v>
      </c>
      <c r="N31" s="63">
        <v>16313</v>
      </c>
      <c r="O31" s="63">
        <v>7981</v>
      </c>
      <c r="P31" s="63">
        <v>8332</v>
      </c>
      <c r="Q31" s="27">
        <v>95.78732597215554</v>
      </c>
      <c r="R31" s="33">
        <v>24.9</v>
      </c>
      <c r="S31" s="74"/>
      <c r="T31" s="30">
        <v>655.140562248996</v>
      </c>
    </row>
    <row r="32" spans="1:12" ht="13.5" customHeight="1">
      <c r="A32" s="31" t="s">
        <v>24</v>
      </c>
      <c r="B32" s="77">
        <v>33223</v>
      </c>
      <c r="C32" s="26">
        <v>2.4998793291</v>
      </c>
      <c r="D32" s="80">
        <v>84317</v>
      </c>
      <c r="E32" s="80">
        <v>41672</v>
      </c>
      <c r="F32" s="80">
        <v>42645</v>
      </c>
      <c r="G32" s="27">
        <v>97.71837261109158</v>
      </c>
      <c r="H32" s="33">
        <v>58.92</v>
      </c>
      <c r="I32" s="29"/>
      <c r="J32" s="30">
        <v>1431.0420909708077</v>
      </c>
      <c r="L32" s="84"/>
    </row>
    <row r="33" spans="1:12" ht="13.5" customHeight="1">
      <c r="A33" s="31" t="s">
        <v>25</v>
      </c>
      <c r="B33" s="77">
        <v>98190</v>
      </c>
      <c r="C33" s="26">
        <v>2.2753296552</v>
      </c>
      <c r="D33" s="80">
        <v>226963</v>
      </c>
      <c r="E33" s="80">
        <v>114774</v>
      </c>
      <c r="F33" s="80">
        <v>112189</v>
      </c>
      <c r="G33" s="27">
        <v>102.3041474654378</v>
      </c>
      <c r="H33" s="33">
        <v>283.72</v>
      </c>
      <c r="I33" s="29"/>
      <c r="J33" s="30">
        <v>799.9541801776398</v>
      </c>
      <c r="L33" s="84"/>
    </row>
    <row r="34" spans="1:12" ht="13.5" customHeight="1">
      <c r="A34" s="31" t="s">
        <v>26</v>
      </c>
      <c r="B34" s="77">
        <v>61104</v>
      </c>
      <c r="C34" s="26">
        <v>2.511103099</v>
      </c>
      <c r="D34" s="80">
        <v>155689</v>
      </c>
      <c r="E34" s="80">
        <v>78270</v>
      </c>
      <c r="F34" s="80">
        <v>77419</v>
      </c>
      <c r="G34" s="27">
        <v>101.09921337139463</v>
      </c>
      <c r="H34" s="33">
        <v>99.93</v>
      </c>
      <c r="I34" s="29"/>
      <c r="J34" s="30">
        <v>1557.9805864104871</v>
      </c>
      <c r="L34" s="84"/>
    </row>
    <row r="35" spans="1:12" ht="13.5" customHeight="1">
      <c r="A35" s="31" t="s">
        <v>27</v>
      </c>
      <c r="B35" s="77">
        <v>27450</v>
      </c>
      <c r="C35" s="26">
        <v>2.4097343841</v>
      </c>
      <c r="D35" s="80">
        <v>67879</v>
      </c>
      <c r="E35" s="80">
        <v>35089</v>
      </c>
      <c r="F35" s="80">
        <v>32790</v>
      </c>
      <c r="G35" s="27">
        <v>107.01128392802684</v>
      </c>
      <c r="H35" s="33">
        <v>106.02</v>
      </c>
      <c r="I35" s="29"/>
      <c r="J35" s="30">
        <v>640.2471231843049</v>
      </c>
      <c r="L35" s="84"/>
    </row>
    <row r="36" spans="1:12" ht="13.5" customHeight="1">
      <c r="A36" s="31" t="s">
        <v>28</v>
      </c>
      <c r="B36" s="77">
        <v>10547</v>
      </c>
      <c r="C36" s="26">
        <v>2.7210781057</v>
      </c>
      <c r="D36" s="80">
        <v>29111</v>
      </c>
      <c r="E36" s="80">
        <v>14415</v>
      </c>
      <c r="F36" s="80">
        <v>14696</v>
      </c>
      <c r="G36" s="27">
        <v>98.08791507893304</v>
      </c>
      <c r="H36" s="33">
        <v>71.4</v>
      </c>
      <c r="I36" s="29"/>
      <c r="J36" s="30">
        <v>407.71708683473383</v>
      </c>
      <c r="L36" s="96"/>
    </row>
    <row r="37" spans="1:12" ht="13.5" customHeight="1">
      <c r="A37" s="31" t="s">
        <v>45</v>
      </c>
      <c r="B37" s="77">
        <v>24867</v>
      </c>
      <c r="C37" s="26">
        <v>2.590561635</v>
      </c>
      <c r="D37" s="80">
        <v>64753</v>
      </c>
      <c r="E37" s="80">
        <v>32742</v>
      </c>
      <c r="F37" s="80">
        <v>32011</v>
      </c>
      <c r="G37" s="27">
        <v>102.28359001593202</v>
      </c>
      <c r="H37" s="33">
        <v>35.71</v>
      </c>
      <c r="I37" s="29"/>
      <c r="J37" s="30">
        <v>1813.301596191543</v>
      </c>
      <c r="L37" s="84"/>
    </row>
    <row r="38" spans="1:12" ht="13.5" customHeight="1">
      <c r="A38" s="31" t="s">
        <v>56</v>
      </c>
      <c r="B38" s="77">
        <v>16005</v>
      </c>
      <c r="C38" s="26">
        <v>2.5981958279</v>
      </c>
      <c r="D38" s="80">
        <v>42587</v>
      </c>
      <c r="E38" s="80">
        <v>20953</v>
      </c>
      <c r="F38" s="80">
        <v>21634</v>
      </c>
      <c r="G38" s="27">
        <v>96.85217712859388</v>
      </c>
      <c r="H38" s="33">
        <v>348.45</v>
      </c>
      <c r="I38" s="29"/>
      <c r="J38" s="30">
        <v>122.21839575261875</v>
      </c>
      <c r="L38" s="84"/>
    </row>
    <row r="39" spans="1:12" ht="13.5" customHeight="1">
      <c r="A39" s="31" t="s">
        <v>57</v>
      </c>
      <c r="B39" s="77">
        <v>20025</v>
      </c>
      <c r="C39" s="26">
        <v>2.6424242424</v>
      </c>
      <c r="D39" s="80">
        <v>54276</v>
      </c>
      <c r="E39" s="80">
        <v>26422</v>
      </c>
      <c r="F39" s="80">
        <v>27854</v>
      </c>
      <c r="G39" s="27">
        <v>94.85890715875637</v>
      </c>
      <c r="H39" s="33">
        <v>97.82</v>
      </c>
      <c r="I39" s="29"/>
      <c r="J39" s="30">
        <v>554.8558576978123</v>
      </c>
      <c r="L39" s="84"/>
    </row>
    <row r="40" spans="1:12" ht="13.5" customHeight="1">
      <c r="A40" s="31" t="s">
        <v>58</v>
      </c>
      <c r="B40" s="77">
        <v>35683</v>
      </c>
      <c r="C40" s="26">
        <v>2.8756633813</v>
      </c>
      <c r="D40" s="80">
        <v>104573</v>
      </c>
      <c r="E40" s="80">
        <v>51663</v>
      </c>
      <c r="F40" s="80">
        <v>52910</v>
      </c>
      <c r="G40" s="27">
        <v>97.64316764316764</v>
      </c>
      <c r="H40" s="33">
        <v>205.3</v>
      </c>
      <c r="I40" s="29"/>
      <c r="J40" s="30">
        <v>509.36678032148075</v>
      </c>
      <c r="L40" s="84"/>
    </row>
    <row r="41" spans="1:20" ht="13.5" customHeight="1">
      <c r="A41" s="31" t="s">
        <v>59</v>
      </c>
      <c r="B41" s="80">
        <v>17327</v>
      </c>
      <c r="C41" s="26">
        <v>3.0667746789</v>
      </c>
      <c r="D41" s="25">
        <v>54087</v>
      </c>
      <c r="E41" s="25">
        <v>27298</v>
      </c>
      <c r="F41" s="25">
        <v>26789</v>
      </c>
      <c r="G41" s="27">
        <v>101.90003359587891</v>
      </c>
      <c r="H41" s="33">
        <v>123.03</v>
      </c>
      <c r="I41" s="29"/>
      <c r="J41" s="30">
        <v>439.6244818336991</v>
      </c>
      <c r="K41" s="90"/>
      <c r="L41" s="84"/>
      <c r="M41" s="26"/>
      <c r="N41" s="63"/>
      <c r="O41" s="63"/>
      <c r="P41" s="63"/>
      <c r="Q41" s="27"/>
      <c r="R41" s="100"/>
      <c r="S41" s="74"/>
      <c r="T41" s="30"/>
    </row>
    <row r="42" spans="1:20" ht="13.5" customHeight="1">
      <c r="A42" s="90" t="s">
        <v>60</v>
      </c>
      <c r="B42" s="84">
        <v>14453</v>
      </c>
      <c r="C42" s="26">
        <v>2.8750692905</v>
      </c>
      <c r="D42" s="25">
        <v>42810</v>
      </c>
      <c r="E42" s="80">
        <v>21218</v>
      </c>
      <c r="F42" s="80">
        <v>21592</v>
      </c>
      <c r="G42" s="27">
        <v>98.26787699147832</v>
      </c>
      <c r="H42" s="33">
        <v>205.81</v>
      </c>
      <c r="I42" s="29"/>
      <c r="J42" s="30">
        <v>208.0073854526019</v>
      </c>
      <c r="K42" s="90"/>
      <c r="L42" s="84"/>
      <c r="M42" s="26"/>
      <c r="N42" s="63"/>
      <c r="O42" s="63"/>
      <c r="P42" s="63"/>
      <c r="Q42" s="27"/>
      <c r="R42" s="33"/>
      <c r="S42" s="37"/>
      <c r="T42" s="30"/>
    </row>
    <row r="43" spans="1:20" ht="13.5" customHeight="1">
      <c r="A43" s="83" t="s">
        <v>61</v>
      </c>
      <c r="B43" s="84">
        <v>15142</v>
      </c>
      <c r="C43" s="26">
        <v>2.7173208022</v>
      </c>
      <c r="D43" s="25">
        <v>42147</v>
      </c>
      <c r="E43" s="80">
        <v>21331</v>
      </c>
      <c r="F43" s="80">
        <v>20816</v>
      </c>
      <c r="G43" s="27">
        <v>102.47405841660262</v>
      </c>
      <c r="H43" s="33">
        <v>156.6</v>
      </c>
      <c r="I43" s="29"/>
      <c r="J43" s="30">
        <v>269.1379310344828</v>
      </c>
      <c r="K43" s="90"/>
      <c r="L43" s="84"/>
      <c r="M43" s="26"/>
      <c r="N43" s="63"/>
      <c r="O43" s="63"/>
      <c r="P43" s="63"/>
      <c r="Q43" s="27"/>
      <c r="R43" s="33"/>
      <c r="S43" s="37"/>
      <c r="T43" s="30"/>
    </row>
    <row r="44" spans="1:20" ht="13.5" customHeight="1">
      <c r="A44" s="90" t="s">
        <v>62</v>
      </c>
      <c r="B44" s="84">
        <v>13585</v>
      </c>
      <c r="C44" s="26">
        <v>3.0535753819</v>
      </c>
      <c r="D44" s="25">
        <v>42632</v>
      </c>
      <c r="E44" s="80">
        <v>20963</v>
      </c>
      <c r="F44" s="80">
        <v>21669</v>
      </c>
      <c r="G44" s="27">
        <v>96.7418893349947</v>
      </c>
      <c r="H44" s="33">
        <v>180.06</v>
      </c>
      <c r="I44" s="29"/>
      <c r="J44" s="30">
        <v>236.76552260357658</v>
      </c>
      <c r="K44" s="90"/>
      <c r="L44" s="84"/>
      <c r="M44" s="26"/>
      <c r="N44" s="63"/>
      <c r="O44" s="63"/>
      <c r="P44" s="63"/>
      <c r="Q44" s="27"/>
      <c r="R44" s="33"/>
      <c r="S44" s="37"/>
      <c r="T44" s="30"/>
    </row>
    <row r="45" spans="1:20" ht="13.5" customHeight="1">
      <c r="A45" s="90" t="s">
        <v>63</v>
      </c>
      <c r="B45" s="84">
        <v>37221</v>
      </c>
      <c r="C45" s="26">
        <v>2.5132060247</v>
      </c>
      <c r="D45" s="25">
        <v>94522</v>
      </c>
      <c r="E45" s="80">
        <v>48705</v>
      </c>
      <c r="F45" s="80">
        <v>45817</v>
      </c>
      <c r="G45" s="27">
        <v>106.30333718925289</v>
      </c>
      <c r="H45" s="33">
        <v>146.94</v>
      </c>
      <c r="I45" s="29"/>
      <c r="J45" s="30">
        <v>643.2693616442085</v>
      </c>
      <c r="L45" s="96"/>
      <c r="M45" s="98"/>
      <c r="N45" s="97"/>
      <c r="O45" s="97"/>
      <c r="P45" s="97"/>
      <c r="Q45" s="99"/>
      <c r="R45" s="101"/>
      <c r="T45" s="99"/>
    </row>
    <row r="46" spans="1:20" ht="13.5" customHeight="1">
      <c r="A46" s="90" t="s">
        <v>64</v>
      </c>
      <c r="B46" s="84">
        <v>11115</v>
      </c>
      <c r="C46" s="26">
        <v>3.0891392519</v>
      </c>
      <c r="D46" s="25">
        <v>34909</v>
      </c>
      <c r="E46" s="80">
        <v>17213</v>
      </c>
      <c r="F46" s="80">
        <v>17696</v>
      </c>
      <c r="G46" s="27">
        <v>97.27056962025317</v>
      </c>
      <c r="H46" s="33">
        <v>222.48</v>
      </c>
      <c r="I46" s="29"/>
      <c r="J46" s="30">
        <v>156.90848615605898</v>
      </c>
      <c r="K46" s="90"/>
      <c r="L46" s="84"/>
      <c r="M46" s="26"/>
      <c r="N46" s="63"/>
      <c r="O46" s="63"/>
      <c r="P46" s="63"/>
      <c r="Q46" s="27"/>
      <c r="R46" s="33"/>
      <c r="S46" s="37"/>
      <c r="T46" s="30"/>
    </row>
    <row r="47" spans="1:20" ht="13.5" customHeight="1">
      <c r="A47" s="90" t="s">
        <v>65</v>
      </c>
      <c r="B47" s="84">
        <v>17430</v>
      </c>
      <c r="C47" s="26">
        <v>2.7286362853</v>
      </c>
      <c r="D47" s="25">
        <v>48147</v>
      </c>
      <c r="E47" s="80">
        <v>24303</v>
      </c>
      <c r="F47" s="80">
        <v>23844</v>
      </c>
      <c r="G47" s="27">
        <v>101.92501258178157</v>
      </c>
      <c r="H47" s="33">
        <v>207.61</v>
      </c>
      <c r="I47" s="29"/>
      <c r="J47" s="30">
        <v>231.91079427773226</v>
      </c>
      <c r="K47" s="90"/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3.5" customHeight="1">
      <c r="A48" s="83" t="s">
        <v>66</v>
      </c>
      <c r="B48" s="84">
        <v>18137</v>
      </c>
      <c r="C48" s="26">
        <v>2.6975012411</v>
      </c>
      <c r="D48" s="25">
        <v>49136</v>
      </c>
      <c r="E48" s="80">
        <v>24685</v>
      </c>
      <c r="F48" s="80">
        <v>24451</v>
      </c>
      <c r="G48" s="27">
        <v>100.95701607296226</v>
      </c>
      <c r="H48" s="33">
        <v>79.16</v>
      </c>
      <c r="I48" s="29"/>
      <c r="J48" s="30">
        <v>620.7175341081354</v>
      </c>
      <c r="K48" s="90"/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3.5" customHeight="1" thickBot="1">
      <c r="A49" s="90" t="s">
        <v>67</v>
      </c>
      <c r="B49" s="84">
        <v>17491</v>
      </c>
      <c r="C49" s="26">
        <v>2.8062998451</v>
      </c>
      <c r="D49" s="25">
        <v>50911</v>
      </c>
      <c r="E49" s="80">
        <v>25696</v>
      </c>
      <c r="F49" s="80">
        <v>25215</v>
      </c>
      <c r="G49" s="27">
        <v>101.90759468570296</v>
      </c>
      <c r="H49" s="100">
        <v>144.74</v>
      </c>
      <c r="I49" s="36"/>
      <c r="J49" s="30">
        <v>351.7410529224817</v>
      </c>
      <c r="K49" s="90"/>
      <c r="L49" s="84"/>
      <c r="M49" s="26"/>
      <c r="N49" s="63"/>
      <c r="O49" s="63"/>
      <c r="P49" s="63"/>
      <c r="Q49" s="27"/>
      <c r="R49" s="28"/>
      <c r="S49" s="37"/>
      <c r="T49" s="30"/>
    </row>
    <row r="50" spans="1:20" ht="3.75" customHeight="1">
      <c r="A50" s="44"/>
      <c r="B50" s="45"/>
      <c r="C50" s="39"/>
      <c r="D50" s="66"/>
      <c r="E50" s="66"/>
      <c r="F50" s="66"/>
      <c r="G50" s="40"/>
      <c r="H50" s="41"/>
      <c r="I50" s="46"/>
      <c r="J50" s="40"/>
      <c r="K50" s="38"/>
      <c r="L50" s="66"/>
      <c r="M50" s="39"/>
      <c r="N50" s="47"/>
      <c r="O50" s="47"/>
      <c r="P50" s="48"/>
      <c r="Q50" s="40"/>
      <c r="R50" s="60"/>
      <c r="S50" s="42"/>
      <c r="T50" s="40"/>
    </row>
    <row r="51" spans="1:20" ht="13.5">
      <c r="A51" s="49" t="s">
        <v>91</v>
      </c>
      <c r="B51" s="50"/>
      <c r="C51" s="49"/>
      <c r="D51" s="50"/>
      <c r="E51" s="49"/>
      <c r="F51" s="51"/>
      <c r="G51" s="30"/>
      <c r="H51" s="52"/>
      <c r="I51" s="49"/>
      <c r="J51" s="49"/>
      <c r="K51" s="53"/>
      <c r="L51" s="53"/>
      <c r="M51" s="53"/>
      <c r="N51" s="53"/>
      <c r="O51" s="53"/>
      <c r="P51" s="53"/>
      <c r="Q51" s="53"/>
      <c r="R51" s="61"/>
      <c r="S51" s="53"/>
      <c r="T51" s="53"/>
    </row>
    <row r="52" spans="1:20" ht="13.5" customHeight="1">
      <c r="A52" s="49" t="s">
        <v>90</v>
      </c>
      <c r="B52" s="49"/>
      <c r="C52" s="49"/>
      <c r="D52" s="49"/>
      <c r="E52" s="49"/>
      <c r="F52" s="49"/>
      <c r="G52" s="49"/>
      <c r="H52" s="49"/>
      <c r="I52" s="49"/>
      <c r="J52" s="49"/>
      <c r="K52" s="53"/>
      <c r="L52" s="53"/>
      <c r="M52" s="53"/>
      <c r="N52" s="53"/>
      <c r="O52" s="53"/>
      <c r="P52" s="53"/>
      <c r="Q52" s="53"/>
      <c r="R52" s="61"/>
      <c r="S52" s="53"/>
      <c r="T52" s="53"/>
    </row>
    <row r="53" spans="1:20" ht="13.5">
      <c r="A53" s="49" t="s">
        <v>54</v>
      </c>
      <c r="B53" s="50"/>
      <c r="C53" s="49"/>
      <c r="D53" s="50"/>
      <c r="E53" s="51"/>
      <c r="F53" s="49"/>
      <c r="G53" s="49"/>
      <c r="H53" s="49"/>
      <c r="I53" s="49"/>
      <c r="J53" s="49"/>
      <c r="K53" s="53"/>
      <c r="L53" s="53"/>
      <c r="M53" s="53"/>
      <c r="N53" s="53"/>
      <c r="O53" s="53"/>
      <c r="P53" s="53"/>
      <c r="Q53" s="53"/>
      <c r="R53" s="61"/>
      <c r="S53" s="53"/>
      <c r="T53" s="53"/>
    </row>
    <row r="54" spans="1:10" ht="13.5">
      <c r="A54" s="67" t="s">
        <v>84</v>
      </c>
      <c r="B54" s="68"/>
      <c r="C54" s="67"/>
      <c r="D54" s="68"/>
      <c r="E54" s="68"/>
      <c r="F54" s="51"/>
      <c r="G54" s="49"/>
      <c r="H54" s="51"/>
      <c r="I54" s="49"/>
      <c r="J54" s="49"/>
    </row>
    <row r="55" spans="6:20" s="53" customFormat="1" ht="13.5" customHeight="1">
      <c r="F55" s="68"/>
      <c r="G55" s="69"/>
      <c r="H55" s="69"/>
      <c r="I55" s="69"/>
      <c r="J55" s="67"/>
      <c r="K55" s="5"/>
      <c r="L55" s="5"/>
      <c r="M55" s="5"/>
      <c r="N55" s="5"/>
      <c r="O55" s="5"/>
      <c r="P55" s="5"/>
      <c r="Q55" s="5"/>
      <c r="R55" s="62"/>
      <c r="S55" s="5"/>
      <c r="T55" s="5"/>
    </row>
    <row r="56" s="53" customFormat="1" ht="12" customHeight="1">
      <c r="G56" s="61"/>
    </row>
    <row r="57" spans="1:9" s="53" customFormat="1" ht="12" customHeight="1">
      <c r="A57" s="5"/>
      <c r="B57" s="5"/>
      <c r="C57" s="5"/>
      <c r="D57" s="5"/>
      <c r="E57" s="5"/>
      <c r="F57" s="5"/>
      <c r="G57" s="62"/>
      <c r="H57" s="5"/>
      <c r="I57" s="5"/>
    </row>
    <row r="58" spans="1:9" s="70" customFormat="1" ht="12" customHeight="1">
      <c r="A58" s="5"/>
      <c r="B58" s="5"/>
      <c r="C58" s="5"/>
      <c r="D58" s="5"/>
      <c r="E58" s="5"/>
      <c r="F58" s="5"/>
      <c r="G58" s="62"/>
      <c r="H58" s="5"/>
      <c r="I58" s="5"/>
    </row>
    <row r="59" spans="1:9" s="70" customFormat="1" ht="12" customHeight="1">
      <c r="A59" s="68"/>
      <c r="B59" s="67"/>
      <c r="C59" s="68"/>
      <c r="D59" s="68"/>
      <c r="E59" s="68"/>
      <c r="F59" s="67"/>
      <c r="G59" s="69"/>
      <c r="H59" s="69"/>
      <c r="I59" s="43"/>
    </row>
    <row r="60" spans="1:9" s="70" customFormat="1" ht="12" customHeight="1">
      <c r="A60" s="67"/>
      <c r="B60" s="67"/>
      <c r="C60" s="67"/>
      <c r="D60" s="67"/>
      <c r="E60" s="67"/>
      <c r="F60" s="67"/>
      <c r="G60" s="67"/>
      <c r="H60" s="67"/>
      <c r="I60" s="67"/>
    </row>
    <row r="61" spans="1:9" s="70" customFormat="1" ht="12" customHeight="1">
      <c r="A61" s="68"/>
      <c r="B61" s="67"/>
      <c r="C61" s="68"/>
      <c r="D61" s="68"/>
      <c r="E61" s="68"/>
      <c r="F61" s="69"/>
      <c r="G61" s="69"/>
      <c r="H61" s="69"/>
      <c r="I61" s="67"/>
    </row>
    <row r="62" spans="1:9" s="70" customFormat="1" ht="12" customHeight="1">
      <c r="A62" s="68"/>
      <c r="B62" s="67"/>
      <c r="C62" s="68"/>
      <c r="D62" s="68"/>
      <c r="E62" s="68"/>
      <c r="F62" s="69"/>
      <c r="G62" s="69"/>
      <c r="H62" s="69"/>
      <c r="I62" s="67"/>
    </row>
    <row r="63" spans="1:9" s="53" customFormat="1" ht="12" customHeight="1">
      <c r="A63" s="68"/>
      <c r="B63" s="67"/>
      <c r="C63" s="68"/>
      <c r="D63" s="68"/>
      <c r="E63" s="68"/>
      <c r="F63" s="69"/>
      <c r="G63" s="69"/>
      <c r="H63" s="69"/>
      <c r="I63" s="67"/>
    </row>
    <row r="64" spans="1:20" s="53" customFormat="1" ht="12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70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1"/>
      <c r="L65" s="68"/>
      <c r="M65" s="67"/>
      <c r="N65" s="68"/>
      <c r="O65" s="68"/>
      <c r="P65" s="68"/>
      <c r="Q65" s="69"/>
      <c r="R65" s="69"/>
      <c r="S65" s="69"/>
      <c r="T65" s="67"/>
    </row>
    <row r="68" spans="1:20" s="70" customFormat="1" ht="12" customHeight="1">
      <c r="A68" s="67"/>
      <c r="B68" s="68"/>
      <c r="C68" s="67"/>
      <c r="D68" s="68"/>
      <c r="E68" s="68"/>
      <c r="F68" s="68"/>
      <c r="G68" s="67"/>
      <c r="H68" s="69"/>
      <c r="I68" s="69"/>
      <c r="J68" s="43"/>
      <c r="K68" s="5"/>
      <c r="L68" s="5"/>
      <c r="M68" s="5"/>
      <c r="N68" s="5"/>
      <c r="O68" s="5"/>
      <c r="P68" s="5"/>
      <c r="Q68" s="5"/>
      <c r="R68" s="62"/>
      <c r="S68" s="5"/>
      <c r="T68" s="5"/>
    </row>
    <row r="69" spans="1:20" s="70" customFormat="1" ht="12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5"/>
      <c r="L69" s="5"/>
      <c r="M69" s="5"/>
      <c r="N69" s="5"/>
      <c r="O69" s="5"/>
      <c r="P69" s="5"/>
      <c r="Q69" s="5"/>
      <c r="R69" s="62"/>
      <c r="S69" s="5"/>
      <c r="T69" s="5"/>
    </row>
    <row r="70" spans="1:20" s="70" customFormat="1" ht="12" customHeight="1">
      <c r="A70" s="67"/>
      <c r="B70" s="68"/>
      <c r="C70" s="67"/>
      <c r="D70" s="68"/>
      <c r="E70" s="68"/>
      <c r="F70" s="68"/>
      <c r="G70" s="69"/>
      <c r="H70" s="69"/>
      <c r="I70" s="69"/>
      <c r="J70" s="67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>
      <c r="A71" s="67"/>
      <c r="B71" s="68"/>
      <c r="C71" s="67"/>
      <c r="D71" s="68"/>
      <c r="E71" s="68"/>
      <c r="F71" s="68"/>
      <c r="G71" s="69"/>
      <c r="H71" s="69"/>
      <c r="I71" s="69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</sheetData>
  <sheetProtection/>
  <mergeCells count="14">
    <mergeCell ref="A4:A6"/>
    <mergeCell ref="G4:G6"/>
    <mergeCell ref="H4:I6"/>
    <mergeCell ref="K4:K6"/>
    <mergeCell ref="Q4:Q6"/>
    <mergeCell ref="R4:S6"/>
    <mergeCell ref="C5:C6"/>
    <mergeCell ref="D5:D6"/>
    <mergeCell ref="E5:E6"/>
    <mergeCell ref="F5:F6"/>
    <mergeCell ref="M5:M6"/>
    <mergeCell ref="N5:N6"/>
    <mergeCell ref="O5:O6"/>
    <mergeCell ref="P5:P6"/>
  </mergeCells>
  <printOptions/>
  <pageMargins left="0.7874015748031497" right="0.7874015748031497" top="0.5905511811023623" bottom="0.5905511811023623" header="0.5118110236220472" footer="0.31496062992125984"/>
  <pageSetup firstPageNumber="16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74"/>
  <sheetViews>
    <sheetView workbookViewId="0" topLeftCell="B1">
      <selection activeCell="E26" sqref="E26"/>
    </sheetView>
  </sheetViews>
  <sheetFormatPr defaultColWidth="9.00390625" defaultRowHeight="13.5"/>
  <cols>
    <col min="1" max="1" width="11.625" style="5" customWidth="1"/>
    <col min="2" max="6" width="9.00390625" style="5" customWidth="1"/>
    <col min="7" max="7" width="7.625" style="5" customWidth="1"/>
    <col min="8" max="8" width="9.00390625" style="5" customWidth="1"/>
    <col min="9" max="9" width="3.625" style="5" customWidth="1"/>
    <col min="10" max="10" width="9.625" style="5" customWidth="1"/>
    <col min="11" max="11" width="11.625" style="5" customWidth="1"/>
    <col min="12" max="16" width="9.00390625" style="5" customWidth="1"/>
    <col min="17" max="17" width="7.625" style="5" customWidth="1"/>
    <col min="18" max="18" width="9.00390625" style="62" customWidth="1"/>
    <col min="19" max="19" width="3.625" style="5" customWidth="1"/>
    <col min="20" max="21" width="9.625" style="5" customWidth="1"/>
    <col min="22" max="16384" width="9.00390625" style="5" customWidth="1"/>
  </cols>
  <sheetData>
    <row r="1" spans="1:18" s="8" customFormat="1" ht="15.75" customHeight="1">
      <c r="A1" s="7" t="s">
        <v>82</v>
      </c>
      <c r="E1" s="7"/>
      <c r="H1" s="9"/>
      <c r="K1" s="7"/>
      <c r="O1" s="7"/>
      <c r="R1" s="55"/>
    </row>
    <row r="2" spans="1:20" s="12" customFormat="1" ht="13.5" customHeight="1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>
      <c r="A4" s="114" t="s">
        <v>46</v>
      </c>
      <c r="B4" s="18" t="s">
        <v>47</v>
      </c>
      <c r="C4" s="19"/>
      <c r="D4" s="18" t="s">
        <v>49</v>
      </c>
      <c r="E4" s="20"/>
      <c r="F4" s="19"/>
      <c r="G4" s="102" t="s">
        <v>50</v>
      </c>
      <c r="H4" s="105" t="s">
        <v>53</v>
      </c>
      <c r="I4" s="106"/>
      <c r="J4" s="14"/>
      <c r="K4" s="114" t="s">
        <v>46</v>
      </c>
      <c r="L4" s="18" t="s">
        <v>47</v>
      </c>
      <c r="M4" s="19"/>
      <c r="N4" s="18" t="s">
        <v>49</v>
      </c>
      <c r="O4" s="20"/>
      <c r="P4" s="19"/>
      <c r="Q4" s="102" t="s">
        <v>50</v>
      </c>
      <c r="R4" s="105" t="s">
        <v>53</v>
      </c>
      <c r="S4" s="106"/>
      <c r="T4" s="14"/>
    </row>
    <row r="5" spans="1:20" s="15" customFormat="1" ht="13.5" customHeight="1">
      <c r="A5" s="115"/>
      <c r="B5" s="16"/>
      <c r="C5" s="111" t="s">
        <v>0</v>
      </c>
      <c r="D5" s="113" t="s">
        <v>48</v>
      </c>
      <c r="E5" s="113" t="s">
        <v>1</v>
      </c>
      <c r="F5" s="113" t="s">
        <v>2</v>
      </c>
      <c r="G5" s="103"/>
      <c r="H5" s="107"/>
      <c r="I5" s="108"/>
      <c r="J5" s="21" t="s">
        <v>51</v>
      </c>
      <c r="K5" s="115"/>
      <c r="L5" s="16"/>
      <c r="M5" s="111" t="s">
        <v>0</v>
      </c>
      <c r="N5" s="113" t="s">
        <v>48</v>
      </c>
      <c r="O5" s="113" t="s">
        <v>1</v>
      </c>
      <c r="P5" s="113" t="s">
        <v>2</v>
      </c>
      <c r="Q5" s="103"/>
      <c r="R5" s="107"/>
      <c r="S5" s="108"/>
      <c r="T5" s="21" t="s">
        <v>51</v>
      </c>
    </row>
    <row r="6" spans="1:20" s="15" customFormat="1" ht="13.5">
      <c r="A6" s="116"/>
      <c r="B6" s="17"/>
      <c r="C6" s="112"/>
      <c r="D6" s="104"/>
      <c r="E6" s="104"/>
      <c r="F6" s="104"/>
      <c r="G6" s="104"/>
      <c r="H6" s="109"/>
      <c r="I6" s="110"/>
      <c r="J6" s="22" t="s">
        <v>52</v>
      </c>
      <c r="K6" s="116"/>
      <c r="L6" s="17"/>
      <c r="M6" s="112"/>
      <c r="N6" s="104"/>
      <c r="O6" s="104"/>
      <c r="P6" s="104"/>
      <c r="Q6" s="104"/>
      <c r="R6" s="109"/>
      <c r="S6" s="110"/>
      <c r="T6" s="22" t="s">
        <v>52</v>
      </c>
    </row>
    <row r="7" spans="1:20" ht="13.5" customHeight="1">
      <c r="A7" s="24" t="s">
        <v>3</v>
      </c>
      <c r="B7" s="25">
        <v>1126882</v>
      </c>
      <c r="C7" s="26">
        <v>2.59227141794793</v>
      </c>
      <c r="D7" s="25">
        <v>2921184</v>
      </c>
      <c r="E7" s="25">
        <v>1456521</v>
      </c>
      <c r="F7" s="25">
        <v>1464663</v>
      </c>
      <c r="G7" s="27">
        <v>99.4441042069063</v>
      </c>
      <c r="H7" s="28">
        <v>6096.929999999998</v>
      </c>
      <c r="I7" s="29"/>
      <c r="J7" s="30">
        <v>479.12375572624273</v>
      </c>
      <c r="K7" s="90" t="s">
        <v>60</v>
      </c>
      <c r="L7" s="95">
        <v>14818</v>
      </c>
      <c r="M7" s="26">
        <v>2.957686597381563</v>
      </c>
      <c r="N7" s="25">
        <v>43827</v>
      </c>
      <c r="O7" s="80">
        <v>21728</v>
      </c>
      <c r="P7" s="80">
        <v>22099</v>
      </c>
      <c r="Q7" s="27">
        <v>98.32119100411784</v>
      </c>
      <c r="R7" s="28">
        <v>205.81</v>
      </c>
      <c r="S7" s="29"/>
      <c r="T7" s="30">
        <v>212.94883630533016</v>
      </c>
    </row>
    <row r="8" spans="1:20" ht="13.5" customHeight="1">
      <c r="A8" s="31"/>
      <c r="B8" s="25"/>
      <c r="C8" s="26"/>
      <c r="D8" s="25"/>
      <c r="E8" s="25"/>
      <c r="F8" s="25"/>
      <c r="G8" s="27"/>
      <c r="H8" s="32"/>
      <c r="I8" s="29"/>
      <c r="J8" s="30"/>
      <c r="K8" s="83" t="s">
        <v>61</v>
      </c>
      <c r="L8" s="84">
        <v>15309</v>
      </c>
      <c r="M8" s="26">
        <v>2.7505388986870467</v>
      </c>
      <c r="N8" s="25">
        <v>42108</v>
      </c>
      <c r="O8" s="80">
        <v>21275</v>
      </c>
      <c r="P8" s="80">
        <v>20833</v>
      </c>
      <c r="Q8" s="27">
        <v>102.12163394614313</v>
      </c>
      <c r="R8" s="28">
        <v>156.6</v>
      </c>
      <c r="S8" s="29"/>
      <c r="T8" s="30">
        <v>268.8888888888889</v>
      </c>
    </row>
    <row r="9" spans="1:20" ht="13.5" customHeight="1">
      <c r="A9" s="31" t="s">
        <v>4</v>
      </c>
      <c r="B9" s="25">
        <v>1026892</v>
      </c>
      <c r="C9" s="26">
        <v>2.578734667326262</v>
      </c>
      <c r="D9" s="25">
        <v>2648082</v>
      </c>
      <c r="E9" s="25">
        <v>1320844</v>
      </c>
      <c r="F9" s="25">
        <v>1327238</v>
      </c>
      <c r="G9" s="27">
        <v>99.51824766921985</v>
      </c>
      <c r="H9" s="54">
        <v>5090.18</v>
      </c>
      <c r="I9" s="29"/>
      <c r="J9" s="30">
        <v>520.2334691504033</v>
      </c>
      <c r="K9" s="90" t="s">
        <v>62</v>
      </c>
      <c r="L9" s="84">
        <v>13816</v>
      </c>
      <c r="M9" s="26">
        <v>3.1260856977417486</v>
      </c>
      <c r="N9" s="25">
        <v>43190</v>
      </c>
      <c r="O9" s="80">
        <v>21230</v>
      </c>
      <c r="P9" s="80">
        <v>21960</v>
      </c>
      <c r="Q9" s="27">
        <v>96.67577413479053</v>
      </c>
      <c r="R9" s="28">
        <v>180.06</v>
      </c>
      <c r="S9" s="29"/>
      <c r="T9" s="30">
        <v>239.8644896145729</v>
      </c>
    </row>
    <row r="10" spans="1:20" ht="13.5" customHeight="1">
      <c r="A10" s="31" t="s">
        <v>5</v>
      </c>
      <c r="B10" s="25">
        <v>99990</v>
      </c>
      <c r="C10" s="26">
        <v>2.7312931293129314</v>
      </c>
      <c r="D10" s="25">
        <v>273102</v>
      </c>
      <c r="E10" s="25">
        <v>135677</v>
      </c>
      <c r="F10" s="25">
        <v>137425</v>
      </c>
      <c r="G10" s="27">
        <v>98.72803347280335</v>
      </c>
      <c r="H10" s="54">
        <v>1006.76</v>
      </c>
      <c r="I10" s="29"/>
      <c r="J10" s="30">
        <v>271.2682267869204</v>
      </c>
      <c r="K10" s="90" t="s">
        <v>63</v>
      </c>
      <c r="L10" s="84">
        <v>37291</v>
      </c>
      <c r="M10" s="26">
        <v>2.5243356305811053</v>
      </c>
      <c r="N10" s="25">
        <v>94135</v>
      </c>
      <c r="O10" s="80">
        <v>48630</v>
      </c>
      <c r="P10" s="80">
        <v>45505</v>
      </c>
      <c r="Q10" s="27">
        <v>106.86737721129546</v>
      </c>
      <c r="R10" s="28">
        <v>146.94</v>
      </c>
      <c r="S10" s="29"/>
      <c r="T10" s="30">
        <v>640.6356335919423</v>
      </c>
    </row>
    <row r="11" spans="1:20" ht="13.5" customHeight="1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 t="s">
        <v>64</v>
      </c>
      <c r="L11" s="84">
        <v>11499</v>
      </c>
      <c r="M11" s="26">
        <v>3.0847899817375426</v>
      </c>
      <c r="N11" s="25">
        <v>35472</v>
      </c>
      <c r="O11" s="80">
        <v>17462</v>
      </c>
      <c r="P11" s="80">
        <v>18010</v>
      </c>
      <c r="Q11" s="27">
        <v>96.95724597445864</v>
      </c>
      <c r="R11" s="28">
        <v>222.48</v>
      </c>
      <c r="S11" s="29"/>
      <c r="T11" s="30">
        <v>159.43905070118663</v>
      </c>
    </row>
    <row r="12" spans="1:20" ht="13.5" customHeight="1">
      <c r="A12" s="31" t="s">
        <v>6</v>
      </c>
      <c r="B12" s="25">
        <v>246944</v>
      </c>
      <c r="C12" s="26">
        <v>2.5172225281845275</v>
      </c>
      <c r="D12" s="25">
        <v>621613</v>
      </c>
      <c r="E12" s="25">
        <v>309072</v>
      </c>
      <c r="F12" s="25">
        <v>312541</v>
      </c>
      <c r="G12" s="27">
        <v>98.89006562339021</v>
      </c>
      <c r="H12" s="54">
        <v>1887.92</v>
      </c>
      <c r="I12" s="29"/>
      <c r="J12" s="30">
        <v>329.2581253442942</v>
      </c>
      <c r="K12" s="90" t="s">
        <v>65</v>
      </c>
      <c r="L12" s="84">
        <v>17235</v>
      </c>
      <c r="M12" s="26">
        <v>2.774586597040905</v>
      </c>
      <c r="N12" s="25">
        <v>47820</v>
      </c>
      <c r="O12" s="80">
        <v>23961</v>
      </c>
      <c r="P12" s="80">
        <v>23859</v>
      </c>
      <c r="Q12" s="27">
        <v>100.42751163083112</v>
      </c>
      <c r="R12" s="28">
        <v>207.61</v>
      </c>
      <c r="S12" s="29"/>
      <c r="T12" s="30">
        <v>230.33572563942005</v>
      </c>
    </row>
    <row r="13" spans="1:20" ht="13.5" customHeight="1">
      <c r="A13" s="31" t="s">
        <v>7</v>
      </c>
      <c r="B13" s="25">
        <v>189567</v>
      </c>
      <c r="C13" s="26">
        <v>2.4793503088617745</v>
      </c>
      <c r="D13" s="25">
        <v>470003</v>
      </c>
      <c r="E13" s="25">
        <v>230369</v>
      </c>
      <c r="F13" s="25">
        <v>239634</v>
      </c>
      <c r="G13" s="27">
        <v>96.13368720632297</v>
      </c>
      <c r="H13" s="54">
        <v>909.5800000000002</v>
      </c>
      <c r="I13" s="29"/>
      <c r="J13" s="30">
        <v>516.7253017876382</v>
      </c>
      <c r="K13" s="83" t="s">
        <v>66</v>
      </c>
      <c r="L13" s="84">
        <v>17418</v>
      </c>
      <c r="M13" s="26">
        <v>2.7357905614881157</v>
      </c>
      <c r="N13" s="25">
        <v>47652</v>
      </c>
      <c r="O13" s="80">
        <v>23815</v>
      </c>
      <c r="P13" s="80">
        <v>23837</v>
      </c>
      <c r="Q13" s="27">
        <v>99.90770650669127</v>
      </c>
      <c r="R13" s="28">
        <v>79.16</v>
      </c>
      <c r="S13" s="29"/>
      <c r="T13" s="30">
        <v>601.9706922688226</v>
      </c>
    </row>
    <row r="14" spans="1:20" ht="13.5" customHeight="1">
      <c r="A14" s="31" t="s">
        <v>8</v>
      </c>
      <c r="B14" s="25">
        <v>103543</v>
      </c>
      <c r="C14" s="26">
        <v>2.641202205846846</v>
      </c>
      <c r="D14" s="25">
        <v>273478</v>
      </c>
      <c r="E14" s="25">
        <v>138857</v>
      </c>
      <c r="F14" s="25">
        <v>134621</v>
      </c>
      <c r="G14" s="27">
        <v>103.14661159848761</v>
      </c>
      <c r="H14" s="54">
        <v>754.45</v>
      </c>
      <c r="I14" s="29"/>
      <c r="J14" s="30">
        <v>362.4865796275432</v>
      </c>
      <c r="K14" s="90" t="s">
        <v>67</v>
      </c>
      <c r="L14" s="84">
        <v>17951</v>
      </c>
      <c r="M14" s="26">
        <v>2.8572224388613447</v>
      </c>
      <c r="N14" s="25">
        <v>51290</v>
      </c>
      <c r="O14" s="80">
        <v>25819</v>
      </c>
      <c r="P14" s="80">
        <v>25471</v>
      </c>
      <c r="Q14" s="27">
        <v>101.36625966785758</v>
      </c>
      <c r="R14" s="35">
        <v>144.74</v>
      </c>
      <c r="S14" s="36"/>
      <c r="T14" s="30">
        <v>354.35954124637277</v>
      </c>
    </row>
    <row r="15" spans="1:20" ht="13.5" customHeight="1">
      <c r="A15" s="31" t="s">
        <v>9</v>
      </c>
      <c r="B15" s="25">
        <v>393738</v>
      </c>
      <c r="C15" s="26">
        <v>2.534347713454124</v>
      </c>
      <c r="D15" s="25">
        <v>997869</v>
      </c>
      <c r="E15" s="25">
        <v>499485</v>
      </c>
      <c r="F15" s="25">
        <v>498384</v>
      </c>
      <c r="G15" s="27">
        <v>100.2209139940287</v>
      </c>
      <c r="H15" s="54">
        <v>1514.0400000000002</v>
      </c>
      <c r="I15" s="29"/>
      <c r="J15" s="30">
        <v>659.0770389157485</v>
      </c>
      <c r="L15" s="96"/>
      <c r="M15" s="98"/>
      <c r="N15" s="97"/>
      <c r="O15" s="97"/>
      <c r="P15" s="97"/>
      <c r="Q15" s="99"/>
      <c r="R15" s="98"/>
      <c r="T15" s="99"/>
    </row>
    <row r="16" spans="1:20" ht="13.5" customHeight="1">
      <c r="A16" s="31" t="s">
        <v>10</v>
      </c>
      <c r="B16" s="25">
        <v>193090</v>
      </c>
      <c r="C16" s="26">
        <v>2.8909886581386917</v>
      </c>
      <c r="D16" s="25">
        <v>558221</v>
      </c>
      <c r="E16" s="25">
        <v>278738</v>
      </c>
      <c r="F16" s="25">
        <v>279483</v>
      </c>
      <c r="G16" s="27">
        <v>99.73343638074587</v>
      </c>
      <c r="H16" s="54">
        <v>1030.94</v>
      </c>
      <c r="I16" s="29"/>
      <c r="J16" s="30">
        <v>541.467980677828</v>
      </c>
      <c r="K16" s="90" t="s">
        <v>29</v>
      </c>
      <c r="L16" s="84">
        <v>25650</v>
      </c>
      <c r="M16" s="26">
        <v>2.7479922027290447</v>
      </c>
      <c r="N16" s="63">
        <v>70486</v>
      </c>
      <c r="O16" s="63">
        <v>34490</v>
      </c>
      <c r="P16" s="63">
        <v>35996</v>
      </c>
      <c r="Q16" s="27">
        <v>95.81620180020002</v>
      </c>
      <c r="R16" s="26">
        <v>307.12</v>
      </c>
      <c r="S16" s="74"/>
      <c r="T16" s="30">
        <v>229.50638187027872</v>
      </c>
    </row>
    <row r="17" spans="1:20" ht="13.5" customHeight="1">
      <c r="A17" s="31"/>
      <c r="B17" s="25"/>
      <c r="C17" s="26"/>
      <c r="D17" s="25"/>
      <c r="E17" s="25"/>
      <c r="F17" s="25"/>
      <c r="G17" s="27"/>
      <c r="H17" s="54"/>
      <c r="I17" s="29"/>
      <c r="J17" s="30"/>
      <c r="K17" s="90" t="s">
        <v>30</v>
      </c>
      <c r="L17" s="84">
        <v>11417</v>
      </c>
      <c r="M17" s="26">
        <v>2.8941052815976174</v>
      </c>
      <c r="N17" s="63">
        <v>33042</v>
      </c>
      <c r="O17" s="63">
        <v>16302</v>
      </c>
      <c r="P17" s="63">
        <v>16740</v>
      </c>
      <c r="Q17" s="27">
        <v>97.38351254480287</v>
      </c>
      <c r="R17" s="28">
        <v>121.58</v>
      </c>
      <c r="S17" s="37" t="s">
        <v>81</v>
      </c>
      <c r="T17" s="30">
        <v>271.7716729725284</v>
      </c>
    </row>
    <row r="18" spans="1:20" ht="13.5" customHeight="1">
      <c r="A18" s="31" t="s">
        <v>78</v>
      </c>
      <c r="B18" s="77"/>
      <c r="C18" s="26"/>
      <c r="D18" s="72"/>
      <c r="E18" s="73"/>
      <c r="F18" s="73"/>
      <c r="G18" s="89"/>
      <c r="H18" s="33"/>
      <c r="I18" s="29"/>
      <c r="J18" s="30"/>
      <c r="K18" s="90" t="s">
        <v>31</v>
      </c>
      <c r="L18" s="84">
        <v>6954</v>
      </c>
      <c r="M18" s="26">
        <v>2.460454414725338</v>
      </c>
      <c r="N18" s="63">
        <v>17110</v>
      </c>
      <c r="O18" s="63">
        <v>8331</v>
      </c>
      <c r="P18" s="63">
        <v>8779</v>
      </c>
      <c r="Q18" s="27">
        <v>94.89691308805102</v>
      </c>
      <c r="R18" s="28">
        <v>23.74</v>
      </c>
      <c r="S18" s="74"/>
      <c r="T18" s="30">
        <v>720.7245155855097</v>
      </c>
    </row>
    <row r="19" spans="1:20" ht="13.5" customHeight="1">
      <c r="A19" s="31" t="s">
        <v>3</v>
      </c>
      <c r="B19" s="77">
        <v>11720</v>
      </c>
      <c r="C19" s="26">
        <v>-0.03984091978628701</v>
      </c>
      <c r="D19" s="80">
        <v>-12197</v>
      </c>
      <c r="E19" s="81">
        <v>-6070</v>
      </c>
      <c r="F19" s="81">
        <v>-6127</v>
      </c>
      <c r="G19" s="27">
        <v>0.0015597240093541132</v>
      </c>
      <c r="H19" s="33">
        <v>1.089999999997417</v>
      </c>
      <c r="I19" s="29"/>
      <c r="J19" s="30">
        <v>-2.0865450690537273</v>
      </c>
      <c r="K19" s="90" t="s">
        <v>68</v>
      </c>
      <c r="L19" s="84">
        <v>7279</v>
      </c>
      <c r="M19" s="26">
        <v>2.7935155928012088</v>
      </c>
      <c r="N19" s="63">
        <v>20334</v>
      </c>
      <c r="O19" s="63">
        <v>9857</v>
      </c>
      <c r="P19" s="63">
        <v>10477</v>
      </c>
      <c r="Q19" s="27">
        <v>94.0822754605326</v>
      </c>
      <c r="R19" s="28">
        <v>161.8</v>
      </c>
      <c r="S19" s="74"/>
      <c r="T19" s="30">
        <v>125.67367119901111</v>
      </c>
    </row>
    <row r="20" spans="1:20" ht="13.5" customHeight="1">
      <c r="A20" s="31"/>
      <c r="B20" s="77"/>
      <c r="C20" s="26"/>
      <c r="D20" s="80"/>
      <c r="E20" s="81"/>
      <c r="F20" s="81"/>
      <c r="G20" s="27"/>
      <c r="H20" s="33"/>
      <c r="I20" s="29"/>
      <c r="J20" s="30"/>
      <c r="K20" s="90"/>
      <c r="L20" s="91"/>
      <c r="M20" s="26"/>
      <c r="N20" s="34"/>
      <c r="O20" s="34"/>
      <c r="P20" s="34"/>
      <c r="Q20" s="27"/>
      <c r="R20" s="32"/>
      <c r="S20" s="74"/>
      <c r="T20" s="30"/>
    </row>
    <row r="21" spans="1:20" ht="13.5" customHeight="1">
      <c r="A21" s="31" t="s">
        <v>4</v>
      </c>
      <c r="B21" s="77">
        <v>9429</v>
      </c>
      <c r="C21" s="26">
        <v>-0.03908185920392704</v>
      </c>
      <c r="D21" s="80">
        <v>-9939</v>
      </c>
      <c r="E21" s="81">
        <v>-4938</v>
      </c>
      <c r="F21" s="81">
        <v>-5001</v>
      </c>
      <c r="G21" s="27">
        <v>0.002920464416504842</v>
      </c>
      <c r="H21" s="33">
        <v>0.10999999999876309</v>
      </c>
      <c r="I21" s="29"/>
      <c r="J21" s="30">
        <v>-1.9638680178477443</v>
      </c>
      <c r="K21" s="90" t="s">
        <v>32</v>
      </c>
      <c r="L21" s="84">
        <v>14877</v>
      </c>
      <c r="M21" s="26">
        <v>2.550379780869799</v>
      </c>
      <c r="N21" s="63">
        <v>37942</v>
      </c>
      <c r="O21" s="63">
        <v>19207</v>
      </c>
      <c r="P21" s="63">
        <v>18735</v>
      </c>
      <c r="Q21" s="27">
        <v>102.51934881238324</v>
      </c>
      <c r="R21" s="26">
        <v>37.98</v>
      </c>
      <c r="S21" s="74"/>
      <c r="T21" s="30">
        <v>998.9994734070564</v>
      </c>
    </row>
    <row r="22" spans="1:20" ht="13.5" customHeight="1">
      <c r="A22" s="31" t="s">
        <v>5</v>
      </c>
      <c r="B22" s="77">
        <v>632</v>
      </c>
      <c r="C22" s="26">
        <v>-0.047029262384365556</v>
      </c>
      <c r="D22" s="80">
        <v>-2258</v>
      </c>
      <c r="E22" s="81">
        <v>-1132</v>
      </c>
      <c r="F22" s="81">
        <v>-1126</v>
      </c>
      <c r="G22" s="27">
        <v>-0.01466777078205439</v>
      </c>
      <c r="H22" s="33">
        <v>0.9900000000000091</v>
      </c>
      <c r="I22" s="29"/>
      <c r="J22" s="30">
        <v>-2.5120609528212867</v>
      </c>
      <c r="K22" s="90" t="s">
        <v>33</v>
      </c>
      <c r="L22" s="84">
        <v>14877</v>
      </c>
      <c r="M22" s="26">
        <v>2.550379780869799</v>
      </c>
      <c r="N22" s="63">
        <v>37942</v>
      </c>
      <c r="O22" s="63">
        <v>19207</v>
      </c>
      <c r="P22" s="63">
        <v>18735</v>
      </c>
      <c r="Q22" s="27">
        <v>102.51934881238324</v>
      </c>
      <c r="R22" s="28">
        <v>37.98</v>
      </c>
      <c r="S22" s="74"/>
      <c r="T22" s="30">
        <v>998.9994734070564</v>
      </c>
    </row>
    <row r="23" spans="1:20" ht="13.5" customHeight="1">
      <c r="A23" s="31"/>
      <c r="B23" s="77"/>
      <c r="C23" s="26"/>
      <c r="D23" s="80"/>
      <c r="E23" s="81"/>
      <c r="F23" s="81"/>
      <c r="G23" s="27"/>
      <c r="H23" s="33"/>
      <c r="I23" s="29"/>
      <c r="J23" s="30"/>
      <c r="K23" s="90"/>
      <c r="L23" s="84"/>
      <c r="M23" s="26"/>
      <c r="N23" s="63"/>
      <c r="O23" s="63"/>
      <c r="P23" s="63"/>
      <c r="Q23" s="27"/>
      <c r="R23" s="28"/>
      <c r="S23" s="74"/>
      <c r="T23" s="30"/>
    </row>
    <row r="24" spans="1:20" ht="13.5" customHeight="1">
      <c r="A24" s="31" t="s">
        <v>6</v>
      </c>
      <c r="B24" s="77">
        <v>822</v>
      </c>
      <c r="C24" s="26">
        <v>-0.03319292293573417</v>
      </c>
      <c r="D24" s="80">
        <v>-5238</v>
      </c>
      <c r="E24" s="81">
        <v>-2657</v>
      </c>
      <c r="F24" s="81">
        <v>-2581</v>
      </c>
      <c r="G24" s="27">
        <v>-0.03320853709365679</v>
      </c>
      <c r="H24" s="33">
        <v>1.650000000000091</v>
      </c>
      <c r="I24" s="29"/>
      <c r="J24" s="30">
        <v>-3.0649249083207337</v>
      </c>
      <c r="K24" s="90" t="s">
        <v>34</v>
      </c>
      <c r="L24" s="84">
        <v>6976</v>
      </c>
      <c r="M24" s="26">
        <v>2.635321100917431</v>
      </c>
      <c r="N24" s="63">
        <v>18384</v>
      </c>
      <c r="O24" s="63">
        <v>8906</v>
      </c>
      <c r="P24" s="63">
        <v>9478</v>
      </c>
      <c r="Q24" s="27">
        <v>93.96497151297743</v>
      </c>
      <c r="R24" s="26">
        <v>325.76</v>
      </c>
      <c r="S24" s="74"/>
      <c r="T24" s="30">
        <v>56.43418467583497</v>
      </c>
    </row>
    <row r="25" spans="1:20" ht="13.5" customHeight="1">
      <c r="A25" s="31" t="s">
        <v>7</v>
      </c>
      <c r="B25" s="77">
        <v>1686</v>
      </c>
      <c r="C25" s="26">
        <v>-0.03709453126975237</v>
      </c>
      <c r="D25" s="80">
        <v>-1714</v>
      </c>
      <c r="E25" s="81">
        <v>-813</v>
      </c>
      <c r="F25" s="81">
        <v>-901</v>
      </c>
      <c r="G25" s="27">
        <v>0.022102613644150892</v>
      </c>
      <c r="H25" s="33">
        <v>0.2900000000000773</v>
      </c>
      <c r="I25" s="29"/>
      <c r="J25" s="30">
        <v>-2.049786468033858</v>
      </c>
      <c r="K25" s="90" t="s">
        <v>35</v>
      </c>
      <c r="L25" s="84">
        <v>6976</v>
      </c>
      <c r="M25" s="26">
        <v>2.635321100917431</v>
      </c>
      <c r="N25" s="63">
        <v>18384</v>
      </c>
      <c r="O25" s="63">
        <v>8906</v>
      </c>
      <c r="P25" s="63">
        <v>9478</v>
      </c>
      <c r="Q25" s="27">
        <v>93.96497151297743</v>
      </c>
      <c r="R25" s="28">
        <v>325.76</v>
      </c>
      <c r="S25" s="74"/>
      <c r="T25" s="30">
        <v>56.43418467583497</v>
      </c>
    </row>
    <row r="26" spans="1:20" ht="13.5" customHeight="1">
      <c r="A26" s="31" t="s">
        <v>8</v>
      </c>
      <c r="B26" s="77">
        <v>1212</v>
      </c>
      <c r="C26" s="26">
        <v>-0.05044391728994846</v>
      </c>
      <c r="D26" s="80">
        <v>-1308</v>
      </c>
      <c r="E26" s="81">
        <v>-576</v>
      </c>
      <c r="F26" s="81">
        <v>-732</v>
      </c>
      <c r="G26" s="27">
        <v>0.13227131788799795</v>
      </c>
      <c r="H26" s="33">
        <v>-0.8699999999998909</v>
      </c>
      <c r="I26" s="29"/>
      <c r="J26" s="30">
        <v>-1.3141935546842092</v>
      </c>
      <c r="K26" s="90"/>
      <c r="L26" s="84"/>
      <c r="M26" s="26"/>
      <c r="N26" s="63"/>
      <c r="O26" s="63"/>
      <c r="P26" s="63"/>
      <c r="Q26" s="27"/>
      <c r="R26" s="28"/>
      <c r="S26" s="74"/>
      <c r="T26" s="30"/>
    </row>
    <row r="27" spans="1:20" ht="13.5" customHeight="1">
      <c r="A27" s="31" t="s">
        <v>9</v>
      </c>
      <c r="B27" s="77">
        <v>4901</v>
      </c>
      <c r="C27" s="26">
        <v>-0.03506135074568073</v>
      </c>
      <c r="D27" s="80">
        <v>576</v>
      </c>
      <c r="E27" s="81">
        <v>69</v>
      </c>
      <c r="F27" s="81">
        <v>507</v>
      </c>
      <c r="G27" s="27">
        <v>-0.08819849761079013</v>
      </c>
      <c r="H27" s="33">
        <v>-0.020000000000209184</v>
      </c>
      <c r="I27" s="29"/>
      <c r="J27" s="30">
        <v>0.38914015348029807</v>
      </c>
      <c r="K27" s="90" t="s">
        <v>69</v>
      </c>
      <c r="L27" s="84">
        <v>28121</v>
      </c>
      <c r="M27" s="26">
        <v>2.617474485260126</v>
      </c>
      <c r="N27" s="63">
        <v>73606</v>
      </c>
      <c r="O27" s="63">
        <v>36611</v>
      </c>
      <c r="P27" s="63">
        <v>36995</v>
      </c>
      <c r="Q27" s="27">
        <v>98.96202189485066</v>
      </c>
      <c r="R27" s="26">
        <v>182.3</v>
      </c>
      <c r="S27" s="74"/>
      <c r="T27" s="30">
        <v>403.76302797586396</v>
      </c>
    </row>
    <row r="28" spans="1:20" ht="13.5" customHeight="1">
      <c r="A28" s="31" t="s">
        <v>10</v>
      </c>
      <c r="B28" s="77">
        <v>1440</v>
      </c>
      <c r="C28" s="26">
        <v>-0.05508997730059528</v>
      </c>
      <c r="D28" s="80">
        <v>-4513</v>
      </c>
      <c r="E28" s="81">
        <v>-2093</v>
      </c>
      <c r="F28" s="81">
        <v>-2420</v>
      </c>
      <c r="G28" s="27">
        <v>0.11370902772017644</v>
      </c>
      <c r="H28" s="33">
        <v>0.040000000000190994</v>
      </c>
      <c r="I28" s="29"/>
      <c r="J28" s="30">
        <v>-4.398737723568956</v>
      </c>
      <c r="K28" s="90" t="s">
        <v>36</v>
      </c>
      <c r="L28" s="84">
        <v>6298</v>
      </c>
      <c r="M28" s="26">
        <v>2.583836138456653</v>
      </c>
      <c r="N28" s="63">
        <v>16273</v>
      </c>
      <c r="O28" s="63">
        <v>8225</v>
      </c>
      <c r="P28" s="63">
        <v>8048</v>
      </c>
      <c r="Q28" s="27">
        <v>102.19930417495029</v>
      </c>
      <c r="R28" s="28">
        <v>66.61</v>
      </c>
      <c r="S28" s="74"/>
      <c r="T28" s="30">
        <v>244.30265725866988</v>
      </c>
    </row>
    <row r="29" spans="1:20" ht="13.5" customHeight="1">
      <c r="A29" s="31"/>
      <c r="B29" s="77"/>
      <c r="C29" s="26"/>
      <c r="D29" s="72"/>
      <c r="E29" s="73"/>
      <c r="F29" s="73"/>
      <c r="G29" s="89"/>
      <c r="H29" s="33"/>
      <c r="I29" s="29"/>
      <c r="J29" s="30"/>
      <c r="K29" s="90" t="s">
        <v>37</v>
      </c>
      <c r="L29" s="84">
        <v>18877</v>
      </c>
      <c r="M29" s="26">
        <v>2.542300153626106</v>
      </c>
      <c r="N29" s="63">
        <v>47991</v>
      </c>
      <c r="O29" s="63">
        <v>23820</v>
      </c>
      <c r="P29" s="63">
        <v>24171</v>
      </c>
      <c r="Q29" s="27">
        <v>98.5478465930247</v>
      </c>
      <c r="R29" s="28">
        <v>71.4</v>
      </c>
      <c r="S29" s="74"/>
      <c r="T29" s="30">
        <v>672.1428571428571</v>
      </c>
    </row>
    <row r="30" spans="1:20" ht="13.5" customHeight="1">
      <c r="A30" s="31" t="s">
        <v>11</v>
      </c>
      <c r="B30" s="77">
        <v>117163</v>
      </c>
      <c r="C30" s="26">
        <v>2.311958553468245</v>
      </c>
      <c r="D30" s="80">
        <v>270876</v>
      </c>
      <c r="E30" s="81">
        <v>132193</v>
      </c>
      <c r="F30" s="81">
        <v>138683</v>
      </c>
      <c r="G30" s="27">
        <v>95.32026275751173</v>
      </c>
      <c r="H30" s="33">
        <v>217.32</v>
      </c>
      <c r="I30" s="29" t="s">
        <v>81</v>
      </c>
      <c r="J30" s="30">
        <v>1246.4384318056323</v>
      </c>
      <c r="K30" s="90" t="s">
        <v>38</v>
      </c>
      <c r="L30" s="84">
        <v>2946</v>
      </c>
      <c r="M30" s="26">
        <v>3.1710794297352343</v>
      </c>
      <c r="N30" s="63">
        <v>9342</v>
      </c>
      <c r="O30" s="63">
        <v>4566</v>
      </c>
      <c r="P30" s="63">
        <v>4776</v>
      </c>
      <c r="Q30" s="27">
        <v>95.60301507537689</v>
      </c>
      <c r="R30" s="28">
        <v>44.3</v>
      </c>
      <c r="S30" s="74"/>
      <c r="T30" s="30">
        <v>210.88036117381492</v>
      </c>
    </row>
    <row r="31" spans="1:20" ht="13.5" customHeight="1">
      <c r="A31" s="31" t="s">
        <v>12</v>
      </c>
      <c r="B31" s="78">
        <v>78191</v>
      </c>
      <c r="C31" s="64">
        <v>2.368635776496016</v>
      </c>
      <c r="D31" s="78">
        <v>185206</v>
      </c>
      <c r="E31" s="78">
        <v>92906</v>
      </c>
      <c r="F31" s="78">
        <v>92300</v>
      </c>
      <c r="G31" s="75">
        <v>100.65655471289274</v>
      </c>
      <c r="H31" s="64">
        <v>225.71</v>
      </c>
      <c r="I31" s="29"/>
      <c r="J31" s="75">
        <v>820.5484914270523</v>
      </c>
      <c r="K31" s="90"/>
      <c r="L31" s="84"/>
      <c r="M31" s="26"/>
      <c r="N31" s="63"/>
      <c r="O31" s="63"/>
      <c r="P31" s="63"/>
      <c r="Q31" s="27"/>
      <c r="R31" s="28"/>
      <c r="S31" s="74"/>
      <c r="T31" s="30"/>
    </row>
    <row r="32" spans="1:20" ht="13.5" customHeight="1">
      <c r="A32" s="31" t="s">
        <v>13</v>
      </c>
      <c r="B32" s="78">
        <v>58908</v>
      </c>
      <c r="C32" s="79">
        <v>2.4115400285190467</v>
      </c>
      <c r="D32" s="25">
        <v>142059</v>
      </c>
      <c r="E32" s="82">
        <v>70948</v>
      </c>
      <c r="F32" s="82">
        <v>71111</v>
      </c>
      <c r="G32" s="76">
        <v>99.77078089184515</v>
      </c>
      <c r="H32" s="65">
        <v>122.89</v>
      </c>
      <c r="I32" s="29"/>
      <c r="J32" s="76">
        <v>1155.9850272601514</v>
      </c>
      <c r="K32" s="90" t="s">
        <v>39</v>
      </c>
      <c r="L32" s="84">
        <v>6902</v>
      </c>
      <c r="M32" s="26">
        <v>3.22544190089829</v>
      </c>
      <c r="N32" s="63">
        <v>22262</v>
      </c>
      <c r="O32" s="63">
        <v>11476</v>
      </c>
      <c r="P32" s="63">
        <v>10786</v>
      </c>
      <c r="Q32" s="27">
        <v>106.39718153161506</v>
      </c>
      <c r="R32" s="26">
        <v>58.99</v>
      </c>
      <c r="S32" s="74"/>
      <c r="T32" s="30">
        <v>377.3859976267164</v>
      </c>
    </row>
    <row r="33" spans="1:20" ht="13.5" customHeight="1">
      <c r="A33" s="31" t="s">
        <v>14</v>
      </c>
      <c r="B33" s="78">
        <v>53249</v>
      </c>
      <c r="C33" s="64">
        <v>2.6514676331949896</v>
      </c>
      <c r="D33" s="78">
        <v>141188</v>
      </c>
      <c r="E33" s="78">
        <v>70694</v>
      </c>
      <c r="F33" s="78">
        <v>70494</v>
      </c>
      <c r="G33" s="75">
        <v>100.28371208897211</v>
      </c>
      <c r="H33" s="64">
        <v>123.58</v>
      </c>
      <c r="I33" s="29"/>
      <c r="J33" s="75">
        <v>1142.4826023628418</v>
      </c>
      <c r="K33" s="90" t="s">
        <v>40</v>
      </c>
      <c r="L33" s="84">
        <v>6902</v>
      </c>
      <c r="M33" s="26">
        <v>3.22544190089829</v>
      </c>
      <c r="N33" s="63">
        <v>22262</v>
      </c>
      <c r="O33" s="63">
        <v>11476</v>
      </c>
      <c r="P33" s="63">
        <v>10786</v>
      </c>
      <c r="Q33" s="27">
        <v>106.39718153161506</v>
      </c>
      <c r="R33" s="28">
        <v>58.99</v>
      </c>
      <c r="S33" s="74"/>
      <c r="T33" s="30">
        <v>377.3859976267164</v>
      </c>
    </row>
    <row r="34" spans="1:20" ht="13.5" customHeight="1">
      <c r="A34" s="31" t="s">
        <v>15</v>
      </c>
      <c r="B34" s="78">
        <v>27675</v>
      </c>
      <c r="C34" s="64">
        <v>2.7719241192411923</v>
      </c>
      <c r="D34" s="78">
        <v>76713</v>
      </c>
      <c r="E34" s="78">
        <v>37774</v>
      </c>
      <c r="F34" s="78">
        <v>38939</v>
      </c>
      <c r="G34" s="75">
        <v>97.00814093839082</v>
      </c>
      <c r="H34" s="64">
        <v>215.53</v>
      </c>
      <c r="I34" s="29"/>
      <c r="J34" s="75">
        <v>355.92724910685286</v>
      </c>
      <c r="K34" s="90"/>
      <c r="L34" s="84"/>
      <c r="M34" s="26"/>
      <c r="N34" s="63"/>
      <c r="O34" s="63"/>
      <c r="P34" s="63"/>
      <c r="Q34" s="27"/>
      <c r="R34" s="28"/>
      <c r="S34" s="74"/>
      <c r="T34" s="30"/>
    </row>
    <row r="35" spans="1:20" ht="13.5" customHeight="1">
      <c r="A35" s="31" t="s">
        <v>16</v>
      </c>
      <c r="B35" s="78">
        <v>18030</v>
      </c>
      <c r="C35" s="79">
        <v>2.864226289517471</v>
      </c>
      <c r="D35" s="25">
        <v>51642</v>
      </c>
      <c r="E35" s="82">
        <v>25713</v>
      </c>
      <c r="F35" s="82">
        <v>25929</v>
      </c>
      <c r="G35" s="76">
        <v>99.166955918084</v>
      </c>
      <c r="H35" s="65">
        <v>65.76</v>
      </c>
      <c r="I35" s="29"/>
      <c r="J35" s="76">
        <v>785.3102189781022</v>
      </c>
      <c r="K35" s="90" t="s">
        <v>41</v>
      </c>
      <c r="L35" s="84">
        <v>11156</v>
      </c>
      <c r="M35" s="26">
        <v>3.024471136608103</v>
      </c>
      <c r="N35" s="63">
        <v>33741</v>
      </c>
      <c r="O35" s="63">
        <v>16857</v>
      </c>
      <c r="P35" s="63">
        <v>16884</v>
      </c>
      <c r="Q35" s="27">
        <v>99.84008528784648</v>
      </c>
      <c r="R35" s="26">
        <v>69.7</v>
      </c>
      <c r="S35" s="74"/>
      <c r="T35" s="30">
        <v>484.0889526542324</v>
      </c>
    </row>
    <row r="36" spans="1:20" ht="13.5" customHeight="1">
      <c r="A36" s="31" t="s">
        <v>17</v>
      </c>
      <c r="B36" s="78">
        <v>31424</v>
      </c>
      <c r="C36" s="64">
        <v>2.512251782077393</v>
      </c>
      <c r="D36" s="78">
        <v>78945</v>
      </c>
      <c r="E36" s="78">
        <v>39671</v>
      </c>
      <c r="F36" s="78">
        <v>39274</v>
      </c>
      <c r="G36" s="75">
        <v>101.01084687070328</v>
      </c>
      <c r="H36" s="64">
        <v>78.55</v>
      </c>
      <c r="I36" s="29"/>
      <c r="J36" s="75">
        <v>1005.0286441756843</v>
      </c>
      <c r="K36" s="90" t="s">
        <v>42</v>
      </c>
      <c r="L36" s="84">
        <v>3027</v>
      </c>
      <c r="M36" s="26">
        <v>2.954740667327387</v>
      </c>
      <c r="N36" s="63">
        <v>8944</v>
      </c>
      <c r="O36" s="63">
        <v>4509</v>
      </c>
      <c r="P36" s="63">
        <v>4435</v>
      </c>
      <c r="Q36" s="27">
        <v>101.6685456595265</v>
      </c>
      <c r="R36" s="28">
        <v>23.11</v>
      </c>
      <c r="S36" s="74"/>
      <c r="T36" s="30">
        <v>387.0186066637819</v>
      </c>
    </row>
    <row r="37" spans="1:20" ht="13.5" customHeight="1">
      <c r="A37" s="31" t="s">
        <v>18</v>
      </c>
      <c r="B37" s="78">
        <v>15203</v>
      </c>
      <c r="C37" s="64">
        <v>2.8620009208708805</v>
      </c>
      <c r="D37" s="78">
        <v>43511</v>
      </c>
      <c r="E37" s="78">
        <v>21790</v>
      </c>
      <c r="F37" s="78">
        <v>21721</v>
      </c>
      <c r="G37" s="75">
        <v>100.31766493255374</v>
      </c>
      <c r="H37" s="64">
        <v>80.88</v>
      </c>
      <c r="I37" s="29"/>
      <c r="J37" s="75">
        <v>537.9698318496538</v>
      </c>
      <c r="K37" s="90" t="s">
        <v>43</v>
      </c>
      <c r="L37" s="84">
        <v>8129</v>
      </c>
      <c r="M37" s="26">
        <v>3.050436708082175</v>
      </c>
      <c r="N37" s="63">
        <v>24797</v>
      </c>
      <c r="O37" s="63">
        <v>12348</v>
      </c>
      <c r="P37" s="63">
        <v>12449</v>
      </c>
      <c r="Q37" s="27">
        <v>99.18868985460679</v>
      </c>
      <c r="R37" s="28">
        <v>46.59</v>
      </c>
      <c r="S37" s="74"/>
      <c r="T37" s="30">
        <v>532.23867782786</v>
      </c>
    </row>
    <row r="38" spans="1:20" ht="13.5" customHeight="1">
      <c r="A38" s="31" t="s">
        <v>55</v>
      </c>
      <c r="B38" s="78">
        <v>20948</v>
      </c>
      <c r="C38" s="64">
        <v>3.0053943097193048</v>
      </c>
      <c r="D38" s="78">
        <v>62957</v>
      </c>
      <c r="E38" s="78">
        <v>31427</v>
      </c>
      <c r="F38" s="78">
        <v>31530</v>
      </c>
      <c r="G38" s="75">
        <v>99.67332699016809</v>
      </c>
      <c r="H38" s="64">
        <v>123.64</v>
      </c>
      <c r="I38" s="29"/>
      <c r="J38" s="75">
        <v>509.19605305726304</v>
      </c>
      <c r="K38" s="90"/>
      <c r="L38" s="91"/>
      <c r="M38" s="26"/>
      <c r="N38" s="34"/>
      <c r="O38" s="34"/>
      <c r="P38" s="34"/>
      <c r="Q38" s="27"/>
      <c r="R38" s="32"/>
      <c r="S38" s="74"/>
      <c r="T38" s="30"/>
    </row>
    <row r="39" spans="1:20" ht="13.5" customHeight="1">
      <c r="A39" s="31" t="s">
        <v>19</v>
      </c>
      <c r="B39" s="78">
        <v>19882</v>
      </c>
      <c r="C39" s="64">
        <v>2.663665627200483</v>
      </c>
      <c r="D39" s="78">
        <v>52959</v>
      </c>
      <c r="E39" s="78">
        <v>25696</v>
      </c>
      <c r="F39" s="78">
        <v>27263</v>
      </c>
      <c r="G39" s="75">
        <v>94.25228331438214</v>
      </c>
      <c r="H39" s="64">
        <v>371.99</v>
      </c>
      <c r="I39" s="29"/>
      <c r="J39" s="75">
        <v>142.36673028844862</v>
      </c>
      <c r="K39" s="90" t="s">
        <v>44</v>
      </c>
      <c r="L39" s="84">
        <v>6308</v>
      </c>
      <c r="M39" s="26">
        <v>2.644419784400761</v>
      </c>
      <c r="N39" s="63">
        <v>16681</v>
      </c>
      <c r="O39" s="63">
        <v>8130</v>
      </c>
      <c r="P39" s="63">
        <v>8551</v>
      </c>
      <c r="Q39" s="27">
        <v>95.07659922816045</v>
      </c>
      <c r="R39" s="26">
        <v>24.9</v>
      </c>
      <c r="S39" s="74"/>
      <c r="T39" s="30">
        <v>669.9196787148595</v>
      </c>
    </row>
    <row r="40" spans="1:20" ht="13.5" customHeight="1">
      <c r="A40" s="31" t="s">
        <v>20</v>
      </c>
      <c r="B40" s="78">
        <v>11708</v>
      </c>
      <c r="C40" s="64">
        <v>2.5180218653911854</v>
      </c>
      <c r="D40" s="78">
        <v>29481</v>
      </c>
      <c r="E40" s="78">
        <v>14418</v>
      </c>
      <c r="F40" s="78">
        <v>15063</v>
      </c>
      <c r="G40" s="75">
        <v>95.71798446524596</v>
      </c>
      <c r="H40" s="64">
        <v>193.58</v>
      </c>
      <c r="I40" s="29"/>
      <c r="J40" s="75">
        <v>152.29362537452215</v>
      </c>
      <c r="K40" s="90" t="s">
        <v>70</v>
      </c>
      <c r="L40" s="84">
        <v>6308</v>
      </c>
      <c r="M40" s="26">
        <v>2.644419784400761</v>
      </c>
      <c r="N40" s="63">
        <v>16681</v>
      </c>
      <c r="O40" s="63">
        <v>8130</v>
      </c>
      <c r="P40" s="63">
        <v>8551</v>
      </c>
      <c r="Q40" s="27">
        <v>95.07659922816045</v>
      </c>
      <c r="R40" s="28">
        <v>24.9</v>
      </c>
      <c r="S40" s="74"/>
      <c r="T40" s="30">
        <v>669.9196787148595</v>
      </c>
    </row>
    <row r="41" spans="1:20" ht="13.5" customHeight="1">
      <c r="A41" s="31" t="s">
        <v>21</v>
      </c>
      <c r="B41" s="34">
        <v>16913</v>
      </c>
      <c r="C41" s="26">
        <v>2.614556849760539</v>
      </c>
      <c r="D41" s="80">
        <v>44220</v>
      </c>
      <c r="E41" s="80">
        <v>21866</v>
      </c>
      <c r="F41" s="80">
        <v>22354</v>
      </c>
      <c r="G41" s="27">
        <v>97.81694551310729</v>
      </c>
      <c r="H41" s="32">
        <v>186.8</v>
      </c>
      <c r="I41" s="29"/>
      <c r="J41" s="30">
        <v>236.72376873661668</v>
      </c>
      <c r="K41" s="90"/>
      <c r="L41" s="84"/>
      <c r="M41" s="26"/>
      <c r="N41" s="63"/>
      <c r="O41" s="63"/>
      <c r="P41" s="63"/>
      <c r="Q41" s="27"/>
      <c r="R41" s="26"/>
      <c r="S41" s="74"/>
      <c r="T41" s="30"/>
    </row>
    <row r="42" spans="1:20" ht="13.5" customHeight="1">
      <c r="A42" s="31" t="s">
        <v>22</v>
      </c>
      <c r="B42" s="80">
        <v>28803</v>
      </c>
      <c r="C42" s="26">
        <v>2.6855188695621983</v>
      </c>
      <c r="D42" s="25">
        <v>77351</v>
      </c>
      <c r="E42" s="80">
        <v>37867</v>
      </c>
      <c r="F42" s="80">
        <v>39484</v>
      </c>
      <c r="G42" s="27">
        <v>95.90467024617566</v>
      </c>
      <c r="H42" s="28">
        <v>240.4</v>
      </c>
      <c r="I42" s="29"/>
      <c r="J42" s="30">
        <v>321.7595673876872</v>
      </c>
      <c r="K42" s="90"/>
      <c r="L42" s="84"/>
      <c r="M42" s="26"/>
      <c r="N42" s="63"/>
      <c r="O42" s="63"/>
      <c r="P42" s="63"/>
      <c r="Q42" s="27"/>
      <c r="R42" s="28"/>
      <c r="S42" s="37"/>
      <c r="T42" s="30"/>
    </row>
    <row r="43" spans="1:20" ht="13.5" customHeight="1">
      <c r="A43" s="31" t="s">
        <v>23</v>
      </c>
      <c r="B43" s="80">
        <v>43323</v>
      </c>
      <c r="C43" s="26">
        <v>2.470396786926113</v>
      </c>
      <c r="D43" s="25">
        <v>107025</v>
      </c>
      <c r="E43" s="80">
        <v>52596</v>
      </c>
      <c r="F43" s="80">
        <v>54429</v>
      </c>
      <c r="G43" s="27">
        <v>96.63230998181118</v>
      </c>
      <c r="H43" s="28">
        <v>69.94</v>
      </c>
      <c r="I43" s="29"/>
      <c r="J43" s="30">
        <v>1530.2402058907635</v>
      </c>
      <c r="K43" s="90"/>
      <c r="L43" s="84"/>
      <c r="M43" s="26"/>
      <c r="N43" s="63"/>
      <c r="O43" s="63"/>
      <c r="P43" s="63"/>
      <c r="Q43" s="27"/>
      <c r="R43" s="28"/>
      <c r="S43" s="37"/>
      <c r="T43" s="30"/>
    </row>
    <row r="44" spans="1:20" ht="13.5" customHeight="1">
      <c r="A44" s="31" t="s">
        <v>24</v>
      </c>
      <c r="B44" s="80">
        <v>33533</v>
      </c>
      <c r="C44" s="26">
        <v>2.503563653714252</v>
      </c>
      <c r="D44" s="25">
        <v>83952</v>
      </c>
      <c r="E44" s="80">
        <v>41715</v>
      </c>
      <c r="F44" s="80">
        <v>42237</v>
      </c>
      <c r="G44" s="27">
        <v>98.76411676965694</v>
      </c>
      <c r="H44" s="28">
        <v>58.92</v>
      </c>
      <c r="I44" s="29"/>
      <c r="J44" s="30">
        <v>1424.847250509165</v>
      </c>
      <c r="K44" s="90"/>
      <c r="L44" s="84"/>
      <c r="M44" s="26"/>
      <c r="N44" s="63"/>
      <c r="O44" s="63"/>
      <c r="P44" s="63"/>
      <c r="Q44" s="27"/>
      <c r="R44" s="28"/>
      <c r="S44" s="37"/>
      <c r="T44" s="30"/>
    </row>
    <row r="45" spans="1:20" ht="13.5" customHeight="1">
      <c r="A45" s="31" t="s">
        <v>25</v>
      </c>
      <c r="B45" s="80">
        <v>92703</v>
      </c>
      <c r="C45" s="26">
        <v>2.3852410385855904</v>
      </c>
      <c r="D45" s="25">
        <v>221119</v>
      </c>
      <c r="E45" s="80">
        <v>112882</v>
      </c>
      <c r="F45" s="80">
        <v>108237</v>
      </c>
      <c r="G45" s="27">
        <v>104.29150844905162</v>
      </c>
      <c r="H45" s="28">
        <v>283.72</v>
      </c>
      <c r="I45" s="29"/>
      <c r="J45" s="30">
        <v>779.3564077259269</v>
      </c>
      <c r="L45" s="96"/>
      <c r="M45" s="98"/>
      <c r="N45" s="97"/>
      <c r="O45" s="97"/>
      <c r="P45" s="97"/>
      <c r="Q45" s="99"/>
      <c r="R45" s="98"/>
      <c r="T45" s="99"/>
    </row>
    <row r="46" spans="1:20" ht="13.5" customHeight="1">
      <c r="A46" s="31" t="s">
        <v>26</v>
      </c>
      <c r="B46" s="80">
        <v>62441</v>
      </c>
      <c r="C46" s="26">
        <v>2.5096330936403963</v>
      </c>
      <c r="D46" s="25">
        <v>156704</v>
      </c>
      <c r="E46" s="80">
        <v>78792</v>
      </c>
      <c r="F46" s="80">
        <v>77912</v>
      </c>
      <c r="G46" s="27">
        <v>101.12947941267069</v>
      </c>
      <c r="H46" s="28">
        <v>99.83</v>
      </c>
      <c r="I46" s="29"/>
      <c r="J46" s="30">
        <v>1569.7085044575779</v>
      </c>
      <c r="K46" s="90"/>
      <c r="L46" s="84"/>
      <c r="M46" s="26"/>
      <c r="N46" s="63"/>
      <c r="O46" s="63"/>
      <c r="P46" s="63"/>
      <c r="Q46" s="27"/>
      <c r="R46" s="28"/>
      <c r="S46" s="37"/>
      <c r="T46" s="30"/>
    </row>
    <row r="47" spans="1:20" ht="13.5" customHeight="1">
      <c r="A47" s="31" t="s">
        <v>27</v>
      </c>
      <c r="B47" s="80">
        <v>26970</v>
      </c>
      <c r="C47" s="26">
        <v>2.4769002595476457</v>
      </c>
      <c r="D47" s="25">
        <v>66802</v>
      </c>
      <c r="E47" s="80">
        <v>34365</v>
      </c>
      <c r="F47" s="80">
        <v>32437</v>
      </c>
      <c r="G47" s="27">
        <v>105.94382957733453</v>
      </c>
      <c r="H47" s="28">
        <v>106.02</v>
      </c>
      <c r="I47" s="29"/>
      <c r="J47" s="30">
        <v>630.0886625165064</v>
      </c>
      <c r="K47" s="90"/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3.5" customHeight="1">
      <c r="A48" s="31" t="s">
        <v>28</v>
      </c>
      <c r="B48" s="80">
        <v>10548</v>
      </c>
      <c r="C48" s="26">
        <v>2.7729427379598026</v>
      </c>
      <c r="D48" s="25">
        <v>29249</v>
      </c>
      <c r="E48" s="80">
        <v>14439</v>
      </c>
      <c r="F48" s="80">
        <v>14810</v>
      </c>
      <c r="G48" s="27">
        <v>97.4949358541526</v>
      </c>
      <c r="H48" s="28">
        <v>71.4</v>
      </c>
      <c r="I48" s="29"/>
      <c r="J48" s="30">
        <v>409.64985994397756</v>
      </c>
      <c r="K48" s="90"/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3.5" customHeight="1">
      <c r="A49" s="31" t="s">
        <v>45</v>
      </c>
      <c r="B49" s="80">
        <v>24198</v>
      </c>
      <c r="C49" s="26">
        <v>2.65236796429457</v>
      </c>
      <c r="D49" s="25">
        <v>64182</v>
      </c>
      <c r="E49" s="80">
        <v>32340</v>
      </c>
      <c r="F49" s="80">
        <v>31842</v>
      </c>
      <c r="G49" s="27">
        <v>101.5639721123045</v>
      </c>
      <c r="H49" s="28">
        <v>35.71</v>
      </c>
      <c r="I49" s="29"/>
      <c r="J49" s="30">
        <v>1797.311677401288</v>
      </c>
      <c r="K49" s="90"/>
      <c r="L49" s="84"/>
      <c r="M49" s="26"/>
      <c r="N49" s="63"/>
      <c r="O49" s="63"/>
      <c r="P49" s="63"/>
      <c r="Q49" s="27"/>
      <c r="R49" s="28"/>
      <c r="S49" s="37"/>
      <c r="T49" s="30"/>
    </row>
    <row r="50" spans="1:20" ht="13.5" customHeight="1">
      <c r="A50" s="31" t="s">
        <v>56</v>
      </c>
      <c r="B50" s="80">
        <v>16234</v>
      </c>
      <c r="C50" s="26">
        <v>2.6464826906492545</v>
      </c>
      <c r="D50" s="25">
        <v>42963</v>
      </c>
      <c r="E50" s="80">
        <v>21134</v>
      </c>
      <c r="F50" s="80">
        <v>21829</v>
      </c>
      <c r="G50" s="27">
        <v>96.81616198634843</v>
      </c>
      <c r="H50" s="28">
        <v>348.45</v>
      </c>
      <c r="I50" s="29"/>
      <c r="J50" s="30">
        <v>123.2974601808007</v>
      </c>
      <c r="K50" s="90"/>
      <c r="L50" s="84"/>
      <c r="M50" s="26"/>
      <c r="N50" s="63"/>
      <c r="O50" s="63"/>
      <c r="P50" s="63"/>
      <c r="Q50" s="27"/>
      <c r="R50" s="28"/>
      <c r="S50" s="37"/>
      <c r="T50" s="30"/>
    </row>
    <row r="51" spans="1:20" ht="13.5" customHeight="1">
      <c r="A51" s="31" t="s">
        <v>57</v>
      </c>
      <c r="B51" s="80">
        <v>19722</v>
      </c>
      <c r="C51" s="26">
        <v>2.725585640401582</v>
      </c>
      <c r="D51" s="25">
        <v>53754</v>
      </c>
      <c r="E51" s="80">
        <v>26147</v>
      </c>
      <c r="F51" s="80">
        <v>27607</v>
      </c>
      <c r="G51" s="27">
        <v>94.71148621726374</v>
      </c>
      <c r="H51" s="28">
        <v>97.82</v>
      </c>
      <c r="I51" s="29"/>
      <c r="J51" s="30">
        <v>549.5195256593744</v>
      </c>
      <c r="K51" s="90"/>
      <c r="L51" s="84"/>
      <c r="M51" s="26"/>
      <c r="N51" s="63"/>
      <c r="O51" s="63"/>
      <c r="P51" s="63"/>
      <c r="Q51" s="27"/>
      <c r="R51" s="28"/>
      <c r="S51" s="37"/>
      <c r="T51" s="30"/>
    </row>
    <row r="52" spans="1:20" ht="13.5" customHeight="1">
      <c r="A52" s="31" t="s">
        <v>58</v>
      </c>
      <c r="B52" s="80">
        <v>36171</v>
      </c>
      <c r="C52" s="26">
        <v>2.90199330955738</v>
      </c>
      <c r="D52" s="25">
        <v>104968</v>
      </c>
      <c r="E52" s="80">
        <v>51829</v>
      </c>
      <c r="F52" s="80">
        <v>53139</v>
      </c>
      <c r="G52" s="27">
        <v>97.53476730837991</v>
      </c>
      <c r="H52" s="28">
        <v>205.3</v>
      </c>
      <c r="I52" s="29"/>
      <c r="J52" s="30">
        <v>511.2907939600584</v>
      </c>
      <c r="K52" s="90"/>
      <c r="L52" s="84"/>
      <c r="M52" s="26"/>
      <c r="N52" s="63"/>
      <c r="O52" s="63"/>
      <c r="P52" s="63"/>
      <c r="Q52" s="27"/>
      <c r="R52" s="28"/>
      <c r="S52" s="37"/>
      <c r="T52" s="30"/>
    </row>
    <row r="53" spans="1:20" ht="13.5" customHeight="1" thickBot="1">
      <c r="A53" s="31" t="s">
        <v>59</v>
      </c>
      <c r="B53" s="80">
        <v>17615</v>
      </c>
      <c r="C53" s="26">
        <v>3.108827703661652</v>
      </c>
      <c r="D53" s="25">
        <v>54762</v>
      </c>
      <c r="E53" s="80">
        <v>27722</v>
      </c>
      <c r="F53" s="80">
        <v>27040</v>
      </c>
      <c r="G53" s="27">
        <v>102.52218934911244</v>
      </c>
      <c r="H53" s="28">
        <v>123.03</v>
      </c>
      <c r="I53" s="29"/>
      <c r="J53" s="30">
        <v>445.1109485491344</v>
      </c>
      <c r="K53" s="83"/>
      <c r="L53" s="92"/>
      <c r="M53" s="26"/>
      <c r="N53" s="63"/>
      <c r="O53" s="63"/>
      <c r="P53" s="34"/>
      <c r="Q53" s="27"/>
      <c r="R53" s="28"/>
      <c r="S53" s="37"/>
      <c r="T53" s="30"/>
    </row>
    <row r="54" spans="1:20" ht="3.75" customHeight="1">
      <c r="A54" s="44"/>
      <c r="B54" s="45"/>
      <c r="C54" s="39"/>
      <c r="D54" s="66"/>
      <c r="E54" s="66"/>
      <c r="F54" s="66"/>
      <c r="G54" s="40"/>
      <c r="H54" s="41"/>
      <c r="I54" s="46"/>
      <c r="J54" s="40"/>
      <c r="K54" s="38"/>
      <c r="L54" s="66"/>
      <c r="M54" s="39"/>
      <c r="N54" s="47"/>
      <c r="O54" s="47"/>
      <c r="P54" s="48"/>
      <c r="Q54" s="40"/>
      <c r="R54" s="60"/>
      <c r="S54" s="42"/>
      <c r="T54" s="40"/>
    </row>
    <row r="55" spans="1:18" s="53" customFormat="1" ht="12" customHeight="1">
      <c r="A55" s="49" t="s">
        <v>79</v>
      </c>
      <c r="B55" s="50"/>
      <c r="C55" s="49"/>
      <c r="D55" s="50"/>
      <c r="E55" s="49"/>
      <c r="F55" s="51"/>
      <c r="G55" s="30"/>
      <c r="H55" s="52"/>
      <c r="I55" s="49"/>
      <c r="J55" s="49"/>
      <c r="R55" s="61"/>
    </row>
    <row r="56" spans="1:18" s="53" customFormat="1" ht="12" customHeight="1">
      <c r="A56" s="49" t="s">
        <v>83</v>
      </c>
      <c r="B56" s="49"/>
      <c r="C56" s="49"/>
      <c r="D56" s="49"/>
      <c r="E56" s="49"/>
      <c r="F56" s="49"/>
      <c r="G56" s="49"/>
      <c r="H56" s="49"/>
      <c r="I56" s="49"/>
      <c r="J56" s="49"/>
      <c r="R56" s="61"/>
    </row>
    <row r="57" spans="1:20" s="53" customFormat="1" ht="12" customHeight="1">
      <c r="A57" s="49" t="s">
        <v>87</v>
      </c>
      <c r="B57" s="50"/>
      <c r="C57" s="49"/>
      <c r="D57" s="50"/>
      <c r="E57" s="51"/>
      <c r="F57" s="51"/>
      <c r="G57" s="49"/>
      <c r="H57" s="51"/>
      <c r="I57" s="49"/>
      <c r="J57" s="49"/>
      <c r="K57" s="5"/>
      <c r="L57" s="5"/>
      <c r="M57" s="5"/>
      <c r="N57" s="5"/>
      <c r="O57" s="5"/>
      <c r="P57" s="5"/>
      <c r="Q57" s="5"/>
      <c r="R57" s="62"/>
      <c r="S57" s="5"/>
      <c r="T57" s="5"/>
    </row>
    <row r="58" spans="1:20" s="70" customFormat="1" ht="12" customHeight="1">
      <c r="A58" s="67" t="s">
        <v>89</v>
      </c>
      <c r="B58" s="68"/>
      <c r="C58" s="67"/>
      <c r="D58" s="68"/>
      <c r="E58" s="68"/>
      <c r="F58" s="68"/>
      <c r="G58" s="69"/>
      <c r="H58" s="69"/>
      <c r="I58" s="69"/>
      <c r="J58" s="67"/>
      <c r="K58" s="5"/>
      <c r="L58" s="5"/>
      <c r="M58" s="5"/>
      <c r="N58" s="5"/>
      <c r="O58" s="5"/>
      <c r="P58" s="5"/>
      <c r="Q58" s="5"/>
      <c r="R58" s="62"/>
      <c r="S58" s="5"/>
      <c r="T58" s="5"/>
    </row>
    <row r="59" spans="1:20" s="70" customFormat="1" ht="12" customHeight="1">
      <c r="A59" s="67" t="s">
        <v>54</v>
      </c>
      <c r="B59" s="68"/>
      <c r="C59" s="67"/>
      <c r="D59" s="68"/>
      <c r="E59" s="68"/>
      <c r="F59" s="68"/>
      <c r="G59" s="69"/>
      <c r="H59" s="69"/>
      <c r="I59" s="69"/>
      <c r="J59" s="67"/>
      <c r="K59" s="67"/>
      <c r="L59" s="68"/>
      <c r="M59" s="67"/>
      <c r="N59" s="68"/>
      <c r="O59" s="68"/>
      <c r="P59" s="68"/>
      <c r="Q59" s="67"/>
      <c r="R59" s="69"/>
      <c r="S59" s="69"/>
      <c r="T59" s="43"/>
    </row>
    <row r="60" spans="1:20" s="70" customFormat="1" ht="12" customHeight="1">
      <c r="A60" s="67" t="s">
        <v>84</v>
      </c>
      <c r="B60" s="68"/>
      <c r="C60" s="67"/>
      <c r="D60" s="68"/>
      <c r="E60" s="68"/>
      <c r="F60" s="68"/>
      <c r="G60" s="69"/>
      <c r="H60" s="69"/>
      <c r="I60" s="69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s="70" customFormat="1" ht="12" customHeight="1">
      <c r="A61" s="67"/>
      <c r="B61" s="68"/>
      <c r="C61" s="67"/>
      <c r="D61" s="68"/>
      <c r="E61" s="68"/>
      <c r="F61" s="68"/>
      <c r="G61" s="69"/>
      <c r="H61" s="69"/>
      <c r="I61" s="69"/>
      <c r="J61" s="67"/>
      <c r="K61" s="67"/>
      <c r="L61" s="68"/>
      <c r="M61" s="67"/>
      <c r="N61" s="68"/>
      <c r="O61" s="68"/>
      <c r="P61" s="68"/>
      <c r="Q61" s="69"/>
      <c r="R61" s="69"/>
      <c r="S61" s="69"/>
      <c r="T61" s="67"/>
    </row>
    <row r="62" spans="1:20" s="70" customFormat="1" ht="12" customHeight="1">
      <c r="A62" s="67"/>
      <c r="B62" s="68"/>
      <c r="C62" s="67"/>
      <c r="D62" s="68"/>
      <c r="E62" s="68"/>
      <c r="F62" s="68"/>
      <c r="G62" s="69"/>
      <c r="H62" s="69"/>
      <c r="I62" s="69"/>
      <c r="J62" s="67"/>
      <c r="L62" s="68"/>
      <c r="M62" s="67"/>
      <c r="N62" s="68"/>
      <c r="O62" s="68"/>
      <c r="P62" s="68"/>
      <c r="Q62" s="69"/>
      <c r="R62" s="69"/>
      <c r="S62" s="69"/>
      <c r="T62" s="67"/>
    </row>
    <row r="63" spans="1:20" s="53" customFormat="1" ht="12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70"/>
      <c r="L63" s="68"/>
      <c r="M63" s="67"/>
      <c r="N63" s="68"/>
      <c r="O63" s="68"/>
      <c r="P63" s="68"/>
      <c r="Q63" s="69"/>
      <c r="R63" s="69"/>
      <c r="S63" s="69"/>
      <c r="T63" s="67"/>
    </row>
    <row r="64" spans="1:20" s="53" customFormat="1" ht="12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70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1"/>
      <c r="L65" s="68"/>
      <c r="M65" s="67"/>
      <c r="N65" s="68"/>
      <c r="O65" s="68"/>
      <c r="P65" s="68"/>
      <c r="Q65" s="69"/>
      <c r="R65" s="69"/>
      <c r="S65" s="69"/>
      <c r="T65" s="67"/>
    </row>
    <row r="68" spans="1:20" s="70" customFormat="1" ht="12" customHeight="1">
      <c r="A68" s="67"/>
      <c r="B68" s="68"/>
      <c r="C68" s="67"/>
      <c r="D68" s="68"/>
      <c r="E68" s="68"/>
      <c r="F68" s="68"/>
      <c r="G68" s="67"/>
      <c r="H68" s="69"/>
      <c r="I68" s="69"/>
      <c r="J68" s="43"/>
      <c r="K68" s="5"/>
      <c r="L68" s="5"/>
      <c r="M68" s="5"/>
      <c r="N68" s="5"/>
      <c r="O68" s="5"/>
      <c r="P68" s="5"/>
      <c r="Q68" s="5"/>
      <c r="R68" s="62"/>
      <c r="S68" s="5"/>
      <c r="T68" s="5"/>
    </row>
    <row r="69" spans="1:20" s="70" customFormat="1" ht="12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5"/>
      <c r="L69" s="5"/>
      <c r="M69" s="5"/>
      <c r="N69" s="5"/>
      <c r="O69" s="5"/>
      <c r="P69" s="5"/>
      <c r="Q69" s="5"/>
      <c r="R69" s="62"/>
      <c r="S69" s="5"/>
      <c r="T69" s="5"/>
    </row>
    <row r="70" spans="1:20" s="70" customFormat="1" ht="12" customHeight="1">
      <c r="A70" s="67"/>
      <c r="B70" s="68"/>
      <c r="C70" s="67"/>
      <c r="D70" s="68"/>
      <c r="E70" s="68"/>
      <c r="F70" s="68"/>
      <c r="G70" s="69"/>
      <c r="H70" s="69"/>
      <c r="I70" s="69"/>
      <c r="J70" s="67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>
      <c r="A71" s="67"/>
      <c r="B71" s="68"/>
      <c r="C71" s="67"/>
      <c r="D71" s="68"/>
      <c r="E71" s="68"/>
      <c r="F71" s="68"/>
      <c r="G71" s="69"/>
      <c r="H71" s="69"/>
      <c r="I71" s="69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</sheetData>
  <sheetProtection/>
  <mergeCells count="14">
    <mergeCell ref="A4:A6"/>
    <mergeCell ref="G4:G6"/>
    <mergeCell ref="H4:I6"/>
    <mergeCell ref="K4:K6"/>
    <mergeCell ref="Q4:Q6"/>
    <mergeCell ref="R4:S6"/>
    <mergeCell ref="C5:C6"/>
    <mergeCell ref="D5:D6"/>
    <mergeCell ref="E5:E6"/>
    <mergeCell ref="F5:F6"/>
    <mergeCell ref="M5:M6"/>
    <mergeCell ref="N5:N6"/>
    <mergeCell ref="O5:O6"/>
    <mergeCell ref="P5:P6"/>
  </mergeCells>
  <printOptions/>
  <pageMargins left="0.7874015748031497" right="0.7874015748031497" top="0.5905511811023623" bottom="0.5905511811023623" header="0.5118110236220472" footer="0.31496062992125984"/>
  <pageSetup firstPageNumber="16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T76"/>
  <sheetViews>
    <sheetView workbookViewId="0" topLeftCell="A1">
      <selection activeCell="D25" sqref="D25"/>
    </sheetView>
  </sheetViews>
  <sheetFormatPr defaultColWidth="9.00390625" defaultRowHeight="13.5"/>
  <cols>
    <col min="1" max="1" width="11.625" style="5" customWidth="1"/>
    <col min="2" max="6" width="9.00390625" style="5" customWidth="1"/>
    <col min="7" max="7" width="7.625" style="5" customWidth="1"/>
    <col min="8" max="8" width="9.00390625" style="5" customWidth="1"/>
    <col min="9" max="9" width="3.625" style="5" customWidth="1"/>
    <col min="10" max="10" width="9.625" style="5" customWidth="1"/>
    <col min="11" max="11" width="11.625" style="5" customWidth="1"/>
    <col min="12" max="16" width="9.00390625" style="5" customWidth="1"/>
    <col min="17" max="17" width="7.625" style="5" customWidth="1"/>
    <col min="18" max="18" width="9.00390625" style="62" customWidth="1"/>
    <col min="19" max="19" width="3.625" style="5" customWidth="1"/>
    <col min="20" max="21" width="9.625" style="5" customWidth="1"/>
    <col min="22" max="16384" width="9.00390625" style="5" customWidth="1"/>
  </cols>
  <sheetData>
    <row r="1" spans="1:18" s="8" customFormat="1" ht="15.75" customHeight="1">
      <c r="A1" s="7" t="str">
        <f>hyou2!A1</f>
        <v>第2表　　世帯数，人口及び面積（平成27年10月1日現在）－県・地域・市町村－</v>
      </c>
      <c r="E1" s="7"/>
      <c r="H1" s="9"/>
      <c r="K1" s="7"/>
      <c r="O1" s="7"/>
      <c r="R1" s="55"/>
    </row>
    <row r="2" spans="1:20" s="12" customFormat="1" ht="13.5" customHeight="1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>
      <c r="A4" s="114" t="s">
        <v>46</v>
      </c>
      <c r="B4" s="18" t="s">
        <v>47</v>
      </c>
      <c r="C4" s="19"/>
      <c r="D4" s="18" t="s">
        <v>49</v>
      </c>
      <c r="E4" s="20"/>
      <c r="F4" s="19"/>
      <c r="G4" s="102" t="s">
        <v>50</v>
      </c>
      <c r="H4" s="105" t="s">
        <v>53</v>
      </c>
      <c r="I4" s="106"/>
      <c r="J4" s="14"/>
      <c r="K4" s="114" t="s">
        <v>46</v>
      </c>
      <c r="L4" s="18" t="s">
        <v>47</v>
      </c>
      <c r="M4" s="19"/>
      <c r="N4" s="18" t="s">
        <v>49</v>
      </c>
      <c r="O4" s="20"/>
      <c r="P4" s="19"/>
      <c r="Q4" s="102" t="s">
        <v>50</v>
      </c>
      <c r="R4" s="105" t="s">
        <v>53</v>
      </c>
      <c r="S4" s="106"/>
      <c r="T4" s="14"/>
    </row>
    <row r="5" spans="1:20" s="15" customFormat="1" ht="13.5" customHeight="1">
      <c r="A5" s="115"/>
      <c r="B5" s="16"/>
      <c r="C5" s="111" t="s">
        <v>0</v>
      </c>
      <c r="D5" s="113" t="s">
        <v>48</v>
      </c>
      <c r="E5" s="113" t="s">
        <v>1</v>
      </c>
      <c r="F5" s="113" t="s">
        <v>2</v>
      </c>
      <c r="G5" s="103"/>
      <c r="H5" s="107"/>
      <c r="I5" s="108"/>
      <c r="J5" s="21" t="s">
        <v>51</v>
      </c>
      <c r="K5" s="115"/>
      <c r="L5" s="16"/>
      <c r="M5" s="111" t="s">
        <v>0</v>
      </c>
      <c r="N5" s="113" t="s">
        <v>48</v>
      </c>
      <c r="O5" s="113" t="s">
        <v>1</v>
      </c>
      <c r="P5" s="113" t="s">
        <v>2</v>
      </c>
      <c r="Q5" s="103"/>
      <c r="R5" s="107"/>
      <c r="S5" s="108"/>
      <c r="T5" s="21" t="s">
        <v>51</v>
      </c>
    </row>
    <row r="6" spans="1:20" s="15" customFormat="1" ht="13.5">
      <c r="A6" s="116"/>
      <c r="B6" s="17"/>
      <c r="C6" s="112"/>
      <c r="D6" s="104"/>
      <c r="E6" s="104"/>
      <c r="F6" s="104"/>
      <c r="G6" s="104"/>
      <c r="H6" s="109"/>
      <c r="I6" s="110"/>
      <c r="J6" s="22" t="s">
        <v>52</v>
      </c>
      <c r="K6" s="116"/>
      <c r="L6" s="17"/>
      <c r="M6" s="112"/>
      <c r="N6" s="104"/>
      <c r="O6" s="104"/>
      <c r="P6" s="104"/>
      <c r="Q6" s="104"/>
      <c r="R6" s="109"/>
      <c r="S6" s="110"/>
      <c r="T6" s="22" t="s">
        <v>52</v>
      </c>
    </row>
    <row r="7" spans="1:20" ht="13.5" customHeight="1">
      <c r="A7" s="24" t="s">
        <v>71</v>
      </c>
      <c r="B7" s="25" t="e">
        <f>#REF!</f>
        <v>#REF!</v>
      </c>
      <c r="C7" s="26" t="e">
        <f>#REF!</f>
        <v>#REF!</v>
      </c>
      <c r="D7" s="25" t="e">
        <f>#REF!</f>
        <v>#REF!</v>
      </c>
      <c r="E7" s="25" t="e">
        <f>#REF!</f>
        <v>#REF!</v>
      </c>
      <c r="F7" s="25" t="e">
        <f>#REF!</f>
        <v>#REF!</v>
      </c>
      <c r="G7" s="27" t="e">
        <f>#REF!</f>
        <v>#REF!</v>
      </c>
      <c r="H7" s="33" t="e">
        <f>#REF!</f>
        <v>#REF!</v>
      </c>
      <c r="I7" s="29"/>
      <c r="J7" s="30" t="e">
        <f>#REF!</f>
        <v>#REF!</v>
      </c>
      <c r="K7" s="90" t="s">
        <v>60</v>
      </c>
      <c r="L7" s="95" t="e">
        <f>#REF!</f>
        <v>#REF!</v>
      </c>
      <c r="M7" s="26" t="e">
        <f>#REF!</f>
        <v>#REF!</v>
      </c>
      <c r="N7" s="25" t="e">
        <f>#REF!</f>
        <v>#REF!</v>
      </c>
      <c r="O7" s="80" t="e">
        <f>#REF!</f>
        <v>#REF!</v>
      </c>
      <c r="P7" s="80" t="e">
        <f>#REF!</f>
        <v>#REF!</v>
      </c>
      <c r="Q7" s="27" t="e">
        <f>#REF!</f>
        <v>#REF!</v>
      </c>
      <c r="R7" s="33" t="e">
        <f>#REF!</f>
        <v>#REF!</v>
      </c>
      <c r="S7" s="29"/>
      <c r="T7" s="30" t="e">
        <f>#REF!</f>
        <v>#REF!</v>
      </c>
    </row>
    <row r="8" spans="1:20" ht="13.5" customHeight="1">
      <c r="A8" s="31"/>
      <c r="B8" s="25"/>
      <c r="C8" s="26"/>
      <c r="D8" s="25"/>
      <c r="E8" s="25"/>
      <c r="F8" s="25"/>
      <c r="G8" s="27"/>
      <c r="H8" s="32"/>
      <c r="I8" s="29"/>
      <c r="J8" s="30"/>
      <c r="K8" s="83" t="s">
        <v>61</v>
      </c>
      <c r="L8" s="84" t="e">
        <f>#REF!</f>
        <v>#REF!</v>
      </c>
      <c r="M8" s="26" t="e">
        <f>#REF!</f>
        <v>#REF!</v>
      </c>
      <c r="N8" s="25" t="e">
        <f>#REF!</f>
        <v>#REF!</v>
      </c>
      <c r="O8" s="80" t="e">
        <f>#REF!</f>
        <v>#REF!</v>
      </c>
      <c r="P8" s="80" t="e">
        <f>#REF!</f>
        <v>#REF!</v>
      </c>
      <c r="Q8" s="27" t="e">
        <f>#REF!</f>
        <v>#REF!</v>
      </c>
      <c r="R8" s="33" t="e">
        <f>#REF!</f>
        <v>#REF!</v>
      </c>
      <c r="S8" s="29"/>
      <c r="T8" s="30" t="e">
        <f>#REF!</f>
        <v>#REF!</v>
      </c>
    </row>
    <row r="9" spans="1:20" ht="13.5" customHeight="1">
      <c r="A9" s="31" t="s">
        <v>4</v>
      </c>
      <c r="B9" s="25" t="e">
        <f>#REF!</f>
        <v>#REF!</v>
      </c>
      <c r="C9" s="26" t="e">
        <f>#REF!</f>
        <v>#REF!</v>
      </c>
      <c r="D9" s="25" t="e">
        <f>#REF!</f>
        <v>#REF!</v>
      </c>
      <c r="E9" s="25" t="e">
        <f>#REF!</f>
        <v>#REF!</v>
      </c>
      <c r="F9" s="25" t="e">
        <f>#REF!</f>
        <v>#REF!</v>
      </c>
      <c r="G9" s="27" t="e">
        <f>#REF!</f>
        <v>#REF!</v>
      </c>
      <c r="H9" s="54" t="e">
        <f>#REF!</f>
        <v>#REF!</v>
      </c>
      <c r="I9" s="29"/>
      <c r="J9" s="30" t="e">
        <f>#REF!</f>
        <v>#REF!</v>
      </c>
      <c r="K9" s="90" t="s">
        <v>62</v>
      </c>
      <c r="L9" s="84" t="e">
        <f>#REF!</f>
        <v>#REF!</v>
      </c>
      <c r="M9" s="26" t="e">
        <f>#REF!</f>
        <v>#REF!</v>
      </c>
      <c r="N9" s="25" t="e">
        <f>#REF!</f>
        <v>#REF!</v>
      </c>
      <c r="O9" s="80" t="e">
        <f>#REF!</f>
        <v>#REF!</v>
      </c>
      <c r="P9" s="80" t="e">
        <f>#REF!</f>
        <v>#REF!</v>
      </c>
      <c r="Q9" s="27" t="e">
        <f>#REF!</f>
        <v>#REF!</v>
      </c>
      <c r="R9" s="33" t="e">
        <f>#REF!</f>
        <v>#REF!</v>
      </c>
      <c r="S9" s="29"/>
      <c r="T9" s="30" t="e">
        <f>#REF!</f>
        <v>#REF!</v>
      </c>
    </row>
    <row r="10" spans="1:20" ht="13.5" customHeight="1">
      <c r="A10" s="31" t="s">
        <v>5</v>
      </c>
      <c r="B10" s="25" t="e">
        <f>#REF!</f>
        <v>#REF!</v>
      </c>
      <c r="C10" s="26" t="e">
        <f>#REF!</f>
        <v>#REF!</v>
      </c>
      <c r="D10" s="25" t="e">
        <f>#REF!</f>
        <v>#REF!</v>
      </c>
      <c r="E10" s="25" t="e">
        <f>#REF!</f>
        <v>#REF!</v>
      </c>
      <c r="F10" s="25" t="e">
        <f>#REF!</f>
        <v>#REF!</v>
      </c>
      <c r="G10" s="27" t="e">
        <f>#REF!</f>
        <v>#REF!</v>
      </c>
      <c r="H10" s="54" t="e">
        <f>#REF!</f>
        <v>#REF!</v>
      </c>
      <c r="I10" s="29"/>
      <c r="J10" s="30" t="e">
        <f>#REF!</f>
        <v>#REF!</v>
      </c>
      <c r="K10" s="90" t="s">
        <v>63</v>
      </c>
      <c r="L10" s="84" t="e">
        <f>#REF!</f>
        <v>#REF!</v>
      </c>
      <c r="M10" s="26" t="e">
        <f>#REF!</f>
        <v>#REF!</v>
      </c>
      <c r="N10" s="25" t="e">
        <f>#REF!</f>
        <v>#REF!</v>
      </c>
      <c r="O10" s="80" t="e">
        <f>#REF!</f>
        <v>#REF!</v>
      </c>
      <c r="P10" s="80" t="e">
        <f>#REF!</f>
        <v>#REF!</v>
      </c>
      <c r="Q10" s="27" t="e">
        <f>#REF!</f>
        <v>#REF!</v>
      </c>
      <c r="R10" s="33" t="e">
        <f>#REF!</f>
        <v>#REF!</v>
      </c>
      <c r="S10" s="29"/>
      <c r="T10" s="30" t="e">
        <f>#REF!</f>
        <v>#REF!</v>
      </c>
    </row>
    <row r="11" spans="1:20" ht="13.5" customHeight="1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 t="s">
        <v>64</v>
      </c>
      <c r="L11" s="84" t="e">
        <f>#REF!</f>
        <v>#REF!</v>
      </c>
      <c r="M11" s="26" t="e">
        <f>#REF!</f>
        <v>#REF!</v>
      </c>
      <c r="N11" s="25" t="e">
        <f>#REF!</f>
        <v>#REF!</v>
      </c>
      <c r="O11" s="80" t="e">
        <f>#REF!</f>
        <v>#REF!</v>
      </c>
      <c r="P11" s="80" t="e">
        <f>#REF!</f>
        <v>#REF!</v>
      </c>
      <c r="Q11" s="27" t="e">
        <f>#REF!</f>
        <v>#REF!</v>
      </c>
      <c r="R11" s="33" t="e">
        <f>#REF!</f>
        <v>#REF!</v>
      </c>
      <c r="S11" s="29"/>
      <c r="T11" s="30" t="e">
        <f>#REF!</f>
        <v>#REF!</v>
      </c>
    </row>
    <row r="12" spans="1:20" ht="13.5" customHeight="1">
      <c r="A12" s="31" t="s">
        <v>6</v>
      </c>
      <c r="B12" s="25" t="e">
        <f>#REF!</f>
        <v>#REF!</v>
      </c>
      <c r="C12" s="26" t="e">
        <f>#REF!</f>
        <v>#REF!</v>
      </c>
      <c r="D12" s="25" t="e">
        <f>#REF!</f>
        <v>#REF!</v>
      </c>
      <c r="E12" s="25" t="e">
        <f>#REF!</f>
        <v>#REF!</v>
      </c>
      <c r="F12" s="25" t="e">
        <f>#REF!</f>
        <v>#REF!</v>
      </c>
      <c r="G12" s="27" t="e">
        <f>#REF!</f>
        <v>#REF!</v>
      </c>
      <c r="H12" s="54" t="e">
        <f>#REF!</f>
        <v>#REF!</v>
      </c>
      <c r="I12" s="29"/>
      <c r="J12" s="30" t="e">
        <f>#REF!</f>
        <v>#REF!</v>
      </c>
      <c r="K12" s="90" t="s">
        <v>65</v>
      </c>
      <c r="L12" s="84" t="e">
        <f>#REF!</f>
        <v>#REF!</v>
      </c>
      <c r="M12" s="26" t="e">
        <f>#REF!</f>
        <v>#REF!</v>
      </c>
      <c r="N12" s="25" t="e">
        <f>#REF!</f>
        <v>#REF!</v>
      </c>
      <c r="O12" s="80" t="e">
        <f>#REF!</f>
        <v>#REF!</v>
      </c>
      <c r="P12" s="80" t="e">
        <f>#REF!</f>
        <v>#REF!</v>
      </c>
      <c r="Q12" s="27" t="e">
        <f>#REF!</f>
        <v>#REF!</v>
      </c>
      <c r="R12" s="33" t="e">
        <f>#REF!</f>
        <v>#REF!</v>
      </c>
      <c r="S12" s="29"/>
      <c r="T12" s="30" t="e">
        <f>#REF!</f>
        <v>#REF!</v>
      </c>
    </row>
    <row r="13" spans="1:20" ht="13.5" customHeight="1">
      <c r="A13" s="31" t="s">
        <v>7</v>
      </c>
      <c r="B13" s="25" t="e">
        <f>#REF!</f>
        <v>#REF!</v>
      </c>
      <c r="C13" s="26" t="e">
        <f>#REF!</f>
        <v>#REF!</v>
      </c>
      <c r="D13" s="25" t="e">
        <f>#REF!</f>
        <v>#REF!</v>
      </c>
      <c r="E13" s="25" t="e">
        <f>#REF!</f>
        <v>#REF!</v>
      </c>
      <c r="F13" s="25" t="e">
        <f>#REF!</f>
        <v>#REF!</v>
      </c>
      <c r="G13" s="27" t="e">
        <f>#REF!</f>
        <v>#REF!</v>
      </c>
      <c r="H13" s="54" t="e">
        <f>#REF!</f>
        <v>#REF!</v>
      </c>
      <c r="I13" s="29"/>
      <c r="J13" s="30" t="e">
        <f>#REF!</f>
        <v>#REF!</v>
      </c>
      <c r="K13" s="83" t="s">
        <v>66</v>
      </c>
      <c r="L13" s="84" t="e">
        <f>#REF!</f>
        <v>#REF!</v>
      </c>
      <c r="M13" s="26" t="e">
        <f>#REF!</f>
        <v>#REF!</v>
      </c>
      <c r="N13" s="25" t="e">
        <f>#REF!</f>
        <v>#REF!</v>
      </c>
      <c r="O13" s="80" t="e">
        <f>#REF!</f>
        <v>#REF!</v>
      </c>
      <c r="P13" s="80" t="e">
        <f>#REF!</f>
        <v>#REF!</v>
      </c>
      <c r="Q13" s="27" t="e">
        <f>#REF!</f>
        <v>#REF!</v>
      </c>
      <c r="R13" s="33" t="e">
        <f>#REF!</f>
        <v>#REF!</v>
      </c>
      <c r="S13" s="29"/>
      <c r="T13" s="30" t="e">
        <f>#REF!</f>
        <v>#REF!</v>
      </c>
    </row>
    <row r="14" spans="1:20" ht="13.5" customHeight="1">
      <c r="A14" s="31" t="s">
        <v>8</v>
      </c>
      <c r="B14" s="25" t="e">
        <f>#REF!</f>
        <v>#REF!</v>
      </c>
      <c r="C14" s="26" t="e">
        <f>#REF!</f>
        <v>#REF!</v>
      </c>
      <c r="D14" s="25" t="e">
        <f>#REF!</f>
        <v>#REF!</v>
      </c>
      <c r="E14" s="25" t="e">
        <f>#REF!</f>
        <v>#REF!</v>
      </c>
      <c r="F14" s="25" t="e">
        <f>#REF!</f>
        <v>#REF!</v>
      </c>
      <c r="G14" s="27" t="e">
        <f>#REF!</f>
        <v>#REF!</v>
      </c>
      <c r="H14" s="54" t="e">
        <f>#REF!</f>
        <v>#REF!</v>
      </c>
      <c r="I14" s="29"/>
      <c r="J14" s="30" t="e">
        <f>#REF!</f>
        <v>#REF!</v>
      </c>
      <c r="K14" s="90" t="s">
        <v>67</v>
      </c>
      <c r="L14" s="84" t="e">
        <f>#REF!</f>
        <v>#REF!</v>
      </c>
      <c r="M14" s="26" t="e">
        <f>#REF!</f>
        <v>#REF!</v>
      </c>
      <c r="N14" s="25" t="e">
        <f>#REF!</f>
        <v>#REF!</v>
      </c>
      <c r="O14" s="80" t="e">
        <f>#REF!</f>
        <v>#REF!</v>
      </c>
      <c r="P14" s="80" t="e">
        <f>#REF!</f>
        <v>#REF!</v>
      </c>
      <c r="Q14" s="27" t="e">
        <f>#REF!</f>
        <v>#REF!</v>
      </c>
      <c r="R14" s="100" t="e">
        <f>#REF!</f>
        <v>#REF!</v>
      </c>
      <c r="S14" s="36"/>
      <c r="T14" s="30" t="e">
        <f>#REF!</f>
        <v>#REF!</v>
      </c>
    </row>
    <row r="15" spans="1:20" ht="13.5" customHeight="1">
      <c r="A15" s="31" t="s">
        <v>9</v>
      </c>
      <c r="B15" s="25" t="e">
        <f>#REF!</f>
        <v>#REF!</v>
      </c>
      <c r="C15" s="26" t="e">
        <f>#REF!</f>
        <v>#REF!</v>
      </c>
      <c r="D15" s="25" t="e">
        <f>#REF!</f>
        <v>#REF!</v>
      </c>
      <c r="E15" s="25" t="e">
        <f>#REF!</f>
        <v>#REF!</v>
      </c>
      <c r="F15" s="25" t="e">
        <f>#REF!</f>
        <v>#REF!</v>
      </c>
      <c r="G15" s="27" t="e">
        <f>#REF!</f>
        <v>#REF!</v>
      </c>
      <c r="H15" s="54" t="e">
        <f>#REF!</f>
        <v>#REF!</v>
      </c>
      <c r="I15" s="29"/>
      <c r="J15" s="30" t="e">
        <f>#REF!</f>
        <v>#REF!</v>
      </c>
      <c r="L15" s="84"/>
      <c r="M15" s="26"/>
      <c r="N15" s="97"/>
      <c r="O15" s="97"/>
      <c r="P15" s="97"/>
      <c r="Q15" s="99"/>
      <c r="R15" s="101"/>
      <c r="T15" s="99"/>
    </row>
    <row r="16" spans="1:20" ht="13.5" customHeight="1">
      <c r="A16" s="31" t="s">
        <v>10</v>
      </c>
      <c r="B16" s="25" t="e">
        <f>#REF!</f>
        <v>#REF!</v>
      </c>
      <c r="C16" s="26" t="e">
        <f>#REF!</f>
        <v>#REF!</v>
      </c>
      <c r="D16" s="25" t="e">
        <f>#REF!</f>
        <v>#REF!</v>
      </c>
      <c r="E16" s="25" t="e">
        <f>#REF!</f>
        <v>#REF!</v>
      </c>
      <c r="F16" s="25" t="e">
        <f>#REF!</f>
        <v>#REF!</v>
      </c>
      <c r="G16" s="27" t="e">
        <f>#REF!</f>
        <v>#REF!</v>
      </c>
      <c r="H16" s="54" t="e">
        <f>#REF!</f>
        <v>#REF!</v>
      </c>
      <c r="I16" s="29"/>
      <c r="J16" s="30" t="e">
        <f>#REF!</f>
        <v>#REF!</v>
      </c>
      <c r="K16" s="90" t="s">
        <v>29</v>
      </c>
      <c r="L16" s="84" t="e">
        <f>#REF!</f>
        <v>#REF!</v>
      </c>
      <c r="M16" s="26" t="e">
        <f>#REF!</f>
        <v>#REF!</v>
      </c>
      <c r="N16" s="63" t="e">
        <f>#REF!</f>
        <v>#REF!</v>
      </c>
      <c r="O16" s="63" t="e">
        <f>#REF!</f>
        <v>#REF!</v>
      </c>
      <c r="P16" s="63" t="e">
        <f>#REF!</f>
        <v>#REF!</v>
      </c>
      <c r="Q16" s="27" t="e">
        <f>#REF!</f>
        <v>#REF!</v>
      </c>
      <c r="R16" s="100" t="e">
        <f>#REF!</f>
        <v>#REF!</v>
      </c>
      <c r="S16" s="74"/>
      <c r="T16" s="30" t="e">
        <f>#REF!</f>
        <v>#REF!</v>
      </c>
    </row>
    <row r="17" spans="1:20" ht="13.5" customHeight="1">
      <c r="A17" s="31"/>
      <c r="B17" s="25"/>
      <c r="C17" s="26"/>
      <c r="D17" s="25"/>
      <c r="E17" s="25"/>
      <c r="F17" s="25"/>
      <c r="G17" s="27"/>
      <c r="H17" s="54"/>
      <c r="I17" s="29"/>
      <c r="J17" s="30"/>
      <c r="K17" s="90" t="s">
        <v>30</v>
      </c>
      <c r="L17" s="84" t="e">
        <f>#REF!</f>
        <v>#REF!</v>
      </c>
      <c r="M17" s="26" t="e">
        <f>#REF!</f>
        <v>#REF!</v>
      </c>
      <c r="N17" s="63" t="e">
        <f>#REF!</f>
        <v>#REF!</v>
      </c>
      <c r="O17" s="63" t="e">
        <f>#REF!</f>
        <v>#REF!</v>
      </c>
      <c r="P17" s="63" t="e">
        <f>#REF!</f>
        <v>#REF!</v>
      </c>
      <c r="Q17" s="27" t="e">
        <f>#REF!</f>
        <v>#REF!</v>
      </c>
      <c r="R17" s="33" t="e">
        <f>#REF!</f>
        <v>#REF!</v>
      </c>
      <c r="S17" s="37" t="s">
        <v>80</v>
      </c>
      <c r="T17" s="30" t="e">
        <f>#REF!</f>
        <v>#REF!</v>
      </c>
    </row>
    <row r="18" spans="1:20" ht="13.5" customHeight="1">
      <c r="A18" s="31" t="s">
        <v>78</v>
      </c>
      <c r="B18" s="77"/>
      <c r="C18" s="26"/>
      <c r="D18" s="72"/>
      <c r="E18" s="73"/>
      <c r="F18" s="73"/>
      <c r="G18" s="89"/>
      <c r="H18" s="33"/>
      <c r="I18" s="29"/>
      <c r="J18" s="30"/>
      <c r="K18" s="90" t="s">
        <v>31</v>
      </c>
      <c r="L18" s="84" t="e">
        <f>#REF!</f>
        <v>#REF!</v>
      </c>
      <c r="M18" s="26" t="e">
        <f>#REF!</f>
        <v>#REF!</v>
      </c>
      <c r="N18" s="63" t="e">
        <f>#REF!</f>
        <v>#REF!</v>
      </c>
      <c r="O18" s="63" t="e">
        <f>#REF!</f>
        <v>#REF!</v>
      </c>
      <c r="P18" s="63" t="e">
        <f>#REF!</f>
        <v>#REF!</v>
      </c>
      <c r="Q18" s="27" t="e">
        <f>#REF!</f>
        <v>#REF!</v>
      </c>
      <c r="R18" s="33" t="e">
        <f>#REF!</f>
        <v>#REF!</v>
      </c>
      <c r="S18" s="74"/>
      <c r="T18" s="30" t="e">
        <f>#REF!</f>
        <v>#REF!</v>
      </c>
    </row>
    <row r="19" spans="1:20" ht="13.5" customHeight="1">
      <c r="A19" s="31" t="s">
        <v>3</v>
      </c>
      <c r="B19" s="77" t="e">
        <f>#REF!</f>
        <v>#REF!</v>
      </c>
      <c r="C19" s="26" t="e">
        <f>#REF!</f>
        <v>#REF!</v>
      </c>
      <c r="D19" s="80" t="e">
        <f>#REF!</f>
        <v>#REF!</v>
      </c>
      <c r="E19" s="81" t="e">
        <f>#REF!</f>
        <v>#REF!</v>
      </c>
      <c r="F19" s="81" t="e">
        <f>#REF!</f>
        <v>#REF!</v>
      </c>
      <c r="G19" s="27" t="e">
        <f>#REF!</f>
        <v>#REF!</v>
      </c>
      <c r="H19" s="33" t="e">
        <f>#REF!</f>
        <v>#REF!</v>
      </c>
      <c r="I19" s="29"/>
      <c r="J19" s="30" t="e">
        <f>#REF!</f>
        <v>#REF!</v>
      </c>
      <c r="K19" s="90" t="s">
        <v>68</v>
      </c>
      <c r="L19" s="84" t="e">
        <f>#REF!</f>
        <v>#REF!</v>
      </c>
      <c r="M19" s="26" t="e">
        <f>#REF!</f>
        <v>#REF!</v>
      </c>
      <c r="N19" s="63" t="e">
        <f>#REF!</f>
        <v>#REF!</v>
      </c>
      <c r="O19" s="63" t="e">
        <f>#REF!</f>
        <v>#REF!</v>
      </c>
      <c r="P19" s="63" t="e">
        <f>#REF!</f>
        <v>#REF!</v>
      </c>
      <c r="Q19" s="27" t="e">
        <f>#REF!</f>
        <v>#REF!</v>
      </c>
      <c r="R19" s="33" t="e">
        <f>#REF!</f>
        <v>#REF!</v>
      </c>
      <c r="S19" s="74"/>
      <c r="T19" s="30" t="e">
        <f>#REF!</f>
        <v>#REF!</v>
      </c>
    </row>
    <row r="20" spans="1:20" ht="13.5" customHeight="1">
      <c r="A20" s="31"/>
      <c r="B20" s="77"/>
      <c r="C20" s="26"/>
      <c r="D20" s="80"/>
      <c r="E20" s="81"/>
      <c r="F20" s="81"/>
      <c r="G20" s="27"/>
      <c r="H20" s="33"/>
      <c r="I20" s="29"/>
      <c r="J20" s="30"/>
      <c r="K20" s="90"/>
      <c r="L20" s="84"/>
      <c r="M20" s="26"/>
      <c r="N20" s="34"/>
      <c r="O20" s="34"/>
      <c r="P20" s="34"/>
      <c r="Q20" s="27"/>
      <c r="R20" s="33"/>
      <c r="S20" s="74"/>
      <c r="T20" s="30"/>
    </row>
    <row r="21" spans="1:20" ht="13.5" customHeight="1">
      <c r="A21" s="31" t="s">
        <v>4</v>
      </c>
      <c r="B21" s="77" t="e">
        <f>#REF!</f>
        <v>#REF!</v>
      </c>
      <c r="C21" s="26" t="e">
        <f>#REF!</f>
        <v>#REF!</v>
      </c>
      <c r="D21" s="80" t="e">
        <f>#REF!</f>
        <v>#REF!</v>
      </c>
      <c r="E21" s="81" t="e">
        <f>#REF!</f>
        <v>#REF!</v>
      </c>
      <c r="F21" s="81" t="e">
        <f>#REF!</f>
        <v>#REF!</v>
      </c>
      <c r="G21" s="27" t="e">
        <f>#REF!</f>
        <v>#REF!</v>
      </c>
      <c r="H21" s="33" t="e">
        <f>#REF!</f>
        <v>#REF!</v>
      </c>
      <c r="I21" s="29"/>
      <c r="J21" s="30" t="e">
        <f>#REF!</f>
        <v>#REF!</v>
      </c>
      <c r="K21" s="90" t="s">
        <v>32</v>
      </c>
      <c r="L21" s="84" t="e">
        <f>#REF!</f>
        <v>#REF!</v>
      </c>
      <c r="M21" s="26" t="e">
        <f>#REF!</f>
        <v>#REF!</v>
      </c>
      <c r="N21" s="63" t="e">
        <f>#REF!</f>
        <v>#REF!</v>
      </c>
      <c r="O21" s="63" t="e">
        <f>#REF!</f>
        <v>#REF!</v>
      </c>
      <c r="P21" s="63" t="e">
        <f>#REF!</f>
        <v>#REF!</v>
      </c>
      <c r="Q21" s="27" t="e">
        <f>#REF!</f>
        <v>#REF!</v>
      </c>
      <c r="R21" s="100" t="e">
        <f>#REF!</f>
        <v>#REF!</v>
      </c>
      <c r="S21" s="74"/>
      <c r="T21" s="30" t="e">
        <f>#REF!</f>
        <v>#REF!</v>
      </c>
    </row>
    <row r="22" spans="1:20" ht="13.5" customHeight="1">
      <c r="A22" s="31" t="s">
        <v>5</v>
      </c>
      <c r="B22" s="77" t="e">
        <f>#REF!</f>
        <v>#REF!</v>
      </c>
      <c r="C22" s="26" t="e">
        <f>#REF!</f>
        <v>#REF!</v>
      </c>
      <c r="D22" s="80" t="e">
        <f>#REF!</f>
        <v>#REF!</v>
      </c>
      <c r="E22" s="81" t="e">
        <f>#REF!</f>
        <v>#REF!</v>
      </c>
      <c r="F22" s="81" t="e">
        <f>#REF!</f>
        <v>#REF!</v>
      </c>
      <c r="G22" s="27" t="e">
        <f>#REF!</f>
        <v>#REF!</v>
      </c>
      <c r="H22" s="33" t="e">
        <f>#REF!</f>
        <v>#REF!</v>
      </c>
      <c r="I22" s="29"/>
      <c r="J22" s="30" t="e">
        <f>#REF!</f>
        <v>#REF!</v>
      </c>
      <c r="K22" s="90" t="s">
        <v>33</v>
      </c>
      <c r="L22" s="84" t="e">
        <f>#REF!</f>
        <v>#REF!</v>
      </c>
      <c r="M22" s="26" t="e">
        <f>#REF!</f>
        <v>#REF!</v>
      </c>
      <c r="N22" s="63" t="e">
        <f>#REF!</f>
        <v>#REF!</v>
      </c>
      <c r="O22" s="63" t="e">
        <f>#REF!</f>
        <v>#REF!</v>
      </c>
      <c r="P22" s="63" t="e">
        <f>#REF!</f>
        <v>#REF!</v>
      </c>
      <c r="Q22" s="27" t="e">
        <f>#REF!</f>
        <v>#REF!</v>
      </c>
      <c r="R22" s="33" t="e">
        <f>#REF!</f>
        <v>#REF!</v>
      </c>
      <c r="S22" s="74"/>
      <c r="T22" s="30" t="e">
        <f>#REF!</f>
        <v>#REF!</v>
      </c>
    </row>
    <row r="23" spans="1:20" ht="13.5" customHeight="1">
      <c r="A23" s="31"/>
      <c r="B23" s="77"/>
      <c r="C23" s="26"/>
      <c r="D23" s="80"/>
      <c r="E23" s="81"/>
      <c r="F23" s="81"/>
      <c r="G23" s="27"/>
      <c r="H23" s="33"/>
      <c r="I23" s="29"/>
      <c r="J23" s="30"/>
      <c r="K23" s="90"/>
      <c r="L23" s="84"/>
      <c r="M23" s="26"/>
      <c r="N23" s="63"/>
      <c r="O23" s="63"/>
      <c r="P23" s="63"/>
      <c r="Q23" s="27"/>
      <c r="R23" s="33"/>
      <c r="S23" s="74"/>
      <c r="T23" s="30"/>
    </row>
    <row r="24" spans="1:20" ht="13.5" customHeight="1">
      <c r="A24" s="31" t="s">
        <v>6</v>
      </c>
      <c r="B24" s="77" t="e">
        <f>#REF!</f>
        <v>#REF!</v>
      </c>
      <c r="C24" s="26" t="e">
        <f>#REF!</f>
        <v>#REF!</v>
      </c>
      <c r="D24" s="80" t="e">
        <f>#REF!</f>
        <v>#REF!</v>
      </c>
      <c r="E24" s="81" t="e">
        <f>#REF!</f>
        <v>#REF!</v>
      </c>
      <c r="F24" s="81" t="e">
        <f>#REF!</f>
        <v>#REF!</v>
      </c>
      <c r="G24" s="27" t="e">
        <f>#REF!</f>
        <v>#REF!</v>
      </c>
      <c r="H24" s="33" t="e">
        <f>#REF!</f>
        <v>#REF!</v>
      </c>
      <c r="I24" s="29"/>
      <c r="J24" s="30" t="e">
        <f>#REF!</f>
        <v>#REF!</v>
      </c>
      <c r="K24" s="90" t="s">
        <v>34</v>
      </c>
      <c r="L24" s="84" t="e">
        <f>#REF!</f>
        <v>#REF!</v>
      </c>
      <c r="M24" s="26" t="e">
        <f>#REF!</f>
        <v>#REF!</v>
      </c>
      <c r="N24" s="63" t="e">
        <f>#REF!</f>
        <v>#REF!</v>
      </c>
      <c r="O24" s="63" t="e">
        <f>#REF!</f>
        <v>#REF!</v>
      </c>
      <c r="P24" s="63" t="e">
        <f>#REF!</f>
        <v>#REF!</v>
      </c>
      <c r="Q24" s="27" t="e">
        <f>#REF!</f>
        <v>#REF!</v>
      </c>
      <c r="R24" s="100" t="e">
        <f>#REF!</f>
        <v>#REF!</v>
      </c>
      <c r="S24" s="74"/>
      <c r="T24" s="30" t="e">
        <f>#REF!</f>
        <v>#REF!</v>
      </c>
    </row>
    <row r="25" spans="1:20" ht="13.5" customHeight="1">
      <c r="A25" s="31" t="s">
        <v>7</v>
      </c>
      <c r="B25" s="77" t="e">
        <f>#REF!</f>
        <v>#REF!</v>
      </c>
      <c r="C25" s="26" t="e">
        <f>#REF!</f>
        <v>#REF!</v>
      </c>
      <c r="D25" s="80" t="e">
        <f>#REF!</f>
        <v>#REF!</v>
      </c>
      <c r="E25" s="81" t="e">
        <f>#REF!</f>
        <v>#REF!</v>
      </c>
      <c r="F25" s="81" t="e">
        <f>#REF!</f>
        <v>#REF!</v>
      </c>
      <c r="G25" s="27" t="e">
        <f>#REF!</f>
        <v>#REF!</v>
      </c>
      <c r="H25" s="33" t="e">
        <f>#REF!</f>
        <v>#REF!</v>
      </c>
      <c r="I25" s="29"/>
      <c r="J25" s="30" t="e">
        <f>#REF!</f>
        <v>#REF!</v>
      </c>
      <c r="K25" s="90" t="s">
        <v>35</v>
      </c>
      <c r="L25" s="84" t="e">
        <f>#REF!</f>
        <v>#REF!</v>
      </c>
      <c r="M25" s="26" t="e">
        <f>#REF!</f>
        <v>#REF!</v>
      </c>
      <c r="N25" s="63" t="e">
        <f>#REF!</f>
        <v>#REF!</v>
      </c>
      <c r="O25" s="63" t="e">
        <f>#REF!</f>
        <v>#REF!</v>
      </c>
      <c r="P25" s="63" t="e">
        <f>#REF!</f>
        <v>#REF!</v>
      </c>
      <c r="Q25" s="27" t="e">
        <f>#REF!</f>
        <v>#REF!</v>
      </c>
      <c r="R25" s="33" t="e">
        <f>#REF!</f>
        <v>#REF!</v>
      </c>
      <c r="S25" s="74"/>
      <c r="T25" s="30" t="e">
        <f>#REF!</f>
        <v>#REF!</v>
      </c>
    </row>
    <row r="26" spans="1:20" ht="13.5" customHeight="1">
      <c r="A26" s="31" t="s">
        <v>8</v>
      </c>
      <c r="B26" s="77" t="e">
        <f>#REF!</f>
        <v>#REF!</v>
      </c>
      <c r="C26" s="26" t="e">
        <f>#REF!</f>
        <v>#REF!</v>
      </c>
      <c r="D26" s="80" t="e">
        <f>#REF!</f>
        <v>#REF!</v>
      </c>
      <c r="E26" s="81" t="e">
        <f>#REF!</f>
        <v>#REF!</v>
      </c>
      <c r="F26" s="81" t="e">
        <f>#REF!</f>
        <v>#REF!</v>
      </c>
      <c r="G26" s="27" t="e">
        <f>#REF!</f>
        <v>#REF!</v>
      </c>
      <c r="H26" s="33" t="e">
        <f>#REF!</f>
        <v>#REF!</v>
      </c>
      <c r="I26" s="29"/>
      <c r="J26" s="30" t="e">
        <f>#REF!</f>
        <v>#REF!</v>
      </c>
      <c r="K26" s="90"/>
      <c r="L26" s="84"/>
      <c r="M26" s="26"/>
      <c r="N26" s="63"/>
      <c r="O26" s="63"/>
      <c r="P26" s="63"/>
      <c r="Q26" s="27"/>
      <c r="R26" s="33"/>
      <c r="S26" s="74"/>
      <c r="T26" s="30"/>
    </row>
    <row r="27" spans="1:20" ht="13.5" customHeight="1">
      <c r="A27" s="31" t="s">
        <v>9</v>
      </c>
      <c r="B27" s="77" t="e">
        <f>#REF!</f>
        <v>#REF!</v>
      </c>
      <c r="C27" s="26" t="e">
        <f>#REF!</f>
        <v>#REF!</v>
      </c>
      <c r="D27" s="80" t="e">
        <f>#REF!</f>
        <v>#REF!</v>
      </c>
      <c r="E27" s="81" t="e">
        <f>#REF!</f>
        <v>#REF!</v>
      </c>
      <c r="F27" s="81" t="e">
        <f>#REF!</f>
        <v>#REF!</v>
      </c>
      <c r="G27" s="27" t="e">
        <f>#REF!</f>
        <v>#REF!</v>
      </c>
      <c r="H27" s="33" t="e">
        <f>#REF!</f>
        <v>#REF!</v>
      </c>
      <c r="I27" s="29"/>
      <c r="J27" s="30" t="e">
        <f>#REF!</f>
        <v>#REF!</v>
      </c>
      <c r="K27" s="90" t="s">
        <v>69</v>
      </c>
      <c r="L27" s="84" t="e">
        <f>#REF!</f>
        <v>#REF!</v>
      </c>
      <c r="M27" s="26" t="e">
        <f>#REF!</f>
        <v>#REF!</v>
      </c>
      <c r="N27" s="63" t="e">
        <f>#REF!</f>
        <v>#REF!</v>
      </c>
      <c r="O27" s="63" t="e">
        <f>#REF!</f>
        <v>#REF!</v>
      </c>
      <c r="P27" s="63" t="e">
        <f>#REF!</f>
        <v>#REF!</v>
      </c>
      <c r="Q27" s="27" t="e">
        <f>#REF!</f>
        <v>#REF!</v>
      </c>
      <c r="R27" s="100" t="e">
        <f>#REF!</f>
        <v>#REF!</v>
      </c>
      <c r="S27" s="74"/>
      <c r="T27" s="30" t="e">
        <f>#REF!</f>
        <v>#REF!</v>
      </c>
    </row>
    <row r="28" spans="1:20" ht="13.5" customHeight="1">
      <c r="A28" s="31" t="s">
        <v>10</v>
      </c>
      <c r="B28" s="77" t="e">
        <f>#REF!</f>
        <v>#REF!</v>
      </c>
      <c r="C28" s="26" t="e">
        <f>#REF!</f>
        <v>#REF!</v>
      </c>
      <c r="D28" s="80" t="e">
        <f>#REF!</f>
        <v>#REF!</v>
      </c>
      <c r="E28" s="81" t="e">
        <f>#REF!</f>
        <v>#REF!</v>
      </c>
      <c r="F28" s="81" t="e">
        <f>#REF!</f>
        <v>#REF!</v>
      </c>
      <c r="G28" s="27" t="e">
        <f>#REF!</f>
        <v>#REF!</v>
      </c>
      <c r="H28" s="33" t="e">
        <f>#REF!</f>
        <v>#REF!</v>
      </c>
      <c r="I28" s="29"/>
      <c r="J28" s="30" t="e">
        <f>#REF!</f>
        <v>#REF!</v>
      </c>
      <c r="K28" s="90" t="s">
        <v>36</v>
      </c>
      <c r="L28" s="84" t="e">
        <f>#REF!</f>
        <v>#REF!</v>
      </c>
      <c r="M28" s="26" t="e">
        <f>#REF!</f>
        <v>#REF!</v>
      </c>
      <c r="N28" s="63" t="e">
        <f>#REF!</f>
        <v>#REF!</v>
      </c>
      <c r="O28" s="63" t="e">
        <f>#REF!</f>
        <v>#REF!</v>
      </c>
      <c r="P28" s="63" t="e">
        <f>#REF!</f>
        <v>#REF!</v>
      </c>
      <c r="Q28" s="27" t="e">
        <f>#REF!</f>
        <v>#REF!</v>
      </c>
      <c r="R28" s="33" t="e">
        <f>#REF!</f>
        <v>#REF!</v>
      </c>
      <c r="S28" s="74"/>
      <c r="T28" s="30" t="e">
        <f>#REF!</f>
        <v>#REF!</v>
      </c>
    </row>
    <row r="29" spans="1:20" ht="13.5" customHeight="1">
      <c r="A29" s="31"/>
      <c r="B29" s="77"/>
      <c r="C29" s="26"/>
      <c r="D29" s="72"/>
      <c r="E29" s="73"/>
      <c r="F29" s="73"/>
      <c r="G29" s="89"/>
      <c r="H29" s="33"/>
      <c r="I29" s="29"/>
      <c r="J29" s="30"/>
      <c r="K29" s="90" t="s">
        <v>37</v>
      </c>
      <c r="L29" s="84" t="e">
        <f>#REF!</f>
        <v>#REF!</v>
      </c>
      <c r="M29" s="26" t="e">
        <f>#REF!</f>
        <v>#REF!</v>
      </c>
      <c r="N29" s="63" t="e">
        <f>#REF!</f>
        <v>#REF!</v>
      </c>
      <c r="O29" s="63" t="e">
        <f>#REF!</f>
        <v>#REF!</v>
      </c>
      <c r="P29" s="63" t="e">
        <f>#REF!</f>
        <v>#REF!</v>
      </c>
      <c r="Q29" s="27" t="e">
        <f>#REF!</f>
        <v>#REF!</v>
      </c>
      <c r="R29" s="33" t="e">
        <f>#REF!</f>
        <v>#REF!</v>
      </c>
      <c r="S29" s="74"/>
      <c r="T29" s="30" t="e">
        <f>#REF!</f>
        <v>#REF!</v>
      </c>
    </row>
    <row r="30" spans="1:20" ht="13.5" customHeight="1">
      <c r="A30" s="31" t="s">
        <v>11</v>
      </c>
      <c r="B30" s="77" t="e">
        <f>#REF!</f>
        <v>#REF!</v>
      </c>
      <c r="C30" s="26" t="e">
        <f>#REF!</f>
        <v>#REF!</v>
      </c>
      <c r="D30" s="80" t="e">
        <f>#REF!</f>
        <v>#REF!</v>
      </c>
      <c r="E30" s="80" t="e">
        <f>#REF!</f>
        <v>#REF!</v>
      </c>
      <c r="F30" s="80" t="e">
        <f>#REF!</f>
        <v>#REF!</v>
      </c>
      <c r="G30" s="27" t="e">
        <f>#REF!</f>
        <v>#REF!</v>
      </c>
      <c r="H30" s="33" t="e">
        <f>#REF!</f>
        <v>#REF!</v>
      </c>
      <c r="I30" s="29" t="s">
        <v>80</v>
      </c>
      <c r="J30" s="30" t="e">
        <f>#REF!</f>
        <v>#REF!</v>
      </c>
      <c r="K30" s="90" t="s">
        <v>38</v>
      </c>
      <c r="L30" s="84" t="e">
        <f>#REF!</f>
        <v>#REF!</v>
      </c>
      <c r="M30" s="26" t="e">
        <f>#REF!</f>
        <v>#REF!</v>
      </c>
      <c r="N30" s="63" t="e">
        <f>#REF!</f>
        <v>#REF!</v>
      </c>
      <c r="O30" s="63" t="e">
        <f>#REF!</f>
        <v>#REF!</v>
      </c>
      <c r="P30" s="63" t="e">
        <f>#REF!</f>
        <v>#REF!</v>
      </c>
      <c r="Q30" s="27" t="e">
        <f>#REF!</f>
        <v>#REF!</v>
      </c>
      <c r="R30" s="33" t="e">
        <f>#REF!</f>
        <v>#REF!</v>
      </c>
      <c r="S30" s="74"/>
      <c r="T30" s="30" t="e">
        <f>#REF!</f>
        <v>#REF!</v>
      </c>
    </row>
    <row r="31" spans="1:20" ht="13.5" customHeight="1">
      <c r="A31" s="31" t="s">
        <v>12</v>
      </c>
      <c r="B31" s="77" t="e">
        <f>#REF!</f>
        <v>#REF!</v>
      </c>
      <c r="C31" s="26" t="e">
        <f>#REF!</f>
        <v>#REF!</v>
      </c>
      <c r="D31" s="80" t="e">
        <f>#REF!</f>
        <v>#REF!</v>
      </c>
      <c r="E31" s="80" t="e">
        <f>#REF!</f>
        <v>#REF!</v>
      </c>
      <c r="F31" s="80" t="e">
        <f>#REF!</f>
        <v>#REF!</v>
      </c>
      <c r="G31" s="75" t="e">
        <f>#REF!</f>
        <v>#REF!</v>
      </c>
      <c r="H31" s="64" t="e">
        <f>#REF!</f>
        <v>#REF!</v>
      </c>
      <c r="I31" s="29"/>
      <c r="J31" s="75" t="e">
        <f>#REF!</f>
        <v>#REF!</v>
      </c>
      <c r="K31" s="90"/>
      <c r="L31" s="84"/>
      <c r="M31" s="26"/>
      <c r="N31" s="63"/>
      <c r="O31" s="63"/>
      <c r="P31" s="63"/>
      <c r="Q31" s="27"/>
      <c r="R31" s="33"/>
      <c r="S31" s="74"/>
      <c r="T31" s="30"/>
    </row>
    <row r="32" spans="1:20" ht="13.5" customHeight="1">
      <c r="A32" s="31" t="s">
        <v>13</v>
      </c>
      <c r="B32" s="77" t="e">
        <f>#REF!</f>
        <v>#REF!</v>
      </c>
      <c r="C32" s="26" t="e">
        <f>#REF!</f>
        <v>#REF!</v>
      </c>
      <c r="D32" s="80" t="e">
        <f>#REF!</f>
        <v>#REF!</v>
      </c>
      <c r="E32" s="80" t="e">
        <f>#REF!</f>
        <v>#REF!</v>
      </c>
      <c r="F32" s="80" t="e">
        <f>#REF!</f>
        <v>#REF!</v>
      </c>
      <c r="G32" s="76" t="e">
        <f>#REF!</f>
        <v>#REF!</v>
      </c>
      <c r="H32" s="65" t="e">
        <f>#REF!</f>
        <v>#REF!</v>
      </c>
      <c r="I32" s="29"/>
      <c r="J32" s="76" t="e">
        <f>#REF!</f>
        <v>#REF!</v>
      </c>
      <c r="K32" s="90" t="s">
        <v>39</v>
      </c>
      <c r="L32" s="84" t="e">
        <f>#REF!</f>
        <v>#REF!</v>
      </c>
      <c r="M32" s="26" t="e">
        <f>#REF!</f>
        <v>#REF!</v>
      </c>
      <c r="N32" s="63" t="e">
        <f>#REF!</f>
        <v>#REF!</v>
      </c>
      <c r="O32" s="63" t="e">
        <f>#REF!</f>
        <v>#REF!</v>
      </c>
      <c r="P32" s="63" t="e">
        <f>#REF!</f>
        <v>#REF!</v>
      </c>
      <c r="Q32" s="27" t="e">
        <f>#REF!</f>
        <v>#REF!</v>
      </c>
      <c r="R32" s="100" t="e">
        <f>#REF!</f>
        <v>#REF!</v>
      </c>
      <c r="S32" s="74"/>
      <c r="T32" s="30" t="e">
        <f>#REF!</f>
        <v>#REF!</v>
      </c>
    </row>
    <row r="33" spans="1:20" ht="13.5" customHeight="1">
      <c r="A33" s="31" t="s">
        <v>14</v>
      </c>
      <c r="B33" s="77" t="e">
        <f>#REF!</f>
        <v>#REF!</v>
      </c>
      <c r="C33" s="26" t="e">
        <f>#REF!</f>
        <v>#REF!</v>
      </c>
      <c r="D33" s="80" t="e">
        <f>#REF!</f>
        <v>#REF!</v>
      </c>
      <c r="E33" s="80" t="e">
        <f>#REF!</f>
        <v>#REF!</v>
      </c>
      <c r="F33" s="80" t="e">
        <f>#REF!</f>
        <v>#REF!</v>
      </c>
      <c r="G33" s="75" t="e">
        <f>#REF!</f>
        <v>#REF!</v>
      </c>
      <c r="H33" s="64" t="e">
        <f>#REF!</f>
        <v>#REF!</v>
      </c>
      <c r="I33" s="29"/>
      <c r="J33" s="75" t="e">
        <f>#REF!</f>
        <v>#REF!</v>
      </c>
      <c r="K33" s="90" t="s">
        <v>40</v>
      </c>
      <c r="L33" s="84" t="e">
        <f>#REF!</f>
        <v>#REF!</v>
      </c>
      <c r="M33" s="26" t="e">
        <f>#REF!</f>
        <v>#REF!</v>
      </c>
      <c r="N33" s="63" t="e">
        <f>#REF!</f>
        <v>#REF!</v>
      </c>
      <c r="O33" s="63" t="e">
        <f>#REF!</f>
        <v>#REF!</v>
      </c>
      <c r="P33" s="63" t="e">
        <f>#REF!</f>
        <v>#REF!</v>
      </c>
      <c r="Q33" s="27" t="e">
        <f>#REF!</f>
        <v>#REF!</v>
      </c>
      <c r="R33" s="33" t="e">
        <f>#REF!</f>
        <v>#REF!</v>
      </c>
      <c r="S33" s="74"/>
      <c r="T33" s="30" t="e">
        <f>#REF!</f>
        <v>#REF!</v>
      </c>
    </row>
    <row r="34" spans="1:20" ht="13.5" customHeight="1">
      <c r="A34" s="31" t="s">
        <v>15</v>
      </c>
      <c r="B34" s="77" t="e">
        <f>#REF!</f>
        <v>#REF!</v>
      </c>
      <c r="C34" s="26" t="e">
        <f>#REF!</f>
        <v>#REF!</v>
      </c>
      <c r="D34" s="80" t="e">
        <f>#REF!</f>
        <v>#REF!</v>
      </c>
      <c r="E34" s="80" t="e">
        <f>#REF!</f>
        <v>#REF!</v>
      </c>
      <c r="F34" s="80" t="e">
        <f>#REF!</f>
        <v>#REF!</v>
      </c>
      <c r="G34" s="75" t="e">
        <f>#REF!</f>
        <v>#REF!</v>
      </c>
      <c r="H34" s="64" t="e">
        <f>#REF!</f>
        <v>#REF!</v>
      </c>
      <c r="I34" s="29"/>
      <c r="J34" s="75" t="e">
        <f>#REF!</f>
        <v>#REF!</v>
      </c>
      <c r="K34" s="90"/>
      <c r="L34" s="84"/>
      <c r="M34" s="26"/>
      <c r="N34" s="63"/>
      <c r="O34" s="63"/>
      <c r="P34" s="63"/>
      <c r="Q34" s="27"/>
      <c r="R34" s="33"/>
      <c r="S34" s="74"/>
      <c r="T34" s="30"/>
    </row>
    <row r="35" spans="1:20" ht="13.5" customHeight="1">
      <c r="A35" s="31" t="s">
        <v>16</v>
      </c>
      <c r="B35" s="77" t="e">
        <f>#REF!</f>
        <v>#REF!</v>
      </c>
      <c r="C35" s="26" t="e">
        <f>#REF!</f>
        <v>#REF!</v>
      </c>
      <c r="D35" s="80" t="e">
        <f>#REF!</f>
        <v>#REF!</v>
      </c>
      <c r="E35" s="80" t="e">
        <f>#REF!</f>
        <v>#REF!</v>
      </c>
      <c r="F35" s="80" t="e">
        <f>#REF!</f>
        <v>#REF!</v>
      </c>
      <c r="G35" s="76" t="e">
        <f>#REF!</f>
        <v>#REF!</v>
      </c>
      <c r="H35" s="65" t="e">
        <f>#REF!</f>
        <v>#REF!</v>
      </c>
      <c r="I35" s="29"/>
      <c r="J35" s="76" t="e">
        <f>#REF!</f>
        <v>#REF!</v>
      </c>
      <c r="K35" s="90" t="s">
        <v>41</v>
      </c>
      <c r="L35" s="84" t="e">
        <f>#REF!</f>
        <v>#REF!</v>
      </c>
      <c r="M35" s="26" t="e">
        <f>#REF!</f>
        <v>#REF!</v>
      </c>
      <c r="N35" s="63" t="e">
        <f>#REF!</f>
        <v>#REF!</v>
      </c>
      <c r="O35" s="63" t="e">
        <f>#REF!</f>
        <v>#REF!</v>
      </c>
      <c r="P35" s="63" t="e">
        <f>#REF!</f>
        <v>#REF!</v>
      </c>
      <c r="Q35" s="27" t="e">
        <f>#REF!</f>
        <v>#REF!</v>
      </c>
      <c r="R35" s="100" t="e">
        <f>#REF!</f>
        <v>#REF!</v>
      </c>
      <c r="S35" s="74"/>
      <c r="T35" s="30" t="e">
        <f>#REF!</f>
        <v>#REF!</v>
      </c>
    </row>
    <row r="36" spans="1:20" ht="13.5" customHeight="1">
      <c r="A36" s="31" t="s">
        <v>17</v>
      </c>
      <c r="B36" s="77" t="e">
        <f>#REF!</f>
        <v>#REF!</v>
      </c>
      <c r="C36" s="26" t="e">
        <f>#REF!</f>
        <v>#REF!</v>
      </c>
      <c r="D36" s="80" t="e">
        <f>#REF!</f>
        <v>#REF!</v>
      </c>
      <c r="E36" s="80" t="e">
        <f>#REF!</f>
        <v>#REF!</v>
      </c>
      <c r="F36" s="80" t="e">
        <f>#REF!</f>
        <v>#REF!</v>
      </c>
      <c r="G36" s="75" t="e">
        <f>#REF!</f>
        <v>#REF!</v>
      </c>
      <c r="H36" s="64" t="e">
        <f>#REF!</f>
        <v>#REF!</v>
      </c>
      <c r="I36" s="29"/>
      <c r="J36" s="75" t="e">
        <f>#REF!</f>
        <v>#REF!</v>
      </c>
      <c r="K36" s="90" t="s">
        <v>42</v>
      </c>
      <c r="L36" s="84" t="e">
        <f>#REF!</f>
        <v>#REF!</v>
      </c>
      <c r="M36" s="26" t="e">
        <f>#REF!</f>
        <v>#REF!</v>
      </c>
      <c r="N36" s="63" t="e">
        <f>#REF!</f>
        <v>#REF!</v>
      </c>
      <c r="O36" s="63" t="e">
        <f>#REF!</f>
        <v>#REF!</v>
      </c>
      <c r="P36" s="63" t="e">
        <f>#REF!</f>
        <v>#REF!</v>
      </c>
      <c r="Q36" s="27" t="e">
        <f>#REF!</f>
        <v>#REF!</v>
      </c>
      <c r="R36" s="33" t="e">
        <f>#REF!</f>
        <v>#REF!</v>
      </c>
      <c r="S36" s="74"/>
      <c r="T36" s="30" t="e">
        <f>#REF!</f>
        <v>#REF!</v>
      </c>
    </row>
    <row r="37" spans="1:20" ht="13.5" customHeight="1">
      <c r="A37" s="31" t="s">
        <v>18</v>
      </c>
      <c r="B37" s="77" t="e">
        <f>#REF!</f>
        <v>#REF!</v>
      </c>
      <c r="C37" s="26" t="e">
        <f>#REF!</f>
        <v>#REF!</v>
      </c>
      <c r="D37" s="80" t="e">
        <f>#REF!</f>
        <v>#REF!</v>
      </c>
      <c r="E37" s="80" t="e">
        <f>#REF!</f>
        <v>#REF!</v>
      </c>
      <c r="F37" s="80" t="e">
        <f>#REF!</f>
        <v>#REF!</v>
      </c>
      <c r="G37" s="75" t="e">
        <f>#REF!</f>
        <v>#REF!</v>
      </c>
      <c r="H37" s="64" t="e">
        <f>#REF!</f>
        <v>#REF!</v>
      </c>
      <c r="I37" s="29"/>
      <c r="J37" s="75" t="e">
        <f>#REF!</f>
        <v>#REF!</v>
      </c>
      <c r="K37" s="90" t="s">
        <v>43</v>
      </c>
      <c r="L37" s="84" t="e">
        <f>#REF!</f>
        <v>#REF!</v>
      </c>
      <c r="M37" s="26" t="e">
        <f>#REF!</f>
        <v>#REF!</v>
      </c>
      <c r="N37" s="63" t="e">
        <f>#REF!</f>
        <v>#REF!</v>
      </c>
      <c r="O37" s="63" t="e">
        <f>#REF!</f>
        <v>#REF!</v>
      </c>
      <c r="P37" s="63" t="e">
        <f>#REF!</f>
        <v>#REF!</v>
      </c>
      <c r="Q37" s="27" t="e">
        <f>#REF!</f>
        <v>#REF!</v>
      </c>
      <c r="R37" s="33" t="e">
        <f>#REF!</f>
        <v>#REF!</v>
      </c>
      <c r="S37" s="74"/>
      <c r="T37" s="30" t="e">
        <f>#REF!</f>
        <v>#REF!</v>
      </c>
    </row>
    <row r="38" spans="1:20" ht="13.5" customHeight="1">
      <c r="A38" s="31" t="s">
        <v>55</v>
      </c>
      <c r="B38" s="77" t="e">
        <f>#REF!</f>
        <v>#REF!</v>
      </c>
      <c r="C38" s="26" t="e">
        <f>#REF!</f>
        <v>#REF!</v>
      </c>
      <c r="D38" s="80" t="e">
        <f>#REF!</f>
        <v>#REF!</v>
      </c>
      <c r="E38" s="80" t="e">
        <f>#REF!</f>
        <v>#REF!</v>
      </c>
      <c r="F38" s="80" t="e">
        <f>#REF!</f>
        <v>#REF!</v>
      </c>
      <c r="G38" s="75" t="e">
        <f>#REF!</f>
        <v>#REF!</v>
      </c>
      <c r="H38" s="64" t="e">
        <f>#REF!</f>
        <v>#REF!</v>
      </c>
      <c r="I38" s="29"/>
      <c r="J38" s="75" t="e">
        <f>#REF!</f>
        <v>#REF!</v>
      </c>
      <c r="K38" s="90"/>
      <c r="L38" s="84"/>
      <c r="M38" s="26"/>
      <c r="N38" s="34"/>
      <c r="O38" s="34"/>
      <c r="P38" s="34"/>
      <c r="Q38" s="27"/>
      <c r="R38" s="33"/>
      <c r="S38" s="74"/>
      <c r="T38" s="30"/>
    </row>
    <row r="39" spans="1:20" ht="13.5" customHeight="1">
      <c r="A39" s="31" t="s">
        <v>19</v>
      </c>
      <c r="B39" s="77" t="e">
        <f>#REF!</f>
        <v>#REF!</v>
      </c>
      <c r="C39" s="26" t="e">
        <f>#REF!</f>
        <v>#REF!</v>
      </c>
      <c r="D39" s="80" t="e">
        <f>#REF!</f>
        <v>#REF!</v>
      </c>
      <c r="E39" s="80" t="e">
        <f>#REF!</f>
        <v>#REF!</v>
      </c>
      <c r="F39" s="80" t="e">
        <f>#REF!</f>
        <v>#REF!</v>
      </c>
      <c r="G39" s="75" t="e">
        <f>#REF!</f>
        <v>#REF!</v>
      </c>
      <c r="H39" s="64" t="e">
        <f>#REF!</f>
        <v>#REF!</v>
      </c>
      <c r="I39" s="29"/>
      <c r="J39" s="75" t="e">
        <f>#REF!</f>
        <v>#REF!</v>
      </c>
      <c r="K39" s="90" t="s">
        <v>44</v>
      </c>
      <c r="L39" s="84" t="e">
        <f>#REF!</f>
        <v>#REF!</v>
      </c>
      <c r="M39" s="26" t="e">
        <f>#REF!</f>
        <v>#REF!</v>
      </c>
      <c r="N39" s="63" t="e">
        <f>#REF!</f>
        <v>#REF!</v>
      </c>
      <c r="O39" s="63" t="e">
        <f>#REF!</f>
        <v>#REF!</v>
      </c>
      <c r="P39" s="63" t="e">
        <f>#REF!</f>
        <v>#REF!</v>
      </c>
      <c r="Q39" s="27" t="e">
        <f>#REF!</f>
        <v>#REF!</v>
      </c>
      <c r="R39" s="100" t="e">
        <f>#REF!</f>
        <v>#REF!</v>
      </c>
      <c r="S39" s="74"/>
      <c r="T39" s="30" t="e">
        <f>#REF!</f>
        <v>#REF!</v>
      </c>
    </row>
    <row r="40" spans="1:20" ht="13.5" customHeight="1">
      <c r="A40" s="31" t="s">
        <v>20</v>
      </c>
      <c r="B40" s="77" t="e">
        <f>#REF!</f>
        <v>#REF!</v>
      </c>
      <c r="C40" s="26" t="e">
        <f>#REF!</f>
        <v>#REF!</v>
      </c>
      <c r="D40" s="80" t="e">
        <f>#REF!</f>
        <v>#REF!</v>
      </c>
      <c r="E40" s="80" t="e">
        <f>#REF!</f>
        <v>#REF!</v>
      </c>
      <c r="F40" s="80" t="e">
        <f>#REF!</f>
        <v>#REF!</v>
      </c>
      <c r="G40" s="75" t="e">
        <f>#REF!</f>
        <v>#REF!</v>
      </c>
      <c r="H40" s="64" t="e">
        <f>#REF!</f>
        <v>#REF!</v>
      </c>
      <c r="I40" s="29"/>
      <c r="J40" s="75" t="e">
        <f>#REF!</f>
        <v>#REF!</v>
      </c>
      <c r="K40" s="90" t="s">
        <v>70</v>
      </c>
      <c r="L40" s="84" t="e">
        <f>#REF!</f>
        <v>#REF!</v>
      </c>
      <c r="M40" s="26" t="e">
        <f>#REF!</f>
        <v>#REF!</v>
      </c>
      <c r="N40" s="63" t="e">
        <f>#REF!</f>
        <v>#REF!</v>
      </c>
      <c r="O40" s="63" t="e">
        <f>#REF!</f>
        <v>#REF!</v>
      </c>
      <c r="P40" s="63" t="e">
        <f>#REF!</f>
        <v>#REF!</v>
      </c>
      <c r="Q40" s="27" t="e">
        <f>#REF!</f>
        <v>#REF!</v>
      </c>
      <c r="R40" s="33" t="e">
        <f>#REF!</f>
        <v>#REF!</v>
      </c>
      <c r="S40" s="74"/>
      <c r="T40" s="30" t="e">
        <f>#REF!</f>
        <v>#REF!</v>
      </c>
    </row>
    <row r="41" spans="1:20" ht="13.5" customHeight="1">
      <c r="A41" s="31" t="s">
        <v>21</v>
      </c>
      <c r="B41" s="77" t="e">
        <f>#REF!</f>
        <v>#REF!</v>
      </c>
      <c r="C41" s="26" t="e">
        <f>#REF!</f>
        <v>#REF!</v>
      </c>
      <c r="D41" s="80" t="e">
        <f>#REF!</f>
        <v>#REF!</v>
      </c>
      <c r="E41" s="80" t="e">
        <f>#REF!</f>
        <v>#REF!</v>
      </c>
      <c r="F41" s="80" t="e">
        <f>#REF!</f>
        <v>#REF!</v>
      </c>
      <c r="G41" s="27" t="e">
        <f>#REF!</f>
        <v>#REF!</v>
      </c>
      <c r="H41" s="32" t="e">
        <f>#REF!</f>
        <v>#REF!</v>
      </c>
      <c r="I41" s="29"/>
      <c r="J41" s="30" t="e">
        <f>#REF!</f>
        <v>#REF!</v>
      </c>
      <c r="K41" s="90"/>
      <c r="L41" s="84"/>
      <c r="M41" s="26"/>
      <c r="N41" s="63"/>
      <c r="O41" s="63"/>
      <c r="P41" s="63"/>
      <c r="Q41" s="27"/>
      <c r="R41" s="100"/>
      <c r="S41" s="74"/>
      <c r="T41" s="30"/>
    </row>
    <row r="42" spans="1:20" ht="13.5" customHeight="1">
      <c r="A42" s="31" t="s">
        <v>22</v>
      </c>
      <c r="B42" s="77" t="e">
        <f>#REF!</f>
        <v>#REF!</v>
      </c>
      <c r="C42" s="26" t="e">
        <f>#REF!</f>
        <v>#REF!</v>
      </c>
      <c r="D42" s="80" t="e">
        <f>#REF!</f>
        <v>#REF!</v>
      </c>
      <c r="E42" s="80" t="e">
        <f>#REF!</f>
        <v>#REF!</v>
      </c>
      <c r="F42" s="80" t="e">
        <f>#REF!</f>
        <v>#REF!</v>
      </c>
      <c r="G42" s="27" t="e">
        <f>#REF!</f>
        <v>#REF!</v>
      </c>
      <c r="H42" s="33" t="e">
        <f>#REF!</f>
        <v>#REF!</v>
      </c>
      <c r="I42" s="29"/>
      <c r="J42" s="30" t="e">
        <f>#REF!</f>
        <v>#REF!</v>
      </c>
      <c r="K42" s="90"/>
      <c r="L42" s="84"/>
      <c r="M42" s="26"/>
      <c r="N42" s="63"/>
      <c r="O42" s="63"/>
      <c r="P42" s="63"/>
      <c r="Q42" s="27"/>
      <c r="R42" s="33"/>
      <c r="S42" s="37"/>
      <c r="T42" s="30"/>
    </row>
    <row r="43" spans="1:20" ht="13.5" customHeight="1">
      <c r="A43" s="31" t="s">
        <v>23</v>
      </c>
      <c r="B43" s="77" t="e">
        <f>#REF!</f>
        <v>#REF!</v>
      </c>
      <c r="C43" s="26" t="e">
        <f>#REF!</f>
        <v>#REF!</v>
      </c>
      <c r="D43" s="80" t="e">
        <f>#REF!</f>
        <v>#REF!</v>
      </c>
      <c r="E43" s="80" t="e">
        <f>#REF!</f>
        <v>#REF!</v>
      </c>
      <c r="F43" s="80" t="e">
        <f>#REF!</f>
        <v>#REF!</v>
      </c>
      <c r="G43" s="27" t="e">
        <f>#REF!</f>
        <v>#REF!</v>
      </c>
      <c r="H43" s="33" t="e">
        <f>#REF!</f>
        <v>#REF!</v>
      </c>
      <c r="I43" s="29"/>
      <c r="J43" s="30" t="e">
        <f>#REF!</f>
        <v>#REF!</v>
      </c>
      <c r="K43" s="90"/>
      <c r="L43" s="84"/>
      <c r="M43" s="26"/>
      <c r="N43" s="63"/>
      <c r="O43" s="63"/>
      <c r="P43" s="63"/>
      <c r="Q43" s="27"/>
      <c r="R43" s="33"/>
      <c r="S43" s="37"/>
      <c r="T43" s="30"/>
    </row>
    <row r="44" spans="1:20" ht="13.5" customHeight="1">
      <c r="A44" s="31" t="s">
        <v>24</v>
      </c>
      <c r="B44" s="77" t="e">
        <f>#REF!</f>
        <v>#REF!</v>
      </c>
      <c r="C44" s="26" t="e">
        <f>#REF!</f>
        <v>#REF!</v>
      </c>
      <c r="D44" s="80" t="e">
        <f>#REF!</f>
        <v>#REF!</v>
      </c>
      <c r="E44" s="80" t="e">
        <f>#REF!</f>
        <v>#REF!</v>
      </c>
      <c r="F44" s="80" t="e">
        <f>#REF!</f>
        <v>#REF!</v>
      </c>
      <c r="G44" s="27" t="e">
        <f>#REF!</f>
        <v>#REF!</v>
      </c>
      <c r="H44" s="33" t="e">
        <f>#REF!</f>
        <v>#REF!</v>
      </c>
      <c r="I44" s="29"/>
      <c r="J44" s="30" t="e">
        <f>#REF!</f>
        <v>#REF!</v>
      </c>
      <c r="K44" s="90"/>
      <c r="L44" s="84"/>
      <c r="M44" s="26"/>
      <c r="N44" s="63"/>
      <c r="O44" s="63"/>
      <c r="P44" s="63"/>
      <c r="Q44" s="27"/>
      <c r="R44" s="33"/>
      <c r="S44" s="37"/>
      <c r="T44" s="30"/>
    </row>
    <row r="45" spans="1:20" ht="13.5" customHeight="1">
      <c r="A45" s="31" t="s">
        <v>25</v>
      </c>
      <c r="B45" s="77" t="e">
        <f>#REF!</f>
        <v>#REF!</v>
      </c>
      <c r="C45" s="26" t="e">
        <f>#REF!</f>
        <v>#REF!</v>
      </c>
      <c r="D45" s="80" t="e">
        <f>#REF!</f>
        <v>#REF!</v>
      </c>
      <c r="E45" s="80" t="e">
        <f>#REF!</f>
        <v>#REF!</v>
      </c>
      <c r="F45" s="80" t="e">
        <f>#REF!</f>
        <v>#REF!</v>
      </c>
      <c r="G45" s="27" t="e">
        <f>#REF!</f>
        <v>#REF!</v>
      </c>
      <c r="H45" s="33" t="e">
        <f>#REF!</f>
        <v>#REF!</v>
      </c>
      <c r="I45" s="29"/>
      <c r="J45" s="30" t="e">
        <f>#REF!</f>
        <v>#REF!</v>
      </c>
      <c r="L45" s="96"/>
      <c r="M45" s="98"/>
      <c r="N45" s="97"/>
      <c r="O45" s="97"/>
      <c r="P45" s="97"/>
      <c r="Q45" s="99"/>
      <c r="R45" s="101"/>
      <c r="T45" s="99"/>
    </row>
    <row r="46" spans="1:20" ht="13.5" customHeight="1">
      <c r="A46" s="31" t="s">
        <v>26</v>
      </c>
      <c r="B46" s="77" t="e">
        <f>#REF!</f>
        <v>#REF!</v>
      </c>
      <c r="C46" s="26" t="e">
        <f>#REF!</f>
        <v>#REF!</v>
      </c>
      <c r="D46" s="80" t="e">
        <f>#REF!</f>
        <v>#REF!</v>
      </c>
      <c r="E46" s="80" t="e">
        <f>#REF!</f>
        <v>#REF!</v>
      </c>
      <c r="F46" s="80" t="e">
        <f>#REF!</f>
        <v>#REF!</v>
      </c>
      <c r="G46" s="27" t="e">
        <f>#REF!</f>
        <v>#REF!</v>
      </c>
      <c r="H46" s="33" t="e">
        <f>#REF!</f>
        <v>#REF!</v>
      </c>
      <c r="I46" s="29"/>
      <c r="J46" s="30" t="e">
        <f>#REF!</f>
        <v>#REF!</v>
      </c>
      <c r="K46" s="90"/>
      <c r="L46" s="84"/>
      <c r="M46" s="26"/>
      <c r="N46" s="63"/>
      <c r="O46" s="63"/>
      <c r="P46" s="63"/>
      <c r="Q46" s="27"/>
      <c r="R46" s="33"/>
      <c r="S46" s="37"/>
      <c r="T46" s="30"/>
    </row>
    <row r="47" spans="1:20" ht="13.5" customHeight="1">
      <c r="A47" s="31" t="s">
        <v>27</v>
      </c>
      <c r="B47" s="77" t="e">
        <f>#REF!</f>
        <v>#REF!</v>
      </c>
      <c r="C47" s="26" t="e">
        <f>#REF!</f>
        <v>#REF!</v>
      </c>
      <c r="D47" s="80" t="e">
        <f>#REF!</f>
        <v>#REF!</v>
      </c>
      <c r="E47" s="80" t="e">
        <f>#REF!</f>
        <v>#REF!</v>
      </c>
      <c r="F47" s="80" t="e">
        <f>#REF!</f>
        <v>#REF!</v>
      </c>
      <c r="G47" s="27" t="e">
        <f>#REF!</f>
        <v>#REF!</v>
      </c>
      <c r="H47" s="33" t="e">
        <f>#REF!</f>
        <v>#REF!</v>
      </c>
      <c r="I47" s="29"/>
      <c r="J47" s="30" t="e">
        <f>#REF!</f>
        <v>#REF!</v>
      </c>
      <c r="K47" s="90"/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3.5" customHeight="1">
      <c r="A48" s="31" t="s">
        <v>28</v>
      </c>
      <c r="B48" s="77" t="e">
        <f>#REF!</f>
        <v>#REF!</v>
      </c>
      <c r="C48" s="26" t="e">
        <f>#REF!</f>
        <v>#REF!</v>
      </c>
      <c r="D48" s="80" t="e">
        <f>#REF!</f>
        <v>#REF!</v>
      </c>
      <c r="E48" s="80" t="e">
        <f>#REF!</f>
        <v>#REF!</v>
      </c>
      <c r="F48" s="80" t="e">
        <f>#REF!</f>
        <v>#REF!</v>
      </c>
      <c r="G48" s="27" t="e">
        <f>#REF!</f>
        <v>#REF!</v>
      </c>
      <c r="H48" s="33" t="e">
        <f>#REF!</f>
        <v>#REF!</v>
      </c>
      <c r="I48" s="29"/>
      <c r="J48" s="30" t="e">
        <f>#REF!</f>
        <v>#REF!</v>
      </c>
      <c r="K48" s="90"/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3.5" customHeight="1">
      <c r="A49" s="31" t="s">
        <v>45</v>
      </c>
      <c r="B49" s="77" t="e">
        <f>#REF!</f>
        <v>#REF!</v>
      </c>
      <c r="C49" s="26" t="e">
        <f>#REF!</f>
        <v>#REF!</v>
      </c>
      <c r="D49" s="80" t="e">
        <f>#REF!</f>
        <v>#REF!</v>
      </c>
      <c r="E49" s="80" t="e">
        <f>#REF!</f>
        <v>#REF!</v>
      </c>
      <c r="F49" s="80" t="e">
        <f>#REF!</f>
        <v>#REF!</v>
      </c>
      <c r="G49" s="27" t="e">
        <f>#REF!</f>
        <v>#REF!</v>
      </c>
      <c r="H49" s="33" t="e">
        <f>#REF!</f>
        <v>#REF!</v>
      </c>
      <c r="I49" s="29"/>
      <c r="J49" s="30" t="e">
        <f>#REF!</f>
        <v>#REF!</v>
      </c>
      <c r="K49" s="90"/>
      <c r="L49" s="84"/>
      <c r="M49" s="26"/>
      <c r="N49" s="63"/>
      <c r="O49" s="63"/>
      <c r="P49" s="63"/>
      <c r="Q49" s="27"/>
      <c r="R49" s="28"/>
      <c r="S49" s="37"/>
      <c r="T49" s="30"/>
    </row>
    <row r="50" spans="1:20" ht="13.5" customHeight="1">
      <c r="A50" s="31" t="s">
        <v>56</v>
      </c>
      <c r="B50" s="77" t="e">
        <f>#REF!</f>
        <v>#REF!</v>
      </c>
      <c r="C50" s="26" t="e">
        <f>#REF!</f>
        <v>#REF!</v>
      </c>
      <c r="D50" s="80" t="e">
        <f>#REF!</f>
        <v>#REF!</v>
      </c>
      <c r="E50" s="80" t="e">
        <f>#REF!</f>
        <v>#REF!</v>
      </c>
      <c r="F50" s="80" t="e">
        <f>#REF!</f>
        <v>#REF!</v>
      </c>
      <c r="G50" s="27" t="e">
        <f>#REF!</f>
        <v>#REF!</v>
      </c>
      <c r="H50" s="33" t="e">
        <f>#REF!</f>
        <v>#REF!</v>
      </c>
      <c r="I50" s="29"/>
      <c r="J50" s="30" t="e">
        <f>#REF!</f>
        <v>#REF!</v>
      </c>
      <c r="K50" s="90"/>
      <c r="L50" s="84"/>
      <c r="M50" s="26"/>
      <c r="N50" s="63"/>
      <c r="O50" s="63"/>
      <c r="P50" s="63"/>
      <c r="Q50" s="27"/>
      <c r="R50" s="28"/>
      <c r="S50" s="37"/>
      <c r="T50" s="30"/>
    </row>
    <row r="51" spans="1:20" ht="13.5" customHeight="1">
      <c r="A51" s="31" t="s">
        <v>57</v>
      </c>
      <c r="B51" s="77" t="e">
        <f>#REF!</f>
        <v>#REF!</v>
      </c>
      <c r="C51" s="26" t="e">
        <f>#REF!</f>
        <v>#REF!</v>
      </c>
      <c r="D51" s="80" t="e">
        <f>#REF!</f>
        <v>#REF!</v>
      </c>
      <c r="E51" s="80" t="e">
        <f>#REF!</f>
        <v>#REF!</v>
      </c>
      <c r="F51" s="80" t="e">
        <f>#REF!</f>
        <v>#REF!</v>
      </c>
      <c r="G51" s="27" t="e">
        <f>#REF!</f>
        <v>#REF!</v>
      </c>
      <c r="H51" s="33" t="e">
        <f>#REF!</f>
        <v>#REF!</v>
      </c>
      <c r="I51" s="29"/>
      <c r="J51" s="30" t="e">
        <f>#REF!</f>
        <v>#REF!</v>
      </c>
      <c r="K51" s="90"/>
      <c r="L51" s="84"/>
      <c r="M51" s="26"/>
      <c r="N51" s="63"/>
      <c r="O51" s="63"/>
      <c r="P51" s="63"/>
      <c r="Q51" s="27"/>
      <c r="R51" s="28"/>
      <c r="S51" s="37"/>
      <c r="T51" s="30"/>
    </row>
    <row r="52" spans="1:20" ht="13.5" customHeight="1">
      <c r="A52" s="31" t="s">
        <v>58</v>
      </c>
      <c r="B52" s="77" t="e">
        <f>#REF!</f>
        <v>#REF!</v>
      </c>
      <c r="C52" s="26" t="e">
        <f>#REF!</f>
        <v>#REF!</v>
      </c>
      <c r="D52" s="80" t="e">
        <f>#REF!</f>
        <v>#REF!</v>
      </c>
      <c r="E52" s="80" t="e">
        <f>#REF!</f>
        <v>#REF!</v>
      </c>
      <c r="F52" s="80" t="e">
        <f>#REF!</f>
        <v>#REF!</v>
      </c>
      <c r="G52" s="27" t="e">
        <f>#REF!</f>
        <v>#REF!</v>
      </c>
      <c r="H52" s="33" t="e">
        <f>#REF!</f>
        <v>#REF!</v>
      </c>
      <c r="I52" s="29"/>
      <c r="J52" s="30" t="e">
        <f>#REF!</f>
        <v>#REF!</v>
      </c>
      <c r="K52" s="90"/>
      <c r="L52" s="84"/>
      <c r="M52" s="26"/>
      <c r="N52" s="63"/>
      <c r="O52" s="63"/>
      <c r="P52" s="63"/>
      <c r="Q52" s="27"/>
      <c r="R52" s="28"/>
      <c r="S52" s="37"/>
      <c r="T52" s="30"/>
    </row>
    <row r="53" spans="1:20" ht="13.5" customHeight="1" thickBot="1">
      <c r="A53" s="31" t="s">
        <v>59</v>
      </c>
      <c r="B53" s="80" t="e">
        <f>#REF!</f>
        <v>#REF!</v>
      </c>
      <c r="C53" s="26" t="e">
        <f>#REF!</f>
        <v>#REF!</v>
      </c>
      <c r="D53" s="25" t="e">
        <f>#REF!</f>
        <v>#REF!</v>
      </c>
      <c r="E53" s="25" t="e">
        <f>#REF!</f>
        <v>#REF!</v>
      </c>
      <c r="F53" s="25" t="e">
        <f>#REF!</f>
        <v>#REF!</v>
      </c>
      <c r="G53" s="27" t="e">
        <f>#REF!</f>
        <v>#REF!</v>
      </c>
      <c r="H53" s="33" t="e">
        <f>#REF!</f>
        <v>#REF!</v>
      </c>
      <c r="I53" s="29"/>
      <c r="J53" s="30" t="e">
        <f>#REF!</f>
        <v>#REF!</v>
      </c>
      <c r="K53" s="83"/>
      <c r="L53" s="92"/>
      <c r="M53" s="26"/>
      <c r="N53" s="63"/>
      <c r="O53" s="63"/>
      <c r="P53" s="34"/>
      <c r="Q53" s="27"/>
      <c r="R53" s="28"/>
      <c r="S53" s="37"/>
      <c r="T53" s="30"/>
    </row>
    <row r="54" spans="1:20" ht="3.75" customHeight="1">
      <c r="A54" s="44"/>
      <c r="B54" s="45"/>
      <c r="C54" s="39"/>
      <c r="D54" s="66"/>
      <c r="E54" s="66"/>
      <c r="F54" s="66"/>
      <c r="G54" s="40"/>
      <c r="H54" s="41"/>
      <c r="I54" s="46"/>
      <c r="J54" s="40"/>
      <c r="K54" s="38"/>
      <c r="L54" s="66"/>
      <c r="M54" s="39"/>
      <c r="N54" s="47"/>
      <c r="O54" s="47"/>
      <c r="P54" s="48"/>
      <c r="Q54" s="40"/>
      <c r="R54" s="60"/>
      <c r="S54" s="42"/>
      <c r="T54" s="40"/>
    </row>
    <row r="55" spans="1:18" s="53" customFormat="1" ht="12" customHeight="1">
      <c r="A55" s="49" t="s">
        <v>79</v>
      </c>
      <c r="B55" s="50"/>
      <c r="C55" s="49"/>
      <c r="D55" s="50"/>
      <c r="E55" s="49"/>
      <c r="F55" s="51"/>
      <c r="G55" s="30"/>
      <c r="H55" s="52"/>
      <c r="I55" s="49"/>
      <c r="J55" s="49"/>
      <c r="R55" s="61"/>
    </row>
    <row r="56" spans="1:18" s="53" customFormat="1" ht="12" customHeight="1">
      <c r="A56" s="49" t="s">
        <v>86</v>
      </c>
      <c r="B56" s="49"/>
      <c r="C56" s="49"/>
      <c r="D56" s="49"/>
      <c r="E56" s="49"/>
      <c r="F56" s="49"/>
      <c r="G56" s="49"/>
      <c r="H56" s="49"/>
      <c r="I56" s="49"/>
      <c r="J56" s="49"/>
      <c r="R56" s="61"/>
    </row>
    <row r="57" spans="1:18" s="53" customFormat="1" ht="12" customHeight="1">
      <c r="A57" s="49" t="s">
        <v>87</v>
      </c>
      <c r="B57" s="49"/>
      <c r="C57" s="49"/>
      <c r="D57" s="49"/>
      <c r="E57" s="49"/>
      <c r="F57" s="49"/>
      <c r="G57" s="49"/>
      <c r="H57" s="49"/>
      <c r="I57" s="49"/>
      <c r="J57" s="49"/>
      <c r="R57" s="61"/>
    </row>
    <row r="58" spans="1:18" s="53" customFormat="1" ht="12" customHeight="1">
      <c r="A58" s="49" t="s">
        <v>88</v>
      </c>
      <c r="B58" s="49"/>
      <c r="C58" s="49"/>
      <c r="D58" s="49"/>
      <c r="E58" s="49"/>
      <c r="F58" s="49"/>
      <c r="G58" s="49"/>
      <c r="H58" s="49"/>
      <c r="I58" s="49"/>
      <c r="J58" s="49"/>
      <c r="R58" s="61"/>
    </row>
    <row r="59" spans="1:20" s="53" customFormat="1" ht="12" customHeight="1">
      <c r="A59" s="49" t="s">
        <v>54</v>
      </c>
      <c r="B59" s="50"/>
      <c r="C59" s="49"/>
      <c r="D59" s="50"/>
      <c r="E59" s="51"/>
      <c r="F59" s="51"/>
      <c r="G59" s="49"/>
      <c r="H59" s="51"/>
      <c r="I59" s="49"/>
      <c r="J59" s="49"/>
      <c r="K59" s="5"/>
      <c r="L59" s="5"/>
      <c r="M59" s="5"/>
      <c r="N59" s="5"/>
      <c r="O59" s="5"/>
      <c r="P59" s="5"/>
      <c r="Q59" s="5"/>
      <c r="R59" s="62"/>
      <c r="S59" s="5"/>
      <c r="T59" s="5"/>
    </row>
    <row r="60" spans="1:20" s="70" customFormat="1" ht="12" customHeight="1">
      <c r="A60" s="67" t="s">
        <v>84</v>
      </c>
      <c r="B60" s="68"/>
      <c r="C60" s="67"/>
      <c r="D60" s="68"/>
      <c r="E60" s="68"/>
      <c r="F60" s="68"/>
      <c r="G60" s="69"/>
      <c r="H60" s="69"/>
      <c r="I60" s="69"/>
      <c r="J60" s="67"/>
      <c r="K60" s="5"/>
      <c r="L60" s="5"/>
      <c r="M60" s="5"/>
      <c r="N60" s="5"/>
      <c r="O60" s="5"/>
      <c r="P60" s="5"/>
      <c r="Q60" s="5"/>
      <c r="R60" s="62"/>
      <c r="S60" s="5"/>
      <c r="T60" s="5"/>
    </row>
    <row r="61" spans="1:20" s="70" customFormat="1" ht="12" customHeight="1">
      <c r="A61" s="67"/>
      <c r="B61" s="68"/>
      <c r="C61" s="67"/>
      <c r="D61" s="68"/>
      <c r="E61" s="68"/>
      <c r="F61" s="68"/>
      <c r="G61" s="69"/>
      <c r="H61" s="69"/>
      <c r="I61" s="69"/>
      <c r="J61" s="67"/>
      <c r="K61" s="67"/>
      <c r="L61" s="68"/>
      <c r="M61" s="67"/>
      <c r="N61" s="68"/>
      <c r="O61" s="68"/>
      <c r="P61" s="68"/>
      <c r="Q61" s="67"/>
      <c r="R61" s="69"/>
      <c r="S61" s="69"/>
      <c r="T61" s="43"/>
    </row>
    <row r="62" spans="1:20" s="70" customFormat="1" ht="12" customHeight="1">
      <c r="A62" s="67"/>
      <c r="B62" s="68"/>
      <c r="C62" s="67"/>
      <c r="D62" s="68"/>
      <c r="E62" s="68"/>
      <c r="F62" s="68"/>
      <c r="G62" s="69"/>
      <c r="H62" s="69"/>
      <c r="I62" s="69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s="70" customFormat="1" ht="12" customHeight="1">
      <c r="A63" s="67"/>
      <c r="B63" s="68"/>
      <c r="C63" s="67"/>
      <c r="D63" s="68"/>
      <c r="E63" s="68"/>
      <c r="F63" s="68"/>
      <c r="G63" s="69"/>
      <c r="H63" s="69"/>
      <c r="I63" s="69"/>
      <c r="J63" s="67"/>
      <c r="K63" s="67"/>
      <c r="L63" s="68"/>
      <c r="M63" s="67"/>
      <c r="N63" s="68"/>
      <c r="O63" s="68"/>
      <c r="P63" s="68"/>
      <c r="Q63" s="69"/>
      <c r="R63" s="69"/>
      <c r="S63" s="69"/>
      <c r="T63" s="67"/>
    </row>
    <row r="64" spans="1:20" s="70" customFormat="1" ht="12" customHeight="1">
      <c r="A64" s="67"/>
      <c r="B64" s="68"/>
      <c r="C64" s="67"/>
      <c r="D64" s="68"/>
      <c r="E64" s="68"/>
      <c r="F64" s="68"/>
      <c r="G64" s="69"/>
      <c r="H64" s="69"/>
      <c r="I64" s="69"/>
      <c r="J64" s="67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0"/>
      <c r="L65" s="68"/>
      <c r="M65" s="67"/>
      <c r="N65" s="68"/>
      <c r="O65" s="68"/>
      <c r="P65" s="68"/>
      <c r="Q65" s="69"/>
      <c r="R65" s="69"/>
      <c r="S65" s="69"/>
      <c r="T65" s="67"/>
    </row>
    <row r="66" spans="1:20" s="53" customFormat="1" ht="12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70"/>
      <c r="L66" s="68"/>
      <c r="M66" s="67"/>
      <c r="N66" s="68"/>
      <c r="O66" s="68"/>
      <c r="P66" s="68"/>
      <c r="Q66" s="69"/>
      <c r="R66" s="69"/>
      <c r="S66" s="69"/>
      <c r="T66" s="67"/>
    </row>
    <row r="67" spans="1:20" s="53" customFormat="1" ht="12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71"/>
      <c r="L67" s="68"/>
      <c r="M67" s="67"/>
      <c r="N67" s="68"/>
      <c r="O67" s="68"/>
      <c r="P67" s="68"/>
      <c r="Q67" s="69"/>
      <c r="R67" s="69"/>
      <c r="S67" s="69"/>
      <c r="T67" s="67"/>
    </row>
    <row r="70" spans="1:20" s="70" customFormat="1" ht="12" customHeight="1">
      <c r="A70" s="67"/>
      <c r="B70" s="68"/>
      <c r="C70" s="67"/>
      <c r="D70" s="68"/>
      <c r="E70" s="68"/>
      <c r="F70" s="68"/>
      <c r="G70" s="67"/>
      <c r="H70" s="69"/>
      <c r="I70" s="69"/>
      <c r="J70" s="43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  <row r="75" spans="1:20" s="70" customFormat="1" ht="12" customHeight="1">
      <c r="A75" s="67"/>
      <c r="B75" s="68"/>
      <c r="C75" s="67"/>
      <c r="D75" s="68"/>
      <c r="E75" s="68"/>
      <c r="F75" s="68"/>
      <c r="G75" s="69"/>
      <c r="H75" s="69"/>
      <c r="I75" s="69"/>
      <c r="J75" s="67"/>
      <c r="K75" s="5"/>
      <c r="L75" s="5"/>
      <c r="M75" s="5"/>
      <c r="N75" s="5"/>
      <c r="O75" s="5"/>
      <c r="P75" s="5"/>
      <c r="Q75" s="5"/>
      <c r="R75" s="62"/>
      <c r="S75" s="5"/>
      <c r="T75" s="5"/>
    </row>
    <row r="76" spans="1:20" s="70" customFormat="1" ht="12" customHeight="1">
      <c r="A76" s="67"/>
      <c r="B76" s="68"/>
      <c r="C76" s="67"/>
      <c r="D76" s="68"/>
      <c r="E76" s="68"/>
      <c r="F76" s="68"/>
      <c r="G76" s="69"/>
      <c r="H76" s="69"/>
      <c r="I76" s="69"/>
      <c r="J76" s="67"/>
      <c r="K76" s="5"/>
      <c r="L76" s="5"/>
      <c r="M76" s="5"/>
      <c r="N76" s="5"/>
      <c r="O76" s="5"/>
      <c r="P76" s="5"/>
      <c r="Q76" s="5"/>
      <c r="R76" s="62"/>
      <c r="S76" s="5"/>
      <c r="T76" s="5"/>
    </row>
  </sheetData>
  <sheetProtection/>
  <mergeCells count="14">
    <mergeCell ref="A4:A6"/>
    <mergeCell ref="G4:G6"/>
    <mergeCell ref="H4:I6"/>
    <mergeCell ref="K4:K6"/>
    <mergeCell ref="Q4:Q6"/>
    <mergeCell ref="R4:S6"/>
    <mergeCell ref="C5:C6"/>
    <mergeCell ref="D5:D6"/>
    <mergeCell ref="E5:E6"/>
    <mergeCell ref="F5:F6"/>
    <mergeCell ref="M5:M6"/>
    <mergeCell ref="N5:N6"/>
    <mergeCell ref="O5:O6"/>
    <mergeCell ref="P5:P6"/>
  </mergeCells>
  <printOptions/>
  <pageMargins left="0.7874015748031497" right="0.7874015748031497" top="0.5905511811023623" bottom="0.5905511811023623" header="0.5118110236220472" footer="0.31496062992125984"/>
  <pageSetup firstPageNumber="16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0"/>
  <sheetViews>
    <sheetView zoomScalePageLayoutView="0" workbookViewId="0" topLeftCell="A1">
      <selection activeCell="L22" sqref="L22"/>
    </sheetView>
  </sheetViews>
  <sheetFormatPr defaultColWidth="9.00390625" defaultRowHeight="13.5"/>
  <cols>
    <col min="1" max="1" width="10.00390625" style="0" customWidth="1"/>
    <col min="2" max="2" width="9.00390625" style="93" customWidth="1"/>
    <col min="4" max="6" width="9.00390625" style="93" customWidth="1"/>
  </cols>
  <sheetData>
    <row r="1" spans="2:12" ht="13.5">
      <c r="B1" s="93" t="s">
        <v>72</v>
      </c>
      <c r="C1" t="s">
        <v>75</v>
      </c>
      <c r="D1" s="93" t="s">
        <v>73</v>
      </c>
      <c r="E1" s="93" t="s">
        <v>1</v>
      </c>
      <c r="F1" s="93" t="s">
        <v>2</v>
      </c>
      <c r="G1" t="s">
        <v>74</v>
      </c>
      <c r="H1" t="s">
        <v>76</v>
      </c>
      <c r="J1" t="s">
        <v>51</v>
      </c>
      <c r="L1" t="s">
        <v>77</v>
      </c>
    </row>
    <row r="2" spans="1:13" ht="13.5">
      <c r="A2" s="24" t="s">
        <v>71</v>
      </c>
      <c r="B2" s="93">
        <v>1126882</v>
      </c>
      <c r="C2" s="85">
        <v>2.59227141794793</v>
      </c>
      <c r="D2" s="93">
        <v>2921184</v>
      </c>
      <c r="E2" s="93">
        <v>1456521</v>
      </c>
      <c r="F2" s="93">
        <v>1464663</v>
      </c>
      <c r="G2" s="86">
        <f>E2/F2*100</f>
        <v>99.4441042069063</v>
      </c>
      <c r="H2" s="87">
        <f>SUM(H13:H44,H47:H49,H52,H55,H58:H60,H63,H66:H67,H70)</f>
        <v>6096.929999999998</v>
      </c>
      <c r="I2" s="87"/>
      <c r="J2" s="86">
        <f>D2/H2</f>
        <v>479.12375572624273</v>
      </c>
      <c r="L2">
        <f>SUM(L13:L44,L47:L49,L52,L55,L58:L60,L63,L66:L67,L70)</f>
        <v>6096.929999999998</v>
      </c>
      <c r="M2" s="87">
        <f>L2-H2</f>
        <v>0</v>
      </c>
    </row>
    <row r="3" spans="1:13" ht="13.5">
      <c r="A3" s="31"/>
      <c r="C3" s="85"/>
      <c r="G3" s="86"/>
      <c r="J3" s="86"/>
      <c r="M3" s="87"/>
    </row>
    <row r="4" spans="1:18" ht="13.5">
      <c r="A4" s="31" t="s">
        <v>4</v>
      </c>
      <c r="B4" s="93">
        <v>1026892</v>
      </c>
      <c r="C4" s="85">
        <f>D4/B4</f>
        <v>2.578734667326262</v>
      </c>
      <c r="D4" s="93">
        <v>2648082</v>
      </c>
      <c r="E4" s="93">
        <v>1320844</v>
      </c>
      <c r="F4" s="93">
        <v>1327238</v>
      </c>
      <c r="G4" s="86">
        <f aca="true" t="shared" si="0" ref="G4:G66">E4/F4*100</f>
        <v>99.51824766921985</v>
      </c>
      <c r="H4" s="87">
        <v>5090.18</v>
      </c>
      <c r="I4" s="87"/>
      <c r="J4" s="86">
        <f aca="true" t="shared" si="1" ref="J4:J66">D4/H4</f>
        <v>520.2334691504033</v>
      </c>
      <c r="L4">
        <f>SUM(L13:L44)</f>
        <v>5090.169999999999</v>
      </c>
      <c r="M4" s="87">
        <f>L4-H4</f>
        <v>-0.010000000001127773</v>
      </c>
      <c r="N4" s="117" t="s">
        <v>85</v>
      </c>
      <c r="O4" s="117"/>
      <c r="P4" s="117"/>
      <c r="Q4" s="117"/>
      <c r="R4" s="117"/>
    </row>
    <row r="5" spans="1:18" ht="13.5">
      <c r="A5" s="31" t="s">
        <v>5</v>
      </c>
      <c r="B5" s="93">
        <v>99990</v>
      </c>
      <c r="C5" s="85">
        <f aca="true" t="shared" si="2" ref="C5:C66">D5/B5</f>
        <v>2.7312931293129314</v>
      </c>
      <c r="D5" s="93">
        <v>273102</v>
      </c>
      <c r="E5" s="93">
        <v>135677</v>
      </c>
      <c r="F5" s="93">
        <v>137425</v>
      </c>
      <c r="G5" s="86">
        <f t="shared" si="0"/>
        <v>98.72803347280335</v>
      </c>
      <c r="H5" s="88">
        <v>1006.76</v>
      </c>
      <c r="I5" s="88"/>
      <c r="J5" s="86">
        <f t="shared" si="1"/>
        <v>271.2682267869204</v>
      </c>
      <c r="L5">
        <f>SUM(L47:L49,L52,L55,L58:L60,L63,L66:L67,L70)</f>
        <v>1006.76</v>
      </c>
      <c r="M5" s="87">
        <f aca="true" t="shared" si="3" ref="M5:M66">L5-H5</f>
        <v>0</v>
      </c>
      <c r="N5" s="117"/>
      <c r="O5" s="117"/>
      <c r="P5" s="117"/>
      <c r="Q5" s="117"/>
      <c r="R5" s="117"/>
    </row>
    <row r="6" spans="1:13" ht="13.5">
      <c r="A6" s="31"/>
      <c r="C6" s="85"/>
      <c r="G6" s="86"/>
      <c r="J6" s="86"/>
      <c r="M6" s="87"/>
    </row>
    <row r="7" spans="1:13" ht="13.5">
      <c r="A7" s="31" t="s">
        <v>6</v>
      </c>
      <c r="B7" s="93">
        <v>246944</v>
      </c>
      <c r="C7" s="85">
        <f>D7/B7</f>
        <v>2.5172225281845275</v>
      </c>
      <c r="D7" s="93">
        <v>621613</v>
      </c>
      <c r="E7" s="93">
        <v>309072</v>
      </c>
      <c r="F7" s="93">
        <v>312541</v>
      </c>
      <c r="G7" s="86">
        <f t="shared" si="0"/>
        <v>98.89006562339021</v>
      </c>
      <c r="H7" s="87">
        <f>SUM(H14,H22,H23,H24,H29,H33,H34,H52,H55)</f>
        <v>1887.92</v>
      </c>
      <c r="J7" s="86">
        <f>D7/H7</f>
        <v>329.2581253442942</v>
      </c>
      <c r="L7">
        <f>SUM(L14,L22,L23,L24,L29,L33,L34,L52,L55)</f>
        <v>1887.92</v>
      </c>
      <c r="M7" s="87">
        <f t="shared" si="3"/>
        <v>0</v>
      </c>
    </row>
    <row r="8" spans="1:13" ht="13.5">
      <c r="A8" s="31" t="s">
        <v>7</v>
      </c>
      <c r="B8" s="93">
        <v>189567</v>
      </c>
      <c r="C8" s="85">
        <f t="shared" si="2"/>
        <v>2.4793503088617745</v>
      </c>
      <c r="D8" s="93">
        <v>470003</v>
      </c>
      <c r="E8" s="93">
        <v>230369</v>
      </c>
      <c r="F8" s="93">
        <v>239634</v>
      </c>
      <c r="G8" s="86">
        <f t="shared" si="0"/>
        <v>96.13368720632297</v>
      </c>
      <c r="H8" s="87">
        <f>SUM(H13,H25,H44,H47,H48,H49)</f>
        <v>909.5800000000002</v>
      </c>
      <c r="J8" s="86">
        <f t="shared" si="1"/>
        <v>516.7253017876382</v>
      </c>
      <c r="L8">
        <f>SUM(L13,L25,L44,L47,L48,L49)</f>
        <v>909.5800000000002</v>
      </c>
      <c r="M8" s="87">
        <f t="shared" si="3"/>
        <v>0</v>
      </c>
    </row>
    <row r="9" spans="1:13" ht="13.5">
      <c r="A9" s="31" t="s">
        <v>8</v>
      </c>
      <c r="B9" s="93">
        <v>103543</v>
      </c>
      <c r="C9" s="85">
        <f t="shared" si="2"/>
        <v>2.641202205846846</v>
      </c>
      <c r="D9" s="93">
        <v>273478</v>
      </c>
      <c r="E9" s="93">
        <v>138857</v>
      </c>
      <c r="F9" s="93">
        <v>134621</v>
      </c>
      <c r="G9" s="86">
        <f>E9/F9*100</f>
        <v>103.14661159848761</v>
      </c>
      <c r="H9" s="87">
        <f>SUM(H30,H31,H40,H41,H42)</f>
        <v>754.45</v>
      </c>
      <c r="J9" s="86">
        <f t="shared" si="1"/>
        <v>362.4865796275432</v>
      </c>
      <c r="L9">
        <f>SUM(L30,L31,L40,L41,L42)</f>
        <v>754.45</v>
      </c>
      <c r="M9" s="87">
        <f t="shared" si="3"/>
        <v>0</v>
      </c>
    </row>
    <row r="10" spans="1:13" ht="13.5">
      <c r="A10" s="31" t="s">
        <v>9</v>
      </c>
      <c r="B10" s="93">
        <v>393738</v>
      </c>
      <c r="C10" s="85">
        <f t="shared" si="2"/>
        <v>2.534347713454124</v>
      </c>
      <c r="D10" s="93">
        <v>997869</v>
      </c>
      <c r="E10" s="93">
        <v>499485</v>
      </c>
      <c r="F10" s="93">
        <v>498384</v>
      </c>
      <c r="G10" s="86">
        <f t="shared" si="0"/>
        <v>100.2209139940287</v>
      </c>
      <c r="H10" s="87">
        <f>SUM(H15,H17,H19,H26,H27,H28,H32,H37,H38,H43,H58,H59,H60,H70)</f>
        <v>1514.0400000000002</v>
      </c>
      <c r="J10" s="86">
        <f t="shared" si="1"/>
        <v>659.0770389157485</v>
      </c>
      <c r="L10">
        <f>SUM(L15,L17,L19,L26,L27,L28,L32,L37,L38,L43,L58,L59,L60,L70)</f>
        <v>1514.0400000000002</v>
      </c>
      <c r="M10" s="87">
        <f t="shared" si="3"/>
        <v>0</v>
      </c>
    </row>
    <row r="11" spans="1:13" ht="13.5">
      <c r="A11" s="31" t="s">
        <v>10</v>
      </c>
      <c r="B11" s="93">
        <v>193090</v>
      </c>
      <c r="C11" s="85">
        <f t="shared" si="2"/>
        <v>2.8909886581386917</v>
      </c>
      <c r="D11" s="93">
        <v>558221</v>
      </c>
      <c r="E11" s="93">
        <v>278738</v>
      </c>
      <c r="F11" s="93">
        <v>279483</v>
      </c>
      <c r="G11" s="86">
        <f t="shared" si="0"/>
        <v>99.73343638074587</v>
      </c>
      <c r="H11" s="87">
        <f>SUM(H16,H18,H20,H21,H35,H36,H39,H63,H66,H67)</f>
        <v>1030.94</v>
      </c>
      <c r="J11" s="86">
        <f t="shared" si="1"/>
        <v>541.467980677828</v>
      </c>
      <c r="L11">
        <f>SUM(L16,L18,L20,L21,L35,L36,L39,L63,L66,L67)</f>
        <v>1030.94</v>
      </c>
      <c r="M11" s="87">
        <f t="shared" si="3"/>
        <v>0</v>
      </c>
    </row>
    <row r="12" spans="1:13" ht="13.5">
      <c r="A12" s="31"/>
      <c r="C12" s="85"/>
      <c r="G12" s="86"/>
      <c r="J12" s="86"/>
      <c r="M12" s="87"/>
    </row>
    <row r="13" spans="1:13" ht="15" customHeight="1">
      <c r="A13" s="31" t="s">
        <v>11</v>
      </c>
      <c r="B13" s="93">
        <v>117163</v>
      </c>
      <c r="C13" s="85">
        <f t="shared" si="2"/>
        <v>2.311958553468245</v>
      </c>
      <c r="D13" s="93">
        <v>270876</v>
      </c>
      <c r="E13" s="93">
        <v>132193</v>
      </c>
      <c r="F13" s="93">
        <v>138683</v>
      </c>
      <c r="G13" s="86">
        <f t="shared" si="0"/>
        <v>95.32026275751173</v>
      </c>
      <c r="H13" s="33">
        <v>217.32</v>
      </c>
      <c r="I13" s="33"/>
      <c r="J13" s="86">
        <f t="shared" si="1"/>
        <v>1246.4384318056323</v>
      </c>
      <c r="L13">
        <v>217.32</v>
      </c>
      <c r="M13" s="87">
        <f t="shared" si="3"/>
        <v>0</v>
      </c>
    </row>
    <row r="14" spans="1:13" ht="15" customHeight="1">
      <c r="A14" s="31" t="s">
        <v>12</v>
      </c>
      <c r="B14" s="93">
        <v>78191</v>
      </c>
      <c r="C14" s="85">
        <f t="shared" si="2"/>
        <v>2.368635776496016</v>
      </c>
      <c r="D14" s="93">
        <v>185206</v>
      </c>
      <c r="E14" s="93">
        <v>92906</v>
      </c>
      <c r="F14" s="93">
        <v>92300</v>
      </c>
      <c r="G14" s="86">
        <f t="shared" si="0"/>
        <v>100.65655471289274</v>
      </c>
      <c r="H14" s="64">
        <v>225.71</v>
      </c>
      <c r="I14" s="64"/>
      <c r="J14" s="86">
        <f>D14/H14</f>
        <v>820.5484914270523</v>
      </c>
      <c r="L14">
        <v>225.71</v>
      </c>
      <c r="M14" s="87">
        <f t="shared" si="3"/>
        <v>0</v>
      </c>
    </row>
    <row r="15" spans="1:13" ht="15" customHeight="1">
      <c r="A15" s="31" t="s">
        <v>13</v>
      </c>
      <c r="B15" s="93">
        <v>58908</v>
      </c>
      <c r="C15" s="85">
        <f t="shared" si="2"/>
        <v>2.4115400285190467</v>
      </c>
      <c r="D15" s="93">
        <v>142059</v>
      </c>
      <c r="E15" s="93">
        <v>70948</v>
      </c>
      <c r="F15" s="93">
        <v>71111</v>
      </c>
      <c r="G15" s="86">
        <f t="shared" si="0"/>
        <v>99.77078089184515</v>
      </c>
      <c r="H15" s="65">
        <v>122.89</v>
      </c>
      <c r="I15" s="65"/>
      <c r="J15" s="86">
        <f t="shared" si="1"/>
        <v>1155.9850272601514</v>
      </c>
      <c r="L15">
        <v>122.89</v>
      </c>
      <c r="M15" s="87">
        <f t="shared" si="3"/>
        <v>0</v>
      </c>
    </row>
    <row r="16" spans="1:13" ht="15" customHeight="1">
      <c r="A16" s="31" t="s">
        <v>14</v>
      </c>
      <c r="B16" s="93">
        <v>53249</v>
      </c>
      <c r="C16" s="85">
        <f t="shared" si="2"/>
        <v>2.6514676331949896</v>
      </c>
      <c r="D16" s="93">
        <v>141188</v>
      </c>
      <c r="E16" s="93">
        <v>70694</v>
      </c>
      <c r="F16" s="93">
        <v>70494</v>
      </c>
      <c r="G16" s="86">
        <f t="shared" si="0"/>
        <v>100.28371208897211</v>
      </c>
      <c r="H16" s="64">
        <v>123.58</v>
      </c>
      <c r="I16" s="64"/>
      <c r="J16" s="86">
        <f t="shared" si="1"/>
        <v>1142.4826023628418</v>
      </c>
      <c r="L16">
        <v>123.58</v>
      </c>
      <c r="M16" s="87">
        <f t="shared" si="3"/>
        <v>0</v>
      </c>
    </row>
    <row r="17" spans="1:13" ht="15" customHeight="1">
      <c r="A17" s="31" t="s">
        <v>15</v>
      </c>
      <c r="B17" s="93">
        <v>27675</v>
      </c>
      <c r="C17" s="85">
        <f t="shared" si="2"/>
        <v>2.7719241192411923</v>
      </c>
      <c r="D17" s="93">
        <v>76713</v>
      </c>
      <c r="E17" s="93">
        <v>37774</v>
      </c>
      <c r="F17" s="93">
        <v>38939</v>
      </c>
      <c r="G17" s="86">
        <f t="shared" si="0"/>
        <v>97.00814093839082</v>
      </c>
      <c r="H17" s="64">
        <v>215.53</v>
      </c>
      <c r="I17" s="64"/>
      <c r="J17" s="86">
        <f t="shared" si="1"/>
        <v>355.92724910685286</v>
      </c>
      <c r="L17">
        <v>215.53</v>
      </c>
      <c r="M17" s="87">
        <f t="shared" si="3"/>
        <v>0</v>
      </c>
    </row>
    <row r="18" spans="1:13" ht="15" customHeight="1">
      <c r="A18" s="31" t="s">
        <v>16</v>
      </c>
      <c r="B18" s="93">
        <v>18030</v>
      </c>
      <c r="C18" s="85">
        <f t="shared" si="2"/>
        <v>2.864226289517471</v>
      </c>
      <c r="D18" s="93">
        <v>51642</v>
      </c>
      <c r="E18" s="93">
        <v>25713</v>
      </c>
      <c r="F18" s="93">
        <v>25929</v>
      </c>
      <c r="G18" s="86">
        <f t="shared" si="0"/>
        <v>99.166955918084</v>
      </c>
      <c r="H18" s="65">
        <v>65.76</v>
      </c>
      <c r="I18" s="65"/>
      <c r="J18" s="86">
        <f t="shared" si="1"/>
        <v>785.3102189781022</v>
      </c>
      <c r="L18">
        <v>65.76</v>
      </c>
      <c r="M18" s="87">
        <f t="shared" si="3"/>
        <v>0</v>
      </c>
    </row>
    <row r="19" spans="1:13" ht="15" customHeight="1">
      <c r="A19" s="31" t="s">
        <v>17</v>
      </c>
      <c r="B19" s="93">
        <v>31424</v>
      </c>
      <c r="C19" s="85">
        <f t="shared" si="2"/>
        <v>2.512251782077393</v>
      </c>
      <c r="D19" s="93">
        <v>78945</v>
      </c>
      <c r="E19" s="93">
        <v>39671</v>
      </c>
      <c r="F19" s="93">
        <v>39274</v>
      </c>
      <c r="G19" s="86">
        <f t="shared" si="0"/>
        <v>101.01084687070328</v>
      </c>
      <c r="H19" s="64">
        <v>78.55</v>
      </c>
      <c r="I19" s="64"/>
      <c r="J19" s="86">
        <f t="shared" si="1"/>
        <v>1005.0286441756843</v>
      </c>
      <c r="L19">
        <v>78.55</v>
      </c>
      <c r="M19" s="87">
        <f t="shared" si="3"/>
        <v>0</v>
      </c>
    </row>
    <row r="20" spans="1:13" ht="15" customHeight="1">
      <c r="A20" s="31" t="s">
        <v>18</v>
      </c>
      <c r="B20" s="93">
        <v>15203</v>
      </c>
      <c r="C20" s="85">
        <f t="shared" si="2"/>
        <v>2.8620009208708805</v>
      </c>
      <c r="D20" s="93">
        <v>43511</v>
      </c>
      <c r="E20" s="93">
        <v>21790</v>
      </c>
      <c r="F20" s="93">
        <v>21721</v>
      </c>
      <c r="G20" s="86">
        <f t="shared" si="0"/>
        <v>100.31766493255374</v>
      </c>
      <c r="H20" s="64">
        <v>80.88</v>
      </c>
      <c r="I20" s="64"/>
      <c r="J20" s="86">
        <f t="shared" si="1"/>
        <v>537.9698318496538</v>
      </c>
      <c r="L20">
        <v>80.88</v>
      </c>
      <c r="M20" s="87">
        <f t="shared" si="3"/>
        <v>0</v>
      </c>
    </row>
    <row r="21" spans="1:13" ht="15" customHeight="1">
      <c r="A21" s="31" t="s">
        <v>55</v>
      </c>
      <c r="B21" s="93">
        <v>20948</v>
      </c>
      <c r="C21" s="85">
        <f t="shared" si="2"/>
        <v>3.0053943097193048</v>
      </c>
      <c r="D21" s="93">
        <v>62957</v>
      </c>
      <c r="E21" s="93">
        <v>31427</v>
      </c>
      <c r="F21" s="93">
        <v>31530</v>
      </c>
      <c r="G21" s="86">
        <f t="shared" si="0"/>
        <v>99.67332699016809</v>
      </c>
      <c r="H21" s="64">
        <v>123.64</v>
      </c>
      <c r="I21" s="64"/>
      <c r="J21" s="86">
        <f t="shared" si="1"/>
        <v>509.19605305726304</v>
      </c>
      <c r="L21">
        <v>123.64</v>
      </c>
      <c r="M21" s="87">
        <f t="shared" si="3"/>
        <v>0</v>
      </c>
    </row>
    <row r="22" spans="1:13" ht="15" customHeight="1">
      <c r="A22" s="31" t="s">
        <v>19</v>
      </c>
      <c r="B22" s="93">
        <v>19882</v>
      </c>
      <c r="C22" s="85">
        <f t="shared" si="2"/>
        <v>2.663665627200483</v>
      </c>
      <c r="D22" s="93">
        <v>52959</v>
      </c>
      <c r="E22" s="93">
        <v>25696</v>
      </c>
      <c r="F22" s="93">
        <v>27263</v>
      </c>
      <c r="G22" s="86">
        <f t="shared" si="0"/>
        <v>94.25228331438214</v>
      </c>
      <c r="H22" s="64">
        <v>371.99</v>
      </c>
      <c r="I22" s="64"/>
      <c r="J22" s="86">
        <f t="shared" si="1"/>
        <v>142.36673028844862</v>
      </c>
      <c r="L22">
        <v>371.99</v>
      </c>
      <c r="M22" s="87">
        <f t="shared" si="3"/>
        <v>0</v>
      </c>
    </row>
    <row r="23" spans="1:13" ht="15" customHeight="1">
      <c r="A23" s="31" t="s">
        <v>20</v>
      </c>
      <c r="B23" s="93">
        <v>11708</v>
      </c>
      <c r="C23" s="85">
        <f t="shared" si="2"/>
        <v>2.5180218653911854</v>
      </c>
      <c r="D23" s="93">
        <v>29481</v>
      </c>
      <c r="E23" s="93">
        <v>14418</v>
      </c>
      <c r="F23" s="93">
        <v>15063</v>
      </c>
      <c r="G23" s="86">
        <f t="shared" si="0"/>
        <v>95.71798446524596</v>
      </c>
      <c r="H23" s="64">
        <v>193.58</v>
      </c>
      <c r="I23" s="64"/>
      <c r="J23" s="86">
        <f t="shared" si="1"/>
        <v>152.29362537452215</v>
      </c>
      <c r="L23">
        <v>193.58</v>
      </c>
      <c r="M23" s="87">
        <f t="shared" si="3"/>
        <v>0</v>
      </c>
    </row>
    <row r="24" spans="1:13" ht="15" customHeight="1">
      <c r="A24" s="31" t="s">
        <v>21</v>
      </c>
      <c r="B24" s="93">
        <v>16913</v>
      </c>
      <c r="C24" s="85">
        <f t="shared" si="2"/>
        <v>2.614556849760539</v>
      </c>
      <c r="D24" s="93">
        <v>44220</v>
      </c>
      <c r="E24" s="93">
        <v>21866</v>
      </c>
      <c r="F24" s="93">
        <v>22354</v>
      </c>
      <c r="G24" s="86">
        <f t="shared" si="0"/>
        <v>97.81694551310729</v>
      </c>
      <c r="H24" s="32">
        <v>186.8</v>
      </c>
      <c r="I24" s="32"/>
      <c r="J24" s="86">
        <f t="shared" si="1"/>
        <v>236.72376873661668</v>
      </c>
      <c r="L24">
        <v>186.8</v>
      </c>
      <c r="M24" s="87">
        <f t="shared" si="3"/>
        <v>0</v>
      </c>
    </row>
    <row r="25" spans="1:13" ht="15" customHeight="1">
      <c r="A25" s="31" t="s">
        <v>22</v>
      </c>
      <c r="B25" s="93">
        <v>28803</v>
      </c>
      <c r="C25" s="85">
        <f t="shared" si="2"/>
        <v>2.6855188695621983</v>
      </c>
      <c r="D25" s="93">
        <v>77351</v>
      </c>
      <c r="E25" s="93">
        <v>37867</v>
      </c>
      <c r="F25" s="93">
        <v>39484</v>
      </c>
      <c r="G25" s="86">
        <f t="shared" si="0"/>
        <v>95.90467024617566</v>
      </c>
      <c r="H25" s="28">
        <v>240.4</v>
      </c>
      <c r="I25" s="28"/>
      <c r="J25" s="86">
        <f t="shared" si="1"/>
        <v>321.7595673876872</v>
      </c>
      <c r="L25">
        <v>240.4</v>
      </c>
      <c r="M25" s="87">
        <f t="shared" si="3"/>
        <v>0</v>
      </c>
    </row>
    <row r="26" spans="1:13" ht="15" customHeight="1">
      <c r="A26" s="31" t="s">
        <v>23</v>
      </c>
      <c r="B26" s="93">
        <v>43323</v>
      </c>
      <c r="C26" s="85">
        <f t="shared" si="2"/>
        <v>2.470396786926113</v>
      </c>
      <c r="D26" s="93">
        <v>107025</v>
      </c>
      <c r="E26" s="93">
        <v>52596</v>
      </c>
      <c r="F26" s="93">
        <v>54429</v>
      </c>
      <c r="G26" s="86">
        <f t="shared" si="0"/>
        <v>96.63230998181118</v>
      </c>
      <c r="H26" s="28">
        <v>69.94</v>
      </c>
      <c r="I26" s="28"/>
      <c r="J26" s="86">
        <f t="shared" si="1"/>
        <v>1530.2402058907635</v>
      </c>
      <c r="L26">
        <v>69.94</v>
      </c>
      <c r="M26" s="87">
        <f t="shared" si="3"/>
        <v>0</v>
      </c>
    </row>
    <row r="27" spans="1:13" ht="15" customHeight="1">
      <c r="A27" s="31" t="s">
        <v>24</v>
      </c>
      <c r="B27" s="93">
        <v>33533</v>
      </c>
      <c r="C27" s="85">
        <f t="shared" si="2"/>
        <v>2.503563653714252</v>
      </c>
      <c r="D27" s="93">
        <v>83952</v>
      </c>
      <c r="E27" s="93">
        <v>41715</v>
      </c>
      <c r="F27" s="93">
        <v>42237</v>
      </c>
      <c r="G27" s="86">
        <f t="shared" si="0"/>
        <v>98.76411676965694</v>
      </c>
      <c r="H27" s="28">
        <v>58.92</v>
      </c>
      <c r="I27" s="28"/>
      <c r="J27" s="86">
        <f t="shared" si="1"/>
        <v>1424.847250509165</v>
      </c>
      <c r="L27">
        <v>58.92</v>
      </c>
      <c r="M27" s="87">
        <f t="shared" si="3"/>
        <v>0</v>
      </c>
    </row>
    <row r="28" spans="1:13" ht="15" customHeight="1">
      <c r="A28" s="31" t="s">
        <v>25</v>
      </c>
      <c r="B28" s="93">
        <v>92703</v>
      </c>
      <c r="C28" s="85">
        <f t="shared" si="2"/>
        <v>2.3852410385855904</v>
      </c>
      <c r="D28" s="93">
        <v>221119</v>
      </c>
      <c r="E28" s="93">
        <v>112882</v>
      </c>
      <c r="F28" s="93">
        <v>108237</v>
      </c>
      <c r="G28" s="86">
        <f t="shared" si="0"/>
        <v>104.29150844905162</v>
      </c>
      <c r="H28" s="28">
        <v>283.72</v>
      </c>
      <c r="I28" s="28"/>
      <c r="J28" s="86">
        <f t="shared" si="1"/>
        <v>779.3564077259269</v>
      </c>
      <c r="L28">
        <v>283.72</v>
      </c>
      <c r="M28" s="87">
        <f t="shared" si="3"/>
        <v>0</v>
      </c>
    </row>
    <row r="29" spans="1:13" ht="15" customHeight="1">
      <c r="A29" s="31" t="s">
        <v>26</v>
      </c>
      <c r="B29" s="93">
        <v>62441</v>
      </c>
      <c r="C29" s="85">
        <f t="shared" si="2"/>
        <v>2.5096330936403963</v>
      </c>
      <c r="D29" s="93">
        <v>156704</v>
      </c>
      <c r="E29" s="93">
        <v>78792</v>
      </c>
      <c r="F29" s="93">
        <v>77912</v>
      </c>
      <c r="G29" s="86">
        <f t="shared" si="0"/>
        <v>101.12947941267069</v>
      </c>
      <c r="H29" s="28">
        <v>99.83</v>
      </c>
      <c r="I29" s="28"/>
      <c r="J29" s="86">
        <f t="shared" si="1"/>
        <v>1569.7085044575779</v>
      </c>
      <c r="L29">
        <v>99.83</v>
      </c>
      <c r="M29" s="87">
        <f t="shared" si="3"/>
        <v>0</v>
      </c>
    </row>
    <row r="30" spans="1:13" ht="15" customHeight="1">
      <c r="A30" s="31" t="s">
        <v>27</v>
      </c>
      <c r="B30" s="93">
        <v>26970</v>
      </c>
      <c r="C30" s="85">
        <f t="shared" si="2"/>
        <v>2.4769002595476457</v>
      </c>
      <c r="D30" s="93">
        <v>66802</v>
      </c>
      <c r="E30" s="93">
        <v>34365</v>
      </c>
      <c r="F30" s="93">
        <v>32437</v>
      </c>
      <c r="G30" s="86">
        <f t="shared" si="0"/>
        <v>105.94382957733453</v>
      </c>
      <c r="H30" s="28">
        <v>106.02</v>
      </c>
      <c r="I30" s="28"/>
      <c r="J30" s="86">
        <f t="shared" si="1"/>
        <v>630.0886625165064</v>
      </c>
      <c r="L30">
        <v>106.02</v>
      </c>
      <c r="M30" s="87">
        <f t="shared" si="3"/>
        <v>0</v>
      </c>
    </row>
    <row r="31" spans="1:13" ht="15" customHeight="1">
      <c r="A31" s="31" t="s">
        <v>28</v>
      </c>
      <c r="B31" s="93">
        <v>10548</v>
      </c>
      <c r="C31" s="85">
        <f t="shared" si="2"/>
        <v>2.7729427379598026</v>
      </c>
      <c r="D31" s="93">
        <v>29249</v>
      </c>
      <c r="E31" s="93">
        <v>14439</v>
      </c>
      <c r="F31" s="93">
        <v>14810</v>
      </c>
      <c r="G31" s="86">
        <f t="shared" si="0"/>
        <v>97.4949358541526</v>
      </c>
      <c r="H31" s="28">
        <v>71.4</v>
      </c>
      <c r="I31" s="28"/>
      <c r="J31" s="86">
        <f t="shared" si="1"/>
        <v>409.64985994397756</v>
      </c>
      <c r="L31">
        <v>71.4</v>
      </c>
      <c r="M31" s="87">
        <f t="shared" si="3"/>
        <v>0</v>
      </c>
    </row>
    <row r="32" spans="1:13" ht="15" customHeight="1">
      <c r="A32" s="31" t="s">
        <v>45</v>
      </c>
      <c r="B32" s="93">
        <v>24198</v>
      </c>
      <c r="C32" s="85">
        <f t="shared" si="2"/>
        <v>2.65236796429457</v>
      </c>
      <c r="D32" s="93">
        <v>64182</v>
      </c>
      <c r="E32" s="93">
        <v>32340</v>
      </c>
      <c r="F32" s="93">
        <v>31842</v>
      </c>
      <c r="G32" s="86">
        <f t="shared" si="0"/>
        <v>101.5639721123045</v>
      </c>
      <c r="H32" s="28">
        <v>35.71</v>
      </c>
      <c r="I32" s="28"/>
      <c r="J32" s="86">
        <f t="shared" si="1"/>
        <v>1797.311677401288</v>
      </c>
      <c r="L32">
        <v>35.71</v>
      </c>
      <c r="M32" s="87">
        <f t="shared" si="3"/>
        <v>0</v>
      </c>
    </row>
    <row r="33" spans="1:13" ht="15" customHeight="1">
      <c r="A33" s="31" t="s">
        <v>56</v>
      </c>
      <c r="B33" s="93">
        <v>16234</v>
      </c>
      <c r="C33" s="85">
        <f t="shared" si="2"/>
        <v>2.6464826906492545</v>
      </c>
      <c r="D33" s="93">
        <v>42963</v>
      </c>
      <c r="E33" s="93">
        <v>21134</v>
      </c>
      <c r="F33" s="93">
        <v>21829</v>
      </c>
      <c r="G33" s="86">
        <f t="shared" si="0"/>
        <v>96.81616198634843</v>
      </c>
      <c r="H33" s="28">
        <v>348.45</v>
      </c>
      <c r="I33" s="28"/>
      <c r="J33" s="86">
        <f t="shared" si="1"/>
        <v>123.2974601808007</v>
      </c>
      <c r="L33">
        <v>348.45</v>
      </c>
      <c r="M33" s="87">
        <f t="shared" si="3"/>
        <v>0</v>
      </c>
    </row>
    <row r="34" spans="1:13" ht="15" customHeight="1">
      <c r="A34" s="31" t="s">
        <v>57</v>
      </c>
      <c r="B34" s="93">
        <v>19722</v>
      </c>
      <c r="C34" s="85">
        <f t="shared" si="2"/>
        <v>2.725585640401582</v>
      </c>
      <c r="D34" s="93">
        <v>53754</v>
      </c>
      <c r="E34" s="93">
        <v>26147</v>
      </c>
      <c r="F34" s="93">
        <v>27607</v>
      </c>
      <c r="G34" s="86">
        <f t="shared" si="0"/>
        <v>94.71148621726374</v>
      </c>
      <c r="H34" s="28">
        <v>97.82</v>
      </c>
      <c r="I34" s="28"/>
      <c r="J34" s="86">
        <f t="shared" si="1"/>
        <v>549.5195256593744</v>
      </c>
      <c r="L34">
        <v>97.82</v>
      </c>
      <c r="M34" s="87">
        <f t="shared" si="3"/>
        <v>0</v>
      </c>
    </row>
    <row r="35" spans="1:13" ht="15" customHeight="1">
      <c r="A35" s="31" t="s">
        <v>58</v>
      </c>
      <c r="B35" s="93">
        <v>36171</v>
      </c>
      <c r="C35" s="85">
        <f t="shared" si="2"/>
        <v>2.90199330955738</v>
      </c>
      <c r="D35" s="93">
        <v>104968</v>
      </c>
      <c r="E35" s="93">
        <v>51829</v>
      </c>
      <c r="F35" s="93">
        <v>53139</v>
      </c>
      <c r="G35" s="86">
        <f t="shared" si="0"/>
        <v>97.53476730837991</v>
      </c>
      <c r="H35" s="28">
        <v>205.3</v>
      </c>
      <c r="I35" s="28"/>
      <c r="J35" s="86">
        <f t="shared" si="1"/>
        <v>511.2907939600584</v>
      </c>
      <c r="L35">
        <v>205.3</v>
      </c>
      <c r="M35" s="87">
        <f t="shared" si="3"/>
        <v>0</v>
      </c>
    </row>
    <row r="36" spans="1:13" ht="15" customHeight="1">
      <c r="A36" s="31" t="s">
        <v>59</v>
      </c>
      <c r="B36" s="93">
        <v>17615</v>
      </c>
      <c r="C36" s="85">
        <f t="shared" si="2"/>
        <v>3.108827703661652</v>
      </c>
      <c r="D36" s="93">
        <v>54762</v>
      </c>
      <c r="E36" s="93">
        <v>27722</v>
      </c>
      <c r="F36" s="93">
        <v>27040</v>
      </c>
      <c r="G36" s="86">
        <f t="shared" si="0"/>
        <v>102.52218934911244</v>
      </c>
      <c r="H36" s="28">
        <v>123.03</v>
      </c>
      <c r="I36" s="28"/>
      <c r="J36" s="86">
        <f t="shared" si="1"/>
        <v>445.1109485491344</v>
      </c>
      <c r="L36">
        <v>123.03</v>
      </c>
      <c r="M36" s="87">
        <f t="shared" si="3"/>
        <v>0</v>
      </c>
    </row>
    <row r="37" spans="1:13" ht="15" customHeight="1">
      <c r="A37" s="31" t="s">
        <v>60</v>
      </c>
      <c r="B37" s="93">
        <v>14818</v>
      </c>
      <c r="C37" s="85">
        <f t="shared" si="2"/>
        <v>2.957686597381563</v>
      </c>
      <c r="D37" s="93">
        <v>43827</v>
      </c>
      <c r="E37" s="93">
        <v>21728</v>
      </c>
      <c r="F37" s="93">
        <v>22099</v>
      </c>
      <c r="G37" s="86">
        <f t="shared" si="0"/>
        <v>98.32119100411784</v>
      </c>
      <c r="H37" s="28">
        <v>205.81</v>
      </c>
      <c r="I37" s="28"/>
      <c r="J37" s="86">
        <f t="shared" si="1"/>
        <v>212.94883630533016</v>
      </c>
      <c r="L37">
        <v>205.81</v>
      </c>
      <c r="M37" s="87">
        <f t="shared" si="3"/>
        <v>0</v>
      </c>
    </row>
    <row r="38" spans="1:13" ht="15" customHeight="1">
      <c r="A38" s="23" t="s">
        <v>61</v>
      </c>
      <c r="B38" s="93">
        <v>15309</v>
      </c>
      <c r="C38" s="85">
        <f t="shared" si="2"/>
        <v>2.7505388986870467</v>
      </c>
      <c r="D38" s="93">
        <v>42108</v>
      </c>
      <c r="E38" s="93">
        <v>21275</v>
      </c>
      <c r="F38" s="93">
        <v>20833</v>
      </c>
      <c r="G38" s="86">
        <f t="shared" si="0"/>
        <v>102.12163394614313</v>
      </c>
      <c r="H38" s="28">
        <v>156.6</v>
      </c>
      <c r="I38" s="28"/>
      <c r="J38" s="86">
        <f t="shared" si="1"/>
        <v>268.8888888888889</v>
      </c>
      <c r="L38">
        <v>156.6</v>
      </c>
      <c r="M38" s="87">
        <f t="shared" si="3"/>
        <v>0</v>
      </c>
    </row>
    <row r="39" spans="1:13" ht="15" customHeight="1">
      <c r="A39" s="31" t="s">
        <v>62</v>
      </c>
      <c r="B39" s="93">
        <v>13816</v>
      </c>
      <c r="C39" s="85">
        <f t="shared" si="2"/>
        <v>3.1260856977417486</v>
      </c>
      <c r="D39" s="93">
        <v>43190</v>
      </c>
      <c r="E39" s="93">
        <v>21230</v>
      </c>
      <c r="F39" s="93">
        <v>21960</v>
      </c>
      <c r="G39" s="86">
        <f t="shared" si="0"/>
        <v>96.67577413479053</v>
      </c>
      <c r="H39" s="28">
        <v>180.06</v>
      </c>
      <c r="I39" s="28"/>
      <c r="J39" s="86">
        <f t="shared" si="1"/>
        <v>239.8644896145729</v>
      </c>
      <c r="L39">
        <v>180.06</v>
      </c>
      <c r="M39" s="87">
        <f t="shared" si="3"/>
        <v>0</v>
      </c>
    </row>
    <row r="40" spans="1:13" ht="15" customHeight="1">
      <c r="A40" s="31" t="s">
        <v>63</v>
      </c>
      <c r="B40" s="93">
        <v>37291</v>
      </c>
      <c r="C40" s="85">
        <f t="shared" si="2"/>
        <v>2.5243356305811053</v>
      </c>
      <c r="D40" s="93">
        <v>94135</v>
      </c>
      <c r="E40" s="93">
        <v>48630</v>
      </c>
      <c r="F40" s="93">
        <v>45505</v>
      </c>
      <c r="G40" s="86">
        <f t="shared" si="0"/>
        <v>106.86737721129546</v>
      </c>
      <c r="H40" s="28">
        <v>146.94</v>
      </c>
      <c r="I40" s="28"/>
      <c r="J40" s="86">
        <f t="shared" si="1"/>
        <v>640.6356335919423</v>
      </c>
      <c r="L40">
        <v>146.94</v>
      </c>
      <c r="M40" s="87">
        <f t="shared" si="3"/>
        <v>0</v>
      </c>
    </row>
    <row r="41" spans="1:13" ht="15" customHeight="1">
      <c r="A41" s="31" t="s">
        <v>64</v>
      </c>
      <c r="B41" s="93">
        <v>11499</v>
      </c>
      <c r="C41" s="85">
        <f t="shared" si="2"/>
        <v>3.0847899817375426</v>
      </c>
      <c r="D41" s="93">
        <v>35472</v>
      </c>
      <c r="E41" s="93">
        <v>17462</v>
      </c>
      <c r="F41" s="93">
        <v>18010</v>
      </c>
      <c r="G41" s="86">
        <f t="shared" si="0"/>
        <v>96.95724597445864</v>
      </c>
      <c r="H41" s="28">
        <v>222.48</v>
      </c>
      <c r="I41" s="28"/>
      <c r="J41" s="86">
        <f t="shared" si="1"/>
        <v>159.43905070118663</v>
      </c>
      <c r="L41">
        <v>222.48</v>
      </c>
      <c r="M41" s="87">
        <f t="shared" si="3"/>
        <v>0</v>
      </c>
    </row>
    <row r="42" spans="1:13" ht="15" customHeight="1">
      <c r="A42" s="31" t="s">
        <v>65</v>
      </c>
      <c r="B42" s="93">
        <v>17235</v>
      </c>
      <c r="C42" s="85">
        <f t="shared" si="2"/>
        <v>2.774586597040905</v>
      </c>
      <c r="D42" s="93">
        <v>47820</v>
      </c>
      <c r="E42" s="93">
        <v>23961</v>
      </c>
      <c r="F42" s="93">
        <v>23859</v>
      </c>
      <c r="G42" s="86">
        <f t="shared" si="0"/>
        <v>100.42751163083112</v>
      </c>
      <c r="H42" s="28">
        <v>207.61</v>
      </c>
      <c r="I42" s="28"/>
      <c r="J42" s="86">
        <f t="shared" si="1"/>
        <v>230.33572563942005</v>
      </c>
      <c r="L42">
        <v>207.61</v>
      </c>
      <c r="M42" s="87">
        <f t="shared" si="3"/>
        <v>0</v>
      </c>
    </row>
    <row r="43" spans="1:13" ht="15" customHeight="1">
      <c r="A43" s="23" t="s">
        <v>66</v>
      </c>
      <c r="B43" s="93">
        <v>17418</v>
      </c>
      <c r="C43" s="85">
        <f t="shared" si="2"/>
        <v>2.7357905614881157</v>
      </c>
      <c r="D43" s="93">
        <v>47652</v>
      </c>
      <c r="E43" s="93">
        <v>23815</v>
      </c>
      <c r="F43" s="93">
        <v>23837</v>
      </c>
      <c r="G43" s="86">
        <f t="shared" si="0"/>
        <v>99.90770650669127</v>
      </c>
      <c r="H43" s="28">
        <v>79.16</v>
      </c>
      <c r="I43" s="28"/>
      <c r="J43" s="86">
        <f t="shared" si="1"/>
        <v>601.9706922688226</v>
      </c>
      <c r="L43">
        <v>79.16</v>
      </c>
      <c r="M43" s="87">
        <f t="shared" si="3"/>
        <v>0</v>
      </c>
    </row>
    <row r="44" spans="1:13" ht="15" customHeight="1">
      <c r="A44" s="31" t="s">
        <v>67</v>
      </c>
      <c r="B44" s="93">
        <v>17951</v>
      </c>
      <c r="C44" s="85">
        <f t="shared" si="2"/>
        <v>2.8572224388613447</v>
      </c>
      <c r="D44" s="93">
        <v>51290</v>
      </c>
      <c r="E44" s="93">
        <v>25819</v>
      </c>
      <c r="F44" s="93">
        <v>25471</v>
      </c>
      <c r="G44" s="86">
        <f t="shared" si="0"/>
        <v>101.36625966785758</v>
      </c>
      <c r="H44" s="35">
        <v>144.74</v>
      </c>
      <c r="I44" s="35"/>
      <c r="J44" s="86">
        <f t="shared" si="1"/>
        <v>354.35954124637277</v>
      </c>
      <c r="L44">
        <v>144.74</v>
      </c>
      <c r="M44" s="87">
        <f t="shared" si="3"/>
        <v>0</v>
      </c>
    </row>
    <row r="45" spans="3:13" ht="15" customHeight="1">
      <c r="C45" s="85"/>
      <c r="G45" s="86"/>
      <c r="J45" s="86"/>
      <c r="M45" s="87"/>
    </row>
    <row r="46" spans="1:13" ht="15" customHeight="1">
      <c r="A46" s="31" t="s">
        <v>29</v>
      </c>
      <c r="B46" s="94">
        <v>25650</v>
      </c>
      <c r="C46" s="85">
        <f t="shared" si="2"/>
        <v>2.7479922027290447</v>
      </c>
      <c r="D46" s="93">
        <v>70486</v>
      </c>
      <c r="E46" s="93">
        <v>34490</v>
      </c>
      <c r="F46" s="93">
        <v>35996</v>
      </c>
      <c r="G46" s="86">
        <f t="shared" si="0"/>
        <v>95.81620180020002</v>
      </c>
      <c r="H46" s="26">
        <v>307.12</v>
      </c>
      <c r="I46" s="26"/>
      <c r="J46" s="86">
        <f t="shared" si="1"/>
        <v>229.50638187027872</v>
      </c>
      <c r="L46" s="26">
        <v>307.12</v>
      </c>
      <c r="M46" s="87">
        <f t="shared" si="3"/>
        <v>0</v>
      </c>
    </row>
    <row r="47" spans="1:13" ht="15" customHeight="1">
      <c r="A47" s="31" t="s">
        <v>30</v>
      </c>
      <c r="B47" s="94">
        <v>11417</v>
      </c>
      <c r="C47" s="85">
        <f t="shared" si="2"/>
        <v>2.8941052815976174</v>
      </c>
      <c r="D47" s="93">
        <v>33042</v>
      </c>
      <c r="E47" s="93">
        <v>16302</v>
      </c>
      <c r="F47" s="93">
        <v>16740</v>
      </c>
      <c r="G47" s="86">
        <f t="shared" si="0"/>
        <v>97.38351254480287</v>
      </c>
      <c r="H47" s="59">
        <v>121.58</v>
      </c>
      <c r="I47" s="59"/>
      <c r="J47" s="86">
        <f t="shared" si="1"/>
        <v>271.7716729725284</v>
      </c>
      <c r="L47" s="59">
        <v>121.58</v>
      </c>
      <c r="M47" s="87">
        <f t="shared" si="3"/>
        <v>0</v>
      </c>
    </row>
    <row r="48" spans="1:13" ht="15" customHeight="1">
      <c r="A48" s="31" t="s">
        <v>31</v>
      </c>
      <c r="B48" s="94">
        <v>6954</v>
      </c>
      <c r="C48" s="85">
        <f t="shared" si="2"/>
        <v>2.460454414725338</v>
      </c>
      <c r="D48" s="93">
        <v>17110</v>
      </c>
      <c r="E48" s="93">
        <v>8331</v>
      </c>
      <c r="F48" s="93">
        <v>8779</v>
      </c>
      <c r="G48" s="86">
        <f t="shared" si="0"/>
        <v>94.89691308805102</v>
      </c>
      <c r="H48" s="59">
        <v>23.74</v>
      </c>
      <c r="I48" s="59"/>
      <c r="J48" s="86">
        <f t="shared" si="1"/>
        <v>720.7245155855097</v>
      </c>
      <c r="L48" s="59">
        <v>23.74</v>
      </c>
      <c r="M48" s="87">
        <f t="shared" si="3"/>
        <v>0</v>
      </c>
    </row>
    <row r="49" spans="1:13" ht="15" customHeight="1">
      <c r="A49" s="31" t="s">
        <v>68</v>
      </c>
      <c r="B49" s="94">
        <v>7279</v>
      </c>
      <c r="C49" s="85">
        <f t="shared" si="2"/>
        <v>2.7935155928012088</v>
      </c>
      <c r="D49" s="93">
        <v>20334</v>
      </c>
      <c r="E49" s="93">
        <v>9857</v>
      </c>
      <c r="F49" s="93">
        <v>10477</v>
      </c>
      <c r="G49" s="86">
        <f t="shared" si="0"/>
        <v>94.0822754605326</v>
      </c>
      <c r="H49" s="59">
        <v>161.8</v>
      </c>
      <c r="I49" s="59"/>
      <c r="J49" s="86">
        <f t="shared" si="1"/>
        <v>125.67367119901111</v>
      </c>
      <c r="L49" s="59">
        <v>161.8</v>
      </c>
      <c r="M49" s="87">
        <f t="shared" si="3"/>
        <v>0</v>
      </c>
    </row>
    <row r="50" spans="1:13" ht="15" customHeight="1">
      <c r="A50" s="31"/>
      <c r="C50" s="85"/>
      <c r="G50" s="86"/>
      <c r="H50" s="58"/>
      <c r="I50" s="58"/>
      <c r="J50" s="86"/>
      <c r="L50" s="58"/>
      <c r="M50" s="87"/>
    </row>
    <row r="51" spans="1:13" ht="15" customHeight="1">
      <c r="A51" s="31" t="s">
        <v>32</v>
      </c>
      <c r="B51" s="93">
        <v>14877</v>
      </c>
      <c r="C51" s="85">
        <f t="shared" si="2"/>
        <v>2.550379780869799</v>
      </c>
      <c r="D51" s="93">
        <v>37942</v>
      </c>
      <c r="E51" s="93">
        <v>19207</v>
      </c>
      <c r="F51" s="93">
        <v>18735</v>
      </c>
      <c r="G51" s="86">
        <f t="shared" si="0"/>
        <v>102.51934881238324</v>
      </c>
      <c r="H51" s="26">
        <v>37.98</v>
      </c>
      <c r="I51" s="26"/>
      <c r="J51" s="86">
        <f t="shared" si="1"/>
        <v>998.9994734070564</v>
      </c>
      <c r="L51" s="26">
        <v>37.98</v>
      </c>
      <c r="M51" s="87">
        <f t="shared" si="3"/>
        <v>0</v>
      </c>
    </row>
    <row r="52" spans="1:13" ht="15" customHeight="1">
      <c r="A52" s="31" t="s">
        <v>33</v>
      </c>
      <c r="B52" s="93">
        <v>14877</v>
      </c>
      <c r="C52" s="85">
        <f t="shared" si="2"/>
        <v>2.550379780869799</v>
      </c>
      <c r="D52" s="93">
        <v>37942</v>
      </c>
      <c r="E52" s="93">
        <v>19207</v>
      </c>
      <c r="F52" s="93">
        <v>18735</v>
      </c>
      <c r="G52" s="86">
        <f t="shared" si="0"/>
        <v>102.51934881238324</v>
      </c>
      <c r="H52" s="59">
        <v>37.98</v>
      </c>
      <c r="I52" s="59"/>
      <c r="J52" s="86">
        <f t="shared" si="1"/>
        <v>998.9994734070564</v>
      </c>
      <c r="L52" s="59">
        <v>37.98</v>
      </c>
      <c r="M52" s="87">
        <f t="shared" si="3"/>
        <v>0</v>
      </c>
    </row>
    <row r="53" spans="1:13" ht="15" customHeight="1">
      <c r="A53" s="31"/>
      <c r="C53" s="85"/>
      <c r="G53" s="86"/>
      <c r="H53" s="59"/>
      <c r="I53" s="59"/>
      <c r="J53" s="86"/>
      <c r="L53" s="59"/>
      <c r="M53" s="87"/>
    </row>
    <row r="54" spans="1:13" ht="15" customHeight="1">
      <c r="A54" s="31" t="s">
        <v>34</v>
      </c>
      <c r="B54" s="93">
        <v>6976</v>
      </c>
      <c r="C54" s="85">
        <f t="shared" si="2"/>
        <v>2.635321100917431</v>
      </c>
      <c r="D54" s="93">
        <v>18384</v>
      </c>
      <c r="E54" s="93">
        <v>8906</v>
      </c>
      <c r="F54" s="93">
        <v>9478</v>
      </c>
      <c r="G54" s="86">
        <f t="shared" si="0"/>
        <v>93.96497151297743</v>
      </c>
      <c r="H54" s="26">
        <v>325.76</v>
      </c>
      <c r="I54" s="26"/>
      <c r="J54" s="86">
        <f t="shared" si="1"/>
        <v>56.43418467583497</v>
      </c>
      <c r="L54" s="26">
        <v>325.76</v>
      </c>
      <c r="M54" s="87">
        <f t="shared" si="3"/>
        <v>0</v>
      </c>
    </row>
    <row r="55" spans="1:13" ht="15" customHeight="1">
      <c r="A55" s="31" t="s">
        <v>35</v>
      </c>
      <c r="B55" s="93">
        <v>6976</v>
      </c>
      <c r="C55" s="85">
        <f t="shared" si="2"/>
        <v>2.635321100917431</v>
      </c>
      <c r="D55" s="93">
        <v>18384</v>
      </c>
      <c r="E55" s="93">
        <v>8906</v>
      </c>
      <c r="F55" s="93">
        <v>9478</v>
      </c>
      <c r="G55" s="86">
        <f t="shared" si="0"/>
        <v>93.96497151297743</v>
      </c>
      <c r="H55" s="59">
        <v>325.76</v>
      </c>
      <c r="I55" s="59"/>
      <c r="J55" s="86">
        <f t="shared" si="1"/>
        <v>56.43418467583497</v>
      </c>
      <c r="L55" s="59">
        <v>325.76</v>
      </c>
      <c r="M55" s="87">
        <f t="shared" si="3"/>
        <v>0</v>
      </c>
    </row>
    <row r="56" spans="1:13" ht="15" customHeight="1">
      <c r="A56" s="31"/>
      <c r="C56" s="85"/>
      <c r="G56" s="86"/>
      <c r="H56" s="59"/>
      <c r="I56" s="59"/>
      <c r="J56" s="86"/>
      <c r="L56" s="59"/>
      <c r="M56" s="87"/>
    </row>
    <row r="57" spans="1:13" ht="15" customHeight="1">
      <c r="A57" s="31" t="s">
        <v>69</v>
      </c>
      <c r="B57" s="93">
        <v>28121</v>
      </c>
      <c r="C57" s="85">
        <f t="shared" si="2"/>
        <v>2.617474485260126</v>
      </c>
      <c r="D57" s="93">
        <v>73606</v>
      </c>
      <c r="E57" s="93">
        <v>36611</v>
      </c>
      <c r="F57" s="93">
        <v>36995</v>
      </c>
      <c r="G57" s="86">
        <f t="shared" si="0"/>
        <v>98.96202189485066</v>
      </c>
      <c r="H57" s="26">
        <v>182.3</v>
      </c>
      <c r="I57" s="26"/>
      <c r="J57" s="86">
        <f t="shared" si="1"/>
        <v>403.76302797586396</v>
      </c>
      <c r="L57" s="26">
        <v>182.3</v>
      </c>
      <c r="M57" s="87">
        <f t="shared" si="3"/>
        <v>0</v>
      </c>
    </row>
    <row r="58" spans="1:13" ht="15" customHeight="1">
      <c r="A58" s="31" t="s">
        <v>36</v>
      </c>
      <c r="B58" s="93">
        <v>6298</v>
      </c>
      <c r="C58" s="85">
        <f t="shared" si="2"/>
        <v>2.583836138456653</v>
      </c>
      <c r="D58" s="93">
        <v>16273</v>
      </c>
      <c r="E58" s="93">
        <v>8225</v>
      </c>
      <c r="F58" s="93">
        <v>8048</v>
      </c>
      <c r="G58" s="86">
        <f t="shared" si="0"/>
        <v>102.19930417495029</v>
      </c>
      <c r="H58" s="59">
        <v>66.61</v>
      </c>
      <c r="I58" s="59"/>
      <c r="J58" s="86">
        <f t="shared" si="1"/>
        <v>244.30265725866988</v>
      </c>
      <c r="L58" s="59">
        <v>66.61</v>
      </c>
      <c r="M58" s="87">
        <f t="shared" si="3"/>
        <v>0</v>
      </c>
    </row>
    <row r="59" spans="1:13" ht="15" customHeight="1">
      <c r="A59" s="31" t="s">
        <v>37</v>
      </c>
      <c r="B59" s="93">
        <v>18877</v>
      </c>
      <c r="C59" s="85">
        <f t="shared" si="2"/>
        <v>2.542300153626106</v>
      </c>
      <c r="D59" s="93">
        <v>47991</v>
      </c>
      <c r="E59" s="93">
        <v>23820</v>
      </c>
      <c r="F59" s="93">
        <v>24171</v>
      </c>
      <c r="G59" s="86">
        <f t="shared" si="0"/>
        <v>98.5478465930247</v>
      </c>
      <c r="H59" s="59">
        <v>71.4</v>
      </c>
      <c r="I59" s="59"/>
      <c r="J59" s="86">
        <f t="shared" si="1"/>
        <v>672.1428571428571</v>
      </c>
      <c r="L59" s="59">
        <v>71.4</v>
      </c>
      <c r="M59" s="87">
        <f t="shared" si="3"/>
        <v>0</v>
      </c>
    </row>
    <row r="60" spans="1:13" ht="15" customHeight="1">
      <c r="A60" s="31" t="s">
        <v>38</v>
      </c>
      <c r="B60" s="93">
        <v>2946</v>
      </c>
      <c r="C60" s="85">
        <f t="shared" si="2"/>
        <v>3.1710794297352343</v>
      </c>
      <c r="D60" s="93">
        <v>9342</v>
      </c>
      <c r="E60" s="93">
        <v>4566</v>
      </c>
      <c r="F60" s="93">
        <v>4776</v>
      </c>
      <c r="G60" s="86">
        <f t="shared" si="0"/>
        <v>95.60301507537689</v>
      </c>
      <c r="H60" s="59">
        <v>44.3</v>
      </c>
      <c r="I60" s="59"/>
      <c r="J60" s="86">
        <f t="shared" si="1"/>
        <v>210.88036117381492</v>
      </c>
      <c r="L60" s="59">
        <v>44.3</v>
      </c>
      <c r="M60" s="87">
        <f t="shared" si="3"/>
        <v>0</v>
      </c>
    </row>
    <row r="61" spans="1:13" ht="15" customHeight="1">
      <c r="A61" s="31"/>
      <c r="C61" s="85"/>
      <c r="G61" s="86"/>
      <c r="H61" s="59"/>
      <c r="I61" s="59"/>
      <c r="J61" s="86"/>
      <c r="L61" s="59"/>
      <c r="M61" s="87"/>
    </row>
    <row r="62" spans="1:13" ht="15" customHeight="1">
      <c r="A62" s="31" t="s">
        <v>39</v>
      </c>
      <c r="B62" s="93">
        <v>6902</v>
      </c>
      <c r="C62" s="85">
        <f t="shared" si="2"/>
        <v>3.22544190089829</v>
      </c>
      <c r="D62" s="93">
        <v>22262</v>
      </c>
      <c r="E62" s="93">
        <v>11476</v>
      </c>
      <c r="F62" s="93">
        <v>10786</v>
      </c>
      <c r="G62" s="86">
        <f t="shared" si="0"/>
        <v>106.39718153161506</v>
      </c>
      <c r="H62" s="26">
        <v>58.99</v>
      </c>
      <c r="I62" s="26"/>
      <c r="J62" s="86">
        <f t="shared" si="1"/>
        <v>377.3859976267164</v>
      </c>
      <c r="L62" s="26">
        <v>58.99</v>
      </c>
      <c r="M62" s="87">
        <f t="shared" si="3"/>
        <v>0</v>
      </c>
    </row>
    <row r="63" spans="1:13" ht="15" customHeight="1">
      <c r="A63" s="31" t="s">
        <v>40</v>
      </c>
      <c r="B63" s="93">
        <v>6902</v>
      </c>
      <c r="C63" s="85">
        <f t="shared" si="2"/>
        <v>3.22544190089829</v>
      </c>
      <c r="D63" s="93">
        <v>22262</v>
      </c>
      <c r="E63" s="93">
        <v>11476</v>
      </c>
      <c r="F63" s="93">
        <v>10786</v>
      </c>
      <c r="G63" s="86">
        <f t="shared" si="0"/>
        <v>106.39718153161506</v>
      </c>
      <c r="H63" s="59">
        <v>58.99</v>
      </c>
      <c r="I63" s="59"/>
      <c r="J63" s="86">
        <f t="shared" si="1"/>
        <v>377.3859976267164</v>
      </c>
      <c r="L63" s="59">
        <v>58.99</v>
      </c>
      <c r="M63" s="87">
        <f t="shared" si="3"/>
        <v>0</v>
      </c>
    </row>
    <row r="64" spans="1:13" ht="15" customHeight="1">
      <c r="A64" s="31"/>
      <c r="C64" s="85"/>
      <c r="G64" s="86"/>
      <c r="H64" s="59"/>
      <c r="I64" s="59"/>
      <c r="J64" s="86"/>
      <c r="L64" s="59"/>
      <c r="M64" s="87"/>
    </row>
    <row r="65" spans="1:13" ht="15" customHeight="1">
      <c r="A65" s="31" t="s">
        <v>41</v>
      </c>
      <c r="B65" s="93">
        <v>11156</v>
      </c>
      <c r="C65" s="85">
        <f t="shared" si="2"/>
        <v>3.024471136608103</v>
      </c>
      <c r="D65" s="93">
        <v>33741</v>
      </c>
      <c r="E65" s="93">
        <v>16857</v>
      </c>
      <c r="F65" s="93">
        <v>16884</v>
      </c>
      <c r="G65" s="86">
        <f t="shared" si="0"/>
        <v>99.84008528784648</v>
      </c>
      <c r="H65" s="26">
        <v>69.7</v>
      </c>
      <c r="I65" s="26"/>
      <c r="J65" s="86">
        <f t="shared" si="1"/>
        <v>484.0889526542324</v>
      </c>
      <c r="L65" s="26">
        <v>69.7</v>
      </c>
      <c r="M65" s="87">
        <f t="shared" si="3"/>
        <v>0</v>
      </c>
    </row>
    <row r="66" spans="1:13" ht="15" customHeight="1">
      <c r="A66" s="31" t="s">
        <v>42</v>
      </c>
      <c r="B66" s="93">
        <v>3027</v>
      </c>
      <c r="C66" s="85">
        <f t="shared" si="2"/>
        <v>2.954740667327387</v>
      </c>
      <c r="D66" s="93">
        <v>8944</v>
      </c>
      <c r="E66" s="93">
        <v>4509</v>
      </c>
      <c r="F66" s="93">
        <v>4435</v>
      </c>
      <c r="G66" s="86">
        <f t="shared" si="0"/>
        <v>101.6685456595265</v>
      </c>
      <c r="H66" s="59">
        <v>23.11</v>
      </c>
      <c r="I66" s="59"/>
      <c r="J66" s="86">
        <f t="shared" si="1"/>
        <v>387.0186066637819</v>
      </c>
      <c r="L66" s="59">
        <v>23.11</v>
      </c>
      <c r="M66" s="87">
        <f t="shared" si="3"/>
        <v>0</v>
      </c>
    </row>
    <row r="67" spans="1:13" ht="15" customHeight="1">
      <c r="A67" s="31" t="s">
        <v>43</v>
      </c>
      <c r="B67" s="93">
        <v>8129</v>
      </c>
      <c r="C67" s="85">
        <f>D67/B67</f>
        <v>3.050436708082175</v>
      </c>
      <c r="D67" s="93">
        <v>24797</v>
      </c>
      <c r="E67" s="93">
        <v>12348</v>
      </c>
      <c r="F67" s="93">
        <v>12449</v>
      </c>
      <c r="G67" s="86">
        <f>E67/F67*100</f>
        <v>99.18868985460679</v>
      </c>
      <c r="H67" s="59">
        <v>46.59</v>
      </c>
      <c r="I67" s="59"/>
      <c r="J67" s="86">
        <f>D67/H67</f>
        <v>532.23867782786</v>
      </c>
      <c r="L67" s="59">
        <v>46.59</v>
      </c>
      <c r="M67" s="87">
        <f>L67-H67</f>
        <v>0</v>
      </c>
    </row>
    <row r="68" spans="1:13" ht="15" customHeight="1">
      <c r="A68" s="31"/>
      <c r="C68" s="85"/>
      <c r="G68" s="86"/>
      <c r="H68" s="58"/>
      <c r="I68" s="58"/>
      <c r="J68" s="86"/>
      <c r="L68" s="58"/>
      <c r="M68" s="87"/>
    </row>
    <row r="69" spans="1:13" ht="15" customHeight="1">
      <c r="A69" s="31" t="s">
        <v>44</v>
      </c>
      <c r="B69" s="93">
        <v>6308</v>
      </c>
      <c r="C69" s="85">
        <f>D69/B69</f>
        <v>2.644419784400761</v>
      </c>
      <c r="D69" s="93">
        <v>16681</v>
      </c>
      <c r="E69" s="93">
        <v>8130</v>
      </c>
      <c r="F69" s="93">
        <v>8551</v>
      </c>
      <c r="G69" s="86">
        <f>E69/F69*100</f>
        <v>95.07659922816045</v>
      </c>
      <c r="H69" s="26">
        <v>24.9</v>
      </c>
      <c r="I69" s="26"/>
      <c r="J69" s="86">
        <f>D69/H69</f>
        <v>669.9196787148595</v>
      </c>
      <c r="L69" s="26">
        <v>24.9</v>
      </c>
      <c r="M69" s="87">
        <f>L69-H69</f>
        <v>0</v>
      </c>
    </row>
    <row r="70" spans="1:13" ht="15" customHeight="1">
      <c r="A70" s="31" t="s">
        <v>70</v>
      </c>
      <c r="B70" s="93">
        <v>6308</v>
      </c>
      <c r="C70" s="85">
        <f>D70/B70</f>
        <v>2.644419784400761</v>
      </c>
      <c r="D70" s="93">
        <v>16681</v>
      </c>
      <c r="E70" s="93">
        <v>8130</v>
      </c>
      <c r="F70" s="93">
        <v>8551</v>
      </c>
      <c r="G70" s="86">
        <f>E70/F70*100</f>
        <v>95.07659922816045</v>
      </c>
      <c r="H70" s="59">
        <v>24.9</v>
      </c>
      <c r="I70" s="59"/>
      <c r="J70" s="86">
        <f>D70/H70</f>
        <v>669.9196787148595</v>
      </c>
      <c r="L70" s="59">
        <v>24.9</v>
      </c>
      <c r="M70" s="87">
        <f>L70-H70</f>
        <v>0</v>
      </c>
    </row>
  </sheetData>
  <sheetProtection/>
  <mergeCells count="1">
    <mergeCell ref="N4: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2016-11-11T07:53:22Z</cp:lastPrinted>
  <dcterms:created xsi:type="dcterms:W3CDTF">2002-03-01T11:36:45Z</dcterms:created>
  <dcterms:modified xsi:type="dcterms:W3CDTF">2016-12-21T05:29:59Z</dcterms:modified>
  <cp:category/>
  <cp:version/>
  <cp:contentType/>
  <cp:contentStatus/>
</cp:coreProperties>
</file>