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15" windowHeight="5850" tabRatio="601" activeTab="0"/>
  </bookViews>
  <sheets>
    <sheet name="第2-1表" sheetId="1" r:id="rId1"/>
    <sheet name="第2-2表" sheetId="2" r:id="rId2"/>
    <sheet name="第2-3表" sheetId="3" r:id="rId3"/>
    <sheet name="第2-4表" sheetId="4" r:id="rId4"/>
    <sheet name="第2-5表" sheetId="5" r:id="rId5"/>
    <sheet name="第2-6表" sheetId="6" r:id="rId6"/>
    <sheet name="第2-7表" sheetId="7" r:id="rId7"/>
    <sheet name="第2-8表" sheetId="8" r:id="rId8"/>
    <sheet name="第2-9表" sheetId="9" r:id="rId9"/>
    <sheet name="第2-10表" sheetId="10" r:id="rId10"/>
    <sheet name="第2-11表" sheetId="11" r:id="rId11"/>
    <sheet name="第2-12表" sheetId="12" r:id="rId12"/>
    <sheet name="第2-13表" sheetId="13" r:id="rId13"/>
    <sheet name="第2-14表" sheetId="14" r:id="rId14"/>
    <sheet name="第2-15表" sheetId="15" r:id="rId15"/>
    <sheet name="第2-16表" sheetId="16" r:id="rId16"/>
    <sheet name="第2-17表" sheetId="17" r:id="rId17"/>
    <sheet name="第2-18表" sheetId="18" r:id="rId18"/>
  </sheets>
  <definedNames>
    <definedName name="_xlnm.Print_Area" localSheetId="10">'第2-11表'!$A$1:$G$42</definedName>
  </definedNames>
  <calcPr fullCalcOnLoad="1"/>
</workbook>
</file>

<file path=xl/sharedStrings.xml><?xml version="1.0" encoding="utf-8"?>
<sst xmlns="http://schemas.openxmlformats.org/spreadsheetml/2006/main" count="1096" uniqueCount="206">
  <si>
    <t>総数</t>
  </si>
  <si>
    <t>５０人以上</t>
  </si>
  <si>
    <t>計</t>
  </si>
  <si>
    <t>自店内</t>
  </si>
  <si>
    <t>本支店</t>
  </si>
  <si>
    <t>生　産</t>
  </si>
  <si>
    <t>商業者</t>
  </si>
  <si>
    <t>製 　造</t>
  </si>
  <si>
    <t>間移動</t>
  </si>
  <si>
    <t>業　者</t>
  </si>
  <si>
    <t>その他</t>
  </si>
  <si>
    <t>県     内</t>
  </si>
  <si>
    <t>卸　売</t>
  </si>
  <si>
    <t>小　売</t>
  </si>
  <si>
    <t>産業用</t>
  </si>
  <si>
    <t>一　般</t>
  </si>
  <si>
    <t>販 売 額</t>
  </si>
  <si>
    <t>使用者</t>
  </si>
  <si>
    <t>消費者</t>
  </si>
  <si>
    <t>その他の</t>
  </si>
  <si>
    <t>県名</t>
  </si>
  <si>
    <t>割合</t>
  </si>
  <si>
    <t>都道府県</t>
  </si>
  <si>
    <t>農林水産業</t>
  </si>
  <si>
    <t>鉱業</t>
  </si>
  <si>
    <t>製造業</t>
  </si>
  <si>
    <t>分類不明</t>
  </si>
  <si>
    <t>卸 　 売  　業 　 計</t>
  </si>
  <si>
    <t>単位：万円</t>
  </si>
  <si>
    <t>仕　入　額</t>
  </si>
  <si>
    <t>県　　　内</t>
  </si>
  <si>
    <t>県　　　外</t>
  </si>
  <si>
    <t>　　　　　５０人　　　　以上</t>
  </si>
  <si>
    <t>　　　　 総　　　　　　　　数</t>
  </si>
  <si>
    <t>単位：％</t>
  </si>
  <si>
    <t>　　　　 　　　　総　　　　　　　　　　数</t>
  </si>
  <si>
    <t>　　　　　　　５０　人　　　　以上</t>
  </si>
  <si>
    <t>期　　　　首</t>
  </si>
  <si>
    <t>期　　　　末</t>
  </si>
  <si>
    <t>手　 持　 額</t>
  </si>
  <si>
    <t>手　 持 　額</t>
  </si>
  <si>
    <t>純　　　　増</t>
  </si>
  <si>
    <t>販　　売　　額</t>
  </si>
  <si>
    <t>県　　　　　内</t>
  </si>
  <si>
    <t>県　　　　　外</t>
  </si>
  <si>
    <t>販　売　額</t>
  </si>
  <si>
    <t>県　　　内</t>
  </si>
  <si>
    <t>県　　内</t>
  </si>
  <si>
    <t>県　　外</t>
  </si>
  <si>
    <t>　　　　総　　　　　　　　　　数</t>
  </si>
  <si>
    <t>　　　　　５０　人　　　　以上</t>
  </si>
  <si>
    <t>単位：％</t>
  </si>
  <si>
    <t>仕　入　額</t>
  </si>
  <si>
    <t>仕　入　額</t>
  </si>
  <si>
    <t>　　　　　　　　都　　　道　　　府　　　県　　　別　　　割　　　合</t>
  </si>
  <si>
    <t>計</t>
  </si>
  <si>
    <t>　　　１　　位</t>
  </si>
  <si>
    <t>　　　２　　位</t>
  </si>
  <si>
    <t>　　　３　　位</t>
  </si>
  <si>
    <t>その他の</t>
  </si>
  <si>
    <t>国　外</t>
  </si>
  <si>
    <t>県　名</t>
  </si>
  <si>
    <t>割合</t>
  </si>
  <si>
    <t>県名</t>
  </si>
  <si>
    <t>都道府県</t>
  </si>
  <si>
    <t>県　　　　外</t>
  </si>
  <si>
    <t>県　　　外</t>
  </si>
  <si>
    <t>　　　　　　　地　域　別　割　合</t>
  </si>
  <si>
    <t>県　　　　外</t>
  </si>
  <si>
    <t>販　 売 　額</t>
  </si>
  <si>
    <t>仕 　入　 額</t>
  </si>
  <si>
    <t xml:space="preserve"> 国　外</t>
  </si>
  <si>
    <t>　　　　　　　　有効回答事業所数（商業）</t>
  </si>
  <si>
    <t>単位：万円</t>
  </si>
  <si>
    <t>県　　　 内</t>
  </si>
  <si>
    <t>　　　　　　　　都　　　道　　　府　　　県　　　別　　　割　　　合</t>
  </si>
  <si>
    <t>その他の</t>
  </si>
  <si>
    <t>仕　入　額</t>
  </si>
  <si>
    <t>都道府県</t>
  </si>
  <si>
    <t>　　１　　位</t>
  </si>
  <si>
    <t>　　２　　位</t>
  </si>
  <si>
    <t>　　３　　位</t>
  </si>
  <si>
    <t>国　外</t>
  </si>
  <si>
    <t>販　売　額</t>
  </si>
  <si>
    <t>県　　  外</t>
  </si>
  <si>
    <t>合　　　　　　　　　　計</t>
  </si>
  <si>
    <t>　　第２－１表　産業分類別，従業者規模別</t>
  </si>
  <si>
    <t>　　　　　　　　第２－２表　産業分類別，従業者規模別，仕入先地域別商品仕入額（実数）</t>
  </si>
  <si>
    <t>　　　　　　　　第２－３表　産業分類別，従業者規模別，仕入先地域別商品仕入額（割合）</t>
  </si>
  <si>
    <t>　　　　　　　　第２－４表　　産業分類別, 従業者規模別商品手持額（実数）</t>
  </si>
  <si>
    <t>　　　　　　　　第２－６表　　　産業分類別，従業者規模別，販売先地域別商品販売額（割合）</t>
  </si>
  <si>
    <t>　　第２－９表　産業分類別，都道府県別仕入額割合</t>
  </si>
  <si>
    <t>　　第２－１０表　産業分類別，都道府県別販売額割合</t>
  </si>
  <si>
    <t>仕　入　額</t>
  </si>
  <si>
    <t>　　　　　　　地　域　別　割　合</t>
  </si>
  <si>
    <t>県　　　内</t>
  </si>
  <si>
    <t>県　　　外</t>
  </si>
  <si>
    <t>販　売　額</t>
  </si>
  <si>
    <t>　　　　　　　　都　　　道　　　府　　　県　　　別　　　割　　　合</t>
  </si>
  <si>
    <t>計</t>
  </si>
  <si>
    <t>　　　１　　位</t>
  </si>
  <si>
    <t>　　　２　　位</t>
  </si>
  <si>
    <t>　　　３　　位</t>
  </si>
  <si>
    <t>その他の</t>
  </si>
  <si>
    <t>仕 　入　 額</t>
  </si>
  <si>
    <t>県　名</t>
  </si>
  <si>
    <t>割合</t>
  </si>
  <si>
    <t>県名</t>
  </si>
  <si>
    <t>都道府県</t>
  </si>
  <si>
    <t>県　　　　外</t>
  </si>
  <si>
    <t xml:space="preserve"> 国　外</t>
  </si>
  <si>
    <t>販　 売 　額</t>
  </si>
  <si>
    <t>東京都</t>
  </si>
  <si>
    <t>栃木県</t>
  </si>
  <si>
    <t>神奈川県</t>
  </si>
  <si>
    <t>千葉県</t>
  </si>
  <si>
    <t>埼玉県</t>
  </si>
  <si>
    <t>京都府</t>
  </si>
  <si>
    <t>大阪府</t>
  </si>
  <si>
    <t>福島県</t>
  </si>
  <si>
    <t>北海道</t>
  </si>
  <si>
    <t>福岡県</t>
  </si>
  <si>
    <t>群馬県</t>
  </si>
  <si>
    <t>愛知県</t>
  </si>
  <si>
    <t>新潟県</t>
  </si>
  <si>
    <t>秋田県</t>
  </si>
  <si>
    <t>香川県</t>
  </si>
  <si>
    <t>静岡県</t>
  </si>
  <si>
    <t>奈良県</t>
  </si>
  <si>
    <t>宮城県</t>
  </si>
  <si>
    <t>富山県</t>
  </si>
  <si>
    <t>山形県</t>
  </si>
  <si>
    <t>沖縄県</t>
  </si>
  <si>
    <t>兵庫県</t>
  </si>
  <si>
    <t>×</t>
  </si>
  <si>
    <t>小 　 売  　業 　 計</t>
  </si>
  <si>
    <t>　合　　　　　　　計</t>
  </si>
  <si>
    <t>長野県</t>
  </si>
  <si>
    <t>新潟県</t>
  </si>
  <si>
    <t>０５～１９人</t>
  </si>
  <si>
    <t>２０～４９人</t>
  </si>
  <si>
    <t>　　　　　　　０５　　　～　　　１９　人</t>
  </si>
  <si>
    <t>　　　　　　　２０　　　～　　　４９　人</t>
  </si>
  <si>
    <t>　　　　　０５　　　～　　　１９　人</t>
  </si>
  <si>
    <t>　　　　　２０　　　～　　　４９　人</t>
  </si>
  <si>
    <t>　　　 ０５　　　～　　　１９　人</t>
  </si>
  <si>
    <t>　　　　２０　　　～　　　４９　人</t>
  </si>
  <si>
    <t>　　　　　　　　第２－５表　　　産業分類別，従業者規模別，販売先地域別商品販売額（実数）</t>
  </si>
  <si>
    <t>　　第２－１１表　　品目分類別，仕入先地域別仕入額（卸売業）</t>
  </si>
  <si>
    <t>　　第２－１２表　　品目分類別，販売先地域別販売額（卸売業）</t>
  </si>
  <si>
    <t>　　第２－１３表　　品目分類別，仕入先地域別仕入額（小売業）</t>
  </si>
  <si>
    <t>　　第２－１４表　　品目分類別，販売先地域別販売額（小売業）</t>
  </si>
  <si>
    <t>　　第２－１５表　　品目分類別，都道府県別県外仕入額割合（卸売業）</t>
  </si>
  <si>
    <t>　　第２－１６表　　品目分類別，都道府県別県外販売額割合（卸売業）</t>
  </si>
  <si>
    <t>　　第２－１７表　　品目分類別，都道府県別県外仕入額割合（小売業）</t>
  </si>
  <si>
    <t>　　第２－１８表　　品目分類別，都道府県別県外販売額割合（小売業）</t>
  </si>
  <si>
    <t>単位：万円，％</t>
  </si>
  <si>
    <t>岐阜県</t>
  </si>
  <si>
    <t>注：×は，不詳のため掲載できないことをあらわす。</t>
  </si>
  <si>
    <t>481 各種商品</t>
  </si>
  <si>
    <t>491 繊維品</t>
  </si>
  <si>
    <t>492 衣服・身の回り品</t>
  </si>
  <si>
    <t>501 農畜産物・水産物</t>
  </si>
  <si>
    <t>502 食料・飲料</t>
  </si>
  <si>
    <t>511 建築材料</t>
  </si>
  <si>
    <t>512 化学製品</t>
  </si>
  <si>
    <t>513 鉱物・金属材料</t>
  </si>
  <si>
    <t>514 再生資源</t>
  </si>
  <si>
    <t>521 一般機械器具</t>
  </si>
  <si>
    <t>522 自動車</t>
  </si>
  <si>
    <t>523 電気機械器具</t>
  </si>
  <si>
    <t>529 その他の機械器具</t>
  </si>
  <si>
    <t>531 家具・建具・じゅう器</t>
  </si>
  <si>
    <t>532 医薬品・化粧品</t>
  </si>
  <si>
    <t>539 その他</t>
  </si>
  <si>
    <t>54 各種商品</t>
  </si>
  <si>
    <t>55 織物・衣服・身の回り品</t>
  </si>
  <si>
    <t>56 飲食料品</t>
  </si>
  <si>
    <t>57 自動車・自転車</t>
  </si>
  <si>
    <t>58 家具・じゅう器・家庭用器具</t>
  </si>
  <si>
    <t>59 その他</t>
  </si>
  <si>
    <t>　　第２－７表　産業分類別，仕入先別県内仕入額割合</t>
  </si>
  <si>
    <t>　　　　仕　　　　入　　　　先　　　　別　　　　割　　　　合</t>
  </si>
  <si>
    <t>　　第２－８表　　産業分類別，販売先別県内販売額割合</t>
  </si>
  <si>
    <t>　　　　　　　販　　　　売　　　　先　　　　別　　　　割　　　　合</t>
  </si>
  <si>
    <t>０１ 農業</t>
  </si>
  <si>
    <t>０２ 林業</t>
  </si>
  <si>
    <t>０３ 漁業</t>
  </si>
  <si>
    <t>０４ 鉱業</t>
  </si>
  <si>
    <t>０５ 食料品</t>
  </si>
  <si>
    <t>０６ 繊維</t>
  </si>
  <si>
    <t>０７ パルプ・紙・木製品</t>
  </si>
  <si>
    <t>０８ 出版・印刷</t>
  </si>
  <si>
    <t>０９ 化学製品</t>
  </si>
  <si>
    <t>１０ 石油・石炭製品</t>
  </si>
  <si>
    <t>１１ ﾌﾟﾗｽﾁｯｸ・ゴム・皮革製品</t>
  </si>
  <si>
    <t>１２ 窯業・土石製品</t>
  </si>
  <si>
    <t>１３ 鉄鋼</t>
  </si>
  <si>
    <t>１４ 非鉄金属</t>
  </si>
  <si>
    <t>１５ 金属製品</t>
  </si>
  <si>
    <t>１６ 一般機械</t>
  </si>
  <si>
    <t>１７ 電気機械</t>
  </si>
  <si>
    <t>１８ 輸送機械</t>
  </si>
  <si>
    <t>１９ 精密機械</t>
  </si>
  <si>
    <t>２０ その他の製造品</t>
  </si>
  <si>
    <t>２１ 分類不明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</si>
</sst>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 "/>
    <numFmt numFmtId="179" formatCode="#,##0.0_ "/>
    <numFmt numFmtId="180" formatCode="#,##0_);[Red]\(#,##0\)"/>
    <numFmt numFmtId="181" formatCode="0.00_);[Red]\(0.00\)"/>
    <numFmt numFmtId="182" formatCode="0_);[Red]\(0\)"/>
    <numFmt numFmtId="183" formatCode="#,##0_ ;[Red]\-#,##0\ "/>
  </numFmts>
  <fonts count="15">
    <font>
      <sz val="12"/>
      <name val="ＭＳ Ｐゴシック"/>
      <family val="3"/>
    </font>
    <font>
      <sz val="11"/>
      <name val="ＭＳ Ｐゴシック"/>
      <family val="0"/>
    </font>
    <font>
      <sz val="12"/>
      <name val="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"/>
      <name val="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2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>
      <alignment vertical="center" wrapText="1"/>
    </xf>
    <xf numFmtId="0" fontId="6" fillId="0" borderId="0" xfId="0" applyFont="1" applyAlignment="1" applyProtection="1">
      <alignment/>
      <protection/>
    </xf>
    <xf numFmtId="0" fontId="6" fillId="0" borderId="1" xfId="0" applyFont="1" applyBorder="1" applyAlignment="1" applyProtection="1">
      <alignment horizontal="distributed"/>
      <protection/>
    </xf>
    <xf numFmtId="0" fontId="6" fillId="0" borderId="1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7" fontId="7" fillId="0" borderId="2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177" fontId="7" fillId="0" borderId="3" xfId="0" applyNumberFormat="1" applyFont="1" applyFill="1" applyBorder="1" applyAlignment="1">
      <alignment/>
    </xf>
    <xf numFmtId="177" fontId="7" fillId="0" borderId="4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/>
    </xf>
    <xf numFmtId="0" fontId="5" fillId="0" borderId="6" xfId="0" applyFont="1" applyFill="1" applyBorder="1" applyAlignment="1">
      <alignment vertical="center"/>
    </xf>
    <xf numFmtId="0" fontId="7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177" fontId="5" fillId="0" borderId="7" xfId="0" applyNumberFormat="1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/>
    </xf>
    <xf numFmtId="0" fontId="8" fillId="0" borderId="0" xfId="0" applyFont="1" applyFill="1" applyBorder="1" applyAlignment="1">
      <alignment/>
    </xf>
    <xf numFmtId="177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8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7" fillId="0" borderId="6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7" fillId="0" borderId="5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top"/>
      <protection/>
    </xf>
    <xf numFmtId="0" fontId="7" fillId="0" borderId="7" xfId="0" applyFont="1" applyBorder="1" applyAlignment="1" applyProtection="1">
      <alignment horizontal="center" vertical="top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Border="1" applyAlignment="1">
      <alignment horizontal="distributed"/>
    </xf>
    <xf numFmtId="177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77" fontId="10" fillId="0" borderId="0" xfId="0" applyNumberFormat="1" applyFont="1" applyBorder="1" applyAlignment="1">
      <alignment horizontal="distributed"/>
    </xf>
    <xf numFmtId="177" fontId="3" fillId="0" borderId="0" xfId="0" applyNumberFormat="1" applyFont="1" applyBorder="1" applyAlignment="1">
      <alignment horizontal="distributed"/>
    </xf>
    <xf numFmtId="177" fontId="10" fillId="0" borderId="0" xfId="0" applyNumberFormat="1" applyFont="1" applyBorder="1" applyAlignment="1">
      <alignment horizontal="distributed" vertical="center"/>
    </xf>
    <xf numFmtId="0" fontId="0" fillId="0" borderId="13" xfId="0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center" vertical="top"/>
    </xf>
    <xf numFmtId="177" fontId="10" fillId="0" borderId="13" xfId="0" applyNumberFormat="1" applyFont="1" applyBorder="1" applyAlignment="1">
      <alignment/>
    </xf>
    <xf numFmtId="177" fontId="10" fillId="0" borderId="13" xfId="0" applyNumberFormat="1" applyFont="1" applyBorder="1" applyAlignment="1">
      <alignment horizontal="distributed"/>
    </xf>
    <xf numFmtId="177" fontId="10" fillId="0" borderId="14" xfId="0" applyNumberFormat="1" applyFont="1" applyBorder="1" applyAlignment="1">
      <alignment horizontal="center"/>
    </xf>
    <xf numFmtId="177" fontId="10" fillId="0" borderId="18" xfId="0" applyNumberFormat="1" applyFont="1" applyBorder="1" applyAlignment="1">
      <alignment vertical="center"/>
    </xf>
    <xf numFmtId="177" fontId="10" fillId="0" borderId="19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horizontal="distributed" vertical="center"/>
    </xf>
    <xf numFmtId="177" fontId="10" fillId="0" borderId="14" xfId="0" applyNumberFormat="1" applyFont="1" applyBorder="1" applyAlignment="1">
      <alignment/>
    </xf>
    <xf numFmtId="0" fontId="10" fillId="0" borderId="10" xfId="0" applyFont="1" applyBorder="1" applyAlignment="1">
      <alignment horizontal="center" vertical="top"/>
    </xf>
    <xf numFmtId="177" fontId="10" fillId="0" borderId="7" xfId="0" applyNumberFormat="1" applyFont="1" applyBorder="1" applyAlignment="1">
      <alignment/>
    </xf>
    <xf numFmtId="177" fontId="10" fillId="0" borderId="12" xfId="0" applyNumberFormat="1" applyFont="1" applyBorder="1" applyAlignment="1">
      <alignment horizontal="distributed" vertical="center"/>
    </xf>
    <xf numFmtId="177" fontId="3" fillId="0" borderId="7" xfId="0" applyNumberFormat="1" applyFont="1" applyBorder="1" applyAlignment="1">
      <alignment horizontal="distributed" vertical="center"/>
    </xf>
    <xf numFmtId="177" fontId="10" fillId="0" borderId="15" xfId="0" applyNumberFormat="1" applyFont="1" applyBorder="1" applyAlignment="1">
      <alignment horizontal="distributed"/>
    </xf>
    <xf numFmtId="0" fontId="0" fillId="0" borderId="5" xfId="0" applyBorder="1" applyAlignment="1">
      <alignment/>
    </xf>
    <xf numFmtId="177" fontId="0" fillId="0" borderId="7" xfId="0" applyNumberFormat="1" applyBorder="1" applyAlignment="1">
      <alignment/>
    </xf>
    <xf numFmtId="177" fontId="0" fillId="0" borderId="7" xfId="0" applyNumberFormat="1" applyBorder="1" applyAlignment="1">
      <alignment horizontal="distributed"/>
    </xf>
    <xf numFmtId="177" fontId="8" fillId="0" borderId="0" xfId="0" applyNumberFormat="1" applyFont="1" applyBorder="1" applyAlignment="1">
      <alignment/>
    </xf>
    <xf numFmtId="0" fontId="7" fillId="0" borderId="0" xfId="0" applyFont="1" applyAlignment="1" applyProtection="1">
      <alignment/>
      <protection/>
    </xf>
    <xf numFmtId="0" fontId="7" fillId="0" borderId="7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6" xfId="0" applyFill="1" applyBorder="1" applyAlignment="1">
      <alignment/>
    </xf>
    <xf numFmtId="177" fontId="7" fillId="0" borderId="7" xfId="0" applyNumberFormat="1" applyFont="1" applyFill="1" applyBorder="1" applyAlignment="1">
      <alignment horizontal="center"/>
    </xf>
    <xf numFmtId="177" fontId="7" fillId="0" borderId="12" xfId="0" applyNumberFormat="1" applyFont="1" applyFill="1" applyBorder="1" applyAlignment="1">
      <alignment horizontal="center"/>
    </xf>
    <xf numFmtId="177" fontId="7" fillId="0" borderId="20" xfId="0" applyNumberFormat="1" applyFont="1" applyFill="1" applyBorder="1" applyAlignment="1">
      <alignment horizontal="center"/>
    </xf>
    <xf numFmtId="177" fontId="7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16" xfId="0" applyFont="1" applyBorder="1" applyAlignment="1">
      <alignment/>
    </xf>
    <xf numFmtId="177" fontId="7" fillId="0" borderId="13" xfId="0" applyNumberFormat="1" applyFont="1" applyBorder="1" applyAlignment="1">
      <alignment/>
    </xf>
    <xf numFmtId="177" fontId="7" fillId="0" borderId="13" xfId="0" applyNumberFormat="1" applyFont="1" applyBorder="1" applyAlignment="1">
      <alignment horizontal="distributed"/>
    </xf>
    <xf numFmtId="0" fontId="7" fillId="0" borderId="17" xfId="0" applyFont="1" applyBorder="1" applyAlignment="1">
      <alignment horizontal="center" vertical="top"/>
    </xf>
    <xf numFmtId="177" fontId="7" fillId="0" borderId="14" xfId="0" applyNumberFormat="1" applyFont="1" applyBorder="1" applyAlignment="1">
      <alignment horizontal="center"/>
    </xf>
    <xf numFmtId="177" fontId="7" fillId="0" borderId="18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77" fontId="12" fillId="0" borderId="11" xfId="0" applyNumberFormat="1" applyFont="1" applyBorder="1" applyAlignment="1">
      <alignment horizontal="distributed" vertical="center"/>
    </xf>
    <xf numFmtId="177" fontId="7" fillId="0" borderId="14" xfId="0" applyNumberFormat="1" applyFont="1" applyBorder="1" applyAlignment="1">
      <alignment/>
    </xf>
    <xf numFmtId="0" fontId="7" fillId="0" borderId="10" xfId="0" applyFont="1" applyBorder="1" applyAlignment="1">
      <alignment horizontal="center" vertical="top"/>
    </xf>
    <xf numFmtId="177" fontId="7" fillId="0" borderId="7" xfId="0" applyNumberFormat="1" applyFont="1" applyBorder="1" applyAlignment="1">
      <alignment/>
    </xf>
    <xf numFmtId="177" fontId="7" fillId="0" borderId="12" xfId="0" applyNumberFormat="1" applyFont="1" applyBorder="1" applyAlignment="1">
      <alignment horizontal="distributed" vertical="center"/>
    </xf>
    <xf numFmtId="177" fontId="12" fillId="0" borderId="7" xfId="0" applyNumberFormat="1" applyFont="1" applyBorder="1" applyAlignment="1">
      <alignment horizontal="distributed" vertical="center"/>
    </xf>
    <xf numFmtId="177" fontId="7" fillId="0" borderId="15" xfId="0" applyNumberFormat="1" applyFont="1" applyBorder="1" applyAlignment="1">
      <alignment horizontal="distributed"/>
    </xf>
    <xf numFmtId="177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horizontal="distributed" vertical="center"/>
    </xf>
    <xf numFmtId="177" fontId="7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77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 horizontal="distributed"/>
    </xf>
    <xf numFmtId="177" fontId="12" fillId="0" borderId="0" xfId="0" applyNumberFormat="1" applyFont="1" applyBorder="1" applyAlignment="1">
      <alignment horizontal="distributed"/>
    </xf>
    <xf numFmtId="177" fontId="8" fillId="0" borderId="0" xfId="0" applyNumberFormat="1" applyFont="1" applyFill="1" applyBorder="1" applyAlignment="1">
      <alignment/>
    </xf>
    <xf numFmtId="177" fontId="0" fillId="0" borderId="2" xfId="0" applyNumberFormat="1" applyFill="1" applyBorder="1" applyAlignment="1">
      <alignment/>
    </xf>
    <xf numFmtId="177" fontId="0" fillId="0" borderId="7" xfId="0" applyNumberFormat="1" applyFill="1" applyBorder="1" applyAlignment="1">
      <alignment horizontal="right"/>
    </xf>
    <xf numFmtId="177" fontId="0" fillId="0" borderId="0" xfId="0" applyNumberFormat="1" applyAlignment="1">
      <alignment/>
    </xf>
    <xf numFmtId="178" fontId="11" fillId="0" borderId="0" xfId="0" applyNumberFormat="1" applyFont="1" applyAlignment="1" applyProtection="1">
      <alignment/>
      <protection/>
    </xf>
    <xf numFmtId="178" fontId="2" fillId="0" borderId="0" xfId="0" applyNumberFormat="1" applyFont="1" applyAlignment="1" applyProtection="1">
      <alignment/>
      <protection/>
    </xf>
    <xf numFmtId="178" fontId="0" fillId="0" borderId="0" xfId="0" applyNumberFormat="1" applyAlignment="1">
      <alignment/>
    </xf>
    <xf numFmtId="178" fontId="8" fillId="0" borderId="0" xfId="0" applyNumberFormat="1" applyFont="1" applyAlignment="1" applyProtection="1">
      <alignment/>
      <protection/>
    </xf>
    <xf numFmtId="178" fontId="0" fillId="0" borderId="5" xfId="0" applyNumberFormat="1" applyFill="1" applyBorder="1" applyAlignment="1">
      <alignment/>
    </xf>
    <xf numFmtId="178" fontId="7" fillId="0" borderId="2" xfId="0" applyNumberFormat="1" applyFont="1" applyFill="1" applyBorder="1" applyAlignment="1">
      <alignment/>
    </xf>
    <xf numFmtId="178" fontId="7" fillId="0" borderId="3" xfId="0" applyNumberFormat="1" applyFont="1" applyFill="1" applyBorder="1" applyAlignment="1">
      <alignment/>
    </xf>
    <xf numFmtId="178" fontId="0" fillId="0" borderId="2" xfId="0" applyNumberFormat="1" applyFill="1" applyBorder="1" applyAlignment="1">
      <alignment/>
    </xf>
    <xf numFmtId="178" fontId="2" fillId="0" borderId="1" xfId="0" applyNumberFormat="1" applyFont="1" applyBorder="1" applyAlignment="1" applyProtection="1">
      <alignment/>
      <protection/>
    </xf>
    <xf numFmtId="178" fontId="2" fillId="0" borderId="11" xfId="0" applyNumberFormat="1" applyFont="1" applyBorder="1" applyAlignment="1" applyProtection="1">
      <alignment/>
      <protection/>
    </xf>
    <xf numFmtId="178" fontId="2" fillId="0" borderId="8" xfId="0" applyNumberFormat="1" applyFont="1" applyBorder="1" applyAlignment="1" applyProtection="1">
      <alignment/>
      <protection/>
    </xf>
    <xf numFmtId="178" fontId="2" fillId="0" borderId="6" xfId="0" applyNumberFormat="1" applyFont="1" applyBorder="1" applyAlignment="1" applyProtection="1">
      <alignment/>
      <protection/>
    </xf>
    <xf numFmtId="178" fontId="7" fillId="0" borderId="6" xfId="0" applyNumberFormat="1" applyFont="1" applyBorder="1" applyAlignment="1" applyProtection="1">
      <alignment horizontal="center" vertical="center"/>
      <protection/>
    </xf>
    <xf numFmtId="178" fontId="7" fillId="0" borderId="12" xfId="0" applyNumberFormat="1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right"/>
      <protection/>
    </xf>
    <xf numFmtId="178" fontId="2" fillId="0" borderId="0" xfId="0" applyNumberFormat="1" applyFont="1" applyAlignment="1" applyProtection="1">
      <alignment horizontal="right"/>
      <protection/>
    </xf>
    <xf numFmtId="178" fontId="5" fillId="0" borderId="6" xfId="0" applyNumberFormat="1" applyFont="1" applyBorder="1" applyAlignment="1">
      <alignment/>
    </xf>
    <xf numFmtId="178" fontId="5" fillId="0" borderId="7" xfId="0" applyNumberFormat="1" applyFont="1" applyBorder="1" applyAlignment="1">
      <alignment horizontal="right"/>
    </xf>
    <xf numFmtId="178" fontId="7" fillId="0" borderId="13" xfId="0" applyNumberFormat="1" applyFont="1" applyBorder="1" applyAlignment="1" applyProtection="1">
      <alignment horizontal="center" vertical="center"/>
      <protection/>
    </xf>
    <xf numFmtId="178" fontId="7" fillId="0" borderId="7" xfId="0" applyNumberFormat="1" applyFont="1" applyBorder="1" applyAlignment="1" applyProtection="1">
      <alignment/>
      <protection/>
    </xf>
    <xf numFmtId="178" fontId="7" fillId="0" borderId="0" xfId="0" applyNumberFormat="1" applyFont="1" applyAlignment="1" applyProtection="1">
      <alignment/>
      <protection/>
    </xf>
    <xf numFmtId="178" fontId="5" fillId="0" borderId="7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77" fontId="5" fillId="0" borderId="0" xfId="0" applyNumberFormat="1" applyFont="1" applyBorder="1" applyAlignment="1">
      <alignment horizontal="center" vertical="center" shrinkToFit="1"/>
    </xf>
    <xf numFmtId="177" fontId="10" fillId="0" borderId="0" xfId="0" applyNumberFormat="1" applyFont="1" applyBorder="1" applyAlignment="1">
      <alignment vertical="center" shrinkToFit="1"/>
    </xf>
    <xf numFmtId="177" fontId="7" fillId="0" borderId="0" xfId="0" applyNumberFormat="1" applyFont="1" applyBorder="1" applyAlignment="1">
      <alignment vertical="center" shrinkToFit="1"/>
    </xf>
    <xf numFmtId="177" fontId="10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5" fillId="0" borderId="22" xfId="0" applyFont="1" applyBorder="1" applyAlignment="1" applyProtection="1">
      <alignment horizontal="distributed" vertical="center" wrapText="1"/>
      <protection/>
    </xf>
    <xf numFmtId="0" fontId="6" fillId="0" borderId="23" xfId="0" applyFont="1" applyBorder="1" applyAlignment="1" applyProtection="1">
      <alignment horizontal="distributed" vertical="center" wrapText="1"/>
      <protection/>
    </xf>
    <xf numFmtId="0" fontId="6" fillId="0" borderId="24" xfId="0" applyFont="1" applyBorder="1" applyAlignment="1" applyProtection="1">
      <alignment horizontal="distributed" vertical="center" wrapText="1"/>
      <protection/>
    </xf>
    <xf numFmtId="178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77" fontId="6" fillId="0" borderId="7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/>
    </xf>
    <xf numFmtId="0" fontId="6" fillId="0" borderId="6" xfId="0" applyFont="1" applyFill="1" applyBorder="1" applyAlignment="1">
      <alignment vertical="center"/>
    </xf>
    <xf numFmtId="0" fontId="6" fillId="0" borderId="0" xfId="0" applyFont="1" applyBorder="1" applyAlignment="1" applyProtection="1">
      <alignment horizontal="distributed" vertical="center" wrapText="1"/>
      <protection/>
    </xf>
    <xf numFmtId="0" fontId="6" fillId="0" borderId="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 horizontal="distributed" vertical="center" wrapText="1"/>
      <protection/>
    </xf>
    <xf numFmtId="177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 horizontal="right" vertical="center"/>
    </xf>
    <xf numFmtId="183" fontId="6" fillId="0" borderId="0" xfId="0" applyNumberFormat="1" applyFont="1" applyAlignment="1" applyProtection="1">
      <alignment horizontal="right"/>
      <protection/>
    </xf>
    <xf numFmtId="178" fontId="7" fillId="0" borderId="20" xfId="0" applyNumberFormat="1" applyFont="1" applyBorder="1" applyAlignment="1" applyProtection="1">
      <alignment horizontal="center" vertical="center"/>
      <protection/>
    </xf>
    <xf numFmtId="178" fontId="6" fillId="0" borderId="0" xfId="0" applyNumberFormat="1" applyFont="1" applyBorder="1" applyAlignment="1" applyProtection="1">
      <alignment horizontal="right"/>
      <protection/>
    </xf>
    <xf numFmtId="178" fontId="6" fillId="0" borderId="0" xfId="0" applyNumberFormat="1" applyFont="1" applyAlignment="1" applyProtection="1">
      <alignment horizontal="right"/>
      <protection/>
    </xf>
    <xf numFmtId="177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8" fontId="8" fillId="0" borderId="0" xfId="0" applyNumberFormat="1" applyFont="1" applyBorder="1" applyAlignment="1">
      <alignment horizontal="right" vertical="center"/>
    </xf>
    <xf numFmtId="38" fontId="6" fillId="0" borderId="0" xfId="17" applyFont="1" applyAlignment="1" applyProtection="1">
      <alignment horizontal="right"/>
      <protection/>
    </xf>
    <xf numFmtId="0" fontId="8" fillId="0" borderId="1" xfId="0" applyFont="1" applyBorder="1" applyAlignment="1" applyProtection="1">
      <alignment/>
      <protection/>
    </xf>
    <xf numFmtId="178" fontId="1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shrinkToFit="1"/>
      <protection/>
    </xf>
    <xf numFmtId="177" fontId="10" fillId="0" borderId="0" xfId="0" applyNumberFormat="1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32"/>
  <sheetViews>
    <sheetView tabSelected="1" defaultGridColor="0" zoomScale="87" zoomScaleNormal="87" colorId="22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0.625" defaultRowHeight="14.25"/>
  <cols>
    <col min="1" max="1" width="28.125" style="0" customWidth="1"/>
  </cols>
  <sheetData>
    <row r="1" spans="1:5" ht="21" customHeight="1">
      <c r="A1" s="92" t="s">
        <v>86</v>
      </c>
      <c r="B1" s="1"/>
      <c r="C1" s="1"/>
      <c r="D1" s="1"/>
      <c r="E1" s="1"/>
    </row>
    <row r="2" spans="1:5" ht="21" customHeight="1">
      <c r="A2" s="92" t="s">
        <v>72</v>
      </c>
      <c r="B2" s="1"/>
      <c r="C2" s="1"/>
      <c r="D2" s="1"/>
      <c r="E2" s="1"/>
    </row>
    <row r="3" spans="1:5" ht="21" customHeight="1">
      <c r="A3" s="3"/>
      <c r="B3" s="1"/>
      <c r="C3" s="1"/>
      <c r="D3" s="1"/>
      <c r="E3" s="1"/>
    </row>
    <row r="4" spans="1:5" ht="21" customHeight="1" thickBot="1">
      <c r="A4" s="1"/>
      <c r="B4" s="1"/>
      <c r="C4" s="1"/>
      <c r="D4" s="1"/>
      <c r="E4" s="1"/>
    </row>
    <row r="5" spans="1:5" s="4" customFormat="1" ht="42" customHeight="1" thickBot="1">
      <c r="A5" s="156"/>
      <c r="B5" s="157" t="s">
        <v>0</v>
      </c>
      <c r="C5" s="157" t="s">
        <v>139</v>
      </c>
      <c r="D5" s="157" t="s">
        <v>140</v>
      </c>
      <c r="E5" s="158" t="s">
        <v>1</v>
      </c>
    </row>
    <row r="6" spans="1:5" s="4" customFormat="1" ht="12" customHeight="1">
      <c r="A6" s="167"/>
      <c r="B6" s="164"/>
      <c r="C6" s="164"/>
      <c r="D6" s="164"/>
      <c r="E6" s="164"/>
    </row>
    <row r="7" spans="1:5" ht="21" customHeight="1">
      <c r="A7" s="6" t="s">
        <v>85</v>
      </c>
      <c r="B7" s="5">
        <f>B8+B25</f>
        <v>629</v>
      </c>
      <c r="C7" s="5">
        <f>C8+C25</f>
        <v>238</v>
      </c>
      <c r="D7" s="5">
        <f>D8+D25</f>
        <v>280</v>
      </c>
      <c r="E7" s="5">
        <f>E8+E25</f>
        <v>111</v>
      </c>
    </row>
    <row r="8" spans="1:5" ht="21" customHeight="1">
      <c r="A8" s="6" t="s">
        <v>27</v>
      </c>
      <c r="B8" s="5">
        <f>SUM(C8:E8)</f>
        <v>425</v>
      </c>
      <c r="C8" s="5">
        <f>SUM(C9:C24)</f>
        <v>181</v>
      </c>
      <c r="D8" s="5">
        <f>SUM(D9:D24)</f>
        <v>195</v>
      </c>
      <c r="E8" s="5">
        <f>SUM(E9:E24)</f>
        <v>49</v>
      </c>
    </row>
    <row r="9" spans="1:5" ht="21" customHeight="1">
      <c r="A9" s="7" t="s">
        <v>159</v>
      </c>
      <c r="B9" s="5">
        <f>SUM(C9:E9)</f>
        <v>3</v>
      </c>
      <c r="C9" s="5">
        <v>3</v>
      </c>
      <c r="D9" s="5">
        <v>0</v>
      </c>
      <c r="E9" s="5">
        <v>0</v>
      </c>
    </row>
    <row r="10" spans="1:5" ht="21" customHeight="1">
      <c r="A10" s="7" t="s">
        <v>160</v>
      </c>
      <c r="B10" s="5">
        <f aca="true" t="shared" si="0" ref="B10:B31">SUM(C10:E10)</f>
        <v>3</v>
      </c>
      <c r="C10" s="5">
        <v>2</v>
      </c>
      <c r="D10" s="5">
        <v>1</v>
      </c>
      <c r="E10" s="5">
        <v>0</v>
      </c>
    </row>
    <row r="11" spans="1:5" ht="21" customHeight="1">
      <c r="A11" s="7" t="s">
        <v>161</v>
      </c>
      <c r="B11" s="5">
        <f t="shared" si="0"/>
        <v>8</v>
      </c>
      <c r="C11" s="5">
        <v>6</v>
      </c>
      <c r="D11" s="5">
        <v>2</v>
      </c>
      <c r="E11" s="5">
        <v>0</v>
      </c>
    </row>
    <row r="12" spans="1:5" ht="21" customHeight="1">
      <c r="A12" s="7" t="s">
        <v>162</v>
      </c>
      <c r="B12" s="5">
        <f t="shared" si="0"/>
        <v>62</v>
      </c>
      <c r="C12" s="5">
        <v>21</v>
      </c>
      <c r="D12" s="5">
        <v>32</v>
      </c>
      <c r="E12" s="5">
        <v>9</v>
      </c>
    </row>
    <row r="13" spans="1:5" ht="21" customHeight="1">
      <c r="A13" s="7" t="s">
        <v>163</v>
      </c>
      <c r="B13" s="5">
        <f t="shared" si="0"/>
        <v>66</v>
      </c>
      <c r="C13" s="5">
        <v>13</v>
      </c>
      <c r="D13" s="5">
        <v>41</v>
      </c>
      <c r="E13" s="5">
        <v>12</v>
      </c>
    </row>
    <row r="14" spans="1:5" ht="21" customHeight="1">
      <c r="A14" s="7" t="s">
        <v>164</v>
      </c>
      <c r="B14" s="5">
        <f t="shared" si="0"/>
        <v>42</v>
      </c>
      <c r="C14" s="5">
        <v>28</v>
      </c>
      <c r="D14" s="5">
        <v>11</v>
      </c>
      <c r="E14" s="5">
        <v>3</v>
      </c>
    </row>
    <row r="15" spans="1:5" ht="21" customHeight="1">
      <c r="A15" s="7" t="s">
        <v>165</v>
      </c>
      <c r="B15" s="5">
        <f t="shared" si="0"/>
        <v>17</v>
      </c>
      <c r="C15" s="5">
        <v>10</v>
      </c>
      <c r="D15" s="5">
        <v>7</v>
      </c>
      <c r="E15" s="5">
        <v>0</v>
      </c>
    </row>
    <row r="16" spans="1:5" ht="21" customHeight="1">
      <c r="A16" s="7" t="s">
        <v>166</v>
      </c>
      <c r="B16" s="5">
        <f t="shared" si="0"/>
        <v>30</v>
      </c>
      <c r="C16" s="5">
        <v>10</v>
      </c>
      <c r="D16" s="5">
        <v>20</v>
      </c>
      <c r="E16" s="5">
        <v>0</v>
      </c>
    </row>
    <row r="17" spans="1:5" ht="21" customHeight="1">
      <c r="A17" s="7" t="s">
        <v>167</v>
      </c>
      <c r="B17" s="5">
        <f t="shared" si="0"/>
        <v>9</v>
      </c>
      <c r="C17" s="5">
        <v>3</v>
      </c>
      <c r="D17" s="5">
        <v>6</v>
      </c>
      <c r="E17" s="5">
        <v>0</v>
      </c>
    </row>
    <row r="18" spans="1:5" ht="21" customHeight="1">
      <c r="A18" s="7" t="s">
        <v>168</v>
      </c>
      <c r="B18" s="5">
        <f t="shared" si="0"/>
        <v>26</v>
      </c>
      <c r="C18" s="5">
        <v>16</v>
      </c>
      <c r="D18" s="5">
        <v>7</v>
      </c>
      <c r="E18" s="5">
        <v>3</v>
      </c>
    </row>
    <row r="19" spans="1:5" ht="21" customHeight="1">
      <c r="A19" s="7" t="s">
        <v>169</v>
      </c>
      <c r="B19" s="5">
        <f t="shared" si="0"/>
        <v>31</v>
      </c>
      <c r="C19" s="5">
        <v>9</v>
      </c>
      <c r="D19" s="5">
        <v>16</v>
      </c>
      <c r="E19" s="5">
        <v>6</v>
      </c>
    </row>
    <row r="20" spans="1:5" ht="21" customHeight="1">
      <c r="A20" s="7" t="s">
        <v>170</v>
      </c>
      <c r="B20" s="5">
        <f t="shared" si="0"/>
        <v>32</v>
      </c>
      <c r="C20" s="5">
        <v>15</v>
      </c>
      <c r="D20" s="5">
        <v>15</v>
      </c>
      <c r="E20" s="5">
        <v>2</v>
      </c>
    </row>
    <row r="21" spans="1:5" ht="21" customHeight="1">
      <c r="A21" s="7" t="s">
        <v>171</v>
      </c>
      <c r="B21" s="5">
        <f t="shared" si="0"/>
        <v>19</v>
      </c>
      <c r="C21" s="5">
        <v>9</v>
      </c>
      <c r="D21" s="5">
        <v>7</v>
      </c>
      <c r="E21" s="5">
        <v>3</v>
      </c>
    </row>
    <row r="22" spans="1:5" ht="21" customHeight="1">
      <c r="A22" s="7" t="s">
        <v>172</v>
      </c>
      <c r="B22" s="5">
        <f t="shared" si="0"/>
        <v>6</v>
      </c>
      <c r="C22" s="5">
        <v>6</v>
      </c>
      <c r="D22" s="5">
        <v>0</v>
      </c>
      <c r="E22" s="5">
        <v>0</v>
      </c>
    </row>
    <row r="23" spans="1:5" ht="21" customHeight="1">
      <c r="A23" s="7" t="s">
        <v>173</v>
      </c>
      <c r="B23" s="5">
        <f t="shared" si="0"/>
        <v>25</v>
      </c>
      <c r="C23" s="5">
        <v>8</v>
      </c>
      <c r="D23" s="5">
        <v>9</v>
      </c>
      <c r="E23" s="5">
        <v>8</v>
      </c>
    </row>
    <row r="24" spans="1:5" ht="21" customHeight="1">
      <c r="A24" s="7" t="s">
        <v>174</v>
      </c>
      <c r="B24" s="5">
        <f t="shared" si="0"/>
        <v>46</v>
      </c>
      <c r="C24" s="5">
        <v>22</v>
      </c>
      <c r="D24" s="5">
        <v>21</v>
      </c>
      <c r="E24" s="5">
        <v>3</v>
      </c>
    </row>
    <row r="25" spans="1:5" ht="21" customHeight="1">
      <c r="A25" s="6" t="s">
        <v>135</v>
      </c>
      <c r="B25" s="5">
        <f t="shared" si="0"/>
        <v>204</v>
      </c>
      <c r="C25" s="5">
        <f>SUM(C26:C31)</f>
        <v>57</v>
      </c>
      <c r="D25" s="5">
        <f>SUM(D26:D31)</f>
        <v>85</v>
      </c>
      <c r="E25" s="5">
        <f>SUM(E26:E31)</f>
        <v>62</v>
      </c>
    </row>
    <row r="26" spans="1:5" ht="21" customHeight="1">
      <c r="A26" s="7" t="s">
        <v>175</v>
      </c>
      <c r="B26" s="5">
        <f t="shared" si="0"/>
        <v>9</v>
      </c>
      <c r="C26" s="5">
        <v>1</v>
      </c>
      <c r="D26" s="5">
        <v>0</v>
      </c>
      <c r="E26" s="5">
        <v>8</v>
      </c>
    </row>
    <row r="27" spans="1:5" ht="21" customHeight="1">
      <c r="A27" s="7" t="s">
        <v>176</v>
      </c>
      <c r="B27" s="5">
        <f t="shared" si="0"/>
        <v>8</v>
      </c>
      <c r="C27" s="5">
        <v>4</v>
      </c>
      <c r="D27" s="5">
        <v>2</v>
      </c>
      <c r="E27" s="5">
        <v>2</v>
      </c>
    </row>
    <row r="28" spans="1:5" ht="21" customHeight="1">
      <c r="A28" s="7" t="s">
        <v>177</v>
      </c>
      <c r="B28" s="5">
        <f t="shared" si="0"/>
        <v>90</v>
      </c>
      <c r="C28" s="5">
        <v>20</v>
      </c>
      <c r="D28" s="5">
        <v>34</v>
      </c>
      <c r="E28" s="5">
        <v>36</v>
      </c>
    </row>
    <row r="29" spans="1:5" ht="21" customHeight="1">
      <c r="A29" s="7" t="s">
        <v>178</v>
      </c>
      <c r="B29" s="5">
        <f t="shared" si="0"/>
        <v>24</v>
      </c>
      <c r="C29" s="5">
        <v>9</v>
      </c>
      <c r="D29" s="5">
        <v>11</v>
      </c>
      <c r="E29" s="5">
        <v>4</v>
      </c>
    </row>
    <row r="30" spans="1:5" ht="21" customHeight="1">
      <c r="A30" s="7" t="s">
        <v>179</v>
      </c>
      <c r="B30" s="5">
        <f t="shared" si="0"/>
        <v>7</v>
      </c>
      <c r="C30" s="5">
        <v>2</v>
      </c>
      <c r="D30" s="5">
        <v>5</v>
      </c>
      <c r="E30" s="5">
        <v>0</v>
      </c>
    </row>
    <row r="31" spans="1:5" ht="21" customHeight="1">
      <c r="A31" s="7" t="s">
        <v>180</v>
      </c>
      <c r="B31" s="165">
        <f t="shared" si="0"/>
        <v>66</v>
      </c>
      <c r="C31" s="166">
        <v>21</v>
      </c>
      <c r="D31" s="166">
        <v>33</v>
      </c>
      <c r="E31" s="166">
        <v>12</v>
      </c>
    </row>
    <row r="32" spans="1:5" ht="12" customHeight="1" thickBot="1">
      <c r="A32" s="31"/>
      <c r="B32" s="32"/>
      <c r="C32" s="32"/>
      <c r="D32" s="32"/>
      <c r="E32" s="32"/>
    </row>
  </sheetData>
  <printOptions/>
  <pageMargins left="1.0236220472440944" right="0.5118110236220472" top="0.5118110236220472" bottom="0.5118110236220472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K34"/>
  <sheetViews>
    <sheetView defaultGridColor="0" zoomScale="87" zoomScaleNormal="87" colorId="22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4.25"/>
  <cols>
    <col min="1" max="1" width="24.00390625" style="59" customWidth="1"/>
    <col min="2" max="2" width="10.625" style="59" customWidth="1"/>
    <col min="3" max="3" width="5.75390625" style="60" customWidth="1"/>
    <col min="4" max="4" width="5.75390625" style="61" customWidth="1"/>
    <col min="5" max="5" width="5.75390625" style="60" customWidth="1"/>
    <col min="6" max="6" width="5.75390625" style="61" customWidth="1"/>
    <col min="7" max="7" width="5.75390625" style="60" customWidth="1"/>
    <col min="8" max="8" width="5.75390625" style="61" customWidth="1"/>
    <col min="9" max="11" width="5.75390625" style="60" customWidth="1"/>
    <col min="12" max="16384" width="9.00390625" style="59" customWidth="1"/>
  </cols>
  <sheetData>
    <row r="1" ht="21" customHeight="1">
      <c r="A1" s="102" t="s">
        <v>92</v>
      </c>
    </row>
    <row r="2" ht="21" customHeight="1"/>
    <row r="3" ht="21" customHeight="1"/>
    <row r="4" ht="21" customHeight="1" thickBot="1">
      <c r="I4" s="86" t="s">
        <v>156</v>
      </c>
    </row>
    <row r="5" spans="1:11" ht="21" customHeight="1">
      <c r="A5" s="68"/>
      <c r="B5" s="103"/>
      <c r="C5" s="104" t="s">
        <v>75</v>
      </c>
      <c r="D5" s="105"/>
      <c r="E5" s="104"/>
      <c r="F5" s="105"/>
      <c r="G5" s="104"/>
      <c r="H5" s="105"/>
      <c r="I5" s="104"/>
      <c r="J5" s="104"/>
      <c r="K5" s="104"/>
    </row>
    <row r="6" spans="2:11" ht="21" customHeight="1">
      <c r="B6" s="106" t="s">
        <v>84</v>
      </c>
      <c r="C6" s="107" t="s">
        <v>2</v>
      </c>
      <c r="D6" s="108" t="s">
        <v>79</v>
      </c>
      <c r="E6" s="109"/>
      <c r="F6" s="108" t="s">
        <v>80</v>
      </c>
      <c r="G6" s="109"/>
      <c r="H6" s="108" t="s">
        <v>81</v>
      </c>
      <c r="I6" s="109"/>
      <c r="J6" s="110" t="s">
        <v>19</v>
      </c>
      <c r="K6" s="119" t="s">
        <v>82</v>
      </c>
    </row>
    <row r="7" spans="1:11" ht="21" customHeight="1" thickBot="1">
      <c r="A7" s="32"/>
      <c r="B7" s="112" t="s">
        <v>83</v>
      </c>
      <c r="C7" s="113"/>
      <c r="D7" s="114" t="s">
        <v>20</v>
      </c>
      <c r="E7" s="114" t="s">
        <v>21</v>
      </c>
      <c r="F7" s="114" t="s">
        <v>20</v>
      </c>
      <c r="G7" s="114" t="s">
        <v>21</v>
      </c>
      <c r="H7" s="114" t="s">
        <v>20</v>
      </c>
      <c r="I7" s="114" t="s">
        <v>21</v>
      </c>
      <c r="J7" s="115" t="s">
        <v>22</v>
      </c>
      <c r="K7" s="116"/>
    </row>
    <row r="8" spans="1:11" ht="12" customHeight="1">
      <c r="A8" s="83"/>
      <c r="B8" s="120"/>
      <c r="C8" s="121"/>
      <c r="D8" s="122"/>
      <c r="E8" s="122"/>
      <c r="F8" s="122"/>
      <c r="G8" s="122"/>
      <c r="H8" s="122"/>
      <c r="I8" s="122"/>
      <c r="J8" s="123"/>
      <c r="K8" s="122"/>
    </row>
    <row r="9" spans="1:11" ht="21" customHeight="1">
      <c r="A9" s="6" t="s">
        <v>85</v>
      </c>
      <c r="B9" s="176">
        <f>B10+B27</f>
        <v>31448912</v>
      </c>
      <c r="C9" s="117">
        <v>100</v>
      </c>
      <c r="D9" s="118" t="s">
        <v>115</v>
      </c>
      <c r="E9" s="117">
        <v>22.7</v>
      </c>
      <c r="F9" s="118" t="s">
        <v>113</v>
      </c>
      <c r="G9" s="117">
        <v>17.1</v>
      </c>
      <c r="H9" s="118" t="s">
        <v>119</v>
      </c>
      <c r="I9" s="117">
        <v>14.2</v>
      </c>
      <c r="J9" s="117">
        <f>100-K9-E9-G9-I9</f>
        <v>45.900000000000006</v>
      </c>
      <c r="K9" s="117">
        <v>0.1</v>
      </c>
    </row>
    <row r="10" spans="1:11" ht="21" customHeight="1">
      <c r="A10" s="6" t="s">
        <v>27</v>
      </c>
      <c r="B10" s="176">
        <f>SUM(B11:B26)</f>
        <v>25911240</v>
      </c>
      <c r="C10" s="117">
        <v>100</v>
      </c>
      <c r="D10" s="118" t="s">
        <v>115</v>
      </c>
      <c r="E10" s="117">
        <v>19.8</v>
      </c>
      <c r="F10" s="118" t="s">
        <v>119</v>
      </c>
      <c r="G10" s="117">
        <v>17.2</v>
      </c>
      <c r="H10" s="118" t="s">
        <v>113</v>
      </c>
      <c r="I10" s="117">
        <v>16.9</v>
      </c>
      <c r="J10" s="117">
        <f>100-K10-E10-G10-I10</f>
        <v>45.9</v>
      </c>
      <c r="K10" s="117">
        <v>0.2</v>
      </c>
    </row>
    <row r="11" spans="1:11" ht="21" customHeight="1">
      <c r="A11" s="7" t="s">
        <v>159</v>
      </c>
      <c r="B11" s="176">
        <v>1955</v>
      </c>
      <c r="C11" s="117">
        <v>100</v>
      </c>
      <c r="D11" s="118" t="s">
        <v>112</v>
      </c>
      <c r="E11" s="155">
        <v>100</v>
      </c>
      <c r="F11" s="118"/>
      <c r="G11" s="155"/>
      <c r="H11" s="118"/>
      <c r="I11" s="155"/>
      <c r="J11" s="155"/>
      <c r="K11" s="117"/>
    </row>
    <row r="12" spans="1:11" ht="21" customHeight="1">
      <c r="A12" s="7" t="s">
        <v>160</v>
      </c>
      <c r="B12" s="176">
        <v>155361</v>
      </c>
      <c r="C12" s="117">
        <v>100</v>
      </c>
      <c r="D12" s="118" t="s">
        <v>117</v>
      </c>
      <c r="E12" s="117">
        <v>52.8</v>
      </c>
      <c r="F12" s="118" t="s">
        <v>112</v>
      </c>
      <c r="G12" s="117">
        <v>31.8</v>
      </c>
      <c r="H12" s="118" t="s">
        <v>118</v>
      </c>
      <c r="I12" s="117">
        <v>9</v>
      </c>
      <c r="J12" s="117">
        <f>100-K12-E12-G12-I12</f>
        <v>6.400000000000002</v>
      </c>
      <c r="K12" s="117"/>
    </row>
    <row r="13" spans="1:11" ht="21" customHeight="1">
      <c r="A13" s="7" t="s">
        <v>161</v>
      </c>
      <c r="B13" s="176">
        <v>492198</v>
      </c>
      <c r="C13" s="117">
        <v>100</v>
      </c>
      <c r="D13" s="118" t="s">
        <v>112</v>
      </c>
      <c r="E13" s="117">
        <v>32.7</v>
      </c>
      <c r="F13" s="118" t="s">
        <v>118</v>
      </c>
      <c r="G13" s="117">
        <v>18.8</v>
      </c>
      <c r="H13" s="118" t="s">
        <v>121</v>
      </c>
      <c r="I13" s="117">
        <v>7.5</v>
      </c>
      <c r="J13" s="117">
        <f aca="true" t="shared" si="0" ref="J13:J26">100-K13-E13-G13-I13</f>
        <v>41</v>
      </c>
      <c r="K13" s="117"/>
    </row>
    <row r="14" spans="1:11" ht="21" customHeight="1">
      <c r="A14" s="7" t="s">
        <v>162</v>
      </c>
      <c r="B14" s="176">
        <v>5465640</v>
      </c>
      <c r="C14" s="117">
        <v>100</v>
      </c>
      <c r="D14" s="118" t="s">
        <v>112</v>
      </c>
      <c r="E14" s="117">
        <v>32.2</v>
      </c>
      <c r="F14" s="118" t="s">
        <v>115</v>
      </c>
      <c r="G14" s="117">
        <v>15.4</v>
      </c>
      <c r="H14" s="118" t="s">
        <v>116</v>
      </c>
      <c r="I14" s="117">
        <v>12.7</v>
      </c>
      <c r="J14" s="117">
        <f t="shared" si="0"/>
        <v>39.7</v>
      </c>
      <c r="K14" s="117"/>
    </row>
    <row r="15" spans="1:11" ht="21" customHeight="1">
      <c r="A15" s="7" t="s">
        <v>163</v>
      </c>
      <c r="B15" s="176">
        <v>3409941</v>
      </c>
      <c r="C15" s="117">
        <v>100</v>
      </c>
      <c r="D15" s="118" t="s">
        <v>115</v>
      </c>
      <c r="E15" s="117">
        <v>49.2</v>
      </c>
      <c r="F15" s="118" t="s">
        <v>112</v>
      </c>
      <c r="G15" s="117">
        <v>17.7</v>
      </c>
      <c r="H15" s="118" t="s">
        <v>116</v>
      </c>
      <c r="I15" s="117">
        <v>8.5</v>
      </c>
      <c r="J15" s="117">
        <f t="shared" si="0"/>
        <v>24.599999999999994</v>
      </c>
      <c r="K15" s="117"/>
    </row>
    <row r="16" spans="1:11" ht="21" customHeight="1">
      <c r="A16" s="7" t="s">
        <v>164</v>
      </c>
      <c r="B16" s="176">
        <v>1407718</v>
      </c>
      <c r="C16" s="117">
        <v>100</v>
      </c>
      <c r="D16" s="118" t="s">
        <v>119</v>
      </c>
      <c r="E16" s="117">
        <v>39.2</v>
      </c>
      <c r="F16" s="118" t="s">
        <v>113</v>
      </c>
      <c r="G16" s="117">
        <v>10.4</v>
      </c>
      <c r="H16" s="118" t="s">
        <v>112</v>
      </c>
      <c r="I16" s="117">
        <v>10</v>
      </c>
      <c r="J16" s="117">
        <f t="shared" si="0"/>
        <v>40.4</v>
      </c>
      <c r="K16" s="117"/>
    </row>
    <row r="17" spans="1:11" ht="21" customHeight="1">
      <c r="A17" s="7" t="s">
        <v>165</v>
      </c>
      <c r="B17" s="176">
        <v>2173742</v>
      </c>
      <c r="C17" s="117">
        <v>100</v>
      </c>
      <c r="D17" s="118" t="s">
        <v>119</v>
      </c>
      <c r="E17" s="117">
        <v>30.6</v>
      </c>
      <c r="F17" s="118" t="s">
        <v>112</v>
      </c>
      <c r="G17" s="117">
        <v>29.1</v>
      </c>
      <c r="H17" s="118" t="s">
        <v>113</v>
      </c>
      <c r="I17" s="117">
        <v>9.7</v>
      </c>
      <c r="J17" s="117">
        <f t="shared" si="0"/>
        <v>30.600000000000005</v>
      </c>
      <c r="K17" s="117"/>
    </row>
    <row r="18" spans="1:11" ht="21" customHeight="1">
      <c r="A18" s="7" t="s">
        <v>166</v>
      </c>
      <c r="B18" s="176">
        <v>2190270</v>
      </c>
      <c r="C18" s="117">
        <v>100</v>
      </c>
      <c r="D18" s="118" t="s">
        <v>115</v>
      </c>
      <c r="E18" s="117">
        <v>42.7</v>
      </c>
      <c r="F18" s="118" t="s">
        <v>116</v>
      </c>
      <c r="G18" s="117">
        <v>39.5</v>
      </c>
      <c r="H18" s="118" t="s">
        <v>113</v>
      </c>
      <c r="I18" s="117">
        <v>10.7</v>
      </c>
      <c r="J18" s="117">
        <f t="shared" si="0"/>
        <v>7.099999999999998</v>
      </c>
      <c r="K18" s="117"/>
    </row>
    <row r="19" spans="1:11" ht="21" customHeight="1">
      <c r="A19" s="7" t="s">
        <v>167</v>
      </c>
      <c r="B19" s="176">
        <v>153065</v>
      </c>
      <c r="C19" s="117">
        <v>100</v>
      </c>
      <c r="D19" s="118" t="s">
        <v>116</v>
      </c>
      <c r="E19" s="117">
        <v>16.3</v>
      </c>
      <c r="F19" s="118" t="s">
        <v>119</v>
      </c>
      <c r="G19" s="117">
        <v>11.7</v>
      </c>
      <c r="H19" s="118" t="s">
        <v>113</v>
      </c>
      <c r="I19" s="117">
        <v>11.5</v>
      </c>
      <c r="J19" s="117">
        <f t="shared" si="0"/>
        <v>58.400000000000006</v>
      </c>
      <c r="K19" s="117">
        <v>2.1</v>
      </c>
    </row>
    <row r="20" spans="1:11" ht="21" customHeight="1">
      <c r="A20" s="7" t="s">
        <v>168</v>
      </c>
      <c r="B20" s="176">
        <v>323562</v>
      </c>
      <c r="C20" s="117">
        <v>100</v>
      </c>
      <c r="D20" s="118" t="s">
        <v>116</v>
      </c>
      <c r="E20" s="117">
        <v>55.7</v>
      </c>
      <c r="F20" s="118" t="s">
        <v>112</v>
      </c>
      <c r="G20" s="117">
        <v>20.9</v>
      </c>
      <c r="H20" s="118" t="s">
        <v>119</v>
      </c>
      <c r="I20" s="117">
        <v>3.7</v>
      </c>
      <c r="J20" s="117">
        <f t="shared" si="0"/>
        <v>16.499999999999996</v>
      </c>
      <c r="K20" s="117">
        <v>3.2</v>
      </c>
    </row>
    <row r="21" spans="1:11" ht="21" customHeight="1">
      <c r="A21" s="7" t="s">
        <v>169</v>
      </c>
      <c r="B21" s="176">
        <v>347849</v>
      </c>
      <c r="C21" s="117">
        <v>100</v>
      </c>
      <c r="D21" s="118" t="s">
        <v>116</v>
      </c>
      <c r="E21" s="117">
        <v>23.9</v>
      </c>
      <c r="F21" s="118" t="s">
        <v>113</v>
      </c>
      <c r="G21" s="117">
        <v>20.3</v>
      </c>
      <c r="H21" s="118" t="s">
        <v>112</v>
      </c>
      <c r="I21" s="117">
        <v>19.7</v>
      </c>
      <c r="J21" s="117">
        <f t="shared" si="0"/>
        <v>31.800000000000015</v>
      </c>
      <c r="K21" s="117">
        <v>4.3</v>
      </c>
    </row>
    <row r="22" spans="1:11" ht="21" customHeight="1">
      <c r="A22" s="7" t="s">
        <v>170</v>
      </c>
      <c r="B22" s="176">
        <v>5258699</v>
      </c>
      <c r="C22" s="117">
        <v>100</v>
      </c>
      <c r="D22" s="118" t="s">
        <v>119</v>
      </c>
      <c r="E22" s="117">
        <v>47.8</v>
      </c>
      <c r="F22" s="118" t="s">
        <v>115</v>
      </c>
      <c r="G22" s="117">
        <v>20.9</v>
      </c>
      <c r="H22" s="118" t="s">
        <v>113</v>
      </c>
      <c r="I22" s="117">
        <v>8.7</v>
      </c>
      <c r="J22" s="117">
        <f t="shared" si="0"/>
        <v>22.300000000000008</v>
      </c>
      <c r="K22" s="117">
        <v>0.3</v>
      </c>
    </row>
    <row r="23" spans="1:11" ht="21" customHeight="1">
      <c r="A23" s="7" t="s">
        <v>171</v>
      </c>
      <c r="B23" s="176">
        <v>378436</v>
      </c>
      <c r="C23" s="117">
        <v>100</v>
      </c>
      <c r="D23" s="118" t="s">
        <v>119</v>
      </c>
      <c r="E23" s="117">
        <v>52.6</v>
      </c>
      <c r="F23" s="118" t="s">
        <v>112</v>
      </c>
      <c r="G23" s="117">
        <v>17.3</v>
      </c>
      <c r="H23" s="118" t="s">
        <v>113</v>
      </c>
      <c r="I23" s="117">
        <v>16.1</v>
      </c>
      <c r="J23" s="117">
        <f t="shared" si="0"/>
        <v>13.900000000000002</v>
      </c>
      <c r="K23" s="117">
        <v>0.1</v>
      </c>
    </row>
    <row r="24" spans="1:11" ht="21" customHeight="1">
      <c r="A24" s="7" t="s">
        <v>172</v>
      </c>
      <c r="B24" s="176">
        <v>10118</v>
      </c>
      <c r="C24" s="117">
        <v>100</v>
      </c>
      <c r="D24" s="118" t="s">
        <v>115</v>
      </c>
      <c r="E24" s="117">
        <v>35.9</v>
      </c>
      <c r="F24" s="118" t="s">
        <v>113</v>
      </c>
      <c r="G24" s="117">
        <v>21.3</v>
      </c>
      <c r="H24" s="118" t="s">
        <v>116</v>
      </c>
      <c r="I24" s="117">
        <v>21.3</v>
      </c>
      <c r="J24" s="117">
        <f t="shared" si="0"/>
        <v>21.499999999999996</v>
      </c>
      <c r="K24" s="117"/>
    </row>
    <row r="25" spans="1:11" ht="21" customHeight="1">
      <c r="A25" s="7" t="s">
        <v>173</v>
      </c>
      <c r="B25" s="176">
        <v>3307313</v>
      </c>
      <c r="C25" s="117">
        <v>100</v>
      </c>
      <c r="D25" s="118" t="s">
        <v>113</v>
      </c>
      <c r="E25" s="117">
        <v>68.9</v>
      </c>
      <c r="F25" s="118" t="s">
        <v>122</v>
      </c>
      <c r="G25" s="117">
        <v>13.4</v>
      </c>
      <c r="H25" s="118" t="s">
        <v>115</v>
      </c>
      <c r="I25" s="117">
        <v>4.3</v>
      </c>
      <c r="J25" s="117">
        <f t="shared" si="0"/>
        <v>13.399999999999995</v>
      </c>
      <c r="K25" s="117"/>
    </row>
    <row r="26" spans="1:11" ht="21" customHeight="1">
      <c r="A26" s="7" t="s">
        <v>174</v>
      </c>
      <c r="B26" s="176">
        <v>835373</v>
      </c>
      <c r="C26" s="117">
        <v>100</v>
      </c>
      <c r="D26" s="118" t="s">
        <v>113</v>
      </c>
      <c r="E26" s="117">
        <v>46.4</v>
      </c>
      <c r="F26" s="118" t="s">
        <v>119</v>
      </c>
      <c r="G26" s="117">
        <v>16.5</v>
      </c>
      <c r="H26" s="118" t="s">
        <v>115</v>
      </c>
      <c r="I26" s="117">
        <v>9.6</v>
      </c>
      <c r="J26" s="117">
        <f t="shared" si="0"/>
        <v>27.5</v>
      </c>
      <c r="K26" s="117"/>
    </row>
    <row r="27" spans="1:11" ht="21" customHeight="1">
      <c r="A27" s="6" t="s">
        <v>135</v>
      </c>
      <c r="B27" s="176">
        <v>5537672</v>
      </c>
      <c r="C27" s="117">
        <v>100</v>
      </c>
      <c r="D27" s="118" t="s">
        <v>115</v>
      </c>
      <c r="E27" s="117">
        <v>36.1</v>
      </c>
      <c r="F27" s="118" t="s">
        <v>116</v>
      </c>
      <c r="G27" s="117">
        <v>31.2</v>
      </c>
      <c r="H27" s="118" t="s">
        <v>113</v>
      </c>
      <c r="I27" s="117">
        <v>18.4</v>
      </c>
      <c r="J27" s="117">
        <f>100-I27-G27-E27</f>
        <v>14.29999999999999</v>
      </c>
      <c r="K27" s="117"/>
    </row>
    <row r="28" spans="1:11" ht="21" customHeight="1">
      <c r="A28" s="7" t="s">
        <v>175</v>
      </c>
      <c r="B28" s="176">
        <v>164215</v>
      </c>
      <c r="C28" s="117">
        <v>100</v>
      </c>
      <c r="D28" s="118" t="s">
        <v>112</v>
      </c>
      <c r="E28" s="117">
        <v>97.5</v>
      </c>
      <c r="F28" s="118" t="s">
        <v>113</v>
      </c>
      <c r="G28" s="117">
        <v>2.5</v>
      </c>
      <c r="H28" s="118"/>
      <c r="I28" s="117"/>
      <c r="J28" s="117"/>
      <c r="K28" s="117"/>
    </row>
    <row r="29" spans="1:11" ht="21" customHeight="1">
      <c r="A29" s="7" t="s">
        <v>176</v>
      </c>
      <c r="B29" s="176">
        <v>196154</v>
      </c>
      <c r="C29" s="117">
        <v>100</v>
      </c>
      <c r="D29" s="118" t="s">
        <v>112</v>
      </c>
      <c r="E29" s="117">
        <v>33.3</v>
      </c>
      <c r="F29" s="118" t="s">
        <v>113</v>
      </c>
      <c r="G29" s="117">
        <v>25</v>
      </c>
      <c r="H29" s="151" t="s">
        <v>114</v>
      </c>
      <c r="I29" s="117">
        <v>25</v>
      </c>
      <c r="J29" s="117">
        <f>100-I29-G29-E29</f>
        <v>16.700000000000003</v>
      </c>
      <c r="K29" s="117"/>
    </row>
    <row r="30" spans="1:11" ht="21" customHeight="1">
      <c r="A30" s="7" t="s">
        <v>177</v>
      </c>
      <c r="B30" s="176">
        <v>4629526</v>
      </c>
      <c r="C30" s="117">
        <v>100</v>
      </c>
      <c r="D30" s="118" t="s">
        <v>115</v>
      </c>
      <c r="E30" s="117">
        <v>37.6</v>
      </c>
      <c r="F30" s="118" t="s">
        <v>116</v>
      </c>
      <c r="G30" s="117">
        <v>34.3</v>
      </c>
      <c r="H30" s="118" t="s">
        <v>113</v>
      </c>
      <c r="I30" s="117">
        <v>19.6</v>
      </c>
      <c r="J30" s="117">
        <f>100-I30-G30-E30</f>
        <v>8.500000000000007</v>
      </c>
      <c r="K30" s="117"/>
    </row>
    <row r="31" spans="1:11" ht="21" customHeight="1">
      <c r="A31" s="7" t="s">
        <v>178</v>
      </c>
      <c r="B31" s="176">
        <v>247041</v>
      </c>
      <c r="C31" s="117">
        <v>100</v>
      </c>
      <c r="D31" s="118" t="s">
        <v>115</v>
      </c>
      <c r="E31" s="117">
        <v>66.8</v>
      </c>
      <c r="F31" s="118" t="s">
        <v>113</v>
      </c>
      <c r="G31" s="117">
        <v>23.3</v>
      </c>
      <c r="H31" s="118" t="s">
        <v>112</v>
      </c>
      <c r="I31" s="117">
        <v>9.2</v>
      </c>
      <c r="J31" s="117">
        <f>100-I31-G31-E31</f>
        <v>0.7000000000000028</v>
      </c>
      <c r="K31" s="117"/>
    </row>
    <row r="32" spans="1:11" ht="21" customHeight="1">
      <c r="A32" s="181" t="s">
        <v>179</v>
      </c>
      <c r="B32" s="176">
        <v>0</v>
      </c>
      <c r="C32" s="117"/>
      <c r="D32" s="118"/>
      <c r="E32" s="117"/>
      <c r="F32" s="118"/>
      <c r="G32" s="117"/>
      <c r="H32" s="118"/>
      <c r="I32" s="117"/>
      <c r="J32" s="117"/>
      <c r="K32" s="117"/>
    </row>
    <row r="33" spans="1:11" ht="21" customHeight="1">
      <c r="A33" s="7" t="s">
        <v>180</v>
      </c>
      <c r="B33" s="176">
        <v>300736</v>
      </c>
      <c r="C33" s="117">
        <v>100</v>
      </c>
      <c r="D33" s="118" t="s">
        <v>116</v>
      </c>
      <c r="E33" s="117">
        <v>35.4</v>
      </c>
      <c r="F33" s="118" t="s">
        <v>115</v>
      </c>
      <c r="G33" s="117">
        <v>31.5</v>
      </c>
      <c r="H33" s="118" t="s">
        <v>117</v>
      </c>
      <c r="I33" s="117">
        <v>25.4</v>
      </c>
      <c r="J33" s="117">
        <f>100-I33-G33-E33</f>
        <v>7.699999999999996</v>
      </c>
      <c r="K33" s="117"/>
    </row>
    <row r="34" spans="1:11" ht="12" customHeight="1" thickBot="1">
      <c r="A34" s="31"/>
      <c r="B34" s="32"/>
      <c r="C34" s="84"/>
      <c r="D34" s="85"/>
      <c r="E34" s="84"/>
      <c r="F34" s="85"/>
      <c r="G34" s="84"/>
      <c r="H34" s="85"/>
      <c r="I34" s="84"/>
      <c r="J34" s="84"/>
      <c r="K34" s="84"/>
    </row>
  </sheetData>
  <printOptions/>
  <pageMargins left="0.88" right="0.5" top="0.5" bottom="0.5" header="0.512" footer="0.512"/>
  <pageSetup horizontalDpi="300" verticalDpi="3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G42"/>
  <sheetViews>
    <sheetView defaultGridColor="0" zoomScale="87" zoomScaleNormal="87" colorId="22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0.625" defaultRowHeight="14.25"/>
  <cols>
    <col min="1" max="1" width="24.625" style="0" customWidth="1"/>
    <col min="2" max="2" width="13.00390625" style="0" customWidth="1"/>
    <col min="3" max="4" width="13.875" style="0" bestFit="1" customWidth="1"/>
    <col min="5" max="7" width="8.125" style="0" customWidth="1"/>
  </cols>
  <sheetData>
    <row r="1" spans="1:7" ht="17.25">
      <c r="A1" s="92" t="s">
        <v>148</v>
      </c>
      <c r="B1" s="1"/>
      <c r="C1" s="1"/>
      <c r="D1" s="1"/>
      <c r="E1" s="1"/>
      <c r="F1" s="1"/>
      <c r="G1" s="1"/>
    </row>
    <row r="2" spans="1:7" ht="14.25">
      <c r="A2" s="1"/>
      <c r="B2" s="1"/>
      <c r="C2" s="1"/>
      <c r="D2" s="1"/>
      <c r="E2" s="1"/>
      <c r="F2" s="1"/>
      <c r="G2" s="1"/>
    </row>
    <row r="3" spans="1:7" ht="14.25">
      <c r="A3" s="1"/>
      <c r="B3" s="1"/>
      <c r="C3" s="1"/>
      <c r="D3" s="1"/>
      <c r="E3" s="1"/>
      <c r="F3" s="1"/>
      <c r="G3" s="1"/>
    </row>
    <row r="4" spans="1:7" ht="15" thickBot="1">
      <c r="A4" s="1"/>
      <c r="B4" s="1"/>
      <c r="C4" s="1"/>
      <c r="D4" s="1"/>
      <c r="F4" s="86" t="s">
        <v>156</v>
      </c>
      <c r="G4" s="1"/>
    </row>
    <row r="5" spans="1:7" ht="21" customHeight="1">
      <c r="A5" s="46"/>
      <c r="B5" s="47" t="s">
        <v>52</v>
      </c>
      <c r="C5" s="47"/>
      <c r="D5" s="47"/>
      <c r="E5" s="90" t="s">
        <v>67</v>
      </c>
      <c r="F5" s="47"/>
      <c r="G5" s="47"/>
    </row>
    <row r="6" spans="1:7" ht="21" customHeight="1" thickBot="1">
      <c r="A6" s="39"/>
      <c r="B6" s="88"/>
      <c r="C6" s="42" t="s">
        <v>46</v>
      </c>
      <c r="D6" s="42" t="s">
        <v>66</v>
      </c>
      <c r="E6" s="53" t="s">
        <v>2</v>
      </c>
      <c r="F6" s="42" t="s">
        <v>46</v>
      </c>
      <c r="G6" s="89" t="s">
        <v>66</v>
      </c>
    </row>
    <row r="7" spans="1:7" ht="12.75" customHeight="1">
      <c r="A7" s="50"/>
      <c r="B7" s="87"/>
      <c r="C7" s="87"/>
      <c r="D7" s="87"/>
      <c r="E7" s="87"/>
      <c r="F7" s="87"/>
      <c r="G7" s="87"/>
    </row>
    <row r="8" spans="1:7" ht="21" customHeight="1">
      <c r="A8" s="7" t="s">
        <v>136</v>
      </c>
      <c r="B8" s="177">
        <f>B10+B18+B20+B41</f>
        <v>97249973</v>
      </c>
      <c r="C8" s="177">
        <f>C10+C18+C20+C41</f>
        <v>26858432</v>
      </c>
      <c r="D8" s="177">
        <f>D10+D18+D20+D41</f>
        <v>70391541</v>
      </c>
      <c r="E8" s="174">
        <f>100</f>
        <v>100</v>
      </c>
      <c r="F8" s="174">
        <f>C8/B8*100</f>
        <v>27.6179326034363</v>
      </c>
      <c r="G8" s="174">
        <f>D8/B8*100</f>
        <v>72.3820673965637</v>
      </c>
    </row>
    <row r="9" spans="1:7" ht="12.75" customHeight="1">
      <c r="A9" s="7"/>
      <c r="B9" s="177"/>
      <c r="C9" s="177"/>
      <c r="D9" s="177"/>
      <c r="E9" s="174"/>
      <c r="F9" s="174"/>
      <c r="G9" s="174"/>
    </row>
    <row r="10" spans="1:7" ht="21" customHeight="1">
      <c r="A10" s="7" t="s">
        <v>23</v>
      </c>
      <c r="B10" s="177">
        <f>SUM(B12:B14)</f>
        <v>8514879</v>
      </c>
      <c r="C10" s="177">
        <f>SUM(C12:C14)</f>
        <v>4242589</v>
      </c>
      <c r="D10" s="177">
        <f>SUM(D12:D14)</f>
        <v>4272290</v>
      </c>
      <c r="E10" s="174">
        <f>100</f>
        <v>100</v>
      </c>
      <c r="F10" s="174">
        <f>C10/B10*100</f>
        <v>49.82559352869254</v>
      </c>
      <c r="G10" s="174">
        <f>D10/B10*100</f>
        <v>50.174406471307464</v>
      </c>
    </row>
    <row r="11" spans="1:7" ht="12.75" customHeight="1">
      <c r="A11" s="7"/>
      <c r="B11" s="177"/>
      <c r="C11" s="177"/>
      <c r="D11" s="177"/>
      <c r="E11" s="174"/>
      <c r="F11" s="174"/>
      <c r="G11" s="174"/>
    </row>
    <row r="12" spans="1:7" ht="21" customHeight="1">
      <c r="A12" s="7" t="s">
        <v>185</v>
      </c>
      <c r="B12" s="177">
        <v>6888552</v>
      </c>
      <c r="C12" s="177">
        <v>3965480</v>
      </c>
      <c r="D12" s="177">
        <v>2923072</v>
      </c>
      <c r="E12" s="174">
        <f>100</f>
        <v>100</v>
      </c>
      <c r="F12" s="174">
        <f>C12/B12*100</f>
        <v>57.566234529404724</v>
      </c>
      <c r="G12" s="174">
        <f>D12/B12*100</f>
        <v>42.43376547059527</v>
      </c>
    </row>
    <row r="13" spans="1:7" ht="21" customHeight="1">
      <c r="A13" s="7" t="s">
        <v>186</v>
      </c>
      <c r="B13" s="177">
        <v>166978</v>
      </c>
      <c r="C13" s="177">
        <v>41978</v>
      </c>
      <c r="D13" s="177">
        <v>125000</v>
      </c>
      <c r="E13" s="174">
        <v>100</v>
      </c>
      <c r="F13" s="174">
        <f>C13/B13*100</f>
        <v>25.139838781156797</v>
      </c>
      <c r="G13" s="174">
        <f>D13/B13*100</f>
        <v>74.8601612188432</v>
      </c>
    </row>
    <row r="14" spans="1:7" ht="21" customHeight="1">
      <c r="A14" s="7" t="s">
        <v>187</v>
      </c>
      <c r="B14" s="177">
        <v>1459349</v>
      </c>
      <c r="C14" s="177">
        <v>235131</v>
      </c>
      <c r="D14" s="177">
        <v>1224218</v>
      </c>
      <c r="E14" s="174">
        <f>100</f>
        <v>100</v>
      </c>
      <c r="F14" s="174">
        <f>C14/B14*100</f>
        <v>16.112047221055413</v>
      </c>
      <c r="G14" s="174">
        <f>D14/B14*100</f>
        <v>83.88795277894458</v>
      </c>
    </row>
    <row r="15" spans="1:7" ht="12.75" customHeight="1">
      <c r="A15" s="7"/>
      <c r="B15" s="177"/>
      <c r="C15" s="177"/>
      <c r="D15" s="177"/>
      <c r="E15" s="174"/>
      <c r="F15" s="174"/>
      <c r="G15" s="174"/>
    </row>
    <row r="16" spans="1:7" ht="21" customHeight="1">
      <c r="A16" s="7" t="s">
        <v>24</v>
      </c>
      <c r="B16" s="177"/>
      <c r="C16" s="177"/>
      <c r="D16" s="177"/>
      <c r="E16" s="174"/>
      <c r="F16" s="174"/>
      <c r="G16" s="174"/>
    </row>
    <row r="17" spans="1:7" ht="12.75" customHeight="1">
      <c r="A17" s="7"/>
      <c r="B17" s="177"/>
      <c r="C17" s="177"/>
      <c r="D17" s="177"/>
      <c r="E17" s="174"/>
      <c r="F17" s="174"/>
      <c r="G17" s="174"/>
    </row>
    <row r="18" spans="1:7" ht="21" customHeight="1">
      <c r="A18" s="7" t="s">
        <v>188</v>
      </c>
      <c r="B18" s="177">
        <v>51278</v>
      </c>
      <c r="C18" s="177">
        <v>45054</v>
      </c>
      <c r="D18" s="177">
        <v>6224</v>
      </c>
      <c r="E18" s="174">
        <f>100</f>
        <v>100</v>
      </c>
      <c r="F18" s="174">
        <f>C18/B18*100</f>
        <v>87.86224111704824</v>
      </c>
      <c r="G18" s="174">
        <f>D18/B18*100</f>
        <v>12.137758882951752</v>
      </c>
    </row>
    <row r="19" spans="1:7" ht="12.75" customHeight="1">
      <c r="A19" s="7"/>
      <c r="B19" s="177"/>
      <c r="C19" s="177"/>
      <c r="D19" s="177"/>
      <c r="E19" s="174"/>
      <c r="F19" s="174"/>
      <c r="G19" s="174"/>
    </row>
    <row r="20" spans="1:7" ht="21" customHeight="1">
      <c r="A20" s="7" t="s">
        <v>25</v>
      </c>
      <c r="B20" s="177">
        <f>SUM(B22:B37)</f>
        <v>78139826</v>
      </c>
      <c r="C20" s="177">
        <f>SUM(C22:C37)</f>
        <v>19027726</v>
      </c>
      <c r="D20" s="177">
        <f>SUM(D22:D37)</f>
        <v>59112100</v>
      </c>
      <c r="E20" s="174">
        <f>100</f>
        <v>100</v>
      </c>
      <c r="F20" s="174">
        <f>C20/B20*100</f>
        <v>24.350868147569205</v>
      </c>
      <c r="G20" s="174">
        <f>D20/B20*100</f>
        <v>75.6491318524308</v>
      </c>
    </row>
    <row r="21" spans="1:7" ht="12.75" customHeight="1">
      <c r="A21" s="7"/>
      <c r="B21" s="177"/>
      <c r="C21" s="177"/>
      <c r="D21" s="177"/>
      <c r="E21" s="174"/>
      <c r="F21" s="174"/>
      <c r="G21" s="174"/>
    </row>
    <row r="22" spans="1:7" ht="21" customHeight="1">
      <c r="A22" s="7" t="s">
        <v>189</v>
      </c>
      <c r="B22" s="177">
        <v>21221284</v>
      </c>
      <c r="C22" s="177">
        <v>7892922</v>
      </c>
      <c r="D22" s="177">
        <v>13328362</v>
      </c>
      <c r="E22" s="174">
        <f>100</f>
        <v>100</v>
      </c>
      <c r="F22" s="174">
        <f aca="true" t="shared" si="0" ref="F22:F37">C22/B22*100</f>
        <v>37.19342335741796</v>
      </c>
      <c r="G22" s="174">
        <f aca="true" t="shared" si="1" ref="G22:G37">D22/B22*100</f>
        <v>62.806576642582044</v>
      </c>
    </row>
    <row r="23" spans="1:7" ht="21" customHeight="1">
      <c r="A23" s="7" t="s">
        <v>190</v>
      </c>
      <c r="B23" s="177">
        <v>441150</v>
      </c>
      <c r="C23" s="177">
        <v>85769</v>
      </c>
      <c r="D23" s="177">
        <v>355381</v>
      </c>
      <c r="E23" s="174">
        <f>100</f>
        <v>100</v>
      </c>
      <c r="F23" s="174">
        <f t="shared" si="0"/>
        <v>19.442139861725035</v>
      </c>
      <c r="G23" s="174">
        <f t="shared" si="1"/>
        <v>80.55786013827496</v>
      </c>
    </row>
    <row r="24" spans="1:7" ht="21" customHeight="1">
      <c r="A24" s="7" t="s">
        <v>191</v>
      </c>
      <c r="B24" s="177">
        <v>3054894</v>
      </c>
      <c r="C24" s="177">
        <v>464231</v>
      </c>
      <c r="D24" s="177">
        <v>2590663</v>
      </c>
      <c r="E24" s="174">
        <f>100</f>
        <v>100</v>
      </c>
      <c r="F24" s="174">
        <f t="shared" si="0"/>
        <v>15.19630468356676</v>
      </c>
      <c r="G24" s="174">
        <f t="shared" si="1"/>
        <v>84.80369531643323</v>
      </c>
    </row>
    <row r="25" spans="1:7" ht="21" customHeight="1">
      <c r="A25" s="7" t="s">
        <v>192</v>
      </c>
      <c r="B25" s="177">
        <v>380629</v>
      </c>
      <c r="C25" s="177">
        <v>23136</v>
      </c>
      <c r="D25" s="177">
        <v>357493</v>
      </c>
      <c r="E25" s="174">
        <f>100</f>
        <v>100</v>
      </c>
      <c r="F25" s="174">
        <f t="shared" si="0"/>
        <v>6.078359767647762</v>
      </c>
      <c r="G25" s="174">
        <f t="shared" si="1"/>
        <v>93.92164023235223</v>
      </c>
    </row>
    <row r="26" spans="1:7" ht="21" customHeight="1">
      <c r="A26" s="7" t="s">
        <v>193</v>
      </c>
      <c r="B26" s="177">
        <v>14093196</v>
      </c>
      <c r="C26" s="177">
        <v>2061001</v>
      </c>
      <c r="D26" s="177">
        <v>12032195</v>
      </c>
      <c r="E26" s="174">
        <f>100</f>
        <v>100</v>
      </c>
      <c r="F26" s="174">
        <f t="shared" si="0"/>
        <v>14.624085267812923</v>
      </c>
      <c r="G26" s="174">
        <f t="shared" si="1"/>
        <v>85.37591473218707</v>
      </c>
    </row>
    <row r="27" spans="1:7" ht="21" customHeight="1">
      <c r="A27" s="7" t="s">
        <v>194</v>
      </c>
      <c r="B27" s="177">
        <v>12069204</v>
      </c>
      <c r="C27" s="177">
        <v>4069134</v>
      </c>
      <c r="D27" s="177">
        <v>8000070</v>
      </c>
      <c r="E27" s="174">
        <f>100</f>
        <v>100</v>
      </c>
      <c r="F27" s="174">
        <f t="shared" si="0"/>
        <v>33.71501550557932</v>
      </c>
      <c r="G27" s="174">
        <f t="shared" si="1"/>
        <v>66.28498449442067</v>
      </c>
    </row>
    <row r="28" spans="1:7" ht="21" customHeight="1">
      <c r="A28" s="178" t="s">
        <v>195</v>
      </c>
      <c r="B28" s="177">
        <v>1462939</v>
      </c>
      <c r="C28" s="177">
        <v>160299</v>
      </c>
      <c r="D28" s="177">
        <v>1302640</v>
      </c>
      <c r="E28" s="174">
        <f>100</f>
        <v>100</v>
      </c>
      <c r="F28" s="174">
        <f t="shared" si="0"/>
        <v>10.95732631367405</v>
      </c>
      <c r="G28" s="174">
        <f t="shared" si="1"/>
        <v>89.04267368632594</v>
      </c>
    </row>
    <row r="29" spans="1:7" ht="21" customHeight="1">
      <c r="A29" s="7" t="s">
        <v>196</v>
      </c>
      <c r="B29" s="177">
        <v>918395</v>
      </c>
      <c r="C29" s="177">
        <v>498629</v>
      </c>
      <c r="D29" s="177">
        <v>419766</v>
      </c>
      <c r="E29" s="174">
        <f>100</f>
        <v>100</v>
      </c>
      <c r="F29" s="174">
        <f t="shared" si="0"/>
        <v>54.293522939475935</v>
      </c>
      <c r="G29" s="174">
        <f t="shared" si="1"/>
        <v>45.706477060524065</v>
      </c>
    </row>
    <row r="30" spans="1:7" ht="21" customHeight="1">
      <c r="A30" s="7" t="s">
        <v>197</v>
      </c>
      <c r="B30" s="177">
        <v>359214</v>
      </c>
      <c r="C30" s="177">
        <v>21112</v>
      </c>
      <c r="D30" s="177">
        <v>338102</v>
      </c>
      <c r="E30" s="174">
        <f>100</f>
        <v>100</v>
      </c>
      <c r="F30" s="174">
        <f t="shared" si="0"/>
        <v>5.877276498132033</v>
      </c>
      <c r="G30" s="174">
        <f t="shared" si="1"/>
        <v>94.12272350186797</v>
      </c>
    </row>
    <row r="31" spans="1:7" ht="21" customHeight="1">
      <c r="A31" s="7" t="s">
        <v>198</v>
      </c>
      <c r="B31" s="177">
        <v>685423</v>
      </c>
      <c r="C31" s="177">
        <v>445850</v>
      </c>
      <c r="D31" s="177">
        <v>239573</v>
      </c>
      <c r="E31" s="174">
        <f>100</f>
        <v>100</v>
      </c>
      <c r="F31" s="174">
        <f t="shared" si="0"/>
        <v>65.0474232700099</v>
      </c>
      <c r="G31" s="174">
        <f t="shared" si="1"/>
        <v>34.95257672999009</v>
      </c>
    </row>
    <row r="32" spans="1:7" ht="21" customHeight="1">
      <c r="A32" s="7" t="s">
        <v>199</v>
      </c>
      <c r="B32" s="177">
        <v>1577664</v>
      </c>
      <c r="C32" s="177">
        <v>559974</v>
      </c>
      <c r="D32" s="177">
        <v>1017690</v>
      </c>
      <c r="E32" s="174">
        <f>100</f>
        <v>100</v>
      </c>
      <c r="F32" s="174">
        <f t="shared" si="0"/>
        <v>35.49386941706219</v>
      </c>
      <c r="G32" s="174">
        <f t="shared" si="1"/>
        <v>64.50613058293781</v>
      </c>
    </row>
    <row r="33" spans="1:7" ht="21" customHeight="1">
      <c r="A33" s="7" t="s">
        <v>200</v>
      </c>
      <c r="B33" s="177">
        <v>2451927</v>
      </c>
      <c r="C33" s="177">
        <v>292802</v>
      </c>
      <c r="D33" s="177">
        <v>2159125</v>
      </c>
      <c r="E33" s="174">
        <f>100</f>
        <v>100</v>
      </c>
      <c r="F33" s="174">
        <f t="shared" si="0"/>
        <v>11.941709520715747</v>
      </c>
      <c r="G33" s="174">
        <f t="shared" si="1"/>
        <v>88.05829047928425</v>
      </c>
    </row>
    <row r="34" spans="1:7" ht="21" customHeight="1">
      <c r="A34" s="7" t="s">
        <v>201</v>
      </c>
      <c r="B34" s="177">
        <v>6114949</v>
      </c>
      <c r="C34" s="177">
        <v>1118490</v>
      </c>
      <c r="D34" s="177">
        <v>4996459</v>
      </c>
      <c r="E34" s="174">
        <f>100</f>
        <v>100</v>
      </c>
      <c r="F34" s="174">
        <f t="shared" si="0"/>
        <v>18.29107650775174</v>
      </c>
      <c r="G34" s="174">
        <f t="shared" si="1"/>
        <v>81.70892349224826</v>
      </c>
    </row>
    <row r="35" spans="1:7" ht="21" customHeight="1">
      <c r="A35" s="7" t="s">
        <v>202</v>
      </c>
      <c r="B35" s="177">
        <v>7600591</v>
      </c>
      <c r="C35" s="177">
        <v>1185129</v>
      </c>
      <c r="D35" s="177">
        <v>6415462</v>
      </c>
      <c r="E35" s="174">
        <f>100</f>
        <v>100</v>
      </c>
      <c r="F35" s="174">
        <f t="shared" si="0"/>
        <v>15.592590102532816</v>
      </c>
      <c r="G35" s="174">
        <f t="shared" si="1"/>
        <v>84.40740989746718</v>
      </c>
    </row>
    <row r="36" spans="1:7" ht="21" customHeight="1">
      <c r="A36" s="7" t="s">
        <v>203</v>
      </c>
      <c r="B36" s="177">
        <v>1785936</v>
      </c>
      <c r="C36" s="177">
        <v>104122</v>
      </c>
      <c r="D36" s="177">
        <v>1681814</v>
      </c>
      <c r="E36" s="174">
        <f>100</f>
        <v>100</v>
      </c>
      <c r="F36" s="174">
        <f t="shared" si="0"/>
        <v>5.83010813377411</v>
      </c>
      <c r="G36" s="174">
        <f t="shared" si="1"/>
        <v>94.16989186622588</v>
      </c>
    </row>
    <row r="37" spans="1:7" ht="21" customHeight="1">
      <c r="A37" s="7" t="s">
        <v>204</v>
      </c>
      <c r="B37" s="177">
        <v>3922431</v>
      </c>
      <c r="C37" s="177">
        <v>45126</v>
      </c>
      <c r="D37" s="177">
        <v>3877305</v>
      </c>
      <c r="E37" s="174">
        <f>100</f>
        <v>100</v>
      </c>
      <c r="F37" s="174">
        <f t="shared" si="0"/>
        <v>1.1504600080919205</v>
      </c>
      <c r="G37" s="174">
        <f t="shared" si="1"/>
        <v>98.84953999190807</v>
      </c>
    </row>
    <row r="38" spans="1:7" ht="12.75" customHeight="1">
      <c r="A38" s="7"/>
      <c r="B38" s="177"/>
      <c r="C38" s="177"/>
      <c r="D38" s="177"/>
      <c r="E38" s="174"/>
      <c r="F38" s="174"/>
      <c r="G38" s="174"/>
    </row>
    <row r="39" spans="1:7" ht="21" customHeight="1">
      <c r="A39" s="7" t="s">
        <v>26</v>
      </c>
      <c r="B39" s="177"/>
      <c r="C39" s="177"/>
      <c r="D39" s="177"/>
      <c r="E39" s="174"/>
      <c r="F39" s="174"/>
      <c r="G39" s="174"/>
    </row>
    <row r="40" spans="1:7" ht="12.75" customHeight="1">
      <c r="A40" s="7"/>
      <c r="B40" s="177"/>
      <c r="C40" s="177"/>
      <c r="D40" s="177"/>
      <c r="E40" s="174"/>
      <c r="F40" s="174"/>
      <c r="G40" s="174"/>
    </row>
    <row r="41" spans="1:7" ht="21" customHeight="1">
      <c r="A41" s="7" t="s">
        <v>205</v>
      </c>
      <c r="B41" s="177">
        <v>10543990</v>
      </c>
      <c r="C41" s="177">
        <v>3543063</v>
      </c>
      <c r="D41" s="177">
        <v>7000927</v>
      </c>
      <c r="E41" s="174">
        <f>100</f>
        <v>100</v>
      </c>
      <c r="F41" s="174">
        <f>C41/B41*100</f>
        <v>33.60267792363232</v>
      </c>
      <c r="G41" s="174">
        <f>D41/B41*100</f>
        <v>66.39732207636767</v>
      </c>
    </row>
    <row r="42" spans="1:7" ht="12.75" customHeight="1" thickBot="1">
      <c r="A42" s="37"/>
      <c r="B42" s="38"/>
      <c r="C42" s="38"/>
      <c r="D42" s="38"/>
      <c r="E42" s="38"/>
      <c r="F42" s="38"/>
      <c r="G42" s="38"/>
    </row>
  </sheetData>
  <printOptions/>
  <pageMargins left="0.5118110236220472" right="0.5118110236220472" top="0.5118110236220472" bottom="0.5118110236220472" header="0.5118110236220472" footer="0.5118110236220472"/>
  <pageSetup horizontalDpi="300" verticalDpi="3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G42"/>
  <sheetViews>
    <sheetView defaultGridColor="0" colorId="22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0.625" defaultRowHeight="14.25"/>
  <cols>
    <col min="1" max="1" width="24.625" style="0" customWidth="1"/>
    <col min="2" max="4" width="12.875" style="130" customWidth="1"/>
    <col min="5" max="7" width="8.25390625" style="0" customWidth="1"/>
  </cols>
  <sheetData>
    <row r="1" spans="1:7" ht="17.25">
      <c r="A1" s="92" t="s">
        <v>149</v>
      </c>
      <c r="B1" s="129"/>
      <c r="C1" s="129"/>
      <c r="D1" s="129"/>
      <c r="E1" s="1"/>
      <c r="F1" s="1"/>
      <c r="G1" s="1"/>
    </row>
    <row r="2" spans="1:7" ht="14.25">
      <c r="A2" s="1"/>
      <c r="B2" s="129"/>
      <c r="C2" s="129"/>
      <c r="D2" s="129"/>
      <c r="E2" s="1"/>
      <c r="F2" s="1"/>
      <c r="G2" s="1"/>
    </row>
    <row r="3" spans="1:7" ht="14.25">
      <c r="A3" s="1"/>
      <c r="B3" s="129"/>
      <c r="C3" s="129"/>
      <c r="D3" s="129"/>
      <c r="E3" s="1"/>
      <c r="F3" s="1"/>
      <c r="G3" s="1"/>
    </row>
    <row r="4" spans="1:7" ht="15" thickBot="1">
      <c r="A4" s="1"/>
      <c r="B4" s="129"/>
      <c r="C4" s="129"/>
      <c r="D4" s="129"/>
      <c r="F4" s="86" t="s">
        <v>156</v>
      </c>
      <c r="G4" s="1"/>
    </row>
    <row r="5" spans="1:7" ht="21" customHeight="1">
      <c r="A5" s="46"/>
      <c r="B5" s="146" t="s">
        <v>45</v>
      </c>
      <c r="C5" s="146"/>
      <c r="D5" s="146"/>
      <c r="E5" s="90" t="s">
        <v>67</v>
      </c>
      <c r="F5" s="47"/>
      <c r="G5" s="47"/>
    </row>
    <row r="6" spans="1:7" ht="21" customHeight="1" thickBot="1">
      <c r="A6" s="39"/>
      <c r="B6" s="147"/>
      <c r="C6" s="141" t="s">
        <v>46</v>
      </c>
      <c r="D6" s="141" t="s">
        <v>66</v>
      </c>
      <c r="E6" s="53" t="s">
        <v>2</v>
      </c>
      <c r="F6" s="42" t="s">
        <v>46</v>
      </c>
      <c r="G6" s="89" t="s">
        <v>66</v>
      </c>
    </row>
    <row r="7" spans="1:7" ht="12.75" customHeight="1">
      <c r="A7" s="50"/>
      <c r="B7" s="148"/>
      <c r="C7" s="148"/>
      <c r="D7" s="148"/>
      <c r="E7" s="87"/>
      <c r="F7" s="87"/>
      <c r="G7" s="87"/>
    </row>
    <row r="8" spans="1:7" ht="21" customHeight="1">
      <c r="A8" s="7" t="s">
        <v>136</v>
      </c>
      <c r="B8" s="173">
        <f>B10+B18+B20+B41</f>
        <v>111930531</v>
      </c>
      <c r="C8" s="173">
        <f>C10+C18+C20+C41</f>
        <v>86019291</v>
      </c>
      <c r="D8" s="173">
        <f>D10+D18+D20+D41</f>
        <v>25911240</v>
      </c>
      <c r="E8" s="174">
        <v>100</v>
      </c>
      <c r="F8" s="174">
        <f>C8/B8*100</f>
        <v>76.85060566718835</v>
      </c>
      <c r="G8" s="174">
        <f>D8/B8*100</f>
        <v>23.149394332811664</v>
      </c>
    </row>
    <row r="9" spans="1:7" ht="12.75" customHeight="1">
      <c r="A9" s="7"/>
      <c r="B9" s="173"/>
      <c r="C9" s="173"/>
      <c r="D9" s="173"/>
      <c r="E9" s="174"/>
      <c r="F9" s="174"/>
      <c r="G9" s="174"/>
    </row>
    <row r="10" spans="1:7" ht="21" customHeight="1">
      <c r="A10" s="7" t="s">
        <v>23</v>
      </c>
      <c r="B10" s="173">
        <f>SUM(B12:B14)</f>
        <v>9304496</v>
      </c>
      <c r="C10" s="173">
        <f>SUM(C12:C14)</f>
        <v>7089157</v>
      </c>
      <c r="D10" s="173">
        <f>SUM(D12:D14)</f>
        <v>2215339</v>
      </c>
      <c r="E10" s="174">
        <v>100</v>
      </c>
      <c r="F10" s="174">
        <f>C10/B10*100</f>
        <v>76.19066094498832</v>
      </c>
      <c r="G10" s="174">
        <f>D10/B10*100</f>
        <v>23.809339055011687</v>
      </c>
    </row>
    <row r="11" spans="1:7" ht="12.75" customHeight="1">
      <c r="A11" s="7"/>
      <c r="B11" s="173"/>
      <c r="C11" s="173"/>
      <c r="D11" s="173"/>
      <c r="E11" s="174"/>
      <c r="F11" s="174"/>
      <c r="G11" s="174"/>
    </row>
    <row r="12" spans="1:7" ht="21" customHeight="1">
      <c r="A12" s="7" t="s">
        <v>185</v>
      </c>
      <c r="B12" s="173">
        <v>7573334</v>
      </c>
      <c r="C12" s="173">
        <v>5501412</v>
      </c>
      <c r="D12" s="173">
        <v>2071922</v>
      </c>
      <c r="E12" s="174">
        <v>100</v>
      </c>
      <c r="F12" s="174">
        <f>C12/B12*100</f>
        <v>72.64187740828544</v>
      </c>
      <c r="G12" s="174">
        <f>D12/B12*100</f>
        <v>27.35812259171456</v>
      </c>
    </row>
    <row r="13" spans="1:7" ht="21" customHeight="1">
      <c r="A13" s="7" t="s">
        <v>186</v>
      </c>
      <c r="B13" s="173">
        <v>170040</v>
      </c>
      <c r="C13" s="173">
        <v>159599</v>
      </c>
      <c r="D13" s="173">
        <v>10441</v>
      </c>
      <c r="E13" s="174">
        <v>100</v>
      </c>
      <c r="F13" s="174">
        <f>C13/B13*100</f>
        <v>93.8596800752764</v>
      </c>
      <c r="G13" s="174">
        <f>D13/B13*100</f>
        <v>6.1403199247235944</v>
      </c>
    </row>
    <row r="14" spans="1:7" ht="21" customHeight="1">
      <c r="A14" s="7" t="s">
        <v>187</v>
      </c>
      <c r="B14" s="173">
        <v>1561122</v>
      </c>
      <c r="C14" s="173">
        <v>1428146</v>
      </c>
      <c r="D14" s="173">
        <v>132976</v>
      </c>
      <c r="E14" s="174">
        <v>100</v>
      </c>
      <c r="F14" s="174">
        <f>C14/B14*100</f>
        <v>91.48202382645303</v>
      </c>
      <c r="G14" s="174">
        <f>D14/B14*100</f>
        <v>8.517976173546975</v>
      </c>
    </row>
    <row r="15" spans="1:7" ht="12.75" customHeight="1">
      <c r="A15" s="7"/>
      <c r="B15" s="173"/>
      <c r="C15" s="173"/>
      <c r="D15" s="173"/>
      <c r="E15" s="174"/>
      <c r="F15" s="174"/>
      <c r="G15" s="174"/>
    </row>
    <row r="16" spans="1:7" ht="21" customHeight="1">
      <c r="A16" s="7" t="s">
        <v>24</v>
      </c>
      <c r="B16" s="173"/>
      <c r="C16" s="173"/>
      <c r="D16" s="173"/>
      <c r="E16" s="174"/>
      <c r="F16" s="174"/>
      <c r="G16" s="174"/>
    </row>
    <row r="17" spans="1:7" ht="12.75" customHeight="1">
      <c r="A17" s="7"/>
      <c r="B17" s="173"/>
      <c r="C17" s="173"/>
      <c r="D17" s="173"/>
      <c r="E17" s="174"/>
      <c r="F17" s="174"/>
      <c r="G17" s="174"/>
    </row>
    <row r="18" spans="1:7" ht="21" customHeight="1">
      <c r="A18" s="7" t="s">
        <v>188</v>
      </c>
      <c r="B18" s="173">
        <v>127470</v>
      </c>
      <c r="C18" s="173">
        <v>75385</v>
      </c>
      <c r="D18" s="173">
        <v>52085</v>
      </c>
      <c r="E18" s="174">
        <v>100</v>
      </c>
      <c r="F18" s="174">
        <f>C18/B18*100</f>
        <v>59.139405350278494</v>
      </c>
      <c r="G18" s="174">
        <f>D18/B18*100</f>
        <v>40.860594649721506</v>
      </c>
    </row>
    <row r="19" spans="1:7" ht="12.75" customHeight="1">
      <c r="A19" s="7"/>
      <c r="B19" s="173"/>
      <c r="C19" s="173"/>
      <c r="D19" s="173"/>
      <c r="E19" s="174"/>
      <c r="F19" s="174"/>
      <c r="G19" s="174"/>
    </row>
    <row r="20" spans="1:7" ht="21" customHeight="1">
      <c r="A20" s="7" t="s">
        <v>25</v>
      </c>
      <c r="B20" s="173">
        <f>SUM(B22:B37)</f>
        <v>89538253</v>
      </c>
      <c r="C20" s="173">
        <f>SUM(C22:C37)</f>
        <v>68658064</v>
      </c>
      <c r="D20" s="173">
        <f>SUM(D22:D37)</f>
        <v>20880189</v>
      </c>
      <c r="E20" s="174">
        <v>100</v>
      </c>
      <c r="F20" s="174">
        <f>C20/B20*100</f>
        <v>76.68014697584059</v>
      </c>
      <c r="G20" s="174">
        <f>D20/B20*100</f>
        <v>23.319853024159407</v>
      </c>
    </row>
    <row r="21" spans="1:7" ht="12.75" customHeight="1">
      <c r="A21" s="7"/>
      <c r="B21" s="173"/>
      <c r="C21" s="173"/>
      <c r="D21" s="173"/>
      <c r="E21" s="174"/>
      <c r="F21" s="174"/>
      <c r="G21" s="174"/>
    </row>
    <row r="22" spans="1:7" ht="21" customHeight="1">
      <c r="A22" s="7" t="s">
        <v>189</v>
      </c>
      <c r="B22" s="173">
        <v>24186315</v>
      </c>
      <c r="C22" s="173">
        <v>18988319</v>
      </c>
      <c r="D22" s="173">
        <v>5197996</v>
      </c>
      <c r="E22" s="174">
        <v>100</v>
      </c>
      <c r="F22" s="174">
        <f aca="true" t="shared" si="0" ref="F22:F37">C22/B22*100</f>
        <v>78.50852434527542</v>
      </c>
      <c r="G22" s="174">
        <f aca="true" t="shared" si="1" ref="G22:G37">D22/B22*100</f>
        <v>21.49147565472458</v>
      </c>
    </row>
    <row r="23" spans="1:7" ht="21" customHeight="1">
      <c r="A23" s="7" t="s">
        <v>190</v>
      </c>
      <c r="B23" s="173">
        <v>751838</v>
      </c>
      <c r="C23" s="173">
        <v>318863</v>
      </c>
      <c r="D23" s="173">
        <v>432975</v>
      </c>
      <c r="E23" s="174">
        <v>100</v>
      </c>
      <c r="F23" s="174">
        <f t="shared" si="0"/>
        <v>42.41113112133199</v>
      </c>
      <c r="G23" s="174">
        <f t="shared" si="1"/>
        <v>57.58886887866801</v>
      </c>
    </row>
    <row r="24" spans="1:7" ht="21" customHeight="1">
      <c r="A24" s="7" t="s">
        <v>191</v>
      </c>
      <c r="B24" s="173">
        <v>3585839</v>
      </c>
      <c r="C24" s="173">
        <v>2205545</v>
      </c>
      <c r="D24" s="173">
        <v>1380294</v>
      </c>
      <c r="E24" s="174">
        <v>100</v>
      </c>
      <c r="F24" s="174">
        <f t="shared" si="0"/>
        <v>61.507083837283275</v>
      </c>
      <c r="G24" s="174">
        <f t="shared" si="1"/>
        <v>38.49291616271673</v>
      </c>
    </row>
    <row r="25" spans="1:7" ht="21" customHeight="1">
      <c r="A25" s="7" t="s">
        <v>192</v>
      </c>
      <c r="B25" s="173">
        <v>453905</v>
      </c>
      <c r="C25" s="173">
        <v>210972</v>
      </c>
      <c r="D25" s="173">
        <v>242933</v>
      </c>
      <c r="E25" s="174">
        <v>100</v>
      </c>
      <c r="F25" s="174">
        <f t="shared" si="0"/>
        <v>46.4793293750895</v>
      </c>
      <c r="G25" s="174">
        <f t="shared" si="1"/>
        <v>53.520670624910494</v>
      </c>
    </row>
    <row r="26" spans="1:7" ht="21" customHeight="1">
      <c r="A26" s="7" t="s">
        <v>193</v>
      </c>
      <c r="B26" s="173">
        <v>16175435</v>
      </c>
      <c r="C26" s="173">
        <v>11360495</v>
      </c>
      <c r="D26" s="173">
        <v>4814940</v>
      </c>
      <c r="E26" s="174">
        <v>100</v>
      </c>
      <c r="F26" s="174">
        <f t="shared" si="0"/>
        <v>70.23301073510542</v>
      </c>
      <c r="G26" s="174">
        <f t="shared" si="1"/>
        <v>29.766989264894576</v>
      </c>
    </row>
    <row r="27" spans="1:7" ht="21" customHeight="1">
      <c r="A27" s="7" t="s">
        <v>194</v>
      </c>
      <c r="B27" s="173">
        <v>13395788</v>
      </c>
      <c r="C27" s="173">
        <v>11451404</v>
      </c>
      <c r="D27" s="173">
        <v>1944384</v>
      </c>
      <c r="E27" s="174">
        <v>100</v>
      </c>
      <c r="F27" s="174">
        <f t="shared" si="0"/>
        <v>85.4851091999963</v>
      </c>
      <c r="G27" s="174">
        <f t="shared" si="1"/>
        <v>14.514890800003702</v>
      </c>
    </row>
    <row r="28" spans="1:7" ht="21" customHeight="1">
      <c r="A28" s="178" t="s">
        <v>195</v>
      </c>
      <c r="B28" s="173">
        <v>1727979</v>
      </c>
      <c r="C28" s="173">
        <v>1257635</v>
      </c>
      <c r="D28" s="173">
        <v>470344</v>
      </c>
      <c r="E28" s="174">
        <v>100</v>
      </c>
      <c r="F28" s="174">
        <f t="shared" si="0"/>
        <v>72.78068772826522</v>
      </c>
      <c r="G28" s="174">
        <f t="shared" si="1"/>
        <v>27.219312271734786</v>
      </c>
    </row>
    <row r="29" spans="1:7" ht="21" customHeight="1">
      <c r="A29" s="7" t="s">
        <v>196</v>
      </c>
      <c r="B29" s="173">
        <v>1238363</v>
      </c>
      <c r="C29" s="173">
        <v>1078403</v>
      </c>
      <c r="D29" s="173">
        <v>159960</v>
      </c>
      <c r="E29" s="174">
        <v>100</v>
      </c>
      <c r="F29" s="174">
        <f t="shared" si="0"/>
        <v>87.0829474071819</v>
      </c>
      <c r="G29" s="174">
        <f t="shared" si="1"/>
        <v>12.917052592818099</v>
      </c>
    </row>
    <row r="30" spans="1:7" ht="21" customHeight="1">
      <c r="A30" s="7" t="s">
        <v>197</v>
      </c>
      <c r="B30" s="173">
        <v>426429</v>
      </c>
      <c r="C30" s="173">
        <v>376625</v>
      </c>
      <c r="D30" s="173">
        <v>49804</v>
      </c>
      <c r="E30" s="174">
        <v>100</v>
      </c>
      <c r="F30" s="174">
        <f t="shared" si="0"/>
        <v>88.3206817547587</v>
      </c>
      <c r="G30" s="174">
        <f t="shared" si="1"/>
        <v>11.679318245241294</v>
      </c>
    </row>
    <row r="31" spans="1:7" ht="21" customHeight="1">
      <c r="A31" s="7" t="s">
        <v>198</v>
      </c>
      <c r="B31" s="173">
        <v>740785</v>
      </c>
      <c r="C31" s="173">
        <v>592950</v>
      </c>
      <c r="D31" s="173">
        <v>147835</v>
      </c>
      <c r="E31" s="174">
        <v>100</v>
      </c>
      <c r="F31" s="174">
        <f t="shared" si="0"/>
        <v>80.04346740282267</v>
      </c>
      <c r="G31" s="174">
        <f t="shared" si="1"/>
        <v>19.95653259717732</v>
      </c>
    </row>
    <row r="32" spans="1:7" ht="21" customHeight="1">
      <c r="A32" s="7" t="s">
        <v>199</v>
      </c>
      <c r="B32" s="173">
        <v>2183233</v>
      </c>
      <c r="C32" s="173">
        <v>1955270</v>
      </c>
      <c r="D32" s="173">
        <v>227963</v>
      </c>
      <c r="E32" s="174">
        <v>100</v>
      </c>
      <c r="F32" s="174">
        <f t="shared" si="0"/>
        <v>89.55846673259336</v>
      </c>
      <c r="G32" s="174">
        <f t="shared" si="1"/>
        <v>10.44153326740664</v>
      </c>
    </row>
    <row r="33" spans="1:7" ht="21" customHeight="1">
      <c r="A33" s="7" t="s">
        <v>200</v>
      </c>
      <c r="B33" s="173">
        <v>2905449</v>
      </c>
      <c r="C33" s="173">
        <v>2533422</v>
      </c>
      <c r="D33" s="173">
        <v>372027</v>
      </c>
      <c r="E33" s="174">
        <v>100</v>
      </c>
      <c r="F33" s="174">
        <f t="shared" si="0"/>
        <v>87.19554189386906</v>
      </c>
      <c r="G33" s="174">
        <f t="shared" si="1"/>
        <v>12.804458106130928</v>
      </c>
    </row>
    <row r="34" spans="1:7" ht="21" customHeight="1">
      <c r="A34" s="7" t="s">
        <v>201</v>
      </c>
      <c r="B34" s="173">
        <v>6819900</v>
      </c>
      <c r="C34" s="173">
        <v>4849224</v>
      </c>
      <c r="D34" s="173">
        <v>1970676</v>
      </c>
      <c r="E34" s="174">
        <v>100</v>
      </c>
      <c r="F34" s="174">
        <f t="shared" si="0"/>
        <v>71.10403378348657</v>
      </c>
      <c r="G34" s="174">
        <f t="shared" si="1"/>
        <v>28.89596621651344</v>
      </c>
    </row>
    <row r="35" spans="1:7" ht="21" customHeight="1">
      <c r="A35" s="7" t="s">
        <v>202</v>
      </c>
      <c r="B35" s="173">
        <v>8700014</v>
      </c>
      <c r="C35" s="173">
        <v>8343028</v>
      </c>
      <c r="D35" s="173">
        <v>356986</v>
      </c>
      <c r="E35" s="174">
        <v>100</v>
      </c>
      <c r="F35" s="174">
        <f t="shared" si="0"/>
        <v>95.89671924665868</v>
      </c>
      <c r="G35" s="174">
        <f t="shared" si="1"/>
        <v>4.103280753341316</v>
      </c>
    </row>
    <row r="36" spans="1:7" ht="21" customHeight="1">
      <c r="A36" s="7" t="s">
        <v>203</v>
      </c>
      <c r="B36" s="173">
        <v>2012545</v>
      </c>
      <c r="C36" s="173">
        <v>1542267</v>
      </c>
      <c r="D36" s="173">
        <v>470278</v>
      </c>
      <c r="E36" s="174">
        <v>100</v>
      </c>
      <c r="F36" s="174">
        <f t="shared" si="0"/>
        <v>76.63267156759228</v>
      </c>
      <c r="G36" s="174">
        <f t="shared" si="1"/>
        <v>23.36732843240772</v>
      </c>
    </row>
    <row r="37" spans="1:7" ht="21" customHeight="1">
      <c r="A37" s="7" t="s">
        <v>204</v>
      </c>
      <c r="B37" s="173">
        <v>4234436</v>
      </c>
      <c r="C37" s="173">
        <v>1593642</v>
      </c>
      <c r="D37" s="173">
        <v>2640794</v>
      </c>
      <c r="E37" s="174">
        <v>100</v>
      </c>
      <c r="F37" s="174">
        <f t="shared" si="0"/>
        <v>37.635283659972664</v>
      </c>
      <c r="G37" s="174">
        <f t="shared" si="1"/>
        <v>62.364716340027336</v>
      </c>
    </row>
    <row r="38" spans="1:7" ht="12.75" customHeight="1">
      <c r="A38" s="7"/>
      <c r="B38" s="173"/>
      <c r="C38" s="173"/>
      <c r="D38" s="173"/>
      <c r="E38" s="174"/>
      <c r="F38" s="174"/>
      <c r="G38" s="174"/>
    </row>
    <row r="39" spans="1:7" ht="21" customHeight="1">
      <c r="A39" s="7" t="s">
        <v>26</v>
      </c>
      <c r="B39" s="173"/>
      <c r="C39" s="173"/>
      <c r="D39" s="173"/>
      <c r="E39" s="174"/>
      <c r="F39" s="174"/>
      <c r="G39" s="174"/>
    </row>
    <row r="40" spans="1:7" ht="12.75" customHeight="1">
      <c r="A40" s="7"/>
      <c r="B40" s="173"/>
      <c r="C40" s="173"/>
      <c r="D40" s="173"/>
      <c r="E40" s="174"/>
      <c r="F40" s="174"/>
      <c r="G40" s="174"/>
    </row>
    <row r="41" spans="1:7" ht="21" customHeight="1">
      <c r="A41" s="7" t="s">
        <v>205</v>
      </c>
      <c r="B41" s="173">
        <v>12960312</v>
      </c>
      <c r="C41" s="173">
        <v>10196685</v>
      </c>
      <c r="D41" s="173">
        <v>2763627</v>
      </c>
      <c r="E41" s="174">
        <v>100</v>
      </c>
      <c r="F41" s="174">
        <f>C41/B41*100</f>
        <v>78.67623094258842</v>
      </c>
      <c r="G41" s="174">
        <f>D41/B41*100</f>
        <v>21.32376905741158</v>
      </c>
    </row>
    <row r="42" spans="1:7" ht="12.75" customHeight="1" thickBot="1">
      <c r="A42" s="37"/>
      <c r="B42" s="149"/>
      <c r="C42" s="149"/>
      <c r="D42" s="149"/>
      <c r="E42" s="38"/>
      <c r="F42" s="38"/>
      <c r="G42" s="38"/>
    </row>
  </sheetData>
  <printOptions/>
  <pageMargins left="0.5118110236220472" right="0.5118110236220472" top="0.5118110236220472" bottom="0.5118110236220472" header="0.5118110236220472" footer="0.5118110236220472"/>
  <pageSetup horizontalDpi="300" verticalDpi="3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G42"/>
  <sheetViews>
    <sheetView defaultGridColor="0" zoomScale="87" zoomScaleNormal="87" colorId="22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0.625" defaultRowHeight="14.25"/>
  <cols>
    <col min="1" max="1" width="24.625" style="0" customWidth="1"/>
    <col min="2" max="4" width="12.875" style="0" customWidth="1"/>
    <col min="5" max="7" width="8.25390625" style="0" customWidth="1"/>
  </cols>
  <sheetData>
    <row r="1" spans="1:7" ht="17.25">
      <c r="A1" s="92" t="s">
        <v>150</v>
      </c>
      <c r="B1" s="1"/>
      <c r="C1" s="1"/>
      <c r="D1" s="1"/>
      <c r="E1" s="1"/>
      <c r="F1" s="1"/>
      <c r="G1" s="1"/>
    </row>
    <row r="2" spans="1:7" ht="14.25">
      <c r="A2" s="1"/>
      <c r="B2" s="1"/>
      <c r="C2" s="1"/>
      <c r="D2" s="1"/>
      <c r="E2" s="1"/>
      <c r="F2" s="1"/>
      <c r="G2" s="1"/>
    </row>
    <row r="3" spans="1:7" ht="14.25">
      <c r="A3" s="1"/>
      <c r="B3" s="1"/>
      <c r="C3" s="1"/>
      <c r="D3" s="1"/>
      <c r="E3" s="1"/>
      <c r="F3" s="1"/>
      <c r="G3" s="1"/>
    </row>
    <row r="4" spans="1:7" ht="15" thickBot="1">
      <c r="A4" s="1"/>
      <c r="B4" s="1"/>
      <c r="C4" s="1"/>
      <c r="D4" s="1"/>
      <c r="F4" s="86" t="s">
        <v>156</v>
      </c>
      <c r="G4" s="1"/>
    </row>
    <row r="5" spans="1:7" ht="21" customHeight="1">
      <c r="A5" s="46"/>
      <c r="B5" s="47" t="s">
        <v>93</v>
      </c>
      <c r="C5" s="47"/>
      <c r="D5" s="47"/>
      <c r="E5" s="90" t="s">
        <v>94</v>
      </c>
      <c r="F5" s="47"/>
      <c r="G5" s="47"/>
    </row>
    <row r="6" spans="1:7" ht="21" customHeight="1" thickBot="1">
      <c r="A6" s="39"/>
      <c r="B6" s="88"/>
      <c r="C6" s="42" t="s">
        <v>95</v>
      </c>
      <c r="D6" s="42" t="s">
        <v>96</v>
      </c>
      <c r="E6" s="53" t="s">
        <v>2</v>
      </c>
      <c r="F6" s="42" t="s">
        <v>95</v>
      </c>
      <c r="G6" s="89" t="s">
        <v>96</v>
      </c>
    </row>
    <row r="7" spans="1:7" ht="12.75" customHeight="1">
      <c r="A7" s="50"/>
      <c r="B7" s="87"/>
      <c r="C7" s="87"/>
      <c r="D7" s="87"/>
      <c r="E7" s="87"/>
      <c r="F7" s="87"/>
      <c r="G7" s="87"/>
    </row>
    <row r="8" spans="1:7" ht="21" customHeight="1">
      <c r="A8" s="7" t="s">
        <v>136</v>
      </c>
      <c r="B8" s="177">
        <f>B10+B18+B20+B41</f>
        <v>31420359</v>
      </c>
      <c r="C8" s="177">
        <f>C10+C18+C20+C41</f>
        <v>11962596</v>
      </c>
      <c r="D8" s="177">
        <f>D10+D18+D20+D41</f>
        <v>19457763</v>
      </c>
      <c r="E8" s="174">
        <v>100</v>
      </c>
      <c r="F8" s="174">
        <f>C8/B8*100</f>
        <v>38.07275403823362</v>
      </c>
      <c r="G8" s="174">
        <f>D8/B8*100</f>
        <v>61.92724596176639</v>
      </c>
    </row>
    <row r="9" spans="1:7" ht="12.75" customHeight="1">
      <c r="A9" s="7"/>
      <c r="B9" s="177"/>
      <c r="C9" s="177"/>
      <c r="D9" s="177"/>
      <c r="E9" s="174"/>
      <c r="F9" s="174"/>
      <c r="G9" s="174"/>
    </row>
    <row r="10" spans="1:7" ht="21" customHeight="1">
      <c r="A10" s="7" t="s">
        <v>23</v>
      </c>
      <c r="B10" s="177">
        <f>SUM(B12:B14)</f>
        <v>1493750</v>
      </c>
      <c r="C10" s="177">
        <f>SUM(C12:C14)</f>
        <v>1258102</v>
      </c>
      <c r="D10" s="177">
        <f>SUM(D12:D14)</f>
        <v>235648</v>
      </c>
      <c r="E10" s="174">
        <v>100</v>
      </c>
      <c r="F10" s="174">
        <f>C10/B10*100</f>
        <v>84.22440167364017</v>
      </c>
      <c r="G10" s="174">
        <f>D10/B10*100</f>
        <v>15.775598326359832</v>
      </c>
    </row>
    <row r="11" spans="1:7" ht="12.75" customHeight="1">
      <c r="A11" s="7"/>
      <c r="B11" s="177"/>
      <c r="C11" s="177"/>
      <c r="D11" s="177"/>
      <c r="E11" s="174"/>
      <c r="F11" s="174"/>
      <c r="G11" s="174"/>
    </row>
    <row r="12" spans="1:7" ht="21" customHeight="1">
      <c r="A12" s="7" t="s">
        <v>185</v>
      </c>
      <c r="B12" s="177">
        <v>221099</v>
      </c>
      <c r="C12" s="177">
        <v>103310</v>
      </c>
      <c r="D12" s="177">
        <v>117789</v>
      </c>
      <c r="E12" s="174">
        <f>100</f>
        <v>100</v>
      </c>
      <c r="F12" s="174">
        <f>C12/B12*100</f>
        <v>46.725674923902865</v>
      </c>
      <c r="G12" s="174">
        <f>D12/B12*100</f>
        <v>53.27432507609713</v>
      </c>
    </row>
    <row r="13" spans="1:7" ht="21" customHeight="1">
      <c r="A13" s="7" t="s">
        <v>186</v>
      </c>
      <c r="B13" s="177">
        <v>1340</v>
      </c>
      <c r="C13" s="177">
        <v>1340</v>
      </c>
      <c r="D13" s="177">
        <v>0</v>
      </c>
      <c r="E13" s="174">
        <v>100</v>
      </c>
      <c r="F13" s="174">
        <f>C13/B13*100</f>
        <v>100</v>
      </c>
      <c r="G13" s="174">
        <f>D13/B13*100</f>
        <v>0</v>
      </c>
    </row>
    <row r="14" spans="1:7" ht="21" customHeight="1">
      <c r="A14" s="7" t="s">
        <v>187</v>
      </c>
      <c r="B14" s="177">
        <v>1271311</v>
      </c>
      <c r="C14" s="177">
        <v>1153452</v>
      </c>
      <c r="D14" s="177">
        <v>117859</v>
      </c>
      <c r="E14" s="174">
        <f>100</f>
        <v>100</v>
      </c>
      <c r="F14" s="174">
        <f>C14/B14*100</f>
        <v>90.72933373501841</v>
      </c>
      <c r="G14" s="174">
        <f>D14/B14*100</f>
        <v>9.270666264981582</v>
      </c>
    </row>
    <row r="15" spans="1:7" ht="12.75" customHeight="1">
      <c r="A15" s="7"/>
      <c r="B15" s="177"/>
      <c r="C15" s="177"/>
      <c r="D15" s="177"/>
      <c r="E15" s="174"/>
      <c r="F15" s="174"/>
      <c r="G15" s="174"/>
    </row>
    <row r="16" spans="1:7" ht="21" customHeight="1">
      <c r="A16" s="7" t="s">
        <v>24</v>
      </c>
      <c r="B16" s="177"/>
      <c r="C16" s="177"/>
      <c r="D16" s="177"/>
      <c r="E16" s="174"/>
      <c r="F16" s="174"/>
      <c r="G16" s="174"/>
    </row>
    <row r="17" spans="1:7" ht="12.75" customHeight="1">
      <c r="A17" s="7"/>
      <c r="B17" s="177"/>
      <c r="C17" s="177"/>
      <c r="D17" s="177"/>
      <c r="E17" s="174"/>
      <c r="F17" s="174"/>
      <c r="G17" s="174"/>
    </row>
    <row r="18" spans="1:7" ht="21" customHeight="1">
      <c r="A18" s="7" t="s">
        <v>188</v>
      </c>
      <c r="B18" s="177">
        <v>0</v>
      </c>
      <c r="C18" s="177">
        <v>0</v>
      </c>
      <c r="D18" s="177">
        <v>0</v>
      </c>
      <c r="E18" s="174"/>
      <c r="F18" s="174"/>
      <c r="G18" s="174"/>
    </row>
    <row r="19" spans="1:7" ht="12.75" customHeight="1">
      <c r="A19" s="7"/>
      <c r="B19" s="177"/>
      <c r="C19" s="177"/>
      <c r="D19" s="177"/>
      <c r="E19" s="174"/>
      <c r="F19" s="174"/>
      <c r="G19" s="174"/>
    </row>
    <row r="20" spans="1:7" ht="21" customHeight="1">
      <c r="A20" s="7" t="s">
        <v>25</v>
      </c>
      <c r="B20" s="177">
        <f>SUM(B22:B37)</f>
        <v>16189748</v>
      </c>
      <c r="C20" s="177">
        <f>SUM(C22:C37)</f>
        <v>5237235</v>
      </c>
      <c r="D20" s="177">
        <f>SUM(D22:D37)</f>
        <v>10952513</v>
      </c>
      <c r="E20" s="174">
        <f>100</f>
        <v>100</v>
      </c>
      <c r="F20" s="174">
        <f>C20/B20*100</f>
        <v>32.349082888751575</v>
      </c>
      <c r="G20" s="174">
        <f>D20/B20*100</f>
        <v>67.65091711124843</v>
      </c>
    </row>
    <row r="21" spans="1:7" ht="12.75" customHeight="1">
      <c r="A21" s="7"/>
      <c r="B21" s="177"/>
      <c r="C21" s="177"/>
      <c r="D21" s="177"/>
      <c r="E21" s="174"/>
      <c r="F21" s="174"/>
      <c r="G21" s="174"/>
    </row>
    <row r="22" spans="1:7" ht="21" customHeight="1">
      <c r="A22" s="7" t="s">
        <v>189</v>
      </c>
      <c r="B22" s="177">
        <v>6356010</v>
      </c>
      <c r="C22" s="177">
        <v>3115723</v>
      </c>
      <c r="D22" s="177">
        <v>3240287</v>
      </c>
      <c r="E22" s="174">
        <f>100</f>
        <v>100</v>
      </c>
      <c r="F22" s="174">
        <f aca="true" t="shared" si="0" ref="F22:F37">C22/B22*100</f>
        <v>49.02010852720496</v>
      </c>
      <c r="G22" s="174">
        <f aca="true" t="shared" si="1" ref="G22:G37">D22/B22*100</f>
        <v>50.97989147279504</v>
      </c>
    </row>
    <row r="23" spans="1:7" ht="21" customHeight="1">
      <c r="A23" s="7" t="s">
        <v>190</v>
      </c>
      <c r="B23" s="177">
        <v>863910</v>
      </c>
      <c r="C23" s="177">
        <v>24454</v>
      </c>
      <c r="D23" s="177">
        <v>839456</v>
      </c>
      <c r="E23" s="174">
        <f>100</f>
        <v>100</v>
      </c>
      <c r="F23" s="174">
        <f t="shared" si="0"/>
        <v>2.830618930212638</v>
      </c>
      <c r="G23" s="174">
        <f t="shared" si="1"/>
        <v>97.16938106978736</v>
      </c>
    </row>
    <row r="24" spans="1:7" ht="21" customHeight="1">
      <c r="A24" s="7" t="s">
        <v>191</v>
      </c>
      <c r="B24" s="177">
        <v>51699</v>
      </c>
      <c r="C24" s="177">
        <v>8624</v>
      </c>
      <c r="D24" s="177">
        <v>43075</v>
      </c>
      <c r="E24" s="174">
        <f>100</f>
        <v>100</v>
      </c>
      <c r="F24" s="174">
        <f t="shared" si="0"/>
        <v>16.681173717093174</v>
      </c>
      <c r="G24" s="174">
        <f t="shared" si="1"/>
        <v>83.31882628290683</v>
      </c>
    </row>
    <row r="25" spans="1:7" ht="21" customHeight="1">
      <c r="A25" s="7" t="s">
        <v>192</v>
      </c>
      <c r="B25" s="177">
        <v>712395</v>
      </c>
      <c r="C25" s="177">
        <v>64948</v>
      </c>
      <c r="D25" s="177">
        <v>647447</v>
      </c>
      <c r="E25" s="174">
        <f>100</f>
        <v>100</v>
      </c>
      <c r="F25" s="174">
        <f t="shared" si="0"/>
        <v>9.116852308059434</v>
      </c>
      <c r="G25" s="174">
        <f t="shared" si="1"/>
        <v>90.88314769194056</v>
      </c>
    </row>
    <row r="26" spans="1:7" ht="21" customHeight="1">
      <c r="A26" s="7" t="s">
        <v>193</v>
      </c>
      <c r="B26" s="177">
        <v>754373</v>
      </c>
      <c r="C26" s="177">
        <v>585747</v>
      </c>
      <c r="D26" s="177">
        <v>168626</v>
      </c>
      <c r="E26" s="174">
        <f>100</f>
        <v>100</v>
      </c>
      <c r="F26" s="174">
        <f t="shared" si="0"/>
        <v>77.64686700080729</v>
      </c>
      <c r="G26" s="174">
        <f t="shared" si="1"/>
        <v>22.353132999192706</v>
      </c>
    </row>
    <row r="27" spans="1:7" ht="21" customHeight="1">
      <c r="A27" s="7" t="s">
        <v>194</v>
      </c>
      <c r="B27" s="177">
        <v>1780647</v>
      </c>
      <c r="C27" s="177">
        <v>261046</v>
      </c>
      <c r="D27" s="177">
        <v>1519601</v>
      </c>
      <c r="E27" s="174">
        <f>100</f>
        <v>100</v>
      </c>
      <c r="F27" s="174">
        <f t="shared" si="0"/>
        <v>14.660176890759368</v>
      </c>
      <c r="G27" s="174">
        <f t="shared" si="1"/>
        <v>85.33982310924063</v>
      </c>
    </row>
    <row r="28" spans="1:7" ht="21" customHeight="1">
      <c r="A28" s="178" t="s">
        <v>195</v>
      </c>
      <c r="B28" s="177">
        <v>96142</v>
      </c>
      <c r="C28" s="177">
        <v>23078</v>
      </c>
      <c r="D28" s="177">
        <v>73064</v>
      </c>
      <c r="E28" s="174">
        <f>100</f>
        <v>100</v>
      </c>
      <c r="F28" s="174">
        <f t="shared" si="0"/>
        <v>24.004077302323644</v>
      </c>
      <c r="G28" s="174">
        <f t="shared" si="1"/>
        <v>75.99592269767635</v>
      </c>
    </row>
    <row r="29" spans="1:7" ht="21" customHeight="1">
      <c r="A29" s="7" t="s">
        <v>196</v>
      </c>
      <c r="B29" s="177">
        <v>64425</v>
      </c>
      <c r="C29" s="177">
        <v>61425</v>
      </c>
      <c r="D29" s="177">
        <v>3000</v>
      </c>
      <c r="E29" s="174">
        <f>100</f>
        <v>100</v>
      </c>
      <c r="F29" s="174">
        <f t="shared" si="0"/>
        <v>95.34342258440046</v>
      </c>
      <c r="G29" s="174">
        <f t="shared" si="1"/>
        <v>4.656577415599535</v>
      </c>
    </row>
    <row r="30" spans="1:7" ht="21" customHeight="1">
      <c r="A30" s="7" t="s">
        <v>197</v>
      </c>
      <c r="B30" s="177">
        <v>0</v>
      </c>
      <c r="C30" s="177">
        <v>0</v>
      </c>
      <c r="D30" s="177">
        <v>0</v>
      </c>
      <c r="E30" s="174"/>
      <c r="F30" s="174"/>
      <c r="G30" s="174"/>
    </row>
    <row r="31" spans="1:7" ht="21" customHeight="1">
      <c r="A31" s="7" t="s">
        <v>198</v>
      </c>
      <c r="B31" s="177">
        <v>0</v>
      </c>
      <c r="C31" s="177">
        <v>0</v>
      </c>
      <c r="D31" s="177">
        <v>0</v>
      </c>
      <c r="E31" s="174"/>
      <c r="F31" s="174"/>
      <c r="G31" s="174"/>
    </row>
    <row r="32" spans="1:7" ht="21" customHeight="1">
      <c r="A32" s="7" t="s">
        <v>199</v>
      </c>
      <c r="B32" s="177">
        <v>10828</v>
      </c>
      <c r="C32" s="177">
        <v>7017</v>
      </c>
      <c r="D32" s="177">
        <v>3811</v>
      </c>
      <c r="E32" s="174">
        <f>100</f>
        <v>100</v>
      </c>
      <c r="F32" s="174">
        <f t="shared" si="0"/>
        <v>64.8042113040266</v>
      </c>
      <c r="G32" s="174">
        <f t="shared" si="1"/>
        <v>35.1957886959734</v>
      </c>
    </row>
    <row r="33" spans="1:7" ht="21" customHeight="1">
      <c r="A33" s="7" t="s">
        <v>200</v>
      </c>
      <c r="B33" s="177">
        <v>64751</v>
      </c>
      <c r="C33" s="177">
        <v>59387</v>
      </c>
      <c r="D33" s="177">
        <v>5364</v>
      </c>
      <c r="E33" s="174">
        <f>100</f>
        <v>100</v>
      </c>
      <c r="F33" s="174">
        <f t="shared" si="0"/>
        <v>91.71595805470186</v>
      </c>
      <c r="G33" s="174">
        <f t="shared" si="1"/>
        <v>8.284041945298142</v>
      </c>
    </row>
    <row r="34" spans="1:7" ht="21" customHeight="1">
      <c r="A34" s="7" t="s">
        <v>201</v>
      </c>
      <c r="B34" s="177">
        <v>308283</v>
      </c>
      <c r="C34" s="177">
        <v>217628</v>
      </c>
      <c r="D34" s="177">
        <v>90655</v>
      </c>
      <c r="E34" s="174">
        <f>100</f>
        <v>100</v>
      </c>
      <c r="F34" s="174">
        <f t="shared" si="0"/>
        <v>70.59357797867544</v>
      </c>
      <c r="G34" s="174">
        <f t="shared" si="1"/>
        <v>29.406422021324563</v>
      </c>
    </row>
    <row r="35" spans="1:7" ht="21" customHeight="1">
      <c r="A35" s="7" t="s">
        <v>202</v>
      </c>
      <c r="B35" s="177">
        <v>4970787</v>
      </c>
      <c r="C35" s="177">
        <v>760360</v>
      </c>
      <c r="D35" s="177">
        <v>4210427</v>
      </c>
      <c r="E35" s="174">
        <f>100</f>
        <v>100</v>
      </c>
      <c r="F35" s="174">
        <f t="shared" si="0"/>
        <v>15.296571750107177</v>
      </c>
      <c r="G35" s="174">
        <f t="shared" si="1"/>
        <v>84.70342824989282</v>
      </c>
    </row>
    <row r="36" spans="1:7" ht="21" customHeight="1">
      <c r="A36" s="7" t="s">
        <v>203</v>
      </c>
      <c r="B36" s="177">
        <v>2805</v>
      </c>
      <c r="C36" s="177">
        <v>0</v>
      </c>
      <c r="D36" s="177">
        <v>2805</v>
      </c>
      <c r="E36" s="174">
        <f>100</f>
        <v>100</v>
      </c>
      <c r="F36" s="174">
        <f t="shared" si="0"/>
        <v>0</v>
      </c>
      <c r="G36" s="174">
        <f t="shared" si="1"/>
        <v>100</v>
      </c>
    </row>
    <row r="37" spans="1:7" ht="21" customHeight="1">
      <c r="A37" s="7" t="s">
        <v>204</v>
      </c>
      <c r="B37" s="177">
        <v>152693</v>
      </c>
      <c r="C37" s="177">
        <v>47798</v>
      </c>
      <c r="D37" s="177">
        <v>104895</v>
      </c>
      <c r="E37" s="174">
        <f>100</f>
        <v>100</v>
      </c>
      <c r="F37" s="174">
        <f t="shared" si="0"/>
        <v>31.303334141054272</v>
      </c>
      <c r="G37" s="174">
        <f t="shared" si="1"/>
        <v>68.69666585894572</v>
      </c>
    </row>
    <row r="38" spans="1:7" ht="12.75" customHeight="1">
      <c r="A38" s="7"/>
      <c r="B38" s="177"/>
      <c r="C38" s="177"/>
      <c r="D38" s="177"/>
      <c r="E38" s="174"/>
      <c r="F38" s="174"/>
      <c r="G38" s="174"/>
    </row>
    <row r="39" spans="1:7" ht="21" customHeight="1">
      <c r="A39" s="7" t="s">
        <v>26</v>
      </c>
      <c r="B39" s="177"/>
      <c r="C39" s="177"/>
      <c r="D39" s="177"/>
      <c r="E39" s="174"/>
      <c r="F39" s="174"/>
      <c r="G39" s="174"/>
    </row>
    <row r="40" spans="1:7" ht="12.75" customHeight="1">
      <c r="A40" s="7"/>
      <c r="B40" s="177"/>
      <c r="C40" s="177"/>
      <c r="D40" s="177"/>
      <c r="E40" s="174"/>
      <c r="F40" s="174"/>
      <c r="G40" s="174"/>
    </row>
    <row r="41" spans="1:7" ht="21" customHeight="1">
      <c r="A41" s="7" t="s">
        <v>205</v>
      </c>
      <c r="B41" s="177">
        <v>13736861</v>
      </c>
      <c r="C41" s="177">
        <v>5467259</v>
      </c>
      <c r="D41" s="177">
        <v>8269602</v>
      </c>
      <c r="E41" s="174">
        <f>100</f>
        <v>100</v>
      </c>
      <c r="F41" s="174">
        <f>C41/B41*100</f>
        <v>39.7999149878564</v>
      </c>
      <c r="G41" s="174">
        <f>D41/B41*100</f>
        <v>60.2000850121436</v>
      </c>
    </row>
    <row r="42" spans="1:7" ht="12.75" customHeight="1" thickBot="1">
      <c r="A42" s="37"/>
      <c r="B42" s="38"/>
      <c r="C42" s="38"/>
      <c r="D42" s="38"/>
      <c r="E42" s="38"/>
      <c r="F42" s="38"/>
      <c r="G42" s="38"/>
    </row>
  </sheetData>
  <printOptions/>
  <pageMargins left="0.5118110236220472" right="0.5118110236220472" top="0.5118110236220472" bottom="0.5118110236220472" header="0.5118110236220472" footer="0.5118110236220472"/>
  <pageSetup horizontalDpi="300" verticalDpi="3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G42"/>
  <sheetViews>
    <sheetView defaultGridColor="0" colorId="22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0.625" defaultRowHeight="14.25"/>
  <cols>
    <col min="1" max="1" width="24.625" style="0" customWidth="1"/>
    <col min="2" max="4" width="12.875" style="130" customWidth="1"/>
    <col min="5" max="7" width="8.25390625" style="0" customWidth="1"/>
  </cols>
  <sheetData>
    <row r="1" spans="1:7" ht="17.25">
      <c r="A1" s="92" t="s">
        <v>151</v>
      </c>
      <c r="B1" s="129"/>
      <c r="C1" s="129"/>
      <c r="D1" s="129"/>
      <c r="E1" s="1"/>
      <c r="F1" s="1"/>
      <c r="G1" s="1"/>
    </row>
    <row r="2" spans="1:7" ht="14.25">
      <c r="A2" s="1"/>
      <c r="B2" s="129"/>
      <c r="C2" s="129"/>
      <c r="D2" s="129"/>
      <c r="E2" s="1"/>
      <c r="F2" s="1"/>
      <c r="G2" s="1"/>
    </row>
    <row r="3" spans="1:7" ht="14.25">
      <c r="A3" s="1"/>
      <c r="B3" s="129"/>
      <c r="C3" s="129"/>
      <c r="D3" s="129"/>
      <c r="E3" s="1"/>
      <c r="F3" s="1"/>
      <c r="G3" s="1"/>
    </row>
    <row r="4" spans="1:7" ht="15" thickBot="1">
      <c r="A4" s="1"/>
      <c r="B4" s="129"/>
      <c r="C4" s="129"/>
      <c r="D4" s="129"/>
      <c r="F4" s="86" t="s">
        <v>156</v>
      </c>
      <c r="G4" s="1"/>
    </row>
    <row r="5" spans="1:7" ht="21" customHeight="1">
      <c r="A5" s="46"/>
      <c r="B5" s="146" t="s">
        <v>97</v>
      </c>
      <c r="C5" s="146"/>
      <c r="D5" s="146"/>
      <c r="E5" s="90" t="s">
        <v>94</v>
      </c>
      <c r="F5" s="47"/>
      <c r="G5" s="47"/>
    </row>
    <row r="6" spans="1:7" ht="21" customHeight="1" thickBot="1">
      <c r="A6" s="39"/>
      <c r="B6" s="147"/>
      <c r="C6" s="141" t="s">
        <v>95</v>
      </c>
      <c r="D6" s="141" t="s">
        <v>96</v>
      </c>
      <c r="E6" s="53" t="s">
        <v>2</v>
      </c>
      <c r="F6" s="42" t="s">
        <v>95</v>
      </c>
      <c r="G6" s="89" t="s">
        <v>96</v>
      </c>
    </row>
    <row r="7" spans="1:7" ht="12.75" customHeight="1">
      <c r="A7" s="50"/>
      <c r="B7" s="148"/>
      <c r="C7" s="148"/>
      <c r="D7" s="148"/>
      <c r="E7" s="87"/>
      <c r="F7" s="87"/>
      <c r="G7" s="87"/>
    </row>
    <row r="8" spans="1:7" ht="21" customHeight="1">
      <c r="A8" s="7" t="s">
        <v>136</v>
      </c>
      <c r="B8" s="173">
        <f>B10+B16+B20+B41</f>
        <v>40369416</v>
      </c>
      <c r="C8" s="173">
        <f>C10+C16+C20+C41</f>
        <v>34831744</v>
      </c>
      <c r="D8" s="173">
        <f>D10+D16+D20+D41</f>
        <v>5537672</v>
      </c>
      <c r="E8" s="174">
        <v>100</v>
      </c>
      <c r="F8" s="174">
        <f>C8/$B8*100</f>
        <v>86.28250653910871</v>
      </c>
      <c r="G8" s="174">
        <f>D8/$B8*100</f>
        <v>13.717493460891284</v>
      </c>
    </row>
    <row r="9" spans="1:7" ht="12.75" customHeight="1">
      <c r="A9" s="7"/>
      <c r="B9" s="173"/>
      <c r="C9" s="173"/>
      <c r="D9" s="173"/>
      <c r="E9" s="174"/>
      <c r="F9" s="174"/>
      <c r="G9" s="174"/>
    </row>
    <row r="10" spans="1:7" ht="21" customHeight="1">
      <c r="A10" s="7" t="s">
        <v>23</v>
      </c>
      <c r="B10" s="173">
        <f>SUM(B12:B14)</f>
        <v>2099283</v>
      </c>
      <c r="C10" s="173">
        <f>SUM(C12:C14)</f>
        <v>1669609</v>
      </c>
      <c r="D10" s="173">
        <f>SUM(D12:D14)</f>
        <v>429674</v>
      </c>
      <c r="E10" s="174">
        <v>100</v>
      </c>
      <c r="F10" s="174">
        <f>C10/$B10*100</f>
        <v>79.53234509115732</v>
      </c>
      <c r="G10" s="174">
        <f>D10/$B10*100</f>
        <v>20.467654908842686</v>
      </c>
    </row>
    <row r="11" spans="1:7" ht="12.75" customHeight="1">
      <c r="A11" s="7"/>
      <c r="B11" s="173"/>
      <c r="C11" s="173"/>
      <c r="D11" s="173"/>
      <c r="E11" s="174"/>
      <c r="F11" s="174"/>
      <c r="G11" s="174"/>
    </row>
    <row r="12" spans="1:7" ht="21" customHeight="1">
      <c r="A12" s="7" t="s">
        <v>185</v>
      </c>
      <c r="B12" s="173">
        <v>276263</v>
      </c>
      <c r="C12" s="173">
        <v>275503</v>
      </c>
      <c r="D12" s="173">
        <v>760</v>
      </c>
      <c r="E12" s="174">
        <v>100</v>
      </c>
      <c r="F12" s="174">
        <f aca="true" t="shared" si="0" ref="F12:G14">C12/$B12*100</f>
        <v>99.7248998237187</v>
      </c>
      <c r="G12" s="174">
        <f t="shared" si="0"/>
        <v>0.2751001762812971</v>
      </c>
    </row>
    <row r="13" spans="1:7" ht="21" customHeight="1">
      <c r="A13" s="7" t="s">
        <v>186</v>
      </c>
      <c r="B13" s="173">
        <v>1540</v>
      </c>
      <c r="C13" s="173">
        <v>1540</v>
      </c>
      <c r="D13" s="173">
        <v>0</v>
      </c>
      <c r="E13" s="174">
        <v>100</v>
      </c>
      <c r="F13" s="174">
        <f t="shared" si="0"/>
        <v>100</v>
      </c>
      <c r="G13" s="174">
        <f t="shared" si="0"/>
        <v>0</v>
      </c>
    </row>
    <row r="14" spans="1:7" ht="21" customHeight="1">
      <c r="A14" s="7" t="s">
        <v>187</v>
      </c>
      <c r="B14" s="173">
        <v>1821480</v>
      </c>
      <c r="C14" s="173">
        <v>1392566</v>
      </c>
      <c r="D14" s="173">
        <v>428914</v>
      </c>
      <c r="E14" s="174">
        <v>100</v>
      </c>
      <c r="F14" s="174">
        <f t="shared" si="0"/>
        <v>76.45244526429057</v>
      </c>
      <c r="G14" s="174">
        <f t="shared" si="0"/>
        <v>23.547554735709422</v>
      </c>
    </row>
    <row r="15" spans="1:7" ht="12.75" customHeight="1">
      <c r="A15" s="7"/>
      <c r="B15" s="173"/>
      <c r="C15" s="173"/>
      <c r="D15" s="173"/>
      <c r="E15" s="174"/>
      <c r="F15" s="174"/>
      <c r="G15" s="174"/>
    </row>
    <row r="16" spans="1:7" ht="21" customHeight="1">
      <c r="A16" s="7" t="s">
        <v>24</v>
      </c>
      <c r="B16" s="173"/>
      <c r="C16" s="173"/>
      <c r="D16" s="173"/>
      <c r="E16" s="174"/>
      <c r="F16" s="174"/>
      <c r="G16" s="174"/>
    </row>
    <row r="17" spans="1:7" ht="12.75" customHeight="1">
      <c r="A17" s="7"/>
      <c r="B17" s="173"/>
      <c r="C17" s="173"/>
      <c r="D17" s="173"/>
      <c r="E17" s="174"/>
      <c r="F17" s="174"/>
      <c r="G17" s="174"/>
    </row>
    <row r="18" spans="1:7" ht="21" customHeight="1">
      <c r="A18" s="7" t="s">
        <v>188</v>
      </c>
      <c r="B18" s="173">
        <v>0</v>
      </c>
      <c r="C18" s="173">
        <v>0</v>
      </c>
      <c r="D18" s="173">
        <v>0</v>
      </c>
      <c r="E18" s="174"/>
      <c r="F18" s="174"/>
      <c r="G18" s="174"/>
    </row>
    <row r="19" spans="1:7" ht="12.75" customHeight="1">
      <c r="A19" s="7"/>
      <c r="B19" s="173"/>
      <c r="C19" s="173"/>
      <c r="D19" s="173"/>
      <c r="E19" s="174"/>
      <c r="F19" s="174"/>
      <c r="G19" s="174"/>
    </row>
    <row r="20" spans="1:7" ht="21" customHeight="1">
      <c r="A20" s="7" t="s">
        <v>25</v>
      </c>
      <c r="B20" s="173">
        <f>SUM(B22:B37)</f>
        <v>20289890</v>
      </c>
      <c r="C20" s="173">
        <f>SUM(C22:C37)</f>
        <v>18795124</v>
      </c>
      <c r="D20" s="173">
        <f>SUM(D22:D37)</f>
        <v>1494766</v>
      </c>
      <c r="E20" s="174">
        <v>100</v>
      </c>
      <c r="F20" s="174">
        <f>C20/$B20*100</f>
        <v>92.63295168184746</v>
      </c>
      <c r="G20" s="174">
        <f>D20/$B20*100</f>
        <v>7.367048318152539</v>
      </c>
    </row>
    <row r="21" spans="1:7" ht="12.75" customHeight="1">
      <c r="A21" s="7"/>
      <c r="B21" s="173"/>
      <c r="C21" s="173"/>
      <c r="D21" s="173"/>
      <c r="E21" s="174"/>
      <c r="F21" s="174"/>
      <c r="G21" s="174"/>
    </row>
    <row r="22" spans="1:7" ht="21" customHeight="1">
      <c r="A22" s="7" t="s">
        <v>189</v>
      </c>
      <c r="B22" s="173">
        <v>8588892</v>
      </c>
      <c r="C22" s="173">
        <v>7813675</v>
      </c>
      <c r="D22" s="173">
        <v>775217</v>
      </c>
      <c r="E22" s="174">
        <v>100</v>
      </c>
      <c r="F22" s="174">
        <f aca="true" t="shared" si="1" ref="F22:F37">C22/$B22*100</f>
        <v>90.97419085022841</v>
      </c>
      <c r="G22" s="174">
        <f aca="true" t="shared" si="2" ref="G22:G37">D22/$B22*100</f>
        <v>9.025809149771588</v>
      </c>
    </row>
    <row r="23" spans="1:7" ht="21" customHeight="1">
      <c r="A23" s="7" t="s">
        <v>190</v>
      </c>
      <c r="B23" s="173">
        <v>1224308</v>
      </c>
      <c r="C23" s="173">
        <v>1054861</v>
      </c>
      <c r="D23" s="173">
        <v>169447</v>
      </c>
      <c r="E23" s="174">
        <v>100</v>
      </c>
      <c r="F23" s="174">
        <f t="shared" si="1"/>
        <v>86.1597735210421</v>
      </c>
      <c r="G23" s="174">
        <f t="shared" si="2"/>
        <v>13.84022647895791</v>
      </c>
    </row>
    <row r="24" spans="1:7" ht="21" customHeight="1">
      <c r="A24" s="7" t="s">
        <v>191</v>
      </c>
      <c r="B24" s="173">
        <v>89134</v>
      </c>
      <c r="C24" s="173">
        <v>88972</v>
      </c>
      <c r="D24" s="173">
        <v>162</v>
      </c>
      <c r="E24" s="174">
        <v>100</v>
      </c>
      <c r="F24" s="174">
        <f t="shared" si="1"/>
        <v>99.81825117239212</v>
      </c>
      <c r="G24" s="174">
        <f t="shared" si="2"/>
        <v>0.1817488276078713</v>
      </c>
    </row>
    <row r="25" spans="1:7" ht="21" customHeight="1">
      <c r="A25" s="7" t="s">
        <v>192</v>
      </c>
      <c r="B25" s="173">
        <v>1040073</v>
      </c>
      <c r="C25" s="173">
        <v>1040073</v>
      </c>
      <c r="D25" s="173">
        <v>0</v>
      </c>
      <c r="E25" s="174">
        <v>100</v>
      </c>
      <c r="F25" s="174">
        <f t="shared" si="1"/>
        <v>100</v>
      </c>
      <c r="G25" s="174">
        <f t="shared" si="2"/>
        <v>0</v>
      </c>
    </row>
    <row r="26" spans="1:7" ht="21" customHeight="1">
      <c r="A26" s="7" t="s">
        <v>193</v>
      </c>
      <c r="B26" s="173">
        <v>1061380</v>
      </c>
      <c r="C26" s="173">
        <v>917073</v>
      </c>
      <c r="D26" s="173">
        <v>144307</v>
      </c>
      <c r="E26" s="174">
        <v>100</v>
      </c>
      <c r="F26" s="174">
        <f t="shared" si="1"/>
        <v>86.4038327460476</v>
      </c>
      <c r="G26" s="174">
        <f t="shared" si="2"/>
        <v>13.596167253952402</v>
      </c>
    </row>
    <row r="27" spans="1:7" ht="21" customHeight="1">
      <c r="A27" s="7" t="s">
        <v>194</v>
      </c>
      <c r="B27" s="173">
        <v>2085812</v>
      </c>
      <c r="C27" s="173">
        <v>2084310</v>
      </c>
      <c r="D27" s="173">
        <v>1502</v>
      </c>
      <c r="E27" s="174">
        <v>100</v>
      </c>
      <c r="F27" s="174">
        <f t="shared" si="1"/>
        <v>99.92798967500427</v>
      </c>
      <c r="G27" s="174">
        <f t="shared" si="2"/>
        <v>0.07201032499573308</v>
      </c>
    </row>
    <row r="28" spans="1:7" ht="21" customHeight="1">
      <c r="A28" s="178" t="s">
        <v>195</v>
      </c>
      <c r="B28" s="173">
        <v>122069</v>
      </c>
      <c r="C28" s="173">
        <v>106886</v>
      </c>
      <c r="D28" s="173">
        <v>15183</v>
      </c>
      <c r="E28" s="174">
        <v>100</v>
      </c>
      <c r="F28" s="174">
        <f t="shared" si="1"/>
        <v>87.56195266611506</v>
      </c>
      <c r="G28" s="174">
        <f t="shared" si="2"/>
        <v>12.438047333884935</v>
      </c>
    </row>
    <row r="29" spans="1:7" ht="21" customHeight="1">
      <c r="A29" s="7" t="s">
        <v>196</v>
      </c>
      <c r="B29" s="173">
        <v>135661</v>
      </c>
      <c r="C29" s="173">
        <v>5683</v>
      </c>
      <c r="D29" s="173">
        <v>129978</v>
      </c>
      <c r="E29" s="174">
        <v>100</v>
      </c>
      <c r="F29" s="174">
        <f t="shared" si="1"/>
        <v>4.1891184644076045</v>
      </c>
      <c r="G29" s="174">
        <f t="shared" si="2"/>
        <v>95.8108815355924</v>
      </c>
    </row>
    <row r="30" spans="1:7" ht="21" customHeight="1">
      <c r="A30" s="7" t="s">
        <v>197</v>
      </c>
      <c r="B30" s="173">
        <v>0</v>
      </c>
      <c r="C30" s="173">
        <v>0</v>
      </c>
      <c r="D30" s="173">
        <v>0</v>
      </c>
      <c r="E30" s="174"/>
      <c r="F30" s="174"/>
      <c r="G30" s="174"/>
    </row>
    <row r="31" spans="1:7" ht="21" customHeight="1">
      <c r="A31" s="7" t="s">
        <v>198</v>
      </c>
      <c r="B31" s="173">
        <v>0</v>
      </c>
      <c r="C31" s="173">
        <v>0</v>
      </c>
      <c r="D31" s="173">
        <v>0</v>
      </c>
      <c r="E31" s="174"/>
      <c r="F31" s="174"/>
      <c r="G31" s="174"/>
    </row>
    <row r="32" spans="1:7" ht="21" customHeight="1">
      <c r="A32" s="7" t="s">
        <v>199</v>
      </c>
      <c r="B32" s="173">
        <v>16490</v>
      </c>
      <c r="C32" s="173">
        <v>16490</v>
      </c>
      <c r="D32" s="173">
        <v>0</v>
      </c>
      <c r="E32" s="174">
        <v>100</v>
      </c>
      <c r="F32" s="174">
        <f t="shared" si="1"/>
        <v>100</v>
      </c>
      <c r="G32" s="174">
        <f t="shared" si="2"/>
        <v>0</v>
      </c>
    </row>
    <row r="33" spans="1:7" ht="21" customHeight="1">
      <c r="A33" s="7" t="s">
        <v>200</v>
      </c>
      <c r="B33" s="173">
        <v>80004</v>
      </c>
      <c r="C33" s="173">
        <v>79729</v>
      </c>
      <c r="D33" s="173">
        <v>275</v>
      </c>
      <c r="E33" s="174">
        <v>100</v>
      </c>
      <c r="F33" s="174">
        <f t="shared" si="1"/>
        <v>99.65626718664066</v>
      </c>
      <c r="G33" s="174">
        <f t="shared" si="2"/>
        <v>0.34373281335933203</v>
      </c>
    </row>
    <row r="34" spans="1:7" ht="21" customHeight="1">
      <c r="A34" s="7" t="s">
        <v>201</v>
      </c>
      <c r="B34" s="173">
        <v>382258</v>
      </c>
      <c r="C34" s="173">
        <v>381417</v>
      </c>
      <c r="D34" s="173">
        <v>841</v>
      </c>
      <c r="E34" s="174">
        <v>100</v>
      </c>
      <c r="F34" s="174">
        <f t="shared" si="1"/>
        <v>99.77999152404921</v>
      </c>
      <c r="G34" s="174">
        <f t="shared" si="2"/>
        <v>0.22000847595079762</v>
      </c>
    </row>
    <row r="35" spans="1:7" ht="21" customHeight="1">
      <c r="A35" s="7" t="s">
        <v>202</v>
      </c>
      <c r="B35" s="173">
        <v>5260430</v>
      </c>
      <c r="C35" s="173">
        <v>5022262</v>
      </c>
      <c r="D35" s="173">
        <v>238168</v>
      </c>
      <c r="E35" s="174">
        <v>100</v>
      </c>
      <c r="F35" s="174">
        <f t="shared" si="1"/>
        <v>95.47246137673156</v>
      </c>
      <c r="G35" s="174">
        <f t="shared" si="2"/>
        <v>4.52753862326844</v>
      </c>
    </row>
    <row r="36" spans="1:7" ht="21" customHeight="1">
      <c r="A36" s="7" t="s">
        <v>203</v>
      </c>
      <c r="B36" s="173">
        <v>3314</v>
      </c>
      <c r="C36" s="173">
        <v>3314</v>
      </c>
      <c r="D36" s="173">
        <v>0</v>
      </c>
      <c r="E36" s="174">
        <v>100</v>
      </c>
      <c r="F36" s="174">
        <f t="shared" si="1"/>
        <v>100</v>
      </c>
      <c r="G36" s="174">
        <f t="shared" si="2"/>
        <v>0</v>
      </c>
    </row>
    <row r="37" spans="1:7" ht="21" customHeight="1">
      <c r="A37" s="7" t="s">
        <v>204</v>
      </c>
      <c r="B37" s="173">
        <v>200065</v>
      </c>
      <c r="C37" s="173">
        <v>180379</v>
      </c>
      <c r="D37" s="173">
        <v>19686</v>
      </c>
      <c r="E37" s="174">
        <v>100</v>
      </c>
      <c r="F37" s="174">
        <f t="shared" si="1"/>
        <v>90.16019793567091</v>
      </c>
      <c r="G37" s="174">
        <f t="shared" si="2"/>
        <v>9.839802064329094</v>
      </c>
    </row>
    <row r="38" spans="1:7" ht="12.75" customHeight="1">
      <c r="A38" s="7"/>
      <c r="B38" s="173"/>
      <c r="C38" s="173"/>
      <c r="D38" s="173"/>
      <c r="E38" s="174"/>
      <c r="F38" s="174"/>
      <c r="G38" s="174"/>
    </row>
    <row r="39" spans="1:7" ht="21" customHeight="1">
      <c r="A39" s="7" t="s">
        <v>26</v>
      </c>
      <c r="B39" s="173"/>
      <c r="C39" s="173"/>
      <c r="D39" s="173"/>
      <c r="E39" s="174"/>
      <c r="F39" s="174"/>
      <c r="G39" s="174"/>
    </row>
    <row r="40" spans="1:7" ht="12.75" customHeight="1">
      <c r="A40" s="7"/>
      <c r="B40" s="173"/>
      <c r="C40" s="173"/>
      <c r="D40" s="173"/>
      <c r="E40" s="174"/>
      <c r="F40" s="174"/>
      <c r="G40" s="174"/>
    </row>
    <row r="41" spans="1:7" ht="21" customHeight="1">
      <c r="A41" s="7" t="s">
        <v>205</v>
      </c>
      <c r="B41" s="173">
        <v>17980243</v>
      </c>
      <c r="C41" s="173">
        <v>14367011</v>
      </c>
      <c r="D41" s="173">
        <v>3613232</v>
      </c>
      <c r="E41" s="174">
        <v>100</v>
      </c>
      <c r="F41" s="174">
        <f>C41/$B41*100</f>
        <v>79.90443176991545</v>
      </c>
      <c r="G41" s="174">
        <f>D41/$B41*100</f>
        <v>20.09556823008454</v>
      </c>
    </row>
    <row r="42" spans="1:7" ht="12.75" customHeight="1" thickBot="1">
      <c r="A42" s="37"/>
      <c r="B42" s="149"/>
      <c r="C42" s="149"/>
      <c r="D42" s="149"/>
      <c r="E42" s="38"/>
      <c r="F42" s="38"/>
      <c r="G42" s="38"/>
    </row>
  </sheetData>
  <printOptions/>
  <pageMargins left="0.5118110236220472" right="0.5118110236220472" top="0.5118110236220472" bottom="0.5118110236220472" header="0.5118110236220472" footer="0.5118110236220472"/>
  <pageSetup horizontalDpi="300" verticalDpi="3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K43"/>
  <sheetViews>
    <sheetView defaultGridColor="0" zoomScale="87" zoomScaleNormal="87" colorId="22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0.625" defaultRowHeight="14.25"/>
  <cols>
    <col min="1" max="1" width="24.625" style="0" customWidth="1"/>
    <col min="2" max="2" width="12.25390625" style="0" bestFit="1" customWidth="1"/>
    <col min="3" max="11" width="5.75390625" style="0" customWidth="1"/>
  </cols>
  <sheetData>
    <row r="1" spans="1:11" ht="17.25">
      <c r="A1" s="92" t="s">
        <v>152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thickBot="1">
      <c r="A4" s="59"/>
      <c r="B4" s="59"/>
      <c r="C4" s="60"/>
      <c r="D4" s="61"/>
      <c r="E4" s="60"/>
      <c r="F4" s="61"/>
      <c r="G4" s="60"/>
      <c r="H4" s="61"/>
      <c r="I4" s="86" t="s">
        <v>156</v>
      </c>
      <c r="J4" s="60"/>
      <c r="K4" s="60"/>
    </row>
    <row r="5" spans="1:11" ht="21" customHeight="1">
      <c r="A5" s="68"/>
      <c r="B5" s="69"/>
      <c r="C5" s="71" t="s">
        <v>54</v>
      </c>
      <c r="D5" s="72"/>
      <c r="E5" s="71"/>
      <c r="F5" s="72"/>
      <c r="G5" s="71"/>
      <c r="H5" s="72"/>
      <c r="I5" s="71"/>
      <c r="J5" s="71"/>
      <c r="K5" s="71"/>
    </row>
    <row r="6" spans="1:11" ht="21" customHeight="1">
      <c r="A6" s="59"/>
      <c r="B6" s="70" t="s">
        <v>65</v>
      </c>
      <c r="C6" s="73" t="s">
        <v>55</v>
      </c>
      <c r="D6" s="74" t="s">
        <v>56</v>
      </c>
      <c r="E6" s="75"/>
      <c r="F6" s="74" t="s">
        <v>57</v>
      </c>
      <c r="G6" s="75"/>
      <c r="H6" s="74" t="s">
        <v>58</v>
      </c>
      <c r="I6" s="75"/>
      <c r="J6" s="76" t="s">
        <v>59</v>
      </c>
      <c r="K6" s="77" t="s">
        <v>110</v>
      </c>
    </row>
    <row r="7" spans="1:11" ht="21" customHeight="1" thickBot="1">
      <c r="A7" s="32"/>
      <c r="B7" s="78" t="s">
        <v>70</v>
      </c>
      <c r="C7" s="79"/>
      <c r="D7" s="80" t="s">
        <v>61</v>
      </c>
      <c r="E7" s="80" t="s">
        <v>62</v>
      </c>
      <c r="F7" s="80" t="s">
        <v>63</v>
      </c>
      <c r="G7" s="80" t="s">
        <v>62</v>
      </c>
      <c r="H7" s="80" t="s">
        <v>63</v>
      </c>
      <c r="I7" s="80" t="s">
        <v>62</v>
      </c>
      <c r="J7" s="81" t="s">
        <v>64</v>
      </c>
      <c r="K7" s="82"/>
    </row>
    <row r="8" spans="1:7" ht="12.75" customHeight="1">
      <c r="A8" s="50"/>
      <c r="B8" s="87"/>
      <c r="C8" s="87"/>
      <c r="D8" s="87"/>
      <c r="E8" s="87"/>
      <c r="F8" s="87"/>
      <c r="G8" s="87"/>
    </row>
    <row r="9" spans="1:11" ht="21" customHeight="1">
      <c r="A9" s="7" t="s">
        <v>136</v>
      </c>
      <c r="B9" s="179">
        <v>70391541</v>
      </c>
      <c r="C9" s="62">
        <v>100</v>
      </c>
      <c r="D9" s="67" t="s">
        <v>112</v>
      </c>
      <c r="E9" s="62">
        <v>48.5</v>
      </c>
      <c r="F9" s="67" t="s">
        <v>116</v>
      </c>
      <c r="G9" s="62">
        <v>7.6</v>
      </c>
      <c r="H9" s="67" t="s">
        <v>115</v>
      </c>
      <c r="I9" s="62">
        <v>7.1</v>
      </c>
      <c r="J9" s="62">
        <v>34.2</v>
      </c>
      <c r="K9" s="62">
        <v>2.6</v>
      </c>
    </row>
    <row r="10" spans="1:11" ht="12.75" customHeight="1">
      <c r="A10" s="7"/>
      <c r="B10" s="179"/>
      <c r="C10" s="62"/>
      <c r="D10" s="67"/>
      <c r="E10" s="62"/>
      <c r="F10" s="67"/>
      <c r="G10" s="62"/>
      <c r="H10" s="67"/>
      <c r="I10" s="62"/>
      <c r="J10" s="62"/>
      <c r="K10" s="62"/>
    </row>
    <row r="11" spans="1:11" ht="21" customHeight="1">
      <c r="A11" s="7" t="s">
        <v>23</v>
      </c>
      <c r="B11" s="179"/>
      <c r="C11" s="62"/>
      <c r="D11" s="67"/>
      <c r="E11" s="62"/>
      <c r="F11" s="67"/>
      <c r="G11" s="62"/>
      <c r="H11" s="67"/>
      <c r="I11" s="62"/>
      <c r="J11" s="62"/>
      <c r="K11" s="62"/>
    </row>
    <row r="12" spans="1:11" ht="12.75" customHeight="1">
      <c r="A12" s="7"/>
      <c r="B12" s="179"/>
      <c r="C12" s="62"/>
      <c r="D12" s="67"/>
      <c r="E12" s="62"/>
      <c r="F12" s="67"/>
      <c r="G12" s="62"/>
      <c r="H12" s="67"/>
      <c r="I12" s="62"/>
      <c r="J12" s="62"/>
      <c r="K12" s="62"/>
    </row>
    <row r="13" spans="1:11" ht="21" customHeight="1">
      <c r="A13" s="7" t="s">
        <v>185</v>
      </c>
      <c r="B13" s="179">
        <v>2923072</v>
      </c>
      <c r="C13" s="62">
        <v>100</v>
      </c>
      <c r="D13" s="67" t="s">
        <v>115</v>
      </c>
      <c r="E13" s="62">
        <v>10.3</v>
      </c>
      <c r="F13" s="67" t="s">
        <v>112</v>
      </c>
      <c r="G13" s="62">
        <v>10.2</v>
      </c>
      <c r="H13" s="67" t="s">
        <v>131</v>
      </c>
      <c r="I13" s="62">
        <v>7.8</v>
      </c>
      <c r="J13" s="62">
        <f>C13-E13-G13-I13-K13</f>
        <v>64.3</v>
      </c>
      <c r="K13" s="62">
        <v>7.4</v>
      </c>
    </row>
    <row r="14" spans="1:11" ht="21" customHeight="1">
      <c r="A14" s="7" t="s">
        <v>186</v>
      </c>
      <c r="B14" s="179">
        <v>125000</v>
      </c>
      <c r="C14" s="62">
        <v>100</v>
      </c>
      <c r="D14" s="67" t="s">
        <v>137</v>
      </c>
      <c r="E14" s="62">
        <v>30.3</v>
      </c>
      <c r="F14" s="67" t="s">
        <v>138</v>
      </c>
      <c r="G14" s="62">
        <v>13</v>
      </c>
      <c r="H14" s="67" t="s">
        <v>131</v>
      </c>
      <c r="I14" s="62">
        <v>11.9</v>
      </c>
      <c r="J14" s="62">
        <f>C14-E14-G14-I14-K14</f>
        <v>31.800000000000004</v>
      </c>
      <c r="K14" s="62">
        <v>13</v>
      </c>
    </row>
    <row r="15" spans="1:11" ht="21" customHeight="1">
      <c r="A15" s="7" t="s">
        <v>187</v>
      </c>
      <c r="B15" s="179">
        <v>1224218</v>
      </c>
      <c r="C15" s="62">
        <v>100</v>
      </c>
      <c r="D15" s="67" t="s">
        <v>112</v>
      </c>
      <c r="E15" s="62">
        <v>20.6</v>
      </c>
      <c r="F15" s="67" t="s">
        <v>129</v>
      </c>
      <c r="G15" s="62">
        <v>18.2</v>
      </c>
      <c r="H15" s="67" t="s">
        <v>115</v>
      </c>
      <c r="I15" s="62">
        <v>10.2</v>
      </c>
      <c r="J15" s="62">
        <f>C15-E15-G15-I15-K15</f>
        <v>51</v>
      </c>
      <c r="K15" s="62"/>
    </row>
    <row r="16" spans="1:11" ht="12.75" customHeight="1">
      <c r="A16" s="7"/>
      <c r="B16" s="179"/>
      <c r="C16" s="62"/>
      <c r="D16" s="67"/>
      <c r="E16" s="62"/>
      <c r="F16" s="67"/>
      <c r="G16" s="62"/>
      <c r="H16" s="67"/>
      <c r="I16" s="62"/>
      <c r="J16" s="62"/>
      <c r="K16" s="62"/>
    </row>
    <row r="17" spans="1:11" ht="21" customHeight="1">
      <c r="A17" s="7" t="s">
        <v>24</v>
      </c>
      <c r="B17" s="179"/>
      <c r="C17" s="62"/>
      <c r="D17" s="67"/>
      <c r="E17" s="62"/>
      <c r="F17" s="67"/>
      <c r="G17" s="62"/>
      <c r="H17" s="67"/>
      <c r="I17" s="62"/>
      <c r="J17" s="62"/>
      <c r="K17" s="62"/>
    </row>
    <row r="18" spans="1:11" ht="12.75" customHeight="1">
      <c r="A18" s="7"/>
      <c r="B18" s="179"/>
      <c r="C18" s="62"/>
      <c r="D18" s="67"/>
      <c r="E18" s="62"/>
      <c r="F18" s="67"/>
      <c r="G18" s="62"/>
      <c r="H18" s="67"/>
      <c r="I18" s="62"/>
      <c r="J18" s="62"/>
      <c r="K18" s="62"/>
    </row>
    <row r="19" spans="1:11" ht="21" customHeight="1">
      <c r="A19" s="7" t="s">
        <v>188</v>
      </c>
      <c r="B19" s="179">
        <v>6224</v>
      </c>
      <c r="C19" s="62">
        <v>100</v>
      </c>
      <c r="D19" s="67" t="s">
        <v>115</v>
      </c>
      <c r="E19" s="62">
        <v>8.7</v>
      </c>
      <c r="F19" s="67" t="s">
        <v>122</v>
      </c>
      <c r="G19" s="62">
        <v>5.5</v>
      </c>
      <c r="H19" s="67"/>
      <c r="I19" s="62"/>
      <c r="J19" s="62">
        <f>C19-E19-G19-I19-K19</f>
        <v>1.8999999999999915</v>
      </c>
      <c r="K19" s="62">
        <v>83.9</v>
      </c>
    </row>
    <row r="20" spans="1:11" ht="12.75" customHeight="1">
      <c r="A20" s="7"/>
      <c r="B20" s="179"/>
      <c r="C20" s="62"/>
      <c r="D20" s="67"/>
      <c r="E20" s="62"/>
      <c r="F20" s="67"/>
      <c r="G20" s="62"/>
      <c r="H20" s="67"/>
      <c r="I20" s="62"/>
      <c r="J20" s="62"/>
      <c r="K20" s="62"/>
    </row>
    <row r="21" spans="1:11" ht="21" customHeight="1">
      <c r="A21" s="7" t="s">
        <v>25</v>
      </c>
      <c r="B21" s="179"/>
      <c r="C21" s="62"/>
      <c r="D21" s="67"/>
      <c r="E21" s="62"/>
      <c r="F21" s="67"/>
      <c r="G21" s="62"/>
      <c r="H21" s="67"/>
      <c r="I21" s="62"/>
      <c r="J21" s="62"/>
      <c r="K21" s="62"/>
    </row>
    <row r="22" spans="1:11" ht="12.75" customHeight="1">
      <c r="A22" s="7"/>
      <c r="B22" s="179"/>
      <c r="C22" s="62"/>
      <c r="D22" s="67"/>
      <c r="E22" s="62"/>
      <c r="F22" s="67"/>
      <c r="G22" s="62"/>
      <c r="H22" s="67"/>
      <c r="I22" s="62"/>
      <c r="J22" s="62"/>
      <c r="K22" s="62"/>
    </row>
    <row r="23" spans="1:11" ht="21" customHeight="1">
      <c r="A23" s="7" t="s">
        <v>189</v>
      </c>
      <c r="B23" s="179">
        <v>13328362</v>
      </c>
      <c r="C23" s="62">
        <v>100</v>
      </c>
      <c r="D23" s="67" t="s">
        <v>112</v>
      </c>
      <c r="E23" s="62">
        <v>33.2</v>
      </c>
      <c r="F23" s="67" t="s">
        <v>115</v>
      </c>
      <c r="G23" s="62">
        <v>12.3</v>
      </c>
      <c r="H23" s="67" t="s">
        <v>113</v>
      </c>
      <c r="I23" s="62">
        <v>12.2</v>
      </c>
      <c r="J23" s="62">
        <f>C23-E23-G23-I23-K23</f>
        <v>36.199999999999996</v>
      </c>
      <c r="K23" s="62">
        <v>6.1</v>
      </c>
    </row>
    <row r="24" spans="1:11" ht="21" customHeight="1">
      <c r="A24" s="7" t="s">
        <v>190</v>
      </c>
      <c r="B24" s="179">
        <v>355381</v>
      </c>
      <c r="C24" s="62">
        <v>100</v>
      </c>
      <c r="D24" s="67" t="s">
        <v>113</v>
      </c>
      <c r="E24" s="62">
        <v>25.4</v>
      </c>
      <c r="F24" s="67" t="s">
        <v>125</v>
      </c>
      <c r="G24" s="62">
        <v>12.4</v>
      </c>
      <c r="H24" s="67" t="s">
        <v>112</v>
      </c>
      <c r="I24" s="62">
        <v>7</v>
      </c>
      <c r="J24" s="62">
        <f aca="true" t="shared" si="0" ref="J24:J38">C24-E24-G24-I24-K24</f>
        <v>25.399999999999995</v>
      </c>
      <c r="K24" s="62">
        <v>29.8</v>
      </c>
    </row>
    <row r="25" spans="1:11" ht="21" customHeight="1">
      <c r="A25" s="7" t="s">
        <v>191</v>
      </c>
      <c r="B25" s="179">
        <v>2590663</v>
      </c>
      <c r="C25" s="62">
        <v>100</v>
      </c>
      <c r="D25" s="67" t="s">
        <v>112</v>
      </c>
      <c r="E25" s="62">
        <v>40.2</v>
      </c>
      <c r="F25" s="67" t="s">
        <v>119</v>
      </c>
      <c r="G25" s="62">
        <v>9</v>
      </c>
      <c r="H25" s="67" t="s">
        <v>113</v>
      </c>
      <c r="I25" s="62">
        <v>6.2</v>
      </c>
      <c r="J25" s="62">
        <f t="shared" si="0"/>
        <v>35.199999999999996</v>
      </c>
      <c r="K25" s="62">
        <v>9.4</v>
      </c>
    </row>
    <row r="26" spans="1:11" ht="21" customHeight="1">
      <c r="A26" s="7" t="s">
        <v>192</v>
      </c>
      <c r="B26" s="179">
        <v>357493</v>
      </c>
      <c r="C26" s="62">
        <v>100</v>
      </c>
      <c r="D26" s="67" t="s">
        <v>112</v>
      </c>
      <c r="E26" s="62">
        <v>89.3</v>
      </c>
      <c r="F26" s="67" t="s">
        <v>117</v>
      </c>
      <c r="G26" s="62">
        <v>1.2</v>
      </c>
      <c r="H26" s="67"/>
      <c r="I26" s="62"/>
      <c r="J26" s="62">
        <f t="shared" si="0"/>
        <v>9.500000000000004</v>
      </c>
      <c r="K26" s="62"/>
    </row>
    <row r="27" spans="1:11" ht="21" customHeight="1">
      <c r="A27" s="7" t="s">
        <v>193</v>
      </c>
      <c r="B27" s="179">
        <v>12032195</v>
      </c>
      <c r="C27" s="62">
        <v>100</v>
      </c>
      <c r="D27" s="67" t="s">
        <v>112</v>
      </c>
      <c r="E27" s="62">
        <v>64.6</v>
      </c>
      <c r="F27" s="67" t="s">
        <v>116</v>
      </c>
      <c r="G27" s="62">
        <v>21.3</v>
      </c>
      <c r="H27" s="152" t="s">
        <v>114</v>
      </c>
      <c r="I27" s="62">
        <v>2.8</v>
      </c>
      <c r="J27" s="62">
        <f t="shared" si="0"/>
        <v>11.300000000000004</v>
      </c>
      <c r="K27" s="62"/>
    </row>
    <row r="28" spans="1:11" ht="21" customHeight="1">
      <c r="A28" s="7" t="s">
        <v>194</v>
      </c>
      <c r="B28" s="179">
        <v>8000070</v>
      </c>
      <c r="C28" s="62">
        <v>100</v>
      </c>
      <c r="D28" s="67" t="s">
        <v>112</v>
      </c>
      <c r="E28" s="62">
        <v>62.7</v>
      </c>
      <c r="F28" s="67" t="s">
        <v>115</v>
      </c>
      <c r="G28" s="62">
        <v>20.2</v>
      </c>
      <c r="H28" s="67" t="s">
        <v>116</v>
      </c>
      <c r="I28" s="62">
        <v>7.5</v>
      </c>
      <c r="J28" s="62">
        <f t="shared" si="0"/>
        <v>9.599999999999998</v>
      </c>
      <c r="K28" s="62"/>
    </row>
    <row r="29" spans="1:11" ht="21" customHeight="1">
      <c r="A29" s="178" t="s">
        <v>195</v>
      </c>
      <c r="B29" s="179">
        <v>1302640</v>
      </c>
      <c r="C29" s="62">
        <v>100</v>
      </c>
      <c r="D29" s="67" t="s">
        <v>112</v>
      </c>
      <c r="E29" s="62">
        <v>27.9</v>
      </c>
      <c r="F29" s="67" t="s">
        <v>119</v>
      </c>
      <c r="G29" s="62">
        <v>12.8</v>
      </c>
      <c r="H29" s="67" t="s">
        <v>123</v>
      </c>
      <c r="I29" s="62">
        <v>7.6</v>
      </c>
      <c r="J29" s="62">
        <f t="shared" si="0"/>
        <v>39.3</v>
      </c>
      <c r="K29" s="62">
        <v>12.4</v>
      </c>
    </row>
    <row r="30" spans="1:11" ht="21" customHeight="1">
      <c r="A30" s="7" t="s">
        <v>196</v>
      </c>
      <c r="B30" s="179">
        <v>419766</v>
      </c>
      <c r="C30" s="62">
        <v>100</v>
      </c>
      <c r="D30" s="67" t="s">
        <v>112</v>
      </c>
      <c r="E30" s="62">
        <v>37.6</v>
      </c>
      <c r="F30" s="67" t="s">
        <v>119</v>
      </c>
      <c r="G30" s="62">
        <v>18.9</v>
      </c>
      <c r="H30" s="67" t="s">
        <v>113</v>
      </c>
      <c r="I30" s="62">
        <v>11.9</v>
      </c>
      <c r="J30" s="62">
        <f t="shared" si="0"/>
        <v>20.5</v>
      </c>
      <c r="K30" s="62">
        <v>11.1</v>
      </c>
    </row>
    <row r="31" spans="1:11" ht="21" customHeight="1">
      <c r="A31" s="7" t="s">
        <v>197</v>
      </c>
      <c r="B31" s="179">
        <v>338102</v>
      </c>
      <c r="C31" s="62">
        <v>100</v>
      </c>
      <c r="D31" s="67" t="s">
        <v>115</v>
      </c>
      <c r="E31" s="62">
        <v>36.8</v>
      </c>
      <c r="F31" s="67" t="s">
        <v>112</v>
      </c>
      <c r="G31" s="62">
        <v>22.4</v>
      </c>
      <c r="H31" s="67" t="s">
        <v>129</v>
      </c>
      <c r="I31" s="62">
        <v>4.4</v>
      </c>
      <c r="J31" s="62">
        <f t="shared" si="0"/>
        <v>36.400000000000006</v>
      </c>
      <c r="K31" s="62"/>
    </row>
    <row r="32" spans="1:11" ht="21" customHeight="1">
      <c r="A32" s="7" t="s">
        <v>198</v>
      </c>
      <c r="B32" s="179">
        <v>239573</v>
      </c>
      <c r="C32" s="62">
        <v>100</v>
      </c>
      <c r="D32" s="67" t="s">
        <v>112</v>
      </c>
      <c r="E32" s="62">
        <v>75.6</v>
      </c>
      <c r="F32" s="152" t="s">
        <v>114</v>
      </c>
      <c r="G32" s="62">
        <v>8</v>
      </c>
      <c r="H32" s="67" t="s">
        <v>115</v>
      </c>
      <c r="I32" s="62">
        <v>7.5</v>
      </c>
      <c r="J32" s="62">
        <f t="shared" si="0"/>
        <v>8.900000000000006</v>
      </c>
      <c r="K32" s="62"/>
    </row>
    <row r="33" spans="1:11" ht="21" customHeight="1">
      <c r="A33" s="7" t="s">
        <v>199</v>
      </c>
      <c r="B33" s="179">
        <v>1017690</v>
      </c>
      <c r="C33" s="62">
        <v>100</v>
      </c>
      <c r="D33" s="67" t="s">
        <v>112</v>
      </c>
      <c r="E33" s="62">
        <v>52.9</v>
      </c>
      <c r="F33" s="67" t="s">
        <v>130</v>
      </c>
      <c r="G33" s="62">
        <v>10.1</v>
      </c>
      <c r="H33" s="67" t="s">
        <v>113</v>
      </c>
      <c r="I33" s="62">
        <v>8.2</v>
      </c>
      <c r="J33" s="62">
        <f t="shared" si="0"/>
        <v>28.8</v>
      </c>
      <c r="K33" s="62"/>
    </row>
    <row r="34" spans="1:11" ht="21" customHeight="1">
      <c r="A34" s="7" t="s">
        <v>200</v>
      </c>
      <c r="B34" s="179">
        <v>2159125</v>
      </c>
      <c r="C34" s="62">
        <v>100</v>
      </c>
      <c r="D34" s="67" t="s">
        <v>112</v>
      </c>
      <c r="E34" s="62">
        <v>37.9</v>
      </c>
      <c r="F34" s="67" t="s">
        <v>116</v>
      </c>
      <c r="G34" s="62">
        <v>29</v>
      </c>
      <c r="H34" s="67" t="s">
        <v>126</v>
      </c>
      <c r="I34" s="62">
        <v>8.5</v>
      </c>
      <c r="J34" s="62">
        <f t="shared" si="0"/>
        <v>24.6</v>
      </c>
      <c r="K34" s="62"/>
    </row>
    <row r="35" spans="1:11" ht="21" customHeight="1">
      <c r="A35" s="7" t="s">
        <v>201</v>
      </c>
      <c r="B35" s="179">
        <v>4996459</v>
      </c>
      <c r="C35" s="62">
        <v>100</v>
      </c>
      <c r="D35" s="67" t="s">
        <v>112</v>
      </c>
      <c r="E35" s="62">
        <v>52.5</v>
      </c>
      <c r="F35" s="67" t="s">
        <v>128</v>
      </c>
      <c r="G35" s="62">
        <v>14.8</v>
      </c>
      <c r="H35" s="67" t="s">
        <v>117</v>
      </c>
      <c r="I35" s="62">
        <v>10.1</v>
      </c>
      <c r="J35" s="62">
        <f t="shared" si="0"/>
        <v>22.200000000000003</v>
      </c>
      <c r="K35" s="62">
        <v>0.4</v>
      </c>
    </row>
    <row r="36" spans="1:11" ht="21" customHeight="1">
      <c r="A36" s="7" t="s">
        <v>202</v>
      </c>
      <c r="B36" s="179">
        <v>6415462</v>
      </c>
      <c r="C36" s="62">
        <v>100</v>
      </c>
      <c r="D36" s="67" t="s">
        <v>112</v>
      </c>
      <c r="E36" s="62">
        <v>49.7</v>
      </c>
      <c r="F36" s="67" t="s">
        <v>123</v>
      </c>
      <c r="G36" s="62">
        <v>11.1</v>
      </c>
      <c r="H36" s="67" t="s">
        <v>127</v>
      </c>
      <c r="I36" s="62">
        <v>9.2</v>
      </c>
      <c r="J36" s="62">
        <f t="shared" si="0"/>
        <v>29.999999999999996</v>
      </c>
      <c r="K36" s="62"/>
    </row>
    <row r="37" spans="1:11" ht="21" customHeight="1">
      <c r="A37" s="7" t="s">
        <v>203</v>
      </c>
      <c r="B37" s="179">
        <v>1681814</v>
      </c>
      <c r="C37" s="62">
        <v>100</v>
      </c>
      <c r="D37" s="67" t="s">
        <v>112</v>
      </c>
      <c r="E37" s="62">
        <v>81.8</v>
      </c>
      <c r="F37" s="152" t="s">
        <v>114</v>
      </c>
      <c r="G37" s="62">
        <v>2.6</v>
      </c>
      <c r="H37" s="67" t="s">
        <v>116</v>
      </c>
      <c r="I37" s="62">
        <v>1.7</v>
      </c>
      <c r="J37" s="62">
        <f t="shared" si="0"/>
        <v>13.800000000000004</v>
      </c>
      <c r="K37" s="62">
        <v>0.1</v>
      </c>
    </row>
    <row r="38" spans="1:11" ht="21" customHeight="1">
      <c r="A38" s="7" t="s">
        <v>204</v>
      </c>
      <c r="B38" s="179">
        <v>3877305</v>
      </c>
      <c r="C38" s="62">
        <v>100</v>
      </c>
      <c r="D38" s="67" t="s">
        <v>112</v>
      </c>
      <c r="E38" s="62">
        <v>97.5</v>
      </c>
      <c r="F38" s="67"/>
      <c r="G38" s="62"/>
      <c r="H38" s="67"/>
      <c r="I38" s="62"/>
      <c r="J38" s="62">
        <f t="shared" si="0"/>
        <v>2.4</v>
      </c>
      <c r="K38" s="62">
        <v>0.1</v>
      </c>
    </row>
    <row r="39" spans="1:11" ht="12.75" customHeight="1">
      <c r="A39" s="7"/>
      <c r="B39" s="179"/>
      <c r="C39" s="62"/>
      <c r="D39" s="67"/>
      <c r="E39" s="62"/>
      <c r="F39" s="67"/>
      <c r="G39" s="62"/>
      <c r="H39" s="67"/>
      <c r="I39" s="62"/>
      <c r="J39" s="62"/>
      <c r="K39" s="62"/>
    </row>
    <row r="40" spans="1:11" ht="21" customHeight="1">
      <c r="A40" s="7" t="s">
        <v>26</v>
      </c>
      <c r="B40" s="179"/>
      <c r="C40" s="62"/>
      <c r="D40" s="67"/>
      <c r="E40" s="62"/>
      <c r="F40" s="67"/>
      <c r="G40" s="62"/>
      <c r="H40" s="67"/>
      <c r="I40" s="62"/>
      <c r="J40" s="62"/>
      <c r="K40" s="62"/>
    </row>
    <row r="41" spans="1:11" ht="12.75" customHeight="1">
      <c r="A41" s="7"/>
      <c r="B41" s="179"/>
      <c r="C41" s="62"/>
      <c r="D41" s="67"/>
      <c r="E41" s="62"/>
      <c r="F41" s="67"/>
      <c r="G41" s="62"/>
      <c r="H41" s="67"/>
      <c r="I41" s="62"/>
      <c r="J41" s="62"/>
      <c r="K41" s="62"/>
    </row>
    <row r="42" spans="1:11" ht="21" customHeight="1">
      <c r="A42" s="7" t="s">
        <v>205</v>
      </c>
      <c r="B42" s="179">
        <v>7000927</v>
      </c>
      <c r="C42" s="62">
        <v>100</v>
      </c>
      <c r="D42" s="67" t="s">
        <v>112</v>
      </c>
      <c r="E42" s="62">
        <v>40</v>
      </c>
      <c r="F42" s="67" t="s">
        <v>115</v>
      </c>
      <c r="G42" s="62">
        <v>11.2</v>
      </c>
      <c r="H42" s="67" t="s">
        <v>118</v>
      </c>
      <c r="I42" s="62">
        <v>3.8</v>
      </c>
      <c r="J42" s="62">
        <f>C42-E42-G42-I42-K42</f>
        <v>42.2</v>
      </c>
      <c r="K42" s="62">
        <v>2.8</v>
      </c>
    </row>
    <row r="43" spans="1:11" ht="12.75" customHeight="1" thickBot="1">
      <c r="A43" s="37"/>
      <c r="B43" s="38"/>
      <c r="C43" s="38"/>
      <c r="D43" s="38"/>
      <c r="E43" s="38"/>
      <c r="F43" s="38"/>
      <c r="G43" s="38"/>
      <c r="H43" s="32"/>
      <c r="I43" s="32"/>
      <c r="J43" s="32"/>
      <c r="K43" s="32"/>
    </row>
  </sheetData>
  <printOptions/>
  <pageMargins left="0.5118110236220472" right="0.5118110236220472" top="0.5118110236220472" bottom="0.5118110236220472" header="0.5118110236220472" footer="0.5118110236220472"/>
  <pageSetup horizontalDpi="300" verticalDpi="3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/>
  <dimension ref="A1:K44"/>
  <sheetViews>
    <sheetView defaultGridColor="0" colorId="22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0.625" defaultRowHeight="14.25"/>
  <cols>
    <col min="1" max="1" width="24.625" style="0" customWidth="1"/>
    <col min="2" max="2" width="13.875" style="0" bestFit="1" customWidth="1"/>
    <col min="3" max="11" width="5.75390625" style="0" customWidth="1"/>
  </cols>
  <sheetData>
    <row r="1" spans="1:11" ht="17.25">
      <c r="A1" s="92" t="s">
        <v>153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thickBot="1">
      <c r="A4" s="59"/>
      <c r="B4" s="59"/>
      <c r="C4" s="60"/>
      <c r="D4" s="61"/>
      <c r="E4" s="60"/>
      <c r="F4" s="61"/>
      <c r="G4" s="60"/>
      <c r="H4" s="61"/>
      <c r="I4" s="86" t="s">
        <v>156</v>
      </c>
      <c r="J4" s="60"/>
      <c r="K4" s="60"/>
    </row>
    <row r="5" spans="1:11" ht="21" customHeight="1">
      <c r="A5" s="68"/>
      <c r="B5" s="69"/>
      <c r="C5" s="71" t="s">
        <v>54</v>
      </c>
      <c r="D5" s="72"/>
      <c r="E5" s="71"/>
      <c r="F5" s="72"/>
      <c r="G5" s="71"/>
      <c r="H5" s="72"/>
      <c r="I5" s="71"/>
      <c r="J5" s="71"/>
      <c r="K5" s="71"/>
    </row>
    <row r="6" spans="1:11" ht="21" customHeight="1">
      <c r="A6" s="59"/>
      <c r="B6" s="70" t="s">
        <v>68</v>
      </c>
      <c r="C6" s="73" t="s">
        <v>55</v>
      </c>
      <c r="D6" s="74" t="s">
        <v>56</v>
      </c>
      <c r="E6" s="75"/>
      <c r="F6" s="74" t="s">
        <v>57</v>
      </c>
      <c r="G6" s="75"/>
      <c r="H6" s="74" t="s">
        <v>58</v>
      </c>
      <c r="I6" s="75"/>
      <c r="J6" s="76" t="s">
        <v>59</v>
      </c>
      <c r="K6" s="77" t="s">
        <v>71</v>
      </c>
    </row>
    <row r="7" spans="1:11" ht="21" customHeight="1" thickBot="1">
      <c r="A7" s="32"/>
      <c r="B7" s="78" t="s">
        <v>69</v>
      </c>
      <c r="C7" s="79"/>
      <c r="D7" s="80" t="s">
        <v>61</v>
      </c>
      <c r="E7" s="80" t="s">
        <v>62</v>
      </c>
      <c r="F7" s="80" t="s">
        <v>63</v>
      </c>
      <c r="G7" s="80" t="s">
        <v>62</v>
      </c>
      <c r="H7" s="80" t="s">
        <v>63</v>
      </c>
      <c r="I7" s="80" t="s">
        <v>62</v>
      </c>
      <c r="J7" s="81" t="s">
        <v>64</v>
      </c>
      <c r="K7" s="82"/>
    </row>
    <row r="8" spans="1:7" ht="12.75" customHeight="1">
      <c r="A8" s="50"/>
      <c r="B8" s="87"/>
      <c r="C8" s="87"/>
      <c r="D8" s="87"/>
      <c r="E8" s="87"/>
      <c r="F8" s="87"/>
      <c r="G8" s="87"/>
    </row>
    <row r="9" spans="1:11" ht="21" customHeight="1">
      <c r="A9" s="7" t="s">
        <v>136</v>
      </c>
      <c r="B9" s="180">
        <f>SUM(B13:B42)</f>
        <v>25911240</v>
      </c>
      <c r="C9" s="117">
        <v>100</v>
      </c>
      <c r="D9" s="118" t="s">
        <v>115</v>
      </c>
      <c r="E9" s="117">
        <v>19.8</v>
      </c>
      <c r="F9" s="118" t="s">
        <v>119</v>
      </c>
      <c r="G9" s="117">
        <v>17.2</v>
      </c>
      <c r="H9" s="118" t="s">
        <v>113</v>
      </c>
      <c r="I9" s="117">
        <v>16.9</v>
      </c>
      <c r="J9" s="117">
        <f>100-K9-E9-G9-I9</f>
        <v>45.9</v>
      </c>
      <c r="K9" s="117">
        <v>0.2</v>
      </c>
    </row>
    <row r="10" spans="1:11" ht="12.75" customHeight="1">
      <c r="A10" s="7"/>
      <c r="B10" s="180"/>
      <c r="C10" s="62"/>
      <c r="D10" s="67"/>
      <c r="E10" s="62"/>
      <c r="F10" s="67"/>
      <c r="G10" s="62"/>
      <c r="H10" s="67"/>
      <c r="I10" s="62"/>
      <c r="J10" s="62"/>
      <c r="K10" s="62"/>
    </row>
    <row r="11" spans="1:11" ht="21" customHeight="1">
      <c r="A11" s="7" t="s">
        <v>23</v>
      </c>
      <c r="B11" s="180"/>
      <c r="C11" s="62"/>
      <c r="D11" s="67"/>
      <c r="E11" s="62"/>
      <c r="F11" s="67"/>
      <c r="G11" s="62"/>
      <c r="H11" s="67"/>
      <c r="I11" s="62"/>
      <c r="J11" s="62"/>
      <c r="K11" s="62"/>
    </row>
    <row r="12" spans="1:11" ht="12.75" customHeight="1">
      <c r="A12" s="7"/>
      <c r="B12" s="180"/>
      <c r="C12" s="62"/>
      <c r="D12" s="67"/>
      <c r="E12" s="62"/>
      <c r="F12" s="67"/>
      <c r="G12" s="62"/>
      <c r="H12" s="67"/>
      <c r="I12" s="62"/>
      <c r="J12" s="62"/>
      <c r="K12" s="62"/>
    </row>
    <row r="13" spans="1:11" ht="21" customHeight="1">
      <c r="A13" s="7" t="s">
        <v>185</v>
      </c>
      <c r="B13" s="180">
        <v>2071922</v>
      </c>
      <c r="C13" s="62">
        <v>100</v>
      </c>
      <c r="D13" s="67" t="s">
        <v>112</v>
      </c>
      <c r="E13" s="62">
        <v>31.7</v>
      </c>
      <c r="F13" s="67" t="s">
        <v>115</v>
      </c>
      <c r="G13" s="62">
        <v>15.7</v>
      </c>
      <c r="H13" s="67" t="s">
        <v>116</v>
      </c>
      <c r="I13" s="62">
        <v>9.7</v>
      </c>
      <c r="J13" s="62">
        <f>100-K13-E13-G13-I13</f>
        <v>42.89999999999999</v>
      </c>
      <c r="K13" s="62"/>
    </row>
    <row r="14" spans="1:11" ht="21" customHeight="1">
      <c r="A14" s="7" t="s">
        <v>186</v>
      </c>
      <c r="B14" s="180">
        <v>10441</v>
      </c>
      <c r="C14" s="62">
        <v>100</v>
      </c>
      <c r="D14" s="67" t="s">
        <v>119</v>
      </c>
      <c r="E14" s="62">
        <v>40</v>
      </c>
      <c r="F14" s="67" t="s">
        <v>113</v>
      </c>
      <c r="G14" s="62">
        <v>25</v>
      </c>
      <c r="H14" s="67"/>
      <c r="I14" s="154"/>
      <c r="J14" s="62">
        <f>100-K14-E14-G14-I14</f>
        <v>35</v>
      </c>
      <c r="K14" s="62"/>
    </row>
    <row r="15" spans="1:11" ht="21" customHeight="1">
      <c r="A15" s="7" t="s">
        <v>187</v>
      </c>
      <c r="B15" s="180">
        <v>132976</v>
      </c>
      <c r="C15" s="62">
        <v>100</v>
      </c>
      <c r="D15" s="67" t="s">
        <v>122</v>
      </c>
      <c r="E15" s="62">
        <v>46.1</v>
      </c>
      <c r="F15" s="67" t="s">
        <v>113</v>
      </c>
      <c r="G15" s="62">
        <v>21</v>
      </c>
      <c r="H15" s="67" t="s">
        <v>116</v>
      </c>
      <c r="I15" s="62">
        <v>8.4</v>
      </c>
      <c r="J15" s="62">
        <f>100-K15-E15-G15-I15</f>
        <v>24.5</v>
      </c>
      <c r="K15" s="62"/>
    </row>
    <row r="16" spans="1:11" ht="12.75" customHeight="1">
      <c r="A16" s="7"/>
      <c r="B16" s="180"/>
      <c r="C16" s="62"/>
      <c r="D16" s="67"/>
      <c r="E16" s="62"/>
      <c r="F16" s="67"/>
      <c r="G16" s="62"/>
      <c r="H16" s="67"/>
      <c r="I16" s="62"/>
      <c r="J16" s="62"/>
      <c r="K16" s="62"/>
    </row>
    <row r="17" spans="1:11" ht="21" customHeight="1">
      <c r="A17" s="7" t="s">
        <v>24</v>
      </c>
      <c r="B17" s="180"/>
      <c r="C17" s="62"/>
      <c r="D17" s="67"/>
      <c r="E17" s="62"/>
      <c r="F17" s="67"/>
      <c r="G17" s="62"/>
      <c r="H17" s="67"/>
      <c r="I17" s="62"/>
      <c r="J17" s="62"/>
      <c r="K17" s="62"/>
    </row>
    <row r="18" spans="1:11" ht="12.75" customHeight="1">
      <c r="A18" s="7"/>
      <c r="B18" s="180"/>
      <c r="C18" s="62"/>
      <c r="D18" s="67"/>
      <c r="E18" s="62"/>
      <c r="F18" s="67"/>
      <c r="G18" s="62"/>
      <c r="H18" s="67"/>
      <c r="I18" s="62"/>
      <c r="J18" s="62"/>
      <c r="K18" s="62"/>
    </row>
    <row r="19" spans="1:11" ht="21" customHeight="1">
      <c r="A19" s="7" t="s">
        <v>188</v>
      </c>
      <c r="B19" s="180">
        <v>52085</v>
      </c>
      <c r="C19" s="62">
        <v>100</v>
      </c>
      <c r="D19" s="67" t="s">
        <v>115</v>
      </c>
      <c r="E19" s="62">
        <v>52</v>
      </c>
      <c r="F19" s="67" t="s">
        <v>116</v>
      </c>
      <c r="G19" s="62">
        <v>20.5</v>
      </c>
      <c r="H19" s="67" t="s">
        <v>112</v>
      </c>
      <c r="I19" s="62">
        <v>15.4</v>
      </c>
      <c r="J19" s="62">
        <f>100-K19-E19-G19-I19</f>
        <v>12.1</v>
      </c>
      <c r="K19" s="62"/>
    </row>
    <row r="20" spans="1:11" ht="12.75" customHeight="1">
      <c r="A20" s="7"/>
      <c r="B20" s="180"/>
      <c r="C20" s="62"/>
      <c r="D20" s="67"/>
      <c r="E20" s="62"/>
      <c r="F20" s="67"/>
      <c r="G20" s="62"/>
      <c r="H20" s="67"/>
      <c r="I20" s="62"/>
      <c r="J20" s="62"/>
      <c r="K20" s="62"/>
    </row>
    <row r="21" spans="1:11" ht="21" customHeight="1">
      <c r="A21" s="7" t="s">
        <v>25</v>
      </c>
      <c r="B21" s="180"/>
      <c r="C21" s="62"/>
      <c r="D21" s="67"/>
      <c r="E21" s="62"/>
      <c r="F21" s="67"/>
      <c r="G21" s="62"/>
      <c r="H21" s="67"/>
      <c r="I21" s="62"/>
      <c r="J21" s="62"/>
      <c r="K21" s="62"/>
    </row>
    <row r="22" spans="1:11" ht="12.75" customHeight="1">
      <c r="A22" s="7"/>
      <c r="B22" s="180"/>
      <c r="C22" s="62"/>
      <c r="D22" s="67"/>
      <c r="E22" s="62"/>
      <c r="F22" s="67"/>
      <c r="G22" s="62"/>
      <c r="H22" s="67"/>
      <c r="I22" s="62"/>
      <c r="J22" s="62"/>
      <c r="K22" s="62"/>
    </row>
    <row r="23" spans="1:11" ht="21" customHeight="1">
      <c r="A23" s="7" t="s">
        <v>189</v>
      </c>
      <c r="B23" s="180">
        <v>5197996</v>
      </c>
      <c r="C23" s="62">
        <v>100</v>
      </c>
      <c r="D23" s="67" t="s">
        <v>112</v>
      </c>
      <c r="E23" s="62">
        <v>30.9</v>
      </c>
      <c r="F23" s="67" t="s">
        <v>115</v>
      </c>
      <c r="G23" s="62">
        <v>25.9</v>
      </c>
      <c r="H23" s="67" t="s">
        <v>116</v>
      </c>
      <c r="I23" s="62">
        <v>13.4</v>
      </c>
      <c r="J23" s="62">
        <f>100-K23-E23-G23-I23</f>
        <v>29.799999999999997</v>
      </c>
      <c r="K23" s="62"/>
    </row>
    <row r="24" spans="1:11" ht="21" customHeight="1">
      <c r="A24" s="7" t="s">
        <v>190</v>
      </c>
      <c r="B24" s="180">
        <v>432975</v>
      </c>
      <c r="C24" s="62">
        <v>100</v>
      </c>
      <c r="D24" s="67" t="s">
        <v>112</v>
      </c>
      <c r="E24" s="62">
        <v>31</v>
      </c>
      <c r="F24" s="67" t="s">
        <v>117</v>
      </c>
      <c r="G24" s="62">
        <v>29.8</v>
      </c>
      <c r="H24" s="67" t="s">
        <v>118</v>
      </c>
      <c r="I24" s="62">
        <v>13.3</v>
      </c>
      <c r="J24" s="62">
        <f aca="true" t="shared" si="0" ref="J24:J38">100-K24-E24-G24-I24</f>
        <v>25.900000000000002</v>
      </c>
      <c r="K24" s="62"/>
    </row>
    <row r="25" spans="1:11" ht="21" customHeight="1">
      <c r="A25" s="7" t="s">
        <v>191</v>
      </c>
      <c r="B25" s="180">
        <v>1380294</v>
      </c>
      <c r="C25" s="62">
        <v>100</v>
      </c>
      <c r="D25" s="67" t="s">
        <v>119</v>
      </c>
      <c r="E25" s="62">
        <v>41.3</v>
      </c>
      <c r="F25" s="67" t="s">
        <v>113</v>
      </c>
      <c r="G25" s="62">
        <v>14.1</v>
      </c>
      <c r="H25" s="67" t="s">
        <v>115</v>
      </c>
      <c r="I25" s="62">
        <v>10.6</v>
      </c>
      <c r="J25" s="62">
        <f t="shared" si="0"/>
        <v>33.8</v>
      </c>
      <c r="K25" s="62">
        <v>0.2</v>
      </c>
    </row>
    <row r="26" spans="1:11" ht="21" customHeight="1">
      <c r="A26" s="7" t="s">
        <v>192</v>
      </c>
      <c r="B26" s="180">
        <v>242933</v>
      </c>
      <c r="C26" s="62">
        <v>100</v>
      </c>
      <c r="D26" s="67"/>
      <c r="E26" s="154" t="s">
        <v>134</v>
      </c>
      <c r="F26" s="67"/>
      <c r="G26" s="154" t="s">
        <v>134</v>
      </c>
      <c r="H26" s="67"/>
      <c r="I26" s="154" t="s">
        <v>134</v>
      </c>
      <c r="J26" s="154" t="s">
        <v>134</v>
      </c>
      <c r="K26" s="62"/>
    </row>
    <row r="27" spans="1:11" ht="21" customHeight="1">
      <c r="A27" s="7" t="s">
        <v>193</v>
      </c>
      <c r="B27" s="180">
        <v>4814940</v>
      </c>
      <c r="C27" s="62">
        <v>100</v>
      </c>
      <c r="D27" s="67" t="s">
        <v>113</v>
      </c>
      <c r="E27" s="62">
        <v>56.2</v>
      </c>
      <c r="F27" s="67" t="s">
        <v>119</v>
      </c>
      <c r="G27" s="62">
        <v>11.5</v>
      </c>
      <c r="H27" s="67" t="s">
        <v>122</v>
      </c>
      <c r="I27" s="62">
        <v>10.9</v>
      </c>
      <c r="J27" s="62">
        <f t="shared" si="0"/>
        <v>21.4</v>
      </c>
      <c r="K27" s="62"/>
    </row>
    <row r="28" spans="1:11" ht="21" customHeight="1">
      <c r="A28" s="7" t="s">
        <v>194</v>
      </c>
      <c r="B28" s="180">
        <v>1944384</v>
      </c>
      <c r="C28" s="62">
        <v>100</v>
      </c>
      <c r="D28" s="67" t="s">
        <v>116</v>
      </c>
      <c r="E28" s="62">
        <v>43.6</v>
      </c>
      <c r="F28" s="67" t="s">
        <v>115</v>
      </c>
      <c r="G28" s="62">
        <v>40</v>
      </c>
      <c r="H28" s="67" t="s">
        <v>113</v>
      </c>
      <c r="I28" s="62">
        <v>10.7</v>
      </c>
      <c r="J28" s="62">
        <f t="shared" si="0"/>
        <v>5.699999999999999</v>
      </c>
      <c r="K28" s="62"/>
    </row>
    <row r="29" spans="1:11" ht="21" customHeight="1">
      <c r="A29" s="178" t="s">
        <v>195</v>
      </c>
      <c r="B29" s="180">
        <v>470344</v>
      </c>
      <c r="C29" s="62">
        <v>100</v>
      </c>
      <c r="D29" s="67" t="s">
        <v>113</v>
      </c>
      <c r="E29" s="62">
        <v>34.9</v>
      </c>
      <c r="F29" s="67" t="s">
        <v>112</v>
      </c>
      <c r="G29" s="62">
        <v>15.1</v>
      </c>
      <c r="H29" s="67" t="s">
        <v>118</v>
      </c>
      <c r="I29" s="62">
        <v>12.8</v>
      </c>
      <c r="J29" s="62">
        <f t="shared" si="0"/>
        <v>35.7</v>
      </c>
      <c r="K29" s="62">
        <v>1.5</v>
      </c>
    </row>
    <row r="30" spans="1:11" ht="21" customHeight="1">
      <c r="A30" s="7" t="s">
        <v>196</v>
      </c>
      <c r="B30" s="180">
        <v>159960</v>
      </c>
      <c r="C30" s="62">
        <v>100</v>
      </c>
      <c r="D30" s="67" t="s">
        <v>113</v>
      </c>
      <c r="E30" s="62">
        <v>20.2</v>
      </c>
      <c r="F30" s="67" t="s">
        <v>119</v>
      </c>
      <c r="G30" s="62">
        <v>16.1</v>
      </c>
      <c r="H30" s="67" t="s">
        <v>112</v>
      </c>
      <c r="I30" s="62">
        <v>14.3</v>
      </c>
      <c r="J30" s="62">
        <f t="shared" si="0"/>
        <v>49.39999999999999</v>
      </c>
      <c r="K30" s="62"/>
    </row>
    <row r="31" spans="1:11" ht="21" customHeight="1">
      <c r="A31" s="7" t="s">
        <v>197</v>
      </c>
      <c r="B31" s="180">
        <v>49804</v>
      </c>
      <c r="C31" s="62">
        <v>100</v>
      </c>
      <c r="D31" s="67" t="s">
        <v>119</v>
      </c>
      <c r="E31" s="62">
        <v>40.8</v>
      </c>
      <c r="F31" s="67" t="s">
        <v>113</v>
      </c>
      <c r="G31" s="62">
        <v>32.2</v>
      </c>
      <c r="H31" s="67" t="s">
        <v>123</v>
      </c>
      <c r="I31" s="62">
        <v>11.8</v>
      </c>
      <c r="J31" s="62">
        <f t="shared" si="0"/>
        <v>15.2</v>
      </c>
      <c r="K31" s="62"/>
    </row>
    <row r="32" spans="1:11" ht="21" customHeight="1">
      <c r="A32" s="7" t="s">
        <v>198</v>
      </c>
      <c r="B32" s="180">
        <v>147835</v>
      </c>
      <c r="C32" s="62">
        <v>100</v>
      </c>
      <c r="D32" s="67" t="s">
        <v>112</v>
      </c>
      <c r="E32" s="62">
        <v>62.3</v>
      </c>
      <c r="F32" s="67" t="s">
        <v>119</v>
      </c>
      <c r="G32" s="62">
        <v>18.2</v>
      </c>
      <c r="H32" s="67" t="s">
        <v>113</v>
      </c>
      <c r="I32" s="62">
        <v>3.8</v>
      </c>
      <c r="J32" s="62">
        <f t="shared" si="0"/>
        <v>15.700000000000003</v>
      </c>
      <c r="K32" s="62"/>
    </row>
    <row r="33" spans="1:11" ht="21" customHeight="1">
      <c r="A33" s="7" t="s">
        <v>199</v>
      </c>
      <c r="B33" s="180">
        <v>227963</v>
      </c>
      <c r="C33" s="62">
        <v>100</v>
      </c>
      <c r="D33" s="67" t="s">
        <v>112</v>
      </c>
      <c r="E33" s="62">
        <v>48</v>
      </c>
      <c r="F33" s="67" t="s">
        <v>113</v>
      </c>
      <c r="G33" s="62">
        <v>20.1</v>
      </c>
      <c r="H33" s="67" t="s">
        <v>119</v>
      </c>
      <c r="I33" s="62">
        <v>16</v>
      </c>
      <c r="J33" s="62">
        <f t="shared" si="0"/>
        <v>15.899999999999999</v>
      </c>
      <c r="K33" s="62"/>
    </row>
    <row r="34" spans="1:11" ht="21" customHeight="1">
      <c r="A34" s="7" t="s">
        <v>200</v>
      </c>
      <c r="B34" s="180">
        <v>372027</v>
      </c>
      <c r="C34" s="62">
        <v>100</v>
      </c>
      <c r="D34" s="67" t="s">
        <v>116</v>
      </c>
      <c r="E34" s="62">
        <v>29</v>
      </c>
      <c r="F34" s="67" t="s">
        <v>119</v>
      </c>
      <c r="G34" s="62">
        <v>17.9</v>
      </c>
      <c r="H34" s="67" t="s">
        <v>112</v>
      </c>
      <c r="I34" s="62">
        <v>14.7</v>
      </c>
      <c r="J34" s="62">
        <f t="shared" si="0"/>
        <v>35.900000000000006</v>
      </c>
      <c r="K34" s="62">
        <v>2.5</v>
      </c>
    </row>
    <row r="35" spans="1:11" ht="21" customHeight="1">
      <c r="A35" s="7" t="s">
        <v>201</v>
      </c>
      <c r="B35" s="180">
        <v>1970676</v>
      </c>
      <c r="C35" s="62">
        <v>100</v>
      </c>
      <c r="D35" s="67" t="s">
        <v>119</v>
      </c>
      <c r="E35" s="62">
        <v>68.2</v>
      </c>
      <c r="F35" s="67" t="s">
        <v>113</v>
      </c>
      <c r="G35" s="62">
        <v>10.6</v>
      </c>
      <c r="H35" s="67" t="s">
        <v>112</v>
      </c>
      <c r="I35" s="62">
        <v>6.3</v>
      </c>
      <c r="J35" s="62">
        <f t="shared" si="0"/>
        <v>14.49999999999999</v>
      </c>
      <c r="K35" s="62">
        <v>0.4</v>
      </c>
    </row>
    <row r="36" spans="1:11" ht="21" customHeight="1">
      <c r="A36" s="7" t="s">
        <v>202</v>
      </c>
      <c r="B36" s="180">
        <v>356986</v>
      </c>
      <c r="C36" s="62">
        <v>100</v>
      </c>
      <c r="D36" s="67" t="s">
        <v>116</v>
      </c>
      <c r="E36" s="62">
        <v>23.3</v>
      </c>
      <c r="F36" s="67" t="s">
        <v>113</v>
      </c>
      <c r="G36" s="62">
        <v>21.2</v>
      </c>
      <c r="H36" s="67" t="s">
        <v>112</v>
      </c>
      <c r="I36" s="62">
        <v>19.3</v>
      </c>
      <c r="J36" s="62">
        <f t="shared" si="0"/>
        <v>32.400000000000006</v>
      </c>
      <c r="K36" s="62">
        <v>3.8</v>
      </c>
    </row>
    <row r="37" spans="1:11" ht="21" customHeight="1">
      <c r="A37" s="7" t="s">
        <v>203</v>
      </c>
      <c r="B37" s="180">
        <v>470278</v>
      </c>
      <c r="C37" s="62">
        <v>100</v>
      </c>
      <c r="D37" s="67" t="s">
        <v>119</v>
      </c>
      <c r="E37" s="62">
        <v>37.6</v>
      </c>
      <c r="F37" s="67" t="s">
        <v>112</v>
      </c>
      <c r="G37" s="62">
        <v>25.4</v>
      </c>
      <c r="H37" s="67" t="s">
        <v>113</v>
      </c>
      <c r="I37" s="62">
        <v>15.1</v>
      </c>
      <c r="J37" s="62">
        <f t="shared" si="0"/>
        <v>21.800000000000004</v>
      </c>
      <c r="K37" s="62">
        <v>0.1</v>
      </c>
    </row>
    <row r="38" spans="1:11" ht="21" customHeight="1">
      <c r="A38" s="7" t="s">
        <v>204</v>
      </c>
      <c r="B38" s="180">
        <v>2640794</v>
      </c>
      <c r="C38" s="62">
        <v>100</v>
      </c>
      <c r="D38" s="67" t="s">
        <v>115</v>
      </c>
      <c r="E38" s="62">
        <v>44.3</v>
      </c>
      <c r="F38" s="67" t="s">
        <v>116</v>
      </c>
      <c r="G38" s="62">
        <v>8.8</v>
      </c>
      <c r="H38" s="67" t="s">
        <v>119</v>
      </c>
      <c r="I38" s="62">
        <v>8.2</v>
      </c>
      <c r="J38" s="62">
        <f t="shared" si="0"/>
        <v>38.7</v>
      </c>
      <c r="K38" s="62"/>
    </row>
    <row r="39" spans="1:11" ht="12.75" customHeight="1">
      <c r="A39" s="7"/>
      <c r="B39" s="180"/>
      <c r="C39" s="62"/>
      <c r="D39" s="67"/>
      <c r="E39" s="62"/>
      <c r="F39" s="67"/>
      <c r="G39" s="62"/>
      <c r="H39" s="67"/>
      <c r="I39" s="62"/>
      <c r="J39" s="62"/>
      <c r="K39" s="62"/>
    </row>
    <row r="40" spans="1:11" ht="21" customHeight="1">
      <c r="A40" s="7" t="s">
        <v>26</v>
      </c>
      <c r="B40" s="180"/>
      <c r="C40" s="62"/>
      <c r="D40" s="67"/>
      <c r="E40" s="62"/>
      <c r="F40" s="67"/>
      <c r="G40" s="62"/>
      <c r="H40" s="67"/>
      <c r="I40" s="62"/>
      <c r="J40" s="62"/>
      <c r="K40" s="62"/>
    </row>
    <row r="41" spans="1:11" ht="12.75" customHeight="1">
      <c r="A41" s="7"/>
      <c r="B41" s="180"/>
      <c r="C41" s="62"/>
      <c r="D41" s="67"/>
      <c r="E41" s="62"/>
      <c r="F41" s="67"/>
      <c r="G41" s="62"/>
      <c r="H41" s="67"/>
      <c r="I41" s="62"/>
      <c r="J41" s="62"/>
      <c r="K41" s="62"/>
    </row>
    <row r="42" spans="1:11" ht="21" customHeight="1">
      <c r="A42" s="7" t="s">
        <v>205</v>
      </c>
      <c r="B42" s="180">
        <v>2763627</v>
      </c>
      <c r="C42" s="62">
        <v>100</v>
      </c>
      <c r="D42" s="67" t="s">
        <v>115</v>
      </c>
      <c r="E42" s="62">
        <v>50.9</v>
      </c>
      <c r="F42" s="67" t="s">
        <v>113</v>
      </c>
      <c r="G42" s="62">
        <v>10.9</v>
      </c>
      <c r="H42" s="67" t="s">
        <v>122</v>
      </c>
      <c r="I42" s="62">
        <v>7.3</v>
      </c>
      <c r="J42" s="62">
        <f>100-K42-E42-G42-I42</f>
        <v>30.800000000000008</v>
      </c>
      <c r="K42" s="62">
        <v>0.1</v>
      </c>
    </row>
    <row r="43" spans="1:11" ht="12.75" customHeight="1" thickBot="1">
      <c r="A43" s="37"/>
      <c r="B43" s="38"/>
      <c r="C43" s="38"/>
      <c r="D43" s="38"/>
      <c r="E43" s="38"/>
      <c r="F43" s="38"/>
      <c r="G43" s="38"/>
      <c r="H43" s="32"/>
      <c r="I43" s="32"/>
      <c r="J43" s="32"/>
      <c r="K43" s="32"/>
    </row>
    <row r="44" spans="1:2" ht="14.25">
      <c r="A44" s="182" t="s">
        <v>158</v>
      </c>
      <c r="B44" s="182"/>
    </row>
  </sheetData>
  <printOptions/>
  <pageMargins left="0.5" right="0.5" top="0.5" bottom="0.5" header="0.512" footer="0.512"/>
  <pageSetup horizontalDpi="300" verticalDpi="3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/>
  <dimension ref="A1:K43"/>
  <sheetViews>
    <sheetView defaultGridColor="0" zoomScale="87" zoomScaleNormal="87" colorId="22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0.625" defaultRowHeight="14.25"/>
  <cols>
    <col min="1" max="1" width="24.625" style="0" customWidth="1"/>
    <col min="2" max="2" width="12.25390625" style="0" bestFit="1" customWidth="1"/>
    <col min="3" max="11" width="5.75390625" style="0" customWidth="1"/>
  </cols>
  <sheetData>
    <row r="1" spans="1:11" ht="17.25">
      <c r="A1" s="92" t="s">
        <v>154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thickBot="1">
      <c r="A4" s="59"/>
      <c r="B4" s="59"/>
      <c r="C4" s="60"/>
      <c r="D4" s="61"/>
      <c r="E4" s="60"/>
      <c r="F4" s="61"/>
      <c r="G4" s="60"/>
      <c r="H4" s="61"/>
      <c r="I4" s="86" t="s">
        <v>156</v>
      </c>
      <c r="J4" s="60"/>
      <c r="K4" s="60"/>
    </row>
    <row r="5" spans="1:11" ht="21" customHeight="1">
      <c r="A5" s="68"/>
      <c r="B5" s="69"/>
      <c r="C5" s="71" t="s">
        <v>98</v>
      </c>
      <c r="D5" s="72"/>
      <c r="E5" s="71"/>
      <c r="F5" s="72"/>
      <c r="G5" s="71"/>
      <c r="H5" s="72"/>
      <c r="I5" s="71"/>
      <c r="J5" s="71"/>
      <c r="K5" s="71"/>
    </row>
    <row r="6" spans="1:11" ht="21" customHeight="1">
      <c r="A6" s="59"/>
      <c r="B6" s="70" t="s">
        <v>65</v>
      </c>
      <c r="C6" s="73" t="s">
        <v>99</v>
      </c>
      <c r="D6" s="74" t="s">
        <v>100</v>
      </c>
      <c r="E6" s="75"/>
      <c r="F6" s="74" t="s">
        <v>101</v>
      </c>
      <c r="G6" s="75"/>
      <c r="H6" s="74" t="s">
        <v>102</v>
      </c>
      <c r="I6" s="75"/>
      <c r="J6" s="76" t="s">
        <v>103</v>
      </c>
      <c r="K6" s="77" t="s">
        <v>110</v>
      </c>
    </row>
    <row r="7" spans="1:11" ht="21" customHeight="1" thickBot="1">
      <c r="A7" s="32"/>
      <c r="B7" s="78" t="s">
        <v>104</v>
      </c>
      <c r="C7" s="79"/>
      <c r="D7" s="80" t="s">
        <v>105</v>
      </c>
      <c r="E7" s="80" t="s">
        <v>106</v>
      </c>
      <c r="F7" s="80" t="s">
        <v>107</v>
      </c>
      <c r="G7" s="80" t="s">
        <v>106</v>
      </c>
      <c r="H7" s="80" t="s">
        <v>107</v>
      </c>
      <c r="I7" s="80" t="s">
        <v>106</v>
      </c>
      <c r="J7" s="81" t="s">
        <v>108</v>
      </c>
      <c r="K7" s="82"/>
    </row>
    <row r="8" spans="1:7" ht="12.75" customHeight="1">
      <c r="A8" s="50"/>
      <c r="B8" s="87"/>
      <c r="C8" s="87"/>
      <c r="D8" s="87"/>
      <c r="E8" s="87"/>
      <c r="F8" s="87"/>
      <c r="G8" s="87"/>
    </row>
    <row r="9" spans="1:11" ht="21" customHeight="1">
      <c r="A9" s="7" t="s">
        <v>136</v>
      </c>
      <c r="B9" s="179">
        <v>19457763</v>
      </c>
      <c r="C9" s="62">
        <v>100</v>
      </c>
      <c r="D9" s="118" t="s">
        <v>112</v>
      </c>
      <c r="E9" s="117">
        <v>27</v>
      </c>
      <c r="F9" s="118" t="s">
        <v>115</v>
      </c>
      <c r="G9" s="117">
        <v>13.4</v>
      </c>
      <c r="H9" s="118" t="s">
        <v>118</v>
      </c>
      <c r="I9" s="117">
        <v>7.1</v>
      </c>
      <c r="J9" s="117">
        <f>C9-K9-E9-G9-I9</f>
        <v>52.099999999999994</v>
      </c>
      <c r="K9" s="117">
        <v>0.4</v>
      </c>
    </row>
    <row r="10" spans="1:11" ht="12.75" customHeight="1">
      <c r="A10" s="7"/>
      <c r="B10" s="179"/>
      <c r="C10" s="62"/>
      <c r="D10" s="67"/>
      <c r="E10" s="62"/>
      <c r="F10" s="67"/>
      <c r="G10" s="62"/>
      <c r="H10" s="67"/>
      <c r="I10" s="62"/>
      <c r="J10" s="62"/>
      <c r="K10" s="62"/>
    </row>
    <row r="11" spans="1:11" ht="21" customHeight="1">
      <c r="A11" s="7" t="s">
        <v>23</v>
      </c>
      <c r="B11" s="179"/>
      <c r="C11" s="62"/>
      <c r="D11" s="67"/>
      <c r="E11" s="62"/>
      <c r="F11" s="67"/>
      <c r="G11" s="62"/>
      <c r="H11" s="67"/>
      <c r="I11" s="62"/>
      <c r="J11" s="62"/>
      <c r="K11" s="62"/>
    </row>
    <row r="12" spans="1:11" ht="12.75" customHeight="1">
      <c r="A12" s="7"/>
      <c r="B12" s="179"/>
      <c r="C12" s="62"/>
      <c r="D12" s="67"/>
      <c r="E12" s="62"/>
      <c r="F12" s="67"/>
      <c r="G12" s="62"/>
      <c r="H12" s="67"/>
      <c r="I12" s="62"/>
      <c r="J12" s="62"/>
      <c r="K12" s="62"/>
    </row>
    <row r="13" spans="1:11" ht="21" customHeight="1">
      <c r="A13" s="7" t="s">
        <v>185</v>
      </c>
      <c r="B13" s="179">
        <v>117789</v>
      </c>
      <c r="C13" s="62">
        <v>100</v>
      </c>
      <c r="D13" s="118" t="s">
        <v>115</v>
      </c>
      <c r="E13" s="62">
        <v>27.5</v>
      </c>
      <c r="F13" s="118" t="s">
        <v>112</v>
      </c>
      <c r="G13" s="62">
        <v>15.1</v>
      </c>
      <c r="H13" s="67" t="s">
        <v>119</v>
      </c>
      <c r="I13" s="62">
        <v>9.2</v>
      </c>
      <c r="J13" s="117">
        <f>C13-K13-E13-G13-I13</f>
        <v>48.2</v>
      </c>
      <c r="K13" s="62"/>
    </row>
    <row r="14" spans="1:11" ht="21" customHeight="1">
      <c r="A14" s="7" t="s">
        <v>186</v>
      </c>
      <c r="B14" s="179">
        <v>0</v>
      </c>
      <c r="C14" s="62"/>
      <c r="D14" s="67"/>
      <c r="E14" s="62"/>
      <c r="F14" s="67"/>
      <c r="G14" s="62"/>
      <c r="H14" s="67"/>
      <c r="I14" s="62"/>
      <c r="J14" s="62"/>
      <c r="K14" s="62"/>
    </row>
    <row r="15" spans="1:11" ht="21" customHeight="1">
      <c r="A15" s="7" t="s">
        <v>187</v>
      </c>
      <c r="B15" s="179">
        <v>117859</v>
      </c>
      <c r="C15" s="62">
        <v>100</v>
      </c>
      <c r="D15" s="118" t="s">
        <v>112</v>
      </c>
      <c r="E15" s="62">
        <v>47.4</v>
      </c>
      <c r="F15" s="118" t="s">
        <v>115</v>
      </c>
      <c r="G15" s="62">
        <v>20.1</v>
      </c>
      <c r="H15" s="67" t="s">
        <v>129</v>
      </c>
      <c r="I15" s="62">
        <v>13.9</v>
      </c>
      <c r="J15" s="117">
        <f>C15-K15-E15-G15-I15</f>
        <v>18.6</v>
      </c>
      <c r="K15" s="62"/>
    </row>
    <row r="16" spans="1:11" ht="12.75" customHeight="1">
      <c r="A16" s="7"/>
      <c r="B16" s="179"/>
      <c r="C16" s="62"/>
      <c r="D16" s="67"/>
      <c r="E16" s="62"/>
      <c r="F16" s="67"/>
      <c r="G16" s="62"/>
      <c r="H16" s="67"/>
      <c r="I16" s="62"/>
      <c r="J16" s="62"/>
      <c r="K16" s="62"/>
    </row>
    <row r="17" spans="1:11" ht="21" customHeight="1">
      <c r="A17" s="7" t="s">
        <v>24</v>
      </c>
      <c r="B17" s="179"/>
      <c r="C17" s="62"/>
      <c r="D17" s="67"/>
      <c r="E17" s="62"/>
      <c r="F17" s="67"/>
      <c r="G17" s="62"/>
      <c r="H17" s="67"/>
      <c r="I17" s="62"/>
      <c r="J17" s="62"/>
      <c r="K17" s="62"/>
    </row>
    <row r="18" spans="1:11" ht="12.75" customHeight="1">
      <c r="A18" s="7"/>
      <c r="B18" s="179"/>
      <c r="C18" s="62"/>
      <c r="D18" s="67"/>
      <c r="E18" s="62"/>
      <c r="F18" s="67"/>
      <c r="G18" s="62"/>
      <c r="H18" s="67"/>
      <c r="I18" s="62"/>
      <c r="J18" s="62"/>
      <c r="K18" s="62"/>
    </row>
    <row r="19" spans="1:11" ht="21" customHeight="1">
      <c r="A19" s="7" t="s">
        <v>188</v>
      </c>
      <c r="B19" s="179">
        <v>0</v>
      </c>
      <c r="C19" s="62"/>
      <c r="D19" s="67"/>
      <c r="E19" s="62"/>
      <c r="F19" s="67"/>
      <c r="G19" s="62"/>
      <c r="H19" s="67"/>
      <c r="I19" s="62"/>
      <c r="J19" s="62"/>
      <c r="K19" s="62"/>
    </row>
    <row r="20" spans="1:11" ht="12.75" customHeight="1">
      <c r="A20" s="7"/>
      <c r="B20" s="179"/>
      <c r="C20" s="62"/>
      <c r="D20" s="67"/>
      <c r="E20" s="62"/>
      <c r="F20" s="67"/>
      <c r="G20" s="62"/>
      <c r="H20" s="67"/>
      <c r="I20" s="62"/>
      <c r="J20" s="62"/>
      <c r="K20" s="62"/>
    </row>
    <row r="21" spans="1:11" ht="21" customHeight="1">
      <c r="A21" s="7" t="s">
        <v>25</v>
      </c>
      <c r="B21" s="179"/>
      <c r="C21" s="62"/>
      <c r="D21" s="67"/>
      <c r="E21" s="62"/>
      <c r="F21" s="67"/>
      <c r="G21" s="62"/>
      <c r="H21" s="67"/>
      <c r="I21" s="62"/>
      <c r="J21" s="62"/>
      <c r="K21" s="62"/>
    </row>
    <row r="22" spans="1:11" ht="12.75" customHeight="1">
      <c r="A22" s="7"/>
      <c r="B22" s="179"/>
      <c r="C22" s="62"/>
      <c r="D22" s="67"/>
      <c r="E22" s="62"/>
      <c r="F22" s="67"/>
      <c r="G22" s="62"/>
      <c r="H22" s="67"/>
      <c r="I22" s="62"/>
      <c r="J22" s="62"/>
      <c r="K22" s="62"/>
    </row>
    <row r="23" spans="1:11" ht="21" customHeight="1">
      <c r="A23" s="7" t="s">
        <v>189</v>
      </c>
      <c r="B23" s="179">
        <v>3240287</v>
      </c>
      <c r="C23" s="62">
        <v>100</v>
      </c>
      <c r="D23" s="67" t="s">
        <v>115</v>
      </c>
      <c r="E23" s="62">
        <v>23</v>
      </c>
      <c r="F23" s="67" t="s">
        <v>116</v>
      </c>
      <c r="G23" s="62">
        <v>10.4</v>
      </c>
      <c r="H23" s="67" t="s">
        <v>113</v>
      </c>
      <c r="I23" s="62">
        <v>10.3</v>
      </c>
      <c r="J23" s="117">
        <f aca="true" t="shared" si="0" ref="J23:J42">C23-K23-E23-G23-I23</f>
        <v>56</v>
      </c>
      <c r="K23" s="62">
        <v>0.3</v>
      </c>
    </row>
    <row r="24" spans="1:11" ht="21" customHeight="1">
      <c r="A24" s="7" t="s">
        <v>190</v>
      </c>
      <c r="B24" s="179">
        <v>839456</v>
      </c>
      <c r="C24" s="62">
        <v>100</v>
      </c>
      <c r="D24" s="67" t="s">
        <v>112</v>
      </c>
      <c r="E24" s="62">
        <v>64.3</v>
      </c>
      <c r="F24" s="67" t="s">
        <v>117</v>
      </c>
      <c r="G24" s="62">
        <v>8.3</v>
      </c>
      <c r="H24" s="67" t="s">
        <v>121</v>
      </c>
      <c r="I24" s="62">
        <v>4.5</v>
      </c>
      <c r="J24" s="117">
        <f t="shared" si="0"/>
        <v>21.999999999999996</v>
      </c>
      <c r="K24" s="62">
        <v>0.9</v>
      </c>
    </row>
    <row r="25" spans="1:11" ht="21" customHeight="1">
      <c r="A25" s="7" t="s">
        <v>191</v>
      </c>
      <c r="B25" s="179">
        <v>43075</v>
      </c>
      <c r="C25" s="62">
        <v>100</v>
      </c>
      <c r="D25" s="67" t="s">
        <v>116</v>
      </c>
      <c r="E25" s="62">
        <v>87.6</v>
      </c>
      <c r="F25" s="67" t="s">
        <v>113</v>
      </c>
      <c r="G25" s="62">
        <v>8.7</v>
      </c>
      <c r="H25" s="67" t="s">
        <v>112</v>
      </c>
      <c r="I25" s="62">
        <v>2.9</v>
      </c>
      <c r="J25" s="117">
        <f t="shared" si="0"/>
        <v>0.8000000000000065</v>
      </c>
      <c r="K25" s="62"/>
    </row>
    <row r="26" spans="1:11" ht="21" customHeight="1">
      <c r="A26" s="7" t="s">
        <v>192</v>
      </c>
      <c r="B26" s="179">
        <v>647447</v>
      </c>
      <c r="C26" s="62">
        <v>100</v>
      </c>
      <c r="D26" s="67" t="s">
        <v>112</v>
      </c>
      <c r="E26" s="62">
        <v>92.9</v>
      </c>
      <c r="F26" s="67" t="s">
        <v>132</v>
      </c>
      <c r="G26" s="62">
        <v>3.6</v>
      </c>
      <c r="H26" s="67"/>
      <c r="I26" s="62"/>
      <c r="J26" s="117">
        <f t="shared" si="0"/>
        <v>3.4999999999999942</v>
      </c>
      <c r="K26" s="62"/>
    </row>
    <row r="27" spans="1:11" ht="21" customHeight="1">
      <c r="A27" s="7" t="s">
        <v>193</v>
      </c>
      <c r="B27" s="179">
        <v>168626</v>
      </c>
      <c r="C27" s="62">
        <v>100</v>
      </c>
      <c r="D27" s="67" t="s">
        <v>112</v>
      </c>
      <c r="E27" s="62">
        <v>30.5</v>
      </c>
      <c r="F27" s="67" t="s">
        <v>115</v>
      </c>
      <c r="G27" s="62">
        <v>24.5</v>
      </c>
      <c r="H27" s="67" t="s">
        <v>117</v>
      </c>
      <c r="I27" s="62">
        <v>23.5</v>
      </c>
      <c r="J27" s="117">
        <f t="shared" si="0"/>
        <v>21.5</v>
      </c>
      <c r="K27" s="62"/>
    </row>
    <row r="28" spans="1:11" ht="21" customHeight="1">
      <c r="A28" s="7" t="s">
        <v>194</v>
      </c>
      <c r="B28" s="179">
        <v>1519601</v>
      </c>
      <c r="C28" s="62">
        <v>100</v>
      </c>
      <c r="D28" s="67" t="s">
        <v>112</v>
      </c>
      <c r="E28" s="62">
        <v>97.9</v>
      </c>
      <c r="F28" s="152" t="s">
        <v>114</v>
      </c>
      <c r="G28" s="62">
        <v>2</v>
      </c>
      <c r="H28" s="67"/>
      <c r="I28" s="62"/>
      <c r="J28" s="117">
        <f t="shared" si="0"/>
        <v>0.09999999999999432</v>
      </c>
      <c r="K28" s="62"/>
    </row>
    <row r="29" spans="1:11" ht="21" customHeight="1">
      <c r="A29" s="178" t="s">
        <v>195</v>
      </c>
      <c r="B29" s="179">
        <v>73064</v>
      </c>
      <c r="C29" s="62">
        <v>100</v>
      </c>
      <c r="D29" s="67" t="s">
        <v>112</v>
      </c>
      <c r="E29" s="62">
        <v>88</v>
      </c>
      <c r="F29" s="67" t="s">
        <v>115</v>
      </c>
      <c r="G29" s="62">
        <v>12</v>
      </c>
      <c r="H29" s="67"/>
      <c r="I29" s="62"/>
      <c r="J29" s="117"/>
      <c r="K29" s="62"/>
    </row>
    <row r="30" spans="1:11" ht="21" customHeight="1">
      <c r="A30" s="7" t="s">
        <v>196</v>
      </c>
      <c r="B30" s="179">
        <v>3000</v>
      </c>
      <c r="C30" s="62">
        <v>100</v>
      </c>
      <c r="D30" s="67" t="s">
        <v>157</v>
      </c>
      <c r="E30" s="62">
        <v>50</v>
      </c>
      <c r="F30" s="67" t="s">
        <v>118</v>
      </c>
      <c r="G30" s="62">
        <v>50</v>
      </c>
      <c r="H30" s="67"/>
      <c r="I30" s="62"/>
      <c r="J30" s="117"/>
      <c r="K30" s="62"/>
    </row>
    <row r="31" spans="1:11" ht="21" customHeight="1">
      <c r="A31" s="7" t="s">
        <v>197</v>
      </c>
      <c r="B31" s="179">
        <v>0</v>
      </c>
      <c r="C31" s="62"/>
      <c r="D31" s="67"/>
      <c r="E31" s="62"/>
      <c r="F31" s="67"/>
      <c r="G31" s="62"/>
      <c r="H31" s="67"/>
      <c r="I31" s="62"/>
      <c r="J31" s="117"/>
      <c r="K31" s="62"/>
    </row>
    <row r="32" spans="1:11" ht="21" customHeight="1">
      <c r="A32" s="7" t="s">
        <v>198</v>
      </c>
      <c r="B32" s="179">
        <v>0</v>
      </c>
      <c r="C32" s="62"/>
      <c r="D32" s="67"/>
      <c r="E32" s="62"/>
      <c r="F32" s="67"/>
      <c r="G32" s="62"/>
      <c r="H32" s="67"/>
      <c r="I32" s="62"/>
      <c r="J32" s="117"/>
      <c r="K32" s="62"/>
    </row>
    <row r="33" spans="1:11" ht="21" customHeight="1">
      <c r="A33" s="7" t="s">
        <v>199</v>
      </c>
      <c r="B33" s="179">
        <v>3811</v>
      </c>
      <c r="C33" s="62">
        <v>100</v>
      </c>
      <c r="D33" s="67" t="s">
        <v>124</v>
      </c>
      <c r="E33" s="62">
        <v>62.4</v>
      </c>
      <c r="F33" s="67" t="s">
        <v>115</v>
      </c>
      <c r="G33" s="62">
        <v>14.5</v>
      </c>
      <c r="H33" s="67" t="s">
        <v>133</v>
      </c>
      <c r="I33" s="62">
        <v>13.7</v>
      </c>
      <c r="J33" s="117">
        <f t="shared" si="0"/>
        <v>9.400000000000002</v>
      </c>
      <c r="K33" s="62"/>
    </row>
    <row r="34" spans="1:11" ht="21" customHeight="1">
      <c r="A34" s="7" t="s">
        <v>200</v>
      </c>
      <c r="B34" s="179">
        <v>5364</v>
      </c>
      <c r="C34" s="62">
        <v>100</v>
      </c>
      <c r="D34" s="67" t="s">
        <v>116</v>
      </c>
      <c r="E34" s="62">
        <v>85.5</v>
      </c>
      <c r="F34" s="67" t="s">
        <v>113</v>
      </c>
      <c r="G34" s="62">
        <v>6.2</v>
      </c>
      <c r="H34" s="67" t="s">
        <v>115</v>
      </c>
      <c r="I34" s="62">
        <v>6.2</v>
      </c>
      <c r="J34" s="117">
        <f t="shared" si="0"/>
        <v>2.1000000000000005</v>
      </c>
      <c r="K34" s="62"/>
    </row>
    <row r="35" spans="1:11" ht="21" customHeight="1">
      <c r="A35" s="7" t="s">
        <v>201</v>
      </c>
      <c r="B35" s="179">
        <v>90655</v>
      </c>
      <c r="C35" s="62">
        <v>100</v>
      </c>
      <c r="D35" s="67" t="s">
        <v>112</v>
      </c>
      <c r="E35" s="62">
        <v>64.7</v>
      </c>
      <c r="F35" s="67" t="s">
        <v>116</v>
      </c>
      <c r="G35" s="62">
        <v>13.2</v>
      </c>
      <c r="H35" s="67" t="s">
        <v>113</v>
      </c>
      <c r="I35" s="62">
        <v>7.9</v>
      </c>
      <c r="J35" s="117">
        <f t="shared" si="0"/>
        <v>13.100000000000003</v>
      </c>
      <c r="K35" s="62">
        <v>1.1</v>
      </c>
    </row>
    <row r="36" spans="1:11" ht="21" customHeight="1">
      <c r="A36" s="7" t="s">
        <v>202</v>
      </c>
      <c r="B36" s="179">
        <v>4210427</v>
      </c>
      <c r="C36" s="62">
        <v>100</v>
      </c>
      <c r="D36" s="67" t="s">
        <v>118</v>
      </c>
      <c r="E36" s="62">
        <v>29.5</v>
      </c>
      <c r="F36" s="67" t="s">
        <v>112</v>
      </c>
      <c r="G36" s="62">
        <v>26.9</v>
      </c>
      <c r="H36" s="67" t="s">
        <v>123</v>
      </c>
      <c r="I36" s="62">
        <v>23.1</v>
      </c>
      <c r="J36" s="117">
        <f t="shared" si="0"/>
        <v>20.099999999999994</v>
      </c>
      <c r="K36" s="62">
        <v>0.4</v>
      </c>
    </row>
    <row r="37" spans="1:11" ht="21" customHeight="1">
      <c r="A37" s="7" t="s">
        <v>203</v>
      </c>
      <c r="B37" s="179">
        <v>2805</v>
      </c>
      <c r="C37" s="62">
        <v>100</v>
      </c>
      <c r="D37" s="67" t="s">
        <v>112</v>
      </c>
      <c r="E37" s="62">
        <v>90</v>
      </c>
      <c r="F37" s="67"/>
      <c r="G37" s="62"/>
      <c r="H37" s="67"/>
      <c r="I37" s="62"/>
      <c r="J37" s="117">
        <f t="shared" si="0"/>
        <v>10</v>
      </c>
      <c r="K37" s="62"/>
    </row>
    <row r="38" spans="1:11" ht="21" customHeight="1">
      <c r="A38" s="7" t="s">
        <v>204</v>
      </c>
      <c r="B38" s="179">
        <v>104895</v>
      </c>
      <c r="C38" s="62">
        <v>100</v>
      </c>
      <c r="D38" s="67" t="s">
        <v>112</v>
      </c>
      <c r="E38" s="62">
        <v>71.4</v>
      </c>
      <c r="F38" s="67" t="s">
        <v>115</v>
      </c>
      <c r="G38" s="62">
        <v>10.1</v>
      </c>
      <c r="H38" s="67" t="s">
        <v>113</v>
      </c>
      <c r="I38" s="62">
        <v>4.7</v>
      </c>
      <c r="J38" s="117">
        <f t="shared" si="0"/>
        <v>13.799999999999994</v>
      </c>
      <c r="K38" s="62"/>
    </row>
    <row r="39" spans="1:11" ht="12.75" customHeight="1">
      <c r="A39" s="7"/>
      <c r="B39" s="179"/>
      <c r="C39" s="62"/>
      <c r="D39" s="67"/>
      <c r="E39" s="62"/>
      <c r="F39" s="67"/>
      <c r="G39" s="62"/>
      <c r="H39" s="67"/>
      <c r="I39" s="62"/>
      <c r="J39" s="117"/>
      <c r="K39" s="62"/>
    </row>
    <row r="40" spans="1:11" ht="21" customHeight="1">
      <c r="A40" s="7" t="s">
        <v>26</v>
      </c>
      <c r="B40" s="179"/>
      <c r="C40" s="62"/>
      <c r="D40" s="67"/>
      <c r="E40" s="62"/>
      <c r="F40" s="67"/>
      <c r="G40" s="62"/>
      <c r="H40" s="67"/>
      <c r="I40" s="62"/>
      <c r="J40" s="117"/>
      <c r="K40" s="62"/>
    </row>
    <row r="41" spans="1:11" ht="12.75" customHeight="1">
      <c r="A41" s="7"/>
      <c r="B41" s="179"/>
      <c r="C41" s="62"/>
      <c r="D41" s="67"/>
      <c r="E41" s="62"/>
      <c r="F41" s="67"/>
      <c r="G41" s="62"/>
      <c r="H41" s="67"/>
      <c r="I41" s="62"/>
      <c r="J41" s="117"/>
      <c r="K41" s="62"/>
    </row>
    <row r="42" spans="1:11" ht="21" customHeight="1">
      <c r="A42" s="7" t="s">
        <v>205</v>
      </c>
      <c r="B42" s="179">
        <v>8269602</v>
      </c>
      <c r="C42" s="62">
        <v>100</v>
      </c>
      <c r="D42" s="67" t="s">
        <v>115</v>
      </c>
      <c r="E42" s="62">
        <v>12</v>
      </c>
      <c r="F42" s="67" t="s">
        <v>112</v>
      </c>
      <c r="G42" s="62">
        <v>10.8</v>
      </c>
      <c r="H42" s="67" t="s">
        <v>113</v>
      </c>
      <c r="I42" s="62">
        <v>7.2</v>
      </c>
      <c r="J42" s="117">
        <f t="shared" si="0"/>
        <v>70</v>
      </c>
      <c r="K42" s="62"/>
    </row>
    <row r="43" spans="1:11" ht="12.75" customHeight="1" thickBot="1">
      <c r="A43" s="37"/>
      <c r="B43" s="38"/>
      <c r="C43" s="38"/>
      <c r="D43" s="38"/>
      <c r="E43" s="38"/>
      <c r="F43" s="38"/>
      <c r="G43" s="38"/>
      <c r="H43" s="32"/>
      <c r="I43" s="32"/>
      <c r="J43" s="32"/>
      <c r="K43" s="32"/>
    </row>
  </sheetData>
  <printOptions/>
  <pageMargins left="0.5" right="0.5" top="0.5" bottom="0.5" header="0.512" footer="0.512"/>
  <pageSetup horizontalDpi="300" verticalDpi="3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/>
  <dimension ref="A1:K43"/>
  <sheetViews>
    <sheetView defaultGridColor="0" colorId="22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0.625" defaultRowHeight="14.25"/>
  <cols>
    <col min="1" max="1" width="24.625" style="0" customWidth="1"/>
    <col min="2" max="2" width="11.125" style="0" bestFit="1" customWidth="1"/>
    <col min="3" max="11" width="5.75390625" style="0" customWidth="1"/>
  </cols>
  <sheetData>
    <row r="1" spans="1:11" ht="17.25">
      <c r="A1" s="92" t="s">
        <v>155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thickBot="1">
      <c r="A4" s="59"/>
      <c r="B4" s="59"/>
      <c r="C4" s="60"/>
      <c r="D4" s="61"/>
      <c r="E4" s="60"/>
      <c r="F4" s="61"/>
      <c r="G4" s="60"/>
      <c r="H4" s="61"/>
      <c r="I4" s="86" t="s">
        <v>156</v>
      </c>
      <c r="J4" s="60"/>
      <c r="K4" s="60"/>
    </row>
    <row r="5" spans="1:11" ht="21" customHeight="1">
      <c r="A5" s="68"/>
      <c r="B5" s="69"/>
      <c r="C5" s="71" t="s">
        <v>98</v>
      </c>
      <c r="D5" s="72"/>
      <c r="E5" s="71"/>
      <c r="F5" s="72"/>
      <c r="G5" s="71"/>
      <c r="H5" s="72"/>
      <c r="I5" s="71"/>
      <c r="J5" s="71"/>
      <c r="K5" s="71"/>
    </row>
    <row r="6" spans="1:11" ht="21" customHeight="1">
      <c r="A6" s="59"/>
      <c r="B6" s="70" t="s">
        <v>109</v>
      </c>
      <c r="C6" s="73" t="s">
        <v>99</v>
      </c>
      <c r="D6" s="74" t="s">
        <v>100</v>
      </c>
      <c r="E6" s="75"/>
      <c r="F6" s="74" t="s">
        <v>101</v>
      </c>
      <c r="G6" s="75"/>
      <c r="H6" s="74" t="s">
        <v>102</v>
      </c>
      <c r="I6" s="75"/>
      <c r="J6" s="76" t="s">
        <v>103</v>
      </c>
      <c r="K6" s="77" t="s">
        <v>110</v>
      </c>
    </row>
    <row r="7" spans="1:11" ht="21" customHeight="1" thickBot="1">
      <c r="A7" s="32"/>
      <c r="B7" s="78" t="s">
        <v>111</v>
      </c>
      <c r="C7" s="79"/>
      <c r="D7" s="80" t="s">
        <v>105</v>
      </c>
      <c r="E7" s="80" t="s">
        <v>106</v>
      </c>
      <c r="F7" s="80" t="s">
        <v>107</v>
      </c>
      <c r="G7" s="80" t="s">
        <v>106</v>
      </c>
      <c r="H7" s="80" t="s">
        <v>107</v>
      </c>
      <c r="I7" s="80" t="s">
        <v>106</v>
      </c>
      <c r="J7" s="81" t="s">
        <v>108</v>
      </c>
      <c r="K7" s="82"/>
    </row>
    <row r="8" spans="1:7" ht="12.75" customHeight="1">
      <c r="A8" s="50"/>
      <c r="B8" s="87"/>
      <c r="C8" s="87"/>
      <c r="D8" s="87"/>
      <c r="E8" s="87"/>
      <c r="F8" s="87"/>
      <c r="G8" s="87"/>
    </row>
    <row r="9" spans="1:11" ht="21" customHeight="1">
      <c r="A9" s="7" t="s">
        <v>136</v>
      </c>
      <c r="B9" s="179">
        <f>SUM(B13:B42)</f>
        <v>5537672</v>
      </c>
      <c r="C9" s="62">
        <v>100</v>
      </c>
      <c r="D9" s="118" t="s">
        <v>115</v>
      </c>
      <c r="E9" s="117">
        <v>35.3</v>
      </c>
      <c r="F9" s="118" t="s">
        <v>116</v>
      </c>
      <c r="G9" s="117">
        <v>31.1</v>
      </c>
      <c r="H9" s="118" t="s">
        <v>113</v>
      </c>
      <c r="I9" s="117">
        <v>18.1</v>
      </c>
      <c r="J9" s="62">
        <f>100-E9-G9-I9</f>
        <v>15.5</v>
      </c>
      <c r="K9" s="62"/>
    </row>
    <row r="10" spans="1:11" ht="12.75" customHeight="1">
      <c r="A10" s="7"/>
      <c r="B10" s="179"/>
      <c r="C10" s="62"/>
      <c r="D10" s="67"/>
      <c r="E10" s="62"/>
      <c r="F10" s="67"/>
      <c r="G10" s="62"/>
      <c r="H10" s="67"/>
      <c r="I10" s="62"/>
      <c r="J10" s="62"/>
      <c r="K10" s="62"/>
    </row>
    <row r="11" spans="1:11" ht="21" customHeight="1">
      <c r="A11" s="7" t="s">
        <v>23</v>
      </c>
      <c r="B11" s="179"/>
      <c r="C11" s="62"/>
      <c r="D11" s="67"/>
      <c r="E11" s="62"/>
      <c r="F11" s="67"/>
      <c r="G11" s="62"/>
      <c r="H11" s="67"/>
      <c r="I11" s="62"/>
      <c r="J11" s="62"/>
      <c r="K11" s="62"/>
    </row>
    <row r="12" spans="1:11" ht="12.75" customHeight="1">
      <c r="A12" s="7"/>
      <c r="B12" s="179"/>
      <c r="C12" s="62"/>
      <c r="D12" s="67"/>
      <c r="E12" s="62"/>
      <c r="F12" s="67"/>
      <c r="G12" s="62"/>
      <c r="H12" s="67"/>
      <c r="I12" s="62"/>
      <c r="J12" s="62"/>
      <c r="K12" s="62"/>
    </row>
    <row r="13" spans="1:11" ht="21" customHeight="1">
      <c r="A13" s="7" t="s">
        <v>185</v>
      </c>
      <c r="B13" s="179">
        <v>760</v>
      </c>
      <c r="C13" s="62">
        <v>100</v>
      </c>
      <c r="D13" s="67" t="s">
        <v>120</v>
      </c>
      <c r="E13" s="62">
        <v>89.5</v>
      </c>
      <c r="F13" s="67"/>
      <c r="G13" s="62"/>
      <c r="H13" s="67"/>
      <c r="I13" s="62"/>
      <c r="J13" s="62">
        <f>100-E13-G13-I13</f>
        <v>10.5</v>
      </c>
      <c r="K13" s="62"/>
    </row>
    <row r="14" spans="1:11" ht="21" customHeight="1">
      <c r="A14" s="7" t="s">
        <v>186</v>
      </c>
      <c r="B14" s="179">
        <v>0</v>
      </c>
      <c r="C14" s="62"/>
      <c r="D14" s="67"/>
      <c r="E14" s="62"/>
      <c r="F14" s="67"/>
      <c r="G14" s="62"/>
      <c r="H14" s="67"/>
      <c r="I14" s="62"/>
      <c r="J14" s="62"/>
      <c r="K14" s="62"/>
    </row>
    <row r="15" spans="1:11" ht="21" customHeight="1">
      <c r="A15" s="7" t="s">
        <v>187</v>
      </c>
      <c r="B15" s="179">
        <v>428914</v>
      </c>
      <c r="C15" s="62">
        <v>100</v>
      </c>
      <c r="D15" s="67" t="s">
        <v>116</v>
      </c>
      <c r="E15" s="62">
        <v>41.2</v>
      </c>
      <c r="F15" s="67" t="s">
        <v>115</v>
      </c>
      <c r="G15" s="62">
        <v>38.2</v>
      </c>
      <c r="H15" s="67" t="s">
        <v>113</v>
      </c>
      <c r="I15" s="62">
        <v>14.7</v>
      </c>
      <c r="J15" s="62">
        <f>100-E15-G15-I15</f>
        <v>5.899999999999995</v>
      </c>
      <c r="K15" s="62"/>
    </row>
    <row r="16" spans="1:11" ht="12.75" customHeight="1">
      <c r="A16" s="7"/>
      <c r="B16" s="179"/>
      <c r="C16" s="62"/>
      <c r="D16" s="67"/>
      <c r="E16" s="62"/>
      <c r="F16" s="67"/>
      <c r="G16" s="62"/>
      <c r="H16" s="67"/>
      <c r="I16" s="62"/>
      <c r="J16" s="62"/>
      <c r="K16" s="62"/>
    </row>
    <row r="17" spans="1:11" ht="21" customHeight="1">
      <c r="A17" s="7" t="s">
        <v>24</v>
      </c>
      <c r="B17" s="179"/>
      <c r="C17" s="62"/>
      <c r="D17" s="67"/>
      <c r="E17" s="62"/>
      <c r="F17" s="67"/>
      <c r="G17" s="62"/>
      <c r="H17" s="67"/>
      <c r="I17" s="62"/>
      <c r="J17" s="62"/>
      <c r="K17" s="62"/>
    </row>
    <row r="18" spans="1:11" ht="12.75" customHeight="1">
      <c r="A18" s="7"/>
      <c r="B18" s="179"/>
      <c r="C18" s="62"/>
      <c r="D18" s="67"/>
      <c r="E18" s="62"/>
      <c r="F18" s="67"/>
      <c r="G18" s="62"/>
      <c r="H18" s="67"/>
      <c r="I18" s="62"/>
      <c r="J18" s="62"/>
      <c r="K18" s="62"/>
    </row>
    <row r="19" spans="1:11" ht="21" customHeight="1">
      <c r="A19" s="7" t="s">
        <v>188</v>
      </c>
      <c r="B19" s="179">
        <v>0</v>
      </c>
      <c r="C19" s="62"/>
      <c r="D19" s="67"/>
      <c r="E19" s="62"/>
      <c r="F19" s="67"/>
      <c r="G19" s="62"/>
      <c r="H19" s="67"/>
      <c r="I19" s="62"/>
      <c r="J19" s="62"/>
      <c r="K19" s="62"/>
    </row>
    <row r="20" spans="1:11" ht="12.75" customHeight="1">
      <c r="A20" s="7"/>
      <c r="B20" s="179"/>
      <c r="C20" s="62"/>
      <c r="D20" s="67"/>
      <c r="E20" s="62"/>
      <c r="F20" s="67"/>
      <c r="G20" s="62"/>
      <c r="H20" s="67"/>
      <c r="I20" s="62"/>
      <c r="J20" s="62"/>
      <c r="K20" s="62"/>
    </row>
    <row r="21" spans="1:11" ht="21" customHeight="1">
      <c r="A21" s="7" t="s">
        <v>25</v>
      </c>
      <c r="B21" s="179"/>
      <c r="C21" s="62"/>
      <c r="D21" s="67"/>
      <c r="E21" s="62"/>
      <c r="F21" s="67"/>
      <c r="G21" s="62"/>
      <c r="H21" s="67"/>
      <c r="I21" s="62"/>
      <c r="J21" s="62"/>
      <c r="K21" s="62"/>
    </row>
    <row r="22" spans="1:11" ht="12.75" customHeight="1">
      <c r="A22" s="7"/>
      <c r="B22" s="179"/>
      <c r="C22" s="62"/>
      <c r="D22" s="67"/>
      <c r="E22" s="62"/>
      <c r="F22" s="67"/>
      <c r="G22" s="62"/>
      <c r="H22" s="67"/>
      <c r="I22" s="62"/>
      <c r="J22" s="62"/>
      <c r="K22" s="62"/>
    </row>
    <row r="23" spans="1:11" ht="21" customHeight="1">
      <c r="A23" s="7" t="s">
        <v>189</v>
      </c>
      <c r="B23" s="179">
        <v>775217</v>
      </c>
      <c r="C23" s="62">
        <v>100</v>
      </c>
      <c r="D23" s="67" t="s">
        <v>115</v>
      </c>
      <c r="E23" s="62">
        <v>36.4</v>
      </c>
      <c r="F23" s="67" t="s">
        <v>116</v>
      </c>
      <c r="G23" s="62">
        <v>31.9</v>
      </c>
      <c r="H23" s="67" t="s">
        <v>113</v>
      </c>
      <c r="I23" s="62">
        <v>21.8</v>
      </c>
      <c r="J23" s="62">
        <f>100-E23-G23-I23</f>
        <v>9.900000000000002</v>
      </c>
      <c r="K23" s="62"/>
    </row>
    <row r="24" spans="1:11" ht="21" customHeight="1">
      <c r="A24" s="7" t="s">
        <v>190</v>
      </c>
      <c r="B24" s="179">
        <v>169447</v>
      </c>
      <c r="C24" s="62">
        <v>100</v>
      </c>
      <c r="D24" s="67" t="s">
        <v>112</v>
      </c>
      <c r="E24" s="62">
        <v>33.2</v>
      </c>
      <c r="F24" s="67" t="s">
        <v>113</v>
      </c>
      <c r="G24" s="62">
        <v>25.3</v>
      </c>
      <c r="H24" s="152" t="s">
        <v>114</v>
      </c>
      <c r="I24" s="62">
        <v>25.9</v>
      </c>
      <c r="J24" s="62">
        <f>100-E24-G24-I24</f>
        <v>15.600000000000001</v>
      </c>
      <c r="K24" s="62"/>
    </row>
    <row r="25" spans="1:11" ht="21" customHeight="1">
      <c r="A25" s="7" t="s">
        <v>191</v>
      </c>
      <c r="B25" s="179">
        <v>162</v>
      </c>
      <c r="C25" s="62">
        <v>100</v>
      </c>
      <c r="D25" s="67" t="s">
        <v>115</v>
      </c>
      <c r="E25" s="62">
        <v>100</v>
      </c>
      <c r="F25" s="67"/>
      <c r="G25" s="62"/>
      <c r="H25" s="67"/>
      <c r="I25" s="62"/>
      <c r="J25" s="62"/>
      <c r="K25" s="62"/>
    </row>
    <row r="26" spans="1:11" ht="21" customHeight="1">
      <c r="A26" s="7" t="s">
        <v>192</v>
      </c>
      <c r="B26" s="179">
        <v>0</v>
      </c>
      <c r="C26" s="62"/>
      <c r="D26" s="67"/>
      <c r="E26" s="62"/>
      <c r="F26" s="67"/>
      <c r="G26" s="62"/>
      <c r="H26" s="67"/>
      <c r="I26" s="62"/>
      <c r="J26" s="62"/>
      <c r="K26" s="62"/>
    </row>
    <row r="27" spans="1:11" ht="21" customHeight="1">
      <c r="A27" s="7" t="s">
        <v>193</v>
      </c>
      <c r="B27" s="179">
        <v>144307</v>
      </c>
      <c r="C27" s="62">
        <v>100</v>
      </c>
      <c r="D27" s="67" t="s">
        <v>117</v>
      </c>
      <c r="E27" s="62">
        <v>45.8</v>
      </c>
      <c r="F27" s="67" t="s">
        <v>115</v>
      </c>
      <c r="G27" s="62">
        <v>41.7</v>
      </c>
      <c r="H27" s="67" t="s">
        <v>118</v>
      </c>
      <c r="I27" s="62">
        <v>11.4</v>
      </c>
      <c r="J27" s="62">
        <f>100-E27-G27-I27</f>
        <v>1.0999999999999996</v>
      </c>
      <c r="K27" s="62"/>
    </row>
    <row r="28" spans="1:11" ht="21" customHeight="1">
      <c r="A28" s="7" t="s">
        <v>194</v>
      </c>
      <c r="B28" s="179">
        <v>1502</v>
      </c>
      <c r="C28" s="62">
        <v>100</v>
      </c>
      <c r="D28" s="67" t="s">
        <v>115</v>
      </c>
      <c r="E28" s="62">
        <v>82.2</v>
      </c>
      <c r="F28" s="67" t="s">
        <v>119</v>
      </c>
      <c r="G28" s="62">
        <v>8.9</v>
      </c>
      <c r="H28" s="67" t="s">
        <v>116</v>
      </c>
      <c r="I28" s="62">
        <v>8.9</v>
      </c>
      <c r="J28" s="62">
        <f>100-E28-G28-I28</f>
        <v>0</v>
      </c>
      <c r="K28" s="62"/>
    </row>
    <row r="29" spans="1:11" ht="21" customHeight="1">
      <c r="A29" s="178" t="s">
        <v>195</v>
      </c>
      <c r="B29" s="179">
        <v>15183</v>
      </c>
      <c r="C29" s="62">
        <v>100</v>
      </c>
      <c r="D29" s="67" t="s">
        <v>115</v>
      </c>
      <c r="E29" s="62">
        <v>48.3</v>
      </c>
      <c r="F29" s="67" t="s">
        <v>112</v>
      </c>
      <c r="G29" s="62">
        <v>17.2</v>
      </c>
      <c r="H29" s="152" t="s">
        <v>114</v>
      </c>
      <c r="I29" s="62">
        <v>12.9</v>
      </c>
      <c r="J29" s="62">
        <f>100-E29-G29-I29</f>
        <v>21.6</v>
      </c>
      <c r="K29" s="62"/>
    </row>
    <row r="30" spans="1:11" ht="21" customHeight="1">
      <c r="A30" s="7" t="s">
        <v>196</v>
      </c>
      <c r="B30" s="179">
        <v>129978</v>
      </c>
      <c r="C30" s="62">
        <v>100</v>
      </c>
      <c r="D30" s="67" t="s">
        <v>116</v>
      </c>
      <c r="E30" s="62">
        <v>81.8</v>
      </c>
      <c r="F30" s="67" t="s">
        <v>115</v>
      </c>
      <c r="G30" s="62">
        <v>17.2</v>
      </c>
      <c r="H30" s="67" t="s">
        <v>113</v>
      </c>
      <c r="I30" s="62">
        <v>1</v>
      </c>
      <c r="J30" s="62">
        <f>100-E30-G30-I30</f>
        <v>3.552713678800501E-15</v>
      </c>
      <c r="K30" s="62"/>
    </row>
    <row r="31" spans="1:11" ht="21" customHeight="1">
      <c r="A31" s="7" t="s">
        <v>197</v>
      </c>
      <c r="B31" s="179">
        <v>0</v>
      </c>
      <c r="C31" s="62"/>
      <c r="D31" s="67"/>
      <c r="E31" s="62"/>
      <c r="F31" s="67"/>
      <c r="G31" s="62"/>
      <c r="H31" s="67"/>
      <c r="I31" s="62"/>
      <c r="J31" s="62"/>
      <c r="K31" s="62"/>
    </row>
    <row r="32" spans="1:11" ht="21" customHeight="1">
      <c r="A32" s="7" t="s">
        <v>198</v>
      </c>
      <c r="B32" s="179">
        <v>0</v>
      </c>
      <c r="C32" s="62"/>
      <c r="D32" s="67"/>
      <c r="E32" s="62"/>
      <c r="F32" s="67"/>
      <c r="G32" s="62"/>
      <c r="H32" s="67"/>
      <c r="I32" s="62"/>
      <c r="J32" s="62"/>
      <c r="K32" s="62"/>
    </row>
    <row r="33" spans="1:11" ht="21" customHeight="1">
      <c r="A33" s="7" t="s">
        <v>199</v>
      </c>
      <c r="B33" s="179">
        <v>0</v>
      </c>
      <c r="C33" s="62"/>
      <c r="D33" s="67"/>
      <c r="E33" s="62"/>
      <c r="F33" s="67"/>
      <c r="G33" s="62"/>
      <c r="H33" s="67"/>
      <c r="I33" s="62"/>
      <c r="J33" s="62"/>
      <c r="K33" s="62"/>
    </row>
    <row r="34" spans="1:11" ht="21" customHeight="1">
      <c r="A34" s="7" t="s">
        <v>200</v>
      </c>
      <c r="B34" s="179">
        <v>275</v>
      </c>
      <c r="C34" s="62">
        <v>100</v>
      </c>
      <c r="D34" s="67" t="s">
        <v>113</v>
      </c>
      <c r="E34" s="62">
        <v>100</v>
      </c>
      <c r="F34" s="67"/>
      <c r="G34" s="62"/>
      <c r="H34" s="67"/>
      <c r="I34" s="62"/>
      <c r="J34" s="62"/>
      <c r="K34" s="62"/>
    </row>
    <row r="35" spans="1:11" ht="21" customHeight="1">
      <c r="A35" s="7" t="s">
        <v>201</v>
      </c>
      <c r="B35" s="179">
        <v>841</v>
      </c>
      <c r="C35" s="62">
        <v>100</v>
      </c>
      <c r="D35" s="67" t="s">
        <v>115</v>
      </c>
      <c r="E35" s="62">
        <v>100</v>
      </c>
      <c r="F35" s="67"/>
      <c r="G35" s="62"/>
      <c r="H35" s="67"/>
      <c r="I35" s="62"/>
      <c r="J35" s="62"/>
      <c r="K35" s="62"/>
    </row>
    <row r="36" spans="1:11" ht="21" customHeight="1">
      <c r="A36" s="7" t="s">
        <v>202</v>
      </c>
      <c r="B36" s="179">
        <v>238168</v>
      </c>
      <c r="C36" s="62">
        <v>100</v>
      </c>
      <c r="D36" s="67" t="s">
        <v>115</v>
      </c>
      <c r="E36" s="62">
        <v>65.1</v>
      </c>
      <c r="F36" s="67" t="s">
        <v>113</v>
      </c>
      <c r="G36" s="62">
        <v>24.4</v>
      </c>
      <c r="H36" s="67" t="s">
        <v>112</v>
      </c>
      <c r="I36" s="62">
        <v>9.6</v>
      </c>
      <c r="J36" s="62">
        <f>100-E36-G36-I36</f>
        <v>0.9000000000000075</v>
      </c>
      <c r="K36" s="62"/>
    </row>
    <row r="37" spans="1:11" ht="21" customHeight="1">
      <c r="A37" s="7" t="s">
        <v>203</v>
      </c>
      <c r="B37" s="179">
        <v>0</v>
      </c>
      <c r="C37" s="62"/>
      <c r="D37" s="67"/>
      <c r="E37" s="62"/>
      <c r="F37" s="67"/>
      <c r="G37" s="62"/>
      <c r="H37" s="67"/>
      <c r="I37" s="62"/>
      <c r="J37" s="62"/>
      <c r="K37" s="62"/>
    </row>
    <row r="38" spans="1:11" ht="21" customHeight="1">
      <c r="A38" s="7" t="s">
        <v>204</v>
      </c>
      <c r="B38" s="179">
        <v>19686</v>
      </c>
      <c r="C38" s="62">
        <v>100</v>
      </c>
      <c r="D38" s="67" t="s">
        <v>112</v>
      </c>
      <c r="E38" s="62">
        <v>33.2</v>
      </c>
      <c r="F38" s="67" t="s">
        <v>113</v>
      </c>
      <c r="G38" s="62">
        <v>25.3</v>
      </c>
      <c r="H38" s="152" t="s">
        <v>114</v>
      </c>
      <c r="I38" s="62">
        <v>24.9</v>
      </c>
      <c r="J38" s="62">
        <f>100-E38-G38-I38</f>
        <v>16.6</v>
      </c>
      <c r="K38" s="62"/>
    </row>
    <row r="39" spans="1:11" ht="12.75" customHeight="1">
      <c r="A39" s="7"/>
      <c r="B39" s="179"/>
      <c r="C39" s="62"/>
      <c r="D39" s="67"/>
      <c r="E39" s="62"/>
      <c r="F39" s="67"/>
      <c r="G39" s="62"/>
      <c r="H39" s="67"/>
      <c r="I39" s="62"/>
      <c r="J39" s="62"/>
      <c r="K39" s="62"/>
    </row>
    <row r="40" spans="1:11" ht="21" customHeight="1">
      <c r="A40" s="7" t="s">
        <v>26</v>
      </c>
      <c r="B40" s="179"/>
      <c r="C40" s="62"/>
      <c r="D40" s="67"/>
      <c r="E40" s="62"/>
      <c r="F40" s="67"/>
      <c r="G40" s="62"/>
      <c r="H40" s="67"/>
      <c r="I40" s="62"/>
      <c r="J40" s="62"/>
      <c r="K40" s="62"/>
    </row>
    <row r="41" spans="1:11" ht="12.75" customHeight="1">
      <c r="A41" s="7"/>
      <c r="B41" s="179"/>
      <c r="C41" s="62"/>
      <c r="D41" s="67"/>
      <c r="E41" s="62"/>
      <c r="F41" s="67"/>
      <c r="G41" s="62"/>
      <c r="H41" s="67"/>
      <c r="I41" s="62"/>
      <c r="J41" s="62"/>
      <c r="K41" s="62"/>
    </row>
    <row r="42" spans="1:11" ht="21" customHeight="1">
      <c r="A42" s="7" t="s">
        <v>205</v>
      </c>
      <c r="B42" s="179">
        <v>3613232</v>
      </c>
      <c r="C42" s="62">
        <v>100</v>
      </c>
      <c r="D42" s="67" t="s">
        <v>115</v>
      </c>
      <c r="E42" s="62">
        <v>36.1</v>
      </c>
      <c r="F42" s="67" t="s">
        <v>116</v>
      </c>
      <c r="G42" s="62">
        <v>32.2</v>
      </c>
      <c r="H42" s="67" t="s">
        <v>113</v>
      </c>
      <c r="I42" s="62">
        <v>18.8</v>
      </c>
      <c r="J42" s="62">
        <f>100-E42-G42-I42</f>
        <v>12.899999999999995</v>
      </c>
      <c r="K42" s="62"/>
    </row>
    <row r="43" spans="1:11" ht="12.75" customHeight="1" thickBot="1">
      <c r="A43" s="37"/>
      <c r="B43" s="38"/>
      <c r="C43" s="38"/>
      <c r="D43" s="38"/>
      <c r="E43" s="38"/>
      <c r="F43" s="38"/>
      <c r="G43" s="38"/>
      <c r="H43" s="32"/>
      <c r="I43" s="32"/>
      <c r="J43" s="32"/>
      <c r="K43" s="32"/>
    </row>
  </sheetData>
  <printOptions/>
  <pageMargins left="0.5" right="0.5" top="0.5" bottom="0.5" header="0.512" footer="0.51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34"/>
  <sheetViews>
    <sheetView defaultGridColor="0" zoomScale="87" zoomScaleNormal="87" zoomScaleSheetLayoutView="100" colorId="22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4.25"/>
  <cols>
    <col min="1" max="1" width="27.875" style="10" customWidth="1"/>
    <col min="2" max="10" width="12.875" style="9" customWidth="1"/>
    <col min="11" max="13" width="12.875" style="10" customWidth="1"/>
    <col min="14" max="16384" width="9.00390625" style="10" customWidth="1"/>
  </cols>
  <sheetData>
    <row r="1" ht="17.25">
      <c r="A1" s="94" t="s">
        <v>87</v>
      </c>
    </row>
    <row r="2" ht="14.25">
      <c r="A2" s="8"/>
    </row>
    <row r="3" ht="14.25">
      <c r="A3" s="8"/>
    </row>
    <row r="4" spans="10:13" ht="15" thickBot="1">
      <c r="J4" s="24"/>
      <c r="M4" s="24" t="s">
        <v>28</v>
      </c>
    </row>
    <row r="5" spans="1:13" s="94" customFormat="1" ht="21" customHeight="1">
      <c r="A5" s="93"/>
      <c r="B5" s="133" t="s">
        <v>35</v>
      </c>
      <c r="C5" s="133"/>
      <c r="D5" s="133"/>
      <c r="E5" s="134" t="s">
        <v>141</v>
      </c>
      <c r="F5" s="133"/>
      <c r="G5" s="133"/>
      <c r="H5" s="134" t="s">
        <v>142</v>
      </c>
      <c r="I5" s="133"/>
      <c r="J5" s="133"/>
      <c r="K5" s="134" t="s">
        <v>36</v>
      </c>
      <c r="L5" s="135"/>
      <c r="M5" s="135"/>
    </row>
    <row r="6" spans="1:11" ht="6" customHeight="1">
      <c r="A6" s="18"/>
      <c r="B6" s="11"/>
      <c r="C6" s="11"/>
      <c r="D6" s="11"/>
      <c r="E6" s="16"/>
      <c r="F6" s="11"/>
      <c r="G6" s="11"/>
      <c r="H6" s="16"/>
      <c r="I6" s="11"/>
      <c r="J6" s="11"/>
      <c r="K6" s="21"/>
    </row>
    <row r="7" spans="1:13" ht="21" customHeight="1" thickBot="1">
      <c r="A7" s="95"/>
      <c r="B7" s="96" t="s">
        <v>29</v>
      </c>
      <c r="C7" s="97" t="s">
        <v>30</v>
      </c>
      <c r="D7" s="98" t="s">
        <v>31</v>
      </c>
      <c r="E7" s="99" t="s">
        <v>29</v>
      </c>
      <c r="F7" s="97" t="s">
        <v>30</v>
      </c>
      <c r="G7" s="98" t="s">
        <v>31</v>
      </c>
      <c r="H7" s="99" t="s">
        <v>29</v>
      </c>
      <c r="I7" s="97" t="s">
        <v>30</v>
      </c>
      <c r="J7" s="98" t="s">
        <v>31</v>
      </c>
      <c r="K7" s="100" t="s">
        <v>29</v>
      </c>
      <c r="L7" s="101" t="s">
        <v>30</v>
      </c>
      <c r="M7" s="101" t="s">
        <v>31</v>
      </c>
    </row>
    <row r="8" spans="1:21" ht="12" customHeight="1">
      <c r="A8" s="18"/>
      <c r="B8" s="11"/>
      <c r="C8" s="11"/>
      <c r="D8" s="11"/>
      <c r="E8" s="11"/>
      <c r="F8" s="11"/>
      <c r="G8" s="11"/>
      <c r="H8" s="11"/>
      <c r="I8" s="11"/>
      <c r="J8" s="11"/>
      <c r="N8" s="12"/>
      <c r="O8" s="12"/>
      <c r="P8" s="12"/>
      <c r="Q8" s="12"/>
      <c r="R8" s="12"/>
      <c r="S8" s="12"/>
      <c r="T8" s="12"/>
      <c r="U8" s="12"/>
    </row>
    <row r="9" spans="1:13" ht="21" customHeight="1">
      <c r="A9" s="6" t="s">
        <v>85</v>
      </c>
      <c r="B9" s="159">
        <f aca="true" t="shared" si="0" ref="B9:B33">E9+H9+K9</f>
        <v>128670332</v>
      </c>
      <c r="C9" s="159">
        <f aca="true" t="shared" si="1" ref="C9:C24">F9+I9+L9</f>
        <v>38821028</v>
      </c>
      <c r="D9" s="159">
        <f aca="true" t="shared" si="2" ref="D9:D33">G9+J9+M9</f>
        <v>89849304</v>
      </c>
      <c r="E9" s="159">
        <f>E10+E27</f>
        <v>15814157</v>
      </c>
      <c r="F9" s="159">
        <f aca="true" t="shared" si="3" ref="F9:M9">F10+F27</f>
        <v>3950756</v>
      </c>
      <c r="G9" s="159">
        <f t="shared" si="3"/>
        <v>11863401</v>
      </c>
      <c r="H9" s="159">
        <f t="shared" si="3"/>
        <v>61922633</v>
      </c>
      <c r="I9" s="159">
        <f t="shared" si="3"/>
        <v>19243312</v>
      </c>
      <c r="J9" s="159">
        <f t="shared" si="3"/>
        <v>42679321</v>
      </c>
      <c r="K9" s="159">
        <f t="shared" si="3"/>
        <v>50933542</v>
      </c>
      <c r="L9" s="159">
        <f t="shared" si="3"/>
        <v>15626960</v>
      </c>
      <c r="M9" s="159">
        <f t="shared" si="3"/>
        <v>35306582</v>
      </c>
    </row>
    <row r="10" spans="1:13" ht="21" customHeight="1">
      <c r="A10" s="6" t="s">
        <v>27</v>
      </c>
      <c r="B10" s="159">
        <f t="shared" si="0"/>
        <v>97249973</v>
      </c>
      <c r="C10" s="159">
        <f t="shared" si="1"/>
        <v>26858432</v>
      </c>
      <c r="D10" s="159">
        <f t="shared" si="2"/>
        <v>70391541</v>
      </c>
      <c r="E10" s="159">
        <f>SUM(E11:E26)</f>
        <v>14705559</v>
      </c>
      <c r="F10" s="159">
        <f aca="true" t="shared" si="4" ref="F10:M10">SUM(F11:F26)</f>
        <v>3338472</v>
      </c>
      <c r="G10" s="159">
        <f t="shared" si="4"/>
        <v>11367087</v>
      </c>
      <c r="H10" s="159">
        <f t="shared" si="4"/>
        <v>54197048</v>
      </c>
      <c r="I10" s="159">
        <f t="shared" si="4"/>
        <v>16927288</v>
      </c>
      <c r="J10" s="159">
        <f t="shared" si="4"/>
        <v>37269760</v>
      </c>
      <c r="K10" s="159">
        <f t="shared" si="4"/>
        <v>28347366</v>
      </c>
      <c r="L10" s="159">
        <f t="shared" si="4"/>
        <v>6592672</v>
      </c>
      <c r="M10" s="159">
        <f t="shared" si="4"/>
        <v>21754694</v>
      </c>
    </row>
    <row r="11" spans="1:13" ht="21" customHeight="1">
      <c r="A11" s="7" t="s">
        <v>159</v>
      </c>
      <c r="B11" s="159">
        <f t="shared" si="0"/>
        <v>127665</v>
      </c>
      <c r="C11" s="159">
        <f t="shared" si="1"/>
        <v>50101</v>
      </c>
      <c r="D11" s="159">
        <f t="shared" si="2"/>
        <v>77564</v>
      </c>
      <c r="E11" s="159">
        <v>127665</v>
      </c>
      <c r="F11" s="159">
        <v>50101</v>
      </c>
      <c r="G11" s="159">
        <v>77564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</row>
    <row r="12" spans="1:13" ht="21" customHeight="1">
      <c r="A12" s="7" t="s">
        <v>160</v>
      </c>
      <c r="B12" s="159">
        <f t="shared" si="0"/>
        <v>145071</v>
      </c>
      <c r="C12" s="159">
        <f t="shared" si="1"/>
        <v>69937</v>
      </c>
      <c r="D12" s="159">
        <f t="shared" si="2"/>
        <v>75134</v>
      </c>
      <c r="E12" s="159">
        <v>24445</v>
      </c>
      <c r="F12" s="159">
        <v>9625</v>
      </c>
      <c r="G12" s="159">
        <v>14820</v>
      </c>
      <c r="H12" s="159">
        <v>120626</v>
      </c>
      <c r="I12" s="159">
        <v>60312</v>
      </c>
      <c r="J12" s="159">
        <v>60314</v>
      </c>
      <c r="K12" s="159">
        <v>0</v>
      </c>
      <c r="L12" s="159">
        <v>0</v>
      </c>
      <c r="M12" s="159">
        <v>0</v>
      </c>
    </row>
    <row r="13" spans="1:13" ht="21" customHeight="1">
      <c r="A13" s="7" t="s">
        <v>161</v>
      </c>
      <c r="B13" s="159">
        <f t="shared" si="0"/>
        <v>433930</v>
      </c>
      <c r="C13" s="159">
        <f t="shared" si="1"/>
        <v>7509</v>
      </c>
      <c r="D13" s="159">
        <f t="shared" si="2"/>
        <v>426421</v>
      </c>
      <c r="E13" s="159">
        <v>208600</v>
      </c>
      <c r="F13" s="159">
        <v>7509</v>
      </c>
      <c r="G13" s="159">
        <v>201091</v>
      </c>
      <c r="H13" s="159">
        <v>225330</v>
      </c>
      <c r="I13" s="159">
        <v>0</v>
      </c>
      <c r="J13" s="159">
        <v>225330</v>
      </c>
      <c r="K13" s="159">
        <v>0</v>
      </c>
      <c r="L13" s="159">
        <v>0</v>
      </c>
      <c r="M13" s="159">
        <v>0</v>
      </c>
    </row>
    <row r="14" spans="1:13" ht="21" customHeight="1">
      <c r="A14" s="7" t="s">
        <v>162</v>
      </c>
      <c r="B14" s="159">
        <f t="shared" si="0"/>
        <v>16641268</v>
      </c>
      <c r="C14" s="159">
        <f t="shared" si="1"/>
        <v>7368594</v>
      </c>
      <c r="D14" s="159">
        <f t="shared" si="2"/>
        <v>9272674</v>
      </c>
      <c r="E14" s="159">
        <v>1789130</v>
      </c>
      <c r="F14" s="159">
        <v>910077</v>
      </c>
      <c r="G14" s="159">
        <v>879053</v>
      </c>
      <c r="H14" s="159">
        <v>5696325</v>
      </c>
      <c r="I14" s="159">
        <v>3112312</v>
      </c>
      <c r="J14" s="159">
        <v>2584013</v>
      </c>
      <c r="K14" s="160">
        <v>9155813</v>
      </c>
      <c r="L14" s="160">
        <v>3346205</v>
      </c>
      <c r="M14" s="160">
        <v>5809608</v>
      </c>
    </row>
    <row r="15" spans="1:13" ht="21" customHeight="1">
      <c r="A15" s="7" t="s">
        <v>163</v>
      </c>
      <c r="B15" s="159">
        <f t="shared" si="0"/>
        <v>16372816</v>
      </c>
      <c r="C15" s="159">
        <f t="shared" si="1"/>
        <v>6230956</v>
      </c>
      <c r="D15" s="159">
        <f t="shared" si="2"/>
        <v>10141860</v>
      </c>
      <c r="E15" s="159">
        <v>1823516</v>
      </c>
      <c r="F15" s="159">
        <v>503413</v>
      </c>
      <c r="G15" s="159">
        <v>1320103</v>
      </c>
      <c r="H15" s="159">
        <v>8429660</v>
      </c>
      <c r="I15" s="159">
        <v>3550996</v>
      </c>
      <c r="J15" s="159">
        <v>4878664</v>
      </c>
      <c r="K15" s="160">
        <v>6119640</v>
      </c>
      <c r="L15" s="160">
        <v>2176547</v>
      </c>
      <c r="M15" s="160">
        <v>3943093</v>
      </c>
    </row>
    <row r="16" spans="1:13" ht="21" customHeight="1">
      <c r="A16" s="7" t="s">
        <v>164</v>
      </c>
      <c r="B16" s="159">
        <f t="shared" si="0"/>
        <v>4805210</v>
      </c>
      <c r="C16" s="159">
        <f t="shared" si="1"/>
        <v>1421339</v>
      </c>
      <c r="D16" s="159">
        <f t="shared" si="2"/>
        <v>3383871</v>
      </c>
      <c r="E16" s="159">
        <v>1950110</v>
      </c>
      <c r="F16" s="159">
        <v>476731</v>
      </c>
      <c r="G16" s="159">
        <v>1473379</v>
      </c>
      <c r="H16" s="159">
        <v>1901434</v>
      </c>
      <c r="I16" s="159">
        <v>610914</v>
      </c>
      <c r="J16" s="159">
        <v>1290520</v>
      </c>
      <c r="K16" s="160">
        <v>953666</v>
      </c>
      <c r="L16" s="160">
        <v>333694</v>
      </c>
      <c r="M16" s="160">
        <v>619972</v>
      </c>
    </row>
    <row r="17" spans="1:13" ht="21" customHeight="1">
      <c r="A17" s="7" t="s">
        <v>165</v>
      </c>
      <c r="B17" s="159">
        <f t="shared" si="0"/>
        <v>3549192</v>
      </c>
      <c r="C17" s="159">
        <f t="shared" si="1"/>
        <v>777532</v>
      </c>
      <c r="D17" s="159">
        <f t="shared" si="2"/>
        <v>2771660</v>
      </c>
      <c r="E17" s="159">
        <v>299917</v>
      </c>
      <c r="F17" s="159">
        <v>101035</v>
      </c>
      <c r="G17" s="159">
        <v>198882</v>
      </c>
      <c r="H17" s="159">
        <v>3249275</v>
      </c>
      <c r="I17" s="159">
        <v>676497</v>
      </c>
      <c r="J17" s="159">
        <v>2572778</v>
      </c>
      <c r="K17" s="159">
        <v>0</v>
      </c>
      <c r="L17" s="159">
        <v>0</v>
      </c>
      <c r="M17" s="159">
        <v>0</v>
      </c>
    </row>
    <row r="18" spans="1:13" ht="21" customHeight="1">
      <c r="A18" s="7" t="s">
        <v>166</v>
      </c>
      <c r="B18" s="159">
        <f t="shared" si="0"/>
        <v>13927078</v>
      </c>
      <c r="C18" s="159">
        <f t="shared" si="1"/>
        <v>4873501</v>
      </c>
      <c r="D18" s="159">
        <f t="shared" si="2"/>
        <v>9053577</v>
      </c>
      <c r="E18" s="159">
        <v>1616271</v>
      </c>
      <c r="F18" s="159">
        <v>266361</v>
      </c>
      <c r="G18" s="159">
        <v>1349910</v>
      </c>
      <c r="H18" s="159">
        <v>12310807</v>
      </c>
      <c r="I18" s="159">
        <v>4607140</v>
      </c>
      <c r="J18" s="159">
        <v>7703667</v>
      </c>
      <c r="K18" s="159">
        <v>0</v>
      </c>
      <c r="L18" s="159">
        <v>0</v>
      </c>
      <c r="M18" s="159">
        <v>0</v>
      </c>
    </row>
    <row r="19" spans="1:13" ht="21" customHeight="1">
      <c r="A19" s="7" t="s">
        <v>167</v>
      </c>
      <c r="B19" s="159">
        <f t="shared" si="0"/>
        <v>186750</v>
      </c>
      <c r="C19" s="159">
        <f t="shared" si="1"/>
        <v>51058</v>
      </c>
      <c r="D19" s="159">
        <f t="shared" si="2"/>
        <v>135692</v>
      </c>
      <c r="E19" s="159">
        <v>74117</v>
      </c>
      <c r="F19" s="159">
        <v>15168</v>
      </c>
      <c r="G19" s="159">
        <v>58949</v>
      </c>
      <c r="H19" s="159">
        <v>112633</v>
      </c>
      <c r="I19" s="159">
        <v>35890</v>
      </c>
      <c r="J19" s="159">
        <v>76743</v>
      </c>
      <c r="K19" s="159">
        <v>0</v>
      </c>
      <c r="L19" s="159">
        <v>0</v>
      </c>
      <c r="M19" s="159">
        <v>0</v>
      </c>
    </row>
    <row r="20" spans="1:13" ht="21" customHeight="1">
      <c r="A20" s="7" t="s">
        <v>168</v>
      </c>
      <c r="B20" s="159">
        <f t="shared" si="0"/>
        <v>2581012</v>
      </c>
      <c r="C20" s="159">
        <f t="shared" si="1"/>
        <v>174450</v>
      </c>
      <c r="D20" s="159">
        <f t="shared" si="2"/>
        <v>2406562</v>
      </c>
      <c r="E20" s="159">
        <v>1092313</v>
      </c>
      <c r="F20" s="159">
        <v>105972</v>
      </c>
      <c r="G20" s="159">
        <v>986341</v>
      </c>
      <c r="H20" s="159">
        <v>1094699</v>
      </c>
      <c r="I20" s="159">
        <v>41778</v>
      </c>
      <c r="J20" s="159">
        <v>1052921</v>
      </c>
      <c r="K20" s="160">
        <v>394000</v>
      </c>
      <c r="L20" s="160">
        <v>26700</v>
      </c>
      <c r="M20" s="160">
        <v>367300</v>
      </c>
    </row>
    <row r="21" spans="1:13" ht="21" customHeight="1">
      <c r="A21" s="7" t="s">
        <v>169</v>
      </c>
      <c r="B21" s="159">
        <f t="shared" si="0"/>
        <v>8305559</v>
      </c>
      <c r="C21" s="159">
        <f t="shared" si="1"/>
        <v>1352564</v>
      </c>
      <c r="D21" s="159">
        <f t="shared" si="2"/>
        <v>6952995</v>
      </c>
      <c r="E21" s="159">
        <v>1516080</v>
      </c>
      <c r="F21" s="159">
        <v>247540</v>
      </c>
      <c r="G21" s="159">
        <v>1268540</v>
      </c>
      <c r="H21" s="159">
        <v>3816926</v>
      </c>
      <c r="I21" s="159">
        <v>587753</v>
      </c>
      <c r="J21" s="159">
        <v>3229173</v>
      </c>
      <c r="K21" s="160">
        <v>2972553</v>
      </c>
      <c r="L21" s="160">
        <v>517271</v>
      </c>
      <c r="M21" s="160">
        <v>2455282</v>
      </c>
    </row>
    <row r="22" spans="1:13" ht="21" customHeight="1">
      <c r="A22" s="7" t="s">
        <v>170</v>
      </c>
      <c r="B22" s="159">
        <f t="shared" si="0"/>
        <v>13169831</v>
      </c>
      <c r="C22" s="159">
        <f t="shared" si="1"/>
        <v>2286789</v>
      </c>
      <c r="D22" s="159">
        <f t="shared" si="2"/>
        <v>10883042</v>
      </c>
      <c r="E22" s="159">
        <v>1838118</v>
      </c>
      <c r="F22" s="159">
        <v>133650</v>
      </c>
      <c r="G22" s="159">
        <v>1704468</v>
      </c>
      <c r="H22" s="159">
        <v>11012863</v>
      </c>
      <c r="I22" s="159">
        <v>2123095</v>
      </c>
      <c r="J22" s="159">
        <v>8889768</v>
      </c>
      <c r="K22" s="160">
        <v>318850</v>
      </c>
      <c r="L22" s="160">
        <v>30044</v>
      </c>
      <c r="M22" s="160">
        <v>288806</v>
      </c>
    </row>
    <row r="23" spans="1:13" ht="21" customHeight="1">
      <c r="A23" s="7" t="s">
        <v>171</v>
      </c>
      <c r="B23" s="159">
        <f t="shared" si="0"/>
        <v>2107521</v>
      </c>
      <c r="C23" s="159">
        <f t="shared" si="1"/>
        <v>286020</v>
      </c>
      <c r="D23" s="159">
        <f t="shared" si="2"/>
        <v>1821501</v>
      </c>
      <c r="E23" s="159">
        <v>276520</v>
      </c>
      <c r="F23" s="159">
        <v>67490</v>
      </c>
      <c r="G23" s="159">
        <v>209030</v>
      </c>
      <c r="H23" s="159">
        <v>1187864</v>
      </c>
      <c r="I23" s="159">
        <v>189872</v>
      </c>
      <c r="J23" s="159">
        <v>997992</v>
      </c>
      <c r="K23" s="160">
        <v>643137</v>
      </c>
      <c r="L23" s="160">
        <v>28658</v>
      </c>
      <c r="M23" s="160">
        <v>614479</v>
      </c>
    </row>
    <row r="24" spans="1:13" ht="21" customHeight="1">
      <c r="A24" s="7" t="s">
        <v>172</v>
      </c>
      <c r="B24" s="159">
        <f t="shared" si="0"/>
        <v>167711</v>
      </c>
      <c r="C24" s="159">
        <f t="shared" si="1"/>
        <v>61938</v>
      </c>
      <c r="D24" s="159">
        <f t="shared" si="2"/>
        <v>105773</v>
      </c>
      <c r="E24" s="159">
        <v>167711</v>
      </c>
      <c r="F24" s="159">
        <v>61938</v>
      </c>
      <c r="G24" s="159">
        <v>105773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</row>
    <row r="25" spans="1:13" ht="21" customHeight="1">
      <c r="A25" s="7" t="s">
        <v>173</v>
      </c>
      <c r="B25" s="159">
        <f t="shared" si="0"/>
        <v>11682005</v>
      </c>
      <c r="C25" s="159">
        <f aca="true" t="shared" si="5" ref="C25:C33">F25+I25+L25</f>
        <v>1353631</v>
      </c>
      <c r="D25" s="159">
        <f t="shared" si="2"/>
        <v>10328374</v>
      </c>
      <c r="E25" s="159">
        <v>687210</v>
      </c>
      <c r="F25" s="159">
        <v>267308</v>
      </c>
      <c r="G25" s="159">
        <v>419902</v>
      </c>
      <c r="H25" s="159">
        <v>3909182</v>
      </c>
      <c r="I25" s="159">
        <v>1022324</v>
      </c>
      <c r="J25" s="159">
        <v>2886858</v>
      </c>
      <c r="K25" s="160">
        <v>7085613</v>
      </c>
      <c r="L25" s="160">
        <v>63999</v>
      </c>
      <c r="M25" s="160">
        <v>7021614</v>
      </c>
    </row>
    <row r="26" spans="1:13" ht="21" customHeight="1">
      <c r="A26" s="7" t="s">
        <v>174</v>
      </c>
      <c r="B26" s="159">
        <f t="shared" si="0"/>
        <v>3047354</v>
      </c>
      <c r="C26" s="159">
        <f t="shared" si="5"/>
        <v>492513</v>
      </c>
      <c r="D26" s="159">
        <f t="shared" si="2"/>
        <v>2554841</v>
      </c>
      <c r="E26" s="159">
        <v>1213836</v>
      </c>
      <c r="F26" s="159">
        <v>114554</v>
      </c>
      <c r="G26" s="159">
        <v>1099282</v>
      </c>
      <c r="H26" s="159">
        <v>1129424</v>
      </c>
      <c r="I26" s="159">
        <v>308405</v>
      </c>
      <c r="J26" s="159">
        <v>821019</v>
      </c>
      <c r="K26" s="160">
        <v>704094</v>
      </c>
      <c r="L26" s="160">
        <v>69554</v>
      </c>
      <c r="M26" s="160">
        <v>634540</v>
      </c>
    </row>
    <row r="27" spans="1:13" ht="21" customHeight="1">
      <c r="A27" s="6" t="s">
        <v>135</v>
      </c>
      <c r="B27" s="159">
        <f t="shared" si="0"/>
        <v>31420359</v>
      </c>
      <c r="C27" s="159">
        <f t="shared" si="5"/>
        <v>11962596</v>
      </c>
      <c r="D27" s="159">
        <f t="shared" si="2"/>
        <v>19457763</v>
      </c>
      <c r="E27" s="159">
        <f>SUM(E28:E33)</f>
        <v>1108598</v>
      </c>
      <c r="F27" s="159">
        <f aca="true" t="shared" si="6" ref="F27:M27">SUM(F28:F33)</f>
        <v>612284</v>
      </c>
      <c r="G27" s="159">
        <f t="shared" si="6"/>
        <v>496314</v>
      </c>
      <c r="H27" s="159">
        <f t="shared" si="6"/>
        <v>7725585</v>
      </c>
      <c r="I27" s="159">
        <f t="shared" si="6"/>
        <v>2316024</v>
      </c>
      <c r="J27" s="159">
        <f t="shared" si="6"/>
        <v>5409561</v>
      </c>
      <c r="K27" s="159">
        <f t="shared" si="6"/>
        <v>22586176</v>
      </c>
      <c r="L27" s="159">
        <f t="shared" si="6"/>
        <v>9034288</v>
      </c>
      <c r="M27" s="159">
        <f t="shared" si="6"/>
        <v>13551888</v>
      </c>
    </row>
    <row r="28" spans="1:13" ht="21" customHeight="1">
      <c r="A28" s="7" t="s">
        <v>175</v>
      </c>
      <c r="B28" s="159">
        <f t="shared" si="0"/>
        <v>2605878</v>
      </c>
      <c r="C28" s="159">
        <f t="shared" si="5"/>
        <v>259497</v>
      </c>
      <c r="D28" s="159">
        <f t="shared" si="2"/>
        <v>2346381</v>
      </c>
      <c r="E28" s="159">
        <v>17000</v>
      </c>
      <c r="F28" s="159">
        <v>0</v>
      </c>
      <c r="G28" s="159">
        <v>17000</v>
      </c>
      <c r="H28" s="159">
        <v>0</v>
      </c>
      <c r="I28" s="159">
        <v>0</v>
      </c>
      <c r="J28" s="159">
        <v>0</v>
      </c>
      <c r="K28" s="160">
        <v>2588878</v>
      </c>
      <c r="L28" s="160">
        <v>259497</v>
      </c>
      <c r="M28" s="160">
        <v>2329381</v>
      </c>
    </row>
    <row r="29" spans="1:13" ht="21" customHeight="1">
      <c r="A29" s="7" t="s">
        <v>176</v>
      </c>
      <c r="B29" s="159">
        <f t="shared" si="0"/>
        <v>509238</v>
      </c>
      <c r="C29" s="159">
        <f t="shared" si="5"/>
        <v>26826</v>
      </c>
      <c r="D29" s="159">
        <f t="shared" si="2"/>
        <v>482412</v>
      </c>
      <c r="E29" s="159">
        <v>47941</v>
      </c>
      <c r="F29" s="159">
        <v>7480</v>
      </c>
      <c r="G29" s="159">
        <v>40461</v>
      </c>
      <c r="H29" s="159">
        <v>97624</v>
      </c>
      <c r="I29" s="159">
        <v>10481</v>
      </c>
      <c r="J29" s="159">
        <v>87143</v>
      </c>
      <c r="K29" s="160">
        <v>363673</v>
      </c>
      <c r="L29" s="160">
        <v>8865</v>
      </c>
      <c r="M29" s="160">
        <v>354808</v>
      </c>
    </row>
    <row r="30" spans="1:13" ht="21" customHeight="1">
      <c r="A30" s="7" t="s">
        <v>177</v>
      </c>
      <c r="B30" s="159">
        <f t="shared" si="0"/>
        <v>18928434</v>
      </c>
      <c r="C30" s="159">
        <f t="shared" si="5"/>
        <v>9278611</v>
      </c>
      <c r="D30" s="159">
        <f t="shared" si="2"/>
        <v>9649823</v>
      </c>
      <c r="E30" s="159">
        <v>206601</v>
      </c>
      <c r="F30" s="159">
        <v>170783</v>
      </c>
      <c r="G30" s="159">
        <v>35818</v>
      </c>
      <c r="H30" s="159">
        <v>1400779</v>
      </c>
      <c r="I30" s="159">
        <v>730155</v>
      </c>
      <c r="J30" s="159">
        <v>670624</v>
      </c>
      <c r="K30" s="160">
        <v>17321054</v>
      </c>
      <c r="L30" s="160">
        <v>8377673</v>
      </c>
      <c r="M30" s="160">
        <v>8943381</v>
      </c>
    </row>
    <row r="31" spans="1:13" ht="21" customHeight="1">
      <c r="A31" s="7" t="s">
        <v>178</v>
      </c>
      <c r="B31" s="159">
        <f t="shared" si="0"/>
        <v>5149429</v>
      </c>
      <c r="C31" s="159">
        <f t="shared" si="5"/>
        <v>860082</v>
      </c>
      <c r="D31" s="159">
        <f t="shared" si="2"/>
        <v>4289347</v>
      </c>
      <c r="E31" s="159">
        <v>326012</v>
      </c>
      <c r="F31" s="159">
        <v>147017</v>
      </c>
      <c r="G31" s="159">
        <v>178995</v>
      </c>
      <c r="H31" s="159">
        <v>3039656</v>
      </c>
      <c r="I31" s="159">
        <v>448939</v>
      </c>
      <c r="J31" s="159">
        <v>2590717</v>
      </c>
      <c r="K31" s="160">
        <v>1783761</v>
      </c>
      <c r="L31" s="160">
        <v>264126</v>
      </c>
      <c r="M31" s="160">
        <v>1519635</v>
      </c>
    </row>
    <row r="32" spans="1:13" ht="21" customHeight="1">
      <c r="A32" s="7" t="s">
        <v>179</v>
      </c>
      <c r="B32" s="159">
        <f t="shared" si="0"/>
        <v>547706</v>
      </c>
      <c r="C32" s="159">
        <f t="shared" si="5"/>
        <v>302509</v>
      </c>
      <c r="D32" s="159">
        <f t="shared" si="2"/>
        <v>245197</v>
      </c>
      <c r="E32" s="159">
        <v>42079</v>
      </c>
      <c r="F32" s="159">
        <v>6821</v>
      </c>
      <c r="G32" s="159">
        <v>35258</v>
      </c>
      <c r="H32" s="159">
        <v>505627</v>
      </c>
      <c r="I32" s="159">
        <v>295688</v>
      </c>
      <c r="J32" s="159">
        <v>209939</v>
      </c>
      <c r="K32" s="159">
        <v>0</v>
      </c>
      <c r="L32" s="159">
        <v>0</v>
      </c>
      <c r="M32" s="159">
        <v>0</v>
      </c>
    </row>
    <row r="33" spans="1:13" ht="21" customHeight="1">
      <c r="A33" s="7" t="s">
        <v>180</v>
      </c>
      <c r="B33" s="159">
        <f t="shared" si="0"/>
        <v>3679674</v>
      </c>
      <c r="C33" s="159">
        <f t="shared" si="5"/>
        <v>1235071</v>
      </c>
      <c r="D33" s="159">
        <f t="shared" si="2"/>
        <v>2444603</v>
      </c>
      <c r="E33" s="159">
        <v>468965</v>
      </c>
      <c r="F33" s="159">
        <v>280183</v>
      </c>
      <c r="G33" s="159">
        <v>188782</v>
      </c>
      <c r="H33" s="159">
        <v>2681899</v>
      </c>
      <c r="I33" s="159">
        <v>830761</v>
      </c>
      <c r="J33" s="159">
        <v>1851138</v>
      </c>
      <c r="K33" s="160">
        <v>528810</v>
      </c>
      <c r="L33" s="160">
        <v>124127</v>
      </c>
      <c r="M33" s="160">
        <v>404683</v>
      </c>
    </row>
    <row r="34" spans="1:13" ht="12" customHeight="1" thickBot="1">
      <c r="A34" s="163"/>
      <c r="B34" s="161"/>
      <c r="C34" s="161"/>
      <c r="D34" s="161"/>
      <c r="E34" s="161"/>
      <c r="F34" s="161"/>
      <c r="G34" s="161"/>
      <c r="H34" s="161"/>
      <c r="I34" s="161"/>
      <c r="J34" s="161"/>
      <c r="K34" s="162"/>
      <c r="L34" s="162"/>
      <c r="M34" s="162"/>
    </row>
  </sheetData>
  <printOptions/>
  <pageMargins left="0.86" right="0.5118110236220472" top="1.1023622047244095" bottom="0.5118110236220472" header="0.5118110236220472" footer="0.5118110236220472"/>
  <pageSetup horizontalDpi="300" verticalDpi="3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M34"/>
  <sheetViews>
    <sheetView defaultGridColor="0" zoomScale="87" zoomScaleNormal="87" colorId="22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0.625" defaultRowHeight="14.25"/>
  <cols>
    <col min="1" max="1" width="28.00390625" style="0" customWidth="1"/>
    <col min="2" max="11" width="12.875" style="0" customWidth="1"/>
    <col min="12" max="13" width="12.875" style="127" customWidth="1"/>
  </cols>
  <sheetData>
    <row r="1" spans="1:13" ht="14.25" customHeight="1">
      <c r="A1" s="150" t="s">
        <v>88</v>
      </c>
      <c r="B1" s="9"/>
      <c r="C1" s="9"/>
      <c r="D1" s="9"/>
      <c r="E1" s="9"/>
      <c r="F1" s="9"/>
      <c r="G1" s="9"/>
      <c r="H1" s="9"/>
      <c r="I1" s="9"/>
      <c r="J1" s="9"/>
      <c r="K1" s="10"/>
      <c r="L1" s="9"/>
      <c r="M1" s="9"/>
    </row>
    <row r="2" spans="1:13" ht="14.2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10"/>
      <c r="L2" s="9"/>
      <c r="M2" s="9"/>
    </row>
    <row r="3" spans="1:13" ht="14.2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10"/>
      <c r="L3" s="9"/>
      <c r="M3" s="9"/>
    </row>
    <row r="4" spans="1:13" ht="14.25" customHeight="1" thickBot="1">
      <c r="A4" s="10"/>
      <c r="B4" s="9"/>
      <c r="C4" s="9"/>
      <c r="D4" s="9"/>
      <c r="E4" s="9"/>
      <c r="F4" s="9"/>
      <c r="G4" s="9"/>
      <c r="H4" s="9"/>
      <c r="I4" s="9"/>
      <c r="J4" s="9"/>
      <c r="K4" s="10"/>
      <c r="L4" s="9"/>
      <c r="M4" s="124" t="s">
        <v>34</v>
      </c>
    </row>
    <row r="5" spans="1:13" ht="21" customHeight="1">
      <c r="A5" s="17"/>
      <c r="B5" s="13" t="s">
        <v>33</v>
      </c>
      <c r="C5" s="13"/>
      <c r="D5" s="13"/>
      <c r="E5" s="15" t="s">
        <v>143</v>
      </c>
      <c r="F5" s="13"/>
      <c r="G5" s="13"/>
      <c r="H5" s="15" t="s">
        <v>144</v>
      </c>
      <c r="I5" s="13"/>
      <c r="J5" s="13"/>
      <c r="K5" s="20" t="s">
        <v>32</v>
      </c>
      <c r="L5" s="125"/>
      <c r="M5" s="125"/>
    </row>
    <row r="6" spans="1:13" ht="6" customHeight="1">
      <c r="A6" s="18"/>
      <c r="B6" s="11"/>
      <c r="C6" s="11"/>
      <c r="D6" s="11"/>
      <c r="E6" s="16"/>
      <c r="F6" s="11"/>
      <c r="G6" s="11"/>
      <c r="H6" s="16"/>
      <c r="I6" s="11"/>
      <c r="J6" s="11"/>
      <c r="K6" s="21"/>
      <c r="L6" s="9"/>
      <c r="M6" s="9"/>
    </row>
    <row r="7" spans="1:13" ht="21" customHeight="1" thickBot="1">
      <c r="A7" s="95"/>
      <c r="B7" s="96" t="s">
        <v>29</v>
      </c>
      <c r="C7" s="97" t="s">
        <v>30</v>
      </c>
      <c r="D7" s="98" t="s">
        <v>31</v>
      </c>
      <c r="E7" s="99" t="s">
        <v>29</v>
      </c>
      <c r="F7" s="97" t="s">
        <v>30</v>
      </c>
      <c r="G7" s="98" t="s">
        <v>31</v>
      </c>
      <c r="H7" s="99" t="s">
        <v>29</v>
      </c>
      <c r="I7" s="97" t="s">
        <v>30</v>
      </c>
      <c r="J7" s="98" t="s">
        <v>31</v>
      </c>
      <c r="K7" s="100" t="s">
        <v>29</v>
      </c>
      <c r="L7" s="97" t="s">
        <v>30</v>
      </c>
      <c r="M7" s="97" t="s">
        <v>31</v>
      </c>
    </row>
    <row r="8" spans="1:13" ht="12.75" customHeight="1">
      <c r="A8" s="18"/>
      <c r="B8" s="25"/>
      <c r="C8" s="25"/>
      <c r="D8" s="25"/>
      <c r="E8" s="25"/>
      <c r="F8" s="25"/>
      <c r="G8" s="25"/>
      <c r="H8" s="25"/>
      <c r="I8" s="25"/>
      <c r="J8" s="25"/>
      <c r="K8" s="26"/>
      <c r="L8" s="25"/>
      <c r="M8" s="25"/>
    </row>
    <row r="9" spans="1:13" ht="21" customHeight="1">
      <c r="A9" s="6" t="s">
        <v>85</v>
      </c>
      <c r="B9" s="168">
        <f>100</f>
        <v>100</v>
      </c>
      <c r="C9" s="168">
        <f>'第2-2表'!C9/'第2-2表'!B9*100</f>
        <v>30.170923939171928</v>
      </c>
      <c r="D9" s="168">
        <f>'第2-2表'!D9/'第2-2表'!B9*100</f>
        <v>69.82907606082807</v>
      </c>
      <c r="E9" s="168">
        <f>100</f>
        <v>100</v>
      </c>
      <c r="F9" s="168">
        <f>'第2-2表'!F9/'第2-2表'!E9*100</f>
        <v>24.98240026325779</v>
      </c>
      <c r="G9" s="168">
        <f>'第2-2表'!G9/'第2-2表'!E9*100</f>
        <v>75.01759973674221</v>
      </c>
      <c r="H9" s="168">
        <f>100</f>
        <v>100</v>
      </c>
      <c r="I9" s="168">
        <f>'第2-2表'!I9/'第2-2表'!H9*100</f>
        <v>31.076378809667215</v>
      </c>
      <c r="J9" s="168">
        <f>'第2-2表'!J9/'第2-2表'!H9*100</f>
        <v>68.92362119033278</v>
      </c>
      <c r="K9" s="168">
        <f>100</f>
        <v>100</v>
      </c>
      <c r="L9" s="168">
        <f>'第2-2表'!L9/'第2-2表'!K9*100</f>
        <v>30.681078492440207</v>
      </c>
      <c r="M9" s="168">
        <f>'第2-2表'!M9/'第2-2表'!K9*100</f>
        <v>69.31892150755979</v>
      </c>
    </row>
    <row r="10" spans="1:13" ht="21" customHeight="1">
      <c r="A10" s="6" t="s">
        <v>27</v>
      </c>
      <c r="B10" s="169">
        <f>100</f>
        <v>100</v>
      </c>
      <c r="C10" s="168">
        <f>'第2-2表'!C10/'第2-2表'!B10*100</f>
        <v>27.6179326034363</v>
      </c>
      <c r="D10" s="168">
        <f>'第2-2表'!D10/'第2-2表'!B10*100</f>
        <v>72.3820673965637</v>
      </c>
      <c r="E10" s="169">
        <f>100</f>
        <v>100</v>
      </c>
      <c r="F10" s="168">
        <f>'第2-2表'!F10/'第2-2表'!E10*100</f>
        <v>22.702108773967723</v>
      </c>
      <c r="G10" s="168">
        <f>'第2-2表'!G10/'第2-2表'!E10*100</f>
        <v>77.29789122603228</v>
      </c>
      <c r="H10" s="169">
        <f>100</f>
        <v>100</v>
      </c>
      <c r="I10" s="168">
        <f>'第2-2表'!I10/'第2-2表'!H10*100</f>
        <v>31.232859767565202</v>
      </c>
      <c r="J10" s="168">
        <f>'第2-2表'!J10/'第2-2表'!H10*100</f>
        <v>68.7671402324348</v>
      </c>
      <c r="K10" s="169">
        <f>100</f>
        <v>100</v>
      </c>
      <c r="L10" s="168">
        <f>'第2-2表'!L10/'第2-2表'!K10*100</f>
        <v>23.25673574045645</v>
      </c>
      <c r="M10" s="168">
        <f>'第2-2表'!M10/'第2-2表'!K10*100</f>
        <v>76.74326425954355</v>
      </c>
    </row>
    <row r="11" spans="1:13" ht="21" customHeight="1">
      <c r="A11" s="7" t="s">
        <v>159</v>
      </c>
      <c r="B11" s="169">
        <v>100</v>
      </c>
      <c r="C11" s="168">
        <f>'第2-2表'!C11/'第2-2表'!B11*100</f>
        <v>39.24411545842635</v>
      </c>
      <c r="D11" s="168">
        <f>'第2-2表'!D11/'第2-2表'!B11*100</f>
        <v>60.75588454157364</v>
      </c>
      <c r="E11" s="169">
        <v>100</v>
      </c>
      <c r="F11" s="168">
        <f>'第2-2表'!F11/'第2-2表'!E11*100</f>
        <v>39.24411545842635</v>
      </c>
      <c r="G11" s="168">
        <f>'第2-2表'!G11/'第2-2表'!E11*100</f>
        <v>60.75588454157364</v>
      </c>
      <c r="H11" s="169"/>
      <c r="I11" s="169"/>
      <c r="J11" s="169"/>
      <c r="K11" s="169"/>
      <c r="L11" s="169"/>
      <c r="M11" s="169"/>
    </row>
    <row r="12" spans="1:13" ht="21" customHeight="1">
      <c r="A12" s="7" t="s">
        <v>160</v>
      </c>
      <c r="B12" s="169">
        <v>100</v>
      </c>
      <c r="C12" s="168">
        <f>'第2-2表'!C12/'第2-2表'!B12*100</f>
        <v>48.208808100860956</v>
      </c>
      <c r="D12" s="168">
        <f>'第2-2表'!D12/'第2-2表'!B12*100</f>
        <v>51.791191899139044</v>
      </c>
      <c r="E12" s="169">
        <v>100</v>
      </c>
      <c r="F12" s="168">
        <f>'第2-2表'!F12/'第2-2表'!E12*100</f>
        <v>39.37410513397423</v>
      </c>
      <c r="G12" s="168">
        <f>'第2-2表'!G12/'第2-2表'!E12*100</f>
        <v>60.625894866025774</v>
      </c>
      <c r="H12" s="169">
        <v>100</v>
      </c>
      <c r="I12" s="168">
        <f>'第2-2表'!I12/'第2-2表'!H12*100</f>
        <v>49.99917099132857</v>
      </c>
      <c r="J12" s="168">
        <f>'第2-2表'!J12/'第2-2表'!H12*100</f>
        <v>50.00082900867143</v>
      </c>
      <c r="K12" s="169"/>
      <c r="L12" s="169"/>
      <c r="M12" s="169"/>
    </row>
    <row r="13" spans="1:13" ht="21" customHeight="1">
      <c r="A13" s="7" t="s">
        <v>161</v>
      </c>
      <c r="B13" s="169">
        <f>100</f>
        <v>100</v>
      </c>
      <c r="C13" s="168">
        <f>'第2-2表'!C13/'第2-2表'!B13*100</f>
        <v>1.7304634388034936</v>
      </c>
      <c r="D13" s="168">
        <f>'第2-2表'!D13/'第2-2表'!B13*100</f>
        <v>98.2695365611965</v>
      </c>
      <c r="E13" s="169">
        <f>100</f>
        <v>100</v>
      </c>
      <c r="F13" s="168">
        <f>'第2-2表'!F13/'第2-2表'!E13*100</f>
        <v>3.599712368168744</v>
      </c>
      <c r="G13" s="168">
        <f>'第2-2表'!G13/'第2-2表'!E13*100</f>
        <v>96.40028763183126</v>
      </c>
      <c r="H13" s="169">
        <f>100</f>
        <v>100</v>
      </c>
      <c r="I13" s="168">
        <f>'第2-2表'!I13/'第2-2表'!H13*100</f>
        <v>0</v>
      </c>
      <c r="J13" s="168">
        <f>'第2-2表'!J13/'第2-2表'!H13*100</f>
        <v>100</v>
      </c>
      <c r="K13" s="169"/>
      <c r="L13" s="169"/>
      <c r="M13" s="169"/>
    </row>
    <row r="14" spans="1:13" ht="21" customHeight="1">
      <c r="A14" s="7" t="s">
        <v>162</v>
      </c>
      <c r="B14" s="169">
        <f>100</f>
        <v>100</v>
      </c>
      <c r="C14" s="168">
        <f>'第2-2表'!C14/'第2-2表'!B14*100</f>
        <v>44.27904171725376</v>
      </c>
      <c r="D14" s="168">
        <f>'第2-2表'!D14/'第2-2表'!B14*100</f>
        <v>55.720958282746246</v>
      </c>
      <c r="E14" s="169">
        <f>100</f>
        <v>100</v>
      </c>
      <c r="F14" s="168">
        <f>'第2-2表'!F14/'第2-2表'!E14*100</f>
        <v>50.867013576431006</v>
      </c>
      <c r="G14" s="168">
        <f>'第2-2表'!G14/'第2-2表'!E14*100</f>
        <v>49.132986423568994</v>
      </c>
      <c r="H14" s="169">
        <f>100</f>
        <v>100</v>
      </c>
      <c r="I14" s="168">
        <f>'第2-2表'!I14/'第2-2表'!H14*100</f>
        <v>54.63719152260449</v>
      </c>
      <c r="J14" s="168">
        <f>'第2-2表'!J14/'第2-2表'!H14*100</f>
        <v>45.36280847739552</v>
      </c>
      <c r="K14" s="169">
        <f>100</f>
        <v>100</v>
      </c>
      <c r="L14" s="168">
        <f>'第2-2表'!L14/'第2-2表'!K14*100</f>
        <v>36.54732791069455</v>
      </c>
      <c r="M14" s="168">
        <f>'第2-2表'!M14/'第2-2表'!K14*100</f>
        <v>63.45267208930545</v>
      </c>
    </row>
    <row r="15" spans="1:13" ht="21" customHeight="1">
      <c r="A15" s="7" t="s">
        <v>163</v>
      </c>
      <c r="B15" s="169">
        <f>100</f>
        <v>100</v>
      </c>
      <c r="C15" s="168">
        <f>'第2-2表'!C15/'第2-2表'!B15*100</f>
        <v>38.05671547276901</v>
      </c>
      <c r="D15" s="168">
        <f>'第2-2表'!D15/'第2-2表'!B15*100</f>
        <v>61.94328452723099</v>
      </c>
      <c r="E15" s="169">
        <f>100</f>
        <v>100</v>
      </c>
      <c r="F15" s="168">
        <f>'第2-2表'!F15/'第2-2表'!E15*100</f>
        <v>27.606722397829248</v>
      </c>
      <c r="G15" s="168">
        <f>'第2-2表'!G15/'第2-2表'!E15*100</f>
        <v>72.39327760217074</v>
      </c>
      <c r="H15" s="169">
        <f>100</f>
        <v>100</v>
      </c>
      <c r="I15" s="168">
        <f>'第2-2表'!I15/'第2-2表'!H15*100</f>
        <v>42.12502046345879</v>
      </c>
      <c r="J15" s="168">
        <f>'第2-2表'!J15/'第2-2表'!H15*100</f>
        <v>57.87497953654122</v>
      </c>
      <c r="K15" s="169">
        <f>100</f>
        <v>100</v>
      </c>
      <c r="L15" s="168">
        <f>'第2-2表'!L15/'第2-2表'!K15*100</f>
        <v>35.56658561614736</v>
      </c>
      <c r="M15" s="168">
        <f>'第2-2表'!M15/'第2-2表'!K15*100</f>
        <v>64.43341438385265</v>
      </c>
    </row>
    <row r="16" spans="1:13" ht="21" customHeight="1">
      <c r="A16" s="7" t="s">
        <v>164</v>
      </c>
      <c r="B16" s="169">
        <f>100</f>
        <v>100</v>
      </c>
      <c r="C16" s="168">
        <f>'第2-2表'!C16/'第2-2表'!B16*100</f>
        <v>29.579123493041926</v>
      </c>
      <c r="D16" s="168">
        <f>'第2-2表'!D16/'第2-2表'!B16*100</f>
        <v>70.42087650695808</v>
      </c>
      <c r="E16" s="169">
        <f>100</f>
        <v>100</v>
      </c>
      <c r="F16" s="168">
        <f>'第2-2表'!F16/'第2-2表'!E16*100</f>
        <v>24.44636456405023</v>
      </c>
      <c r="G16" s="168">
        <f>'第2-2表'!G16/'第2-2表'!E16*100</f>
        <v>75.55363543594976</v>
      </c>
      <c r="H16" s="169">
        <f>100</f>
        <v>100</v>
      </c>
      <c r="I16" s="168">
        <f>'第2-2表'!I16/'第2-2表'!H16*100</f>
        <v>32.12911939094389</v>
      </c>
      <c r="J16" s="168">
        <f>'第2-2表'!J16/'第2-2表'!H16*100</f>
        <v>67.87088060905612</v>
      </c>
      <c r="K16" s="169">
        <f>100</f>
        <v>100</v>
      </c>
      <c r="L16" s="168">
        <f>'第2-2表'!L16/'第2-2表'!K16*100</f>
        <v>34.99065710636638</v>
      </c>
      <c r="M16" s="168">
        <f>'第2-2表'!M16/'第2-2表'!K16*100</f>
        <v>65.00934289363362</v>
      </c>
    </row>
    <row r="17" spans="1:13" ht="21" customHeight="1">
      <c r="A17" s="7" t="s">
        <v>165</v>
      </c>
      <c r="B17" s="169">
        <f>100</f>
        <v>100</v>
      </c>
      <c r="C17" s="168">
        <f>'第2-2表'!C17/'第2-2表'!B17*100</f>
        <v>21.907296083164844</v>
      </c>
      <c r="D17" s="168">
        <f>'第2-2表'!D17/'第2-2表'!B17*100</f>
        <v>78.09270391683516</v>
      </c>
      <c r="E17" s="169">
        <f>100</f>
        <v>100</v>
      </c>
      <c r="F17" s="168">
        <f>'第2-2表'!F17/'第2-2表'!E17*100</f>
        <v>33.687653584158284</v>
      </c>
      <c r="G17" s="168">
        <f>'第2-2表'!G17/'第2-2表'!E17*100</f>
        <v>66.31234641584172</v>
      </c>
      <c r="H17" s="169">
        <f>100</f>
        <v>100</v>
      </c>
      <c r="I17" s="168">
        <f>'第2-2表'!I17/'第2-2表'!H17*100</f>
        <v>20.819936755122296</v>
      </c>
      <c r="J17" s="168">
        <f>'第2-2表'!J17/'第2-2表'!H17*100</f>
        <v>79.1800632448777</v>
      </c>
      <c r="K17" s="169"/>
      <c r="L17" s="169"/>
      <c r="M17" s="169"/>
    </row>
    <row r="18" spans="1:13" ht="21" customHeight="1">
      <c r="A18" s="7" t="s">
        <v>166</v>
      </c>
      <c r="B18" s="169">
        <f>100</f>
        <v>100</v>
      </c>
      <c r="C18" s="168">
        <f>'第2-2表'!C18/'第2-2表'!B18*100</f>
        <v>34.99298991504176</v>
      </c>
      <c r="D18" s="168">
        <f>'第2-2表'!D18/'第2-2表'!B18*100</f>
        <v>65.00701008495824</v>
      </c>
      <c r="E18" s="169">
        <f>100</f>
        <v>100</v>
      </c>
      <c r="F18" s="168">
        <f>'第2-2表'!F18/'第2-2表'!E18*100</f>
        <v>16.4799714899296</v>
      </c>
      <c r="G18" s="168">
        <f>'第2-2表'!G18/'第2-2表'!E18*100</f>
        <v>83.5200285100704</v>
      </c>
      <c r="H18" s="169">
        <f>100</f>
        <v>100</v>
      </c>
      <c r="I18" s="168">
        <f>'第2-2表'!I18/'第2-2表'!H18*100</f>
        <v>37.42354177106343</v>
      </c>
      <c r="J18" s="168">
        <f>'第2-2表'!J18/'第2-2表'!H18*100</f>
        <v>62.57645822893657</v>
      </c>
      <c r="K18" s="169"/>
      <c r="L18" s="169"/>
      <c r="M18" s="169"/>
    </row>
    <row r="19" spans="1:13" ht="21" customHeight="1">
      <c r="A19" s="7" t="s">
        <v>167</v>
      </c>
      <c r="B19" s="169">
        <f>100</f>
        <v>100</v>
      </c>
      <c r="C19" s="168">
        <f>'第2-2表'!C19/'第2-2表'!B19*100</f>
        <v>27.34029451137885</v>
      </c>
      <c r="D19" s="168">
        <f>'第2-2表'!D19/'第2-2表'!B19*100</f>
        <v>72.65970548862116</v>
      </c>
      <c r="E19" s="169">
        <f>100</f>
        <v>100</v>
      </c>
      <c r="F19" s="168">
        <f>'第2-2表'!F19/'第2-2表'!E19*100</f>
        <v>20.464940566941458</v>
      </c>
      <c r="G19" s="168">
        <f>'第2-2表'!G19/'第2-2表'!E19*100</f>
        <v>79.53505943305854</v>
      </c>
      <c r="H19" s="169">
        <f>100</f>
        <v>100</v>
      </c>
      <c r="I19" s="168">
        <f>'第2-2表'!I19/'第2-2表'!H19*100</f>
        <v>31.864551241643213</v>
      </c>
      <c r="J19" s="168">
        <f>'第2-2表'!J19/'第2-2表'!H19*100</f>
        <v>68.13544875835679</v>
      </c>
      <c r="K19" s="169"/>
      <c r="L19" s="169"/>
      <c r="M19" s="169"/>
    </row>
    <row r="20" spans="1:13" ht="21" customHeight="1">
      <c r="A20" s="7" t="s">
        <v>168</v>
      </c>
      <c r="B20" s="169">
        <f>100</f>
        <v>100</v>
      </c>
      <c r="C20" s="168">
        <f>'第2-2表'!C20/'第2-2表'!B20*100</f>
        <v>6.758976711460465</v>
      </c>
      <c r="D20" s="168">
        <f>'第2-2表'!D20/'第2-2表'!B20*100</f>
        <v>93.24102328853954</v>
      </c>
      <c r="E20" s="169">
        <f>100</f>
        <v>100</v>
      </c>
      <c r="F20" s="168">
        <f>'第2-2表'!F20/'第2-2表'!E20*100</f>
        <v>9.701614830181459</v>
      </c>
      <c r="G20" s="168">
        <f>'第2-2表'!G20/'第2-2表'!E20*100</f>
        <v>90.29838516981854</v>
      </c>
      <c r="H20" s="169">
        <f>100</f>
        <v>100</v>
      </c>
      <c r="I20" s="168">
        <f>'第2-2表'!I20/'第2-2表'!H20*100</f>
        <v>3.816391537765176</v>
      </c>
      <c r="J20" s="168">
        <f>'第2-2表'!J20/'第2-2表'!H20*100</f>
        <v>96.18360846223483</v>
      </c>
      <c r="K20" s="169">
        <f>100</f>
        <v>100</v>
      </c>
      <c r="L20" s="168">
        <f>'第2-2表'!L20/'第2-2表'!K20*100</f>
        <v>6.776649746192893</v>
      </c>
      <c r="M20" s="168">
        <f>'第2-2表'!M20/'第2-2表'!K20*100</f>
        <v>93.2233502538071</v>
      </c>
    </row>
    <row r="21" spans="1:13" ht="21" customHeight="1">
      <c r="A21" s="7" t="s">
        <v>169</v>
      </c>
      <c r="B21" s="169">
        <f>100</f>
        <v>100</v>
      </c>
      <c r="C21" s="168">
        <f>'第2-2表'!C21/'第2-2表'!B21*100</f>
        <v>16.28504475135268</v>
      </c>
      <c r="D21" s="168">
        <f>'第2-2表'!D21/'第2-2表'!B21*100</f>
        <v>83.71495524864733</v>
      </c>
      <c r="E21" s="169">
        <f>100</f>
        <v>100</v>
      </c>
      <c r="F21" s="168">
        <f>'第2-2表'!F21/'第2-2表'!E21*100</f>
        <v>16.327634425623977</v>
      </c>
      <c r="G21" s="168">
        <f>'第2-2表'!G21/'第2-2表'!E21*100</f>
        <v>83.67236557437602</v>
      </c>
      <c r="H21" s="169">
        <f>100</f>
        <v>100</v>
      </c>
      <c r="I21" s="168">
        <f>'第2-2表'!I21/'第2-2表'!H21*100</f>
        <v>15.39859562380827</v>
      </c>
      <c r="J21" s="168">
        <f>'第2-2表'!J21/'第2-2表'!H21*100</f>
        <v>84.60140437619174</v>
      </c>
      <c r="K21" s="169">
        <f>100</f>
        <v>100</v>
      </c>
      <c r="L21" s="168">
        <f>'第2-2表'!L21/'第2-2表'!K21*100</f>
        <v>17.4015736641197</v>
      </c>
      <c r="M21" s="168">
        <f>'第2-2表'!M21/'第2-2表'!K21*100</f>
        <v>82.5984263358803</v>
      </c>
    </row>
    <row r="22" spans="1:13" ht="21" customHeight="1">
      <c r="A22" s="7" t="s">
        <v>170</v>
      </c>
      <c r="B22" s="169">
        <f>100</f>
        <v>100</v>
      </c>
      <c r="C22" s="168">
        <f>'第2-2表'!C22/'第2-2表'!B22*100</f>
        <v>17.36384468411174</v>
      </c>
      <c r="D22" s="168">
        <f>'第2-2表'!D22/'第2-2表'!B22*100</f>
        <v>82.63615531588826</v>
      </c>
      <c r="E22" s="169">
        <f>100</f>
        <v>100</v>
      </c>
      <c r="F22" s="168">
        <f>'第2-2表'!F22/'第2-2表'!E22*100</f>
        <v>7.271023949496169</v>
      </c>
      <c r="G22" s="168">
        <f>'第2-2表'!G22/'第2-2表'!E22*100</f>
        <v>92.72897605050383</v>
      </c>
      <c r="H22" s="169">
        <f>100</f>
        <v>100</v>
      </c>
      <c r="I22" s="168">
        <f>'第2-2表'!I22/'第2-2表'!H22*100</f>
        <v>19.27832026967011</v>
      </c>
      <c r="J22" s="168">
        <f>'第2-2表'!J22/'第2-2表'!H22*100</f>
        <v>80.72167973032988</v>
      </c>
      <c r="K22" s="169">
        <f>100</f>
        <v>100</v>
      </c>
      <c r="L22" s="168">
        <f>'第2-2表'!L22/'第2-2表'!K22*100</f>
        <v>9.422612513721186</v>
      </c>
      <c r="M22" s="168">
        <f>'第2-2表'!M22/'第2-2表'!K22*100</f>
        <v>90.57738748627881</v>
      </c>
    </row>
    <row r="23" spans="1:13" ht="21" customHeight="1">
      <c r="A23" s="7" t="s">
        <v>171</v>
      </c>
      <c r="B23" s="169">
        <f>100</f>
        <v>100</v>
      </c>
      <c r="C23" s="168">
        <f>'第2-2表'!C23/'第2-2表'!B23*100</f>
        <v>13.571395018127932</v>
      </c>
      <c r="D23" s="168">
        <f>'第2-2表'!D23/'第2-2表'!B23*100</f>
        <v>86.42860498187207</v>
      </c>
      <c r="E23" s="169">
        <f>100</f>
        <v>100</v>
      </c>
      <c r="F23" s="168">
        <f>'第2-2表'!F23/'第2-2表'!E23*100</f>
        <v>24.406914508896282</v>
      </c>
      <c r="G23" s="168">
        <f>'第2-2表'!G23/'第2-2表'!E23*100</f>
        <v>75.59308549110372</v>
      </c>
      <c r="H23" s="169">
        <f>100</f>
        <v>100</v>
      </c>
      <c r="I23" s="168">
        <f>'第2-2表'!I23/'第2-2表'!H23*100</f>
        <v>15.984321437470955</v>
      </c>
      <c r="J23" s="168">
        <f>'第2-2表'!J23/'第2-2表'!H23*100</f>
        <v>84.01567856252903</v>
      </c>
      <c r="K23" s="169">
        <f>100</f>
        <v>100</v>
      </c>
      <c r="L23" s="168">
        <f>'第2-2表'!L23/'第2-2表'!K23*100</f>
        <v>4.455971278281299</v>
      </c>
      <c r="M23" s="168">
        <f>'第2-2表'!M23/'第2-2表'!K23*100</f>
        <v>95.5440287217187</v>
      </c>
    </row>
    <row r="24" spans="1:13" ht="21" customHeight="1">
      <c r="A24" s="7" t="s">
        <v>172</v>
      </c>
      <c r="B24" s="169">
        <f>100</f>
        <v>100</v>
      </c>
      <c r="C24" s="168">
        <f>'第2-2表'!C24/'第2-2表'!B24*100</f>
        <v>36.93138792327277</v>
      </c>
      <c r="D24" s="168">
        <f>'第2-2表'!D24/'第2-2表'!B24*100</f>
        <v>63.06861207672723</v>
      </c>
      <c r="E24" s="169">
        <f>100</f>
        <v>100</v>
      </c>
      <c r="F24" s="168">
        <f>'第2-2表'!F24/'第2-2表'!E24*100</f>
        <v>36.93138792327277</v>
      </c>
      <c r="G24" s="168">
        <f>'第2-2表'!G24/'第2-2表'!E24*100</f>
        <v>63.06861207672723</v>
      </c>
      <c r="H24" s="169"/>
      <c r="I24" s="169"/>
      <c r="J24" s="169"/>
      <c r="K24" s="169"/>
      <c r="L24" s="169"/>
      <c r="M24" s="169"/>
    </row>
    <row r="25" spans="1:13" ht="21" customHeight="1">
      <c r="A25" s="7" t="s">
        <v>173</v>
      </c>
      <c r="B25" s="169">
        <v>100</v>
      </c>
      <c r="C25" s="168">
        <f>'第2-2表'!C25/'第2-2表'!B25*100</f>
        <v>11.587317416830416</v>
      </c>
      <c r="D25" s="168">
        <f>'第2-2表'!D25/'第2-2表'!B25*100</f>
        <v>88.41268258316958</v>
      </c>
      <c r="E25" s="169">
        <v>100</v>
      </c>
      <c r="F25" s="168">
        <f>'第2-2表'!F25/'第2-2表'!E25*100</f>
        <v>38.897571339183074</v>
      </c>
      <c r="G25" s="168">
        <f>'第2-2表'!G25/'第2-2表'!E25*100</f>
        <v>61.10242866081692</v>
      </c>
      <c r="H25" s="169">
        <v>100</v>
      </c>
      <c r="I25" s="168">
        <f>'第2-2表'!I25/'第2-2表'!H25*100</f>
        <v>26.15186501933141</v>
      </c>
      <c r="J25" s="168">
        <f>'第2-2表'!J25/'第2-2表'!H25*100</f>
        <v>73.84813498066859</v>
      </c>
      <c r="K25" s="169">
        <v>100</v>
      </c>
      <c r="L25" s="168">
        <f>'第2-2表'!L25/'第2-2表'!K25*100</f>
        <v>0.9032246045613838</v>
      </c>
      <c r="M25" s="168">
        <f>'第2-2表'!M25/'第2-2表'!K25*100</f>
        <v>99.09677539543861</v>
      </c>
    </row>
    <row r="26" spans="1:13" ht="21" customHeight="1">
      <c r="A26" s="7" t="s">
        <v>174</v>
      </c>
      <c r="B26" s="169">
        <f>100</f>
        <v>100</v>
      </c>
      <c r="C26" s="168">
        <f>'第2-2表'!C26/'第2-2表'!B26*100</f>
        <v>16.1619884004287</v>
      </c>
      <c r="D26" s="168">
        <f>'第2-2表'!D26/'第2-2表'!B26*100</f>
        <v>83.8380115995713</v>
      </c>
      <c r="E26" s="169">
        <f>100</f>
        <v>100</v>
      </c>
      <c r="F26" s="168">
        <f>'第2-2表'!F26/'第2-2表'!E26*100</f>
        <v>9.4373539753311</v>
      </c>
      <c r="G26" s="168">
        <f>'第2-2表'!G26/'第2-2表'!E26*100</f>
        <v>90.56264602466891</v>
      </c>
      <c r="H26" s="169">
        <f>100</f>
        <v>100</v>
      </c>
      <c r="I26" s="168">
        <f>'第2-2表'!I26/'第2-2表'!H26*100</f>
        <v>27.306396889033703</v>
      </c>
      <c r="J26" s="168">
        <f>'第2-2表'!J26/'第2-2表'!H26*100</f>
        <v>72.6936031109663</v>
      </c>
      <c r="K26" s="169">
        <f>100</f>
        <v>100</v>
      </c>
      <c r="L26" s="168">
        <f>'第2-2表'!L26/'第2-2表'!K26*100</f>
        <v>9.878510539785882</v>
      </c>
      <c r="M26" s="168">
        <f>'第2-2表'!M26/'第2-2表'!K26*100</f>
        <v>90.12148946021412</v>
      </c>
    </row>
    <row r="27" spans="1:13" ht="21" customHeight="1">
      <c r="A27" s="6" t="s">
        <v>135</v>
      </c>
      <c r="B27" s="169">
        <f>100</f>
        <v>100</v>
      </c>
      <c r="C27" s="168">
        <f>'第2-2表'!C27/'第2-2表'!B27*100</f>
        <v>38.07275403823362</v>
      </c>
      <c r="D27" s="168">
        <f>'第2-2表'!D27/'第2-2表'!B27*100</f>
        <v>61.92724596176639</v>
      </c>
      <c r="E27" s="169">
        <f>100</f>
        <v>100</v>
      </c>
      <c r="F27" s="168">
        <f>'第2-2表'!F27/'第2-2表'!E27*100</f>
        <v>55.230480300343324</v>
      </c>
      <c r="G27" s="168">
        <f>'第2-2表'!G27/'第2-2表'!E27*100</f>
        <v>44.76951969965668</v>
      </c>
      <c r="H27" s="169">
        <f>100</f>
        <v>100</v>
      </c>
      <c r="I27" s="168">
        <f>'第2-2表'!I27/'第2-2表'!H27*100</f>
        <v>29.97862297806574</v>
      </c>
      <c r="J27" s="168">
        <f>'第2-2表'!J27/'第2-2表'!H27*100</f>
        <v>70.02137702193426</v>
      </c>
      <c r="K27" s="169">
        <f>100</f>
        <v>100</v>
      </c>
      <c r="L27" s="168">
        <f>'第2-2表'!L27/'第2-2表'!K27*100</f>
        <v>39.999192426376204</v>
      </c>
      <c r="M27" s="168">
        <f>'第2-2表'!M27/'第2-2表'!K27*100</f>
        <v>60.000807573623796</v>
      </c>
    </row>
    <row r="28" spans="1:13" ht="21" customHeight="1">
      <c r="A28" s="7" t="s">
        <v>175</v>
      </c>
      <c r="B28" s="169">
        <f>100</f>
        <v>100</v>
      </c>
      <c r="C28" s="168">
        <f>'第2-2表'!C28/'第2-2表'!B28*100</f>
        <v>9.958140787864973</v>
      </c>
      <c r="D28" s="168">
        <f>'第2-2表'!D28/'第2-2表'!B28*100</f>
        <v>90.04185921213502</v>
      </c>
      <c r="E28" s="169">
        <f>100</f>
        <v>100</v>
      </c>
      <c r="F28" s="168">
        <f>'第2-2表'!F28/'第2-2表'!E28*100</f>
        <v>0</v>
      </c>
      <c r="G28" s="168">
        <f>'第2-2表'!G28/'第2-2表'!E28*100</f>
        <v>100</v>
      </c>
      <c r="H28" s="169"/>
      <c r="I28" s="168"/>
      <c r="J28" s="168"/>
      <c r="K28" s="169">
        <f>100</f>
        <v>100</v>
      </c>
      <c r="L28" s="168">
        <f>'第2-2表'!L28/'第2-2表'!K28*100</f>
        <v>10.023531429445496</v>
      </c>
      <c r="M28" s="168">
        <f>'第2-2表'!M28/'第2-2表'!K28*100</f>
        <v>89.9764685705545</v>
      </c>
    </row>
    <row r="29" spans="1:13" ht="21" customHeight="1">
      <c r="A29" s="7" t="s">
        <v>176</v>
      </c>
      <c r="B29" s="169">
        <f>100</f>
        <v>100</v>
      </c>
      <c r="C29" s="168">
        <f>'第2-2表'!C29/'第2-2表'!B29*100</f>
        <v>5.267870818752725</v>
      </c>
      <c r="D29" s="168">
        <f>'第2-2表'!D29/'第2-2表'!B29*100</f>
        <v>94.73212918124727</v>
      </c>
      <c r="E29" s="169">
        <f>100</f>
        <v>100</v>
      </c>
      <c r="F29" s="168">
        <f>'第2-2表'!F29/'第2-2表'!E29*100</f>
        <v>15.602511420287438</v>
      </c>
      <c r="G29" s="168">
        <f>'第2-2表'!G29/'第2-2表'!E29*100</f>
        <v>84.39748857971256</v>
      </c>
      <c r="H29" s="169">
        <f>100</f>
        <v>100</v>
      </c>
      <c r="I29" s="168">
        <f>'第2-2表'!I29/'第2-2表'!H29*100</f>
        <v>10.73608948619192</v>
      </c>
      <c r="J29" s="168">
        <f>'第2-2表'!J29/'第2-2表'!H29*100</f>
        <v>89.26391051380807</v>
      </c>
      <c r="K29" s="169">
        <f>100</f>
        <v>100</v>
      </c>
      <c r="L29" s="168">
        <f>'第2-2表'!L29/'第2-2表'!K29*100</f>
        <v>2.4376294088370596</v>
      </c>
      <c r="M29" s="168">
        <f>'第2-2表'!M29/'第2-2表'!K29*100</f>
        <v>97.56237059116295</v>
      </c>
    </row>
    <row r="30" spans="1:13" ht="21" customHeight="1">
      <c r="A30" s="7" t="s">
        <v>177</v>
      </c>
      <c r="B30" s="169">
        <f>100</f>
        <v>100</v>
      </c>
      <c r="C30" s="168">
        <f>'第2-2表'!C30/'第2-2表'!B30*100</f>
        <v>49.019432880712685</v>
      </c>
      <c r="D30" s="168">
        <f>'第2-2表'!D30/'第2-2表'!B30*100</f>
        <v>50.980567119287315</v>
      </c>
      <c r="E30" s="169">
        <f>100</f>
        <v>100</v>
      </c>
      <c r="F30" s="168">
        <f>'第2-2表'!F30/'第2-2表'!E30*100</f>
        <v>82.66320104936568</v>
      </c>
      <c r="G30" s="168">
        <f>'第2-2表'!G30/'第2-2表'!E30*100</f>
        <v>17.336798950634314</v>
      </c>
      <c r="H30" s="169">
        <f>100</f>
        <v>100</v>
      </c>
      <c r="I30" s="168">
        <f>'第2-2表'!I30/'第2-2表'!H30*100</f>
        <v>52.124924774000746</v>
      </c>
      <c r="J30" s="168">
        <f>'第2-2表'!J30/'第2-2表'!H30*100</f>
        <v>47.87507522599925</v>
      </c>
      <c r="K30" s="169">
        <f>100</f>
        <v>100</v>
      </c>
      <c r="L30" s="168">
        <f>'第2-2表'!L30/'第2-2表'!K30*100</f>
        <v>48.36699314025578</v>
      </c>
      <c r="M30" s="168">
        <f>'第2-2表'!M30/'第2-2表'!K30*100</f>
        <v>51.633006859744214</v>
      </c>
    </row>
    <row r="31" spans="1:13" ht="21" customHeight="1">
      <c r="A31" s="7" t="s">
        <v>178</v>
      </c>
      <c r="B31" s="169">
        <f>100</f>
        <v>100</v>
      </c>
      <c r="C31" s="168">
        <f>'第2-2表'!C31/'第2-2表'!B31*100</f>
        <v>16.702473225672207</v>
      </c>
      <c r="D31" s="168">
        <f>'第2-2表'!D31/'第2-2表'!B31*100</f>
        <v>83.29752677432779</v>
      </c>
      <c r="E31" s="169">
        <f>100</f>
        <v>100</v>
      </c>
      <c r="F31" s="168">
        <f>'第2-2表'!F31/'第2-2表'!E31*100</f>
        <v>45.09557930382931</v>
      </c>
      <c r="G31" s="168">
        <f>'第2-2表'!G31/'第2-2表'!E31*100</f>
        <v>54.904420696170696</v>
      </c>
      <c r="H31" s="169">
        <f>100</f>
        <v>100</v>
      </c>
      <c r="I31" s="168">
        <f>'第2-2表'!I31/'第2-2表'!H31*100</f>
        <v>14.769401537542407</v>
      </c>
      <c r="J31" s="168">
        <f>'第2-2表'!J31/'第2-2表'!H31*100</f>
        <v>85.23059846245759</v>
      </c>
      <c r="K31" s="169">
        <f>100</f>
        <v>100</v>
      </c>
      <c r="L31" s="168">
        <f>'第2-2表'!L31/'第2-2表'!K31*100</f>
        <v>14.807252765364867</v>
      </c>
      <c r="M31" s="168">
        <f>'第2-2表'!M31/'第2-2表'!K31*100</f>
        <v>85.19274723463514</v>
      </c>
    </row>
    <row r="32" spans="1:13" ht="21" customHeight="1">
      <c r="A32" s="7" t="s">
        <v>179</v>
      </c>
      <c r="B32" s="169">
        <f>100</f>
        <v>100</v>
      </c>
      <c r="C32" s="168">
        <f>'第2-2表'!C32/'第2-2表'!B32*100</f>
        <v>55.23200403135989</v>
      </c>
      <c r="D32" s="168">
        <f>'第2-2表'!D32/'第2-2表'!B32*100</f>
        <v>44.767995968640115</v>
      </c>
      <c r="E32" s="169">
        <f>100</f>
        <v>100</v>
      </c>
      <c r="F32" s="168">
        <f>'第2-2表'!F32/'第2-2表'!E32*100</f>
        <v>16.209985978754247</v>
      </c>
      <c r="G32" s="168">
        <f>'第2-2表'!G32/'第2-2表'!E32*100</f>
        <v>83.79001402124575</v>
      </c>
      <c r="H32" s="169">
        <f>100</f>
        <v>100</v>
      </c>
      <c r="I32" s="168">
        <f>'第2-2表'!I32/'第2-2表'!H32*100</f>
        <v>58.47947202186592</v>
      </c>
      <c r="J32" s="168">
        <f>'第2-2表'!J32/'第2-2表'!H32*100</f>
        <v>41.52052797813408</v>
      </c>
      <c r="K32" s="169"/>
      <c r="L32" s="168"/>
      <c r="M32" s="168"/>
    </row>
    <row r="33" spans="1:13" ht="21" customHeight="1">
      <c r="A33" s="7" t="s">
        <v>180</v>
      </c>
      <c r="B33" s="169">
        <f>100</f>
        <v>100</v>
      </c>
      <c r="C33" s="168">
        <f>'第2-2表'!C33/'第2-2表'!B33*100</f>
        <v>33.564685349843494</v>
      </c>
      <c r="D33" s="168">
        <f>'第2-2表'!D33/'第2-2表'!B33*100</f>
        <v>66.43531465015651</v>
      </c>
      <c r="E33" s="169">
        <f>100</f>
        <v>100</v>
      </c>
      <c r="F33" s="168">
        <f>'第2-2表'!F33/'第2-2表'!E33*100</f>
        <v>59.74497030695255</v>
      </c>
      <c r="G33" s="168">
        <f>'第2-2表'!G33/'第2-2表'!E33*100</f>
        <v>40.255029693047454</v>
      </c>
      <c r="H33" s="169">
        <f>100</f>
        <v>100</v>
      </c>
      <c r="I33" s="168">
        <f>'第2-2表'!I33/'第2-2表'!H33*100</f>
        <v>30.976595315483546</v>
      </c>
      <c r="J33" s="168">
        <f>'第2-2表'!J33/'第2-2表'!H33*100</f>
        <v>69.02340468451645</v>
      </c>
      <c r="K33" s="169">
        <f>100</f>
        <v>100</v>
      </c>
      <c r="L33" s="168">
        <f>'第2-2表'!L33/'第2-2表'!K33*100</f>
        <v>23.47289196497797</v>
      </c>
      <c r="M33" s="168">
        <f>'第2-2表'!M33/'第2-2表'!K33*100</f>
        <v>76.52710803502202</v>
      </c>
    </row>
    <row r="34" spans="1:13" ht="12.75" customHeight="1" thickBot="1">
      <c r="A34" s="19"/>
      <c r="B34" s="22"/>
      <c r="C34" s="22"/>
      <c r="D34" s="22"/>
      <c r="E34" s="22"/>
      <c r="F34" s="22"/>
      <c r="G34" s="22"/>
      <c r="H34" s="22"/>
      <c r="I34" s="22"/>
      <c r="J34" s="22"/>
      <c r="K34" s="23"/>
      <c r="L34" s="126"/>
      <c r="M34" s="126"/>
    </row>
  </sheetData>
  <printOptions/>
  <pageMargins left="0.9055118110236221" right="0.5118110236220472" top="1.1023622047244095" bottom="0.5118110236220472" header="0.5118110236220472" footer="0.5118110236220472"/>
  <pageSetup horizontalDpi="300" verticalDpi="3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M34"/>
  <sheetViews>
    <sheetView defaultGridColor="0" zoomScale="87" zoomScaleNormal="87" colorId="22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0.625" defaultRowHeight="14.25"/>
  <cols>
    <col min="1" max="1" width="27.875" style="0" customWidth="1"/>
    <col min="2" max="13" width="12.875" style="0" customWidth="1"/>
  </cols>
  <sheetData>
    <row r="1" spans="1:13" ht="17.25">
      <c r="A1" s="92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1" t="s">
        <v>73</v>
      </c>
    </row>
    <row r="5" spans="1:13" s="10" customFormat="1" ht="21" customHeight="1">
      <c r="A5" s="17"/>
      <c r="B5" s="13" t="s">
        <v>35</v>
      </c>
      <c r="C5" s="13"/>
      <c r="D5" s="13"/>
      <c r="E5" s="15" t="s">
        <v>141</v>
      </c>
      <c r="F5" s="13"/>
      <c r="G5" s="13"/>
      <c r="H5" s="15" t="s">
        <v>142</v>
      </c>
      <c r="I5" s="13"/>
      <c r="J5" s="13"/>
      <c r="K5" s="20" t="s">
        <v>36</v>
      </c>
      <c r="L5" s="14"/>
      <c r="M5" s="14"/>
    </row>
    <row r="6" spans="1:13" ht="21" customHeight="1">
      <c r="A6" s="29"/>
      <c r="B6" s="33" t="s">
        <v>37</v>
      </c>
      <c r="C6" s="34" t="s">
        <v>38</v>
      </c>
      <c r="D6" s="34" t="s">
        <v>39</v>
      </c>
      <c r="E6" s="33" t="s">
        <v>37</v>
      </c>
      <c r="F6" s="34" t="s">
        <v>38</v>
      </c>
      <c r="G6" s="34" t="s">
        <v>39</v>
      </c>
      <c r="H6" s="33" t="s">
        <v>37</v>
      </c>
      <c r="I6" s="34" t="s">
        <v>38</v>
      </c>
      <c r="J6" s="34" t="s">
        <v>39</v>
      </c>
      <c r="K6" s="33" t="s">
        <v>37</v>
      </c>
      <c r="L6" s="34" t="s">
        <v>38</v>
      </c>
      <c r="M6" s="34" t="s">
        <v>39</v>
      </c>
    </row>
    <row r="7" spans="1:13" ht="21" customHeight="1" thickBot="1">
      <c r="A7" s="28"/>
      <c r="B7" s="35" t="s">
        <v>40</v>
      </c>
      <c r="C7" s="36" t="s">
        <v>40</v>
      </c>
      <c r="D7" s="36" t="s">
        <v>41</v>
      </c>
      <c r="E7" s="35" t="s">
        <v>40</v>
      </c>
      <c r="F7" s="36" t="s">
        <v>40</v>
      </c>
      <c r="G7" s="36" t="s">
        <v>41</v>
      </c>
      <c r="H7" s="35" t="s">
        <v>40</v>
      </c>
      <c r="I7" s="36" t="s">
        <v>40</v>
      </c>
      <c r="J7" s="36" t="s">
        <v>41</v>
      </c>
      <c r="K7" s="35" t="s">
        <v>40</v>
      </c>
      <c r="L7" s="36" t="s">
        <v>40</v>
      </c>
      <c r="M7" s="36" t="s">
        <v>41</v>
      </c>
    </row>
    <row r="8" spans="1:13" ht="12.75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21" customHeight="1">
      <c r="A9" s="6" t="s">
        <v>85</v>
      </c>
      <c r="B9" s="170">
        <f>E9+H9+K9</f>
        <v>6324858</v>
      </c>
      <c r="C9" s="170">
        <f aca="true" t="shared" si="0" ref="C9:C33">F9+I9+L9</f>
        <v>6084310</v>
      </c>
      <c r="D9" s="170">
        <f aca="true" t="shared" si="1" ref="D9:D33">G9+J9+M9</f>
        <v>-240548</v>
      </c>
      <c r="E9" s="170">
        <f>E10+E27</f>
        <v>952347</v>
      </c>
      <c r="F9" s="170">
        <f aca="true" t="shared" si="2" ref="F9:M9">F10+F27</f>
        <v>897941</v>
      </c>
      <c r="G9" s="170">
        <f t="shared" si="2"/>
        <v>-54406</v>
      </c>
      <c r="H9" s="170">
        <f t="shared" si="2"/>
        <v>3461402</v>
      </c>
      <c r="I9" s="170">
        <f t="shared" si="2"/>
        <v>3546349</v>
      </c>
      <c r="J9" s="170">
        <f t="shared" si="2"/>
        <v>84947</v>
      </c>
      <c r="K9" s="170">
        <f t="shared" si="2"/>
        <v>1911109</v>
      </c>
      <c r="L9" s="170">
        <f t="shared" si="2"/>
        <v>1640020</v>
      </c>
      <c r="M9" s="170">
        <f t="shared" si="2"/>
        <v>-271089</v>
      </c>
    </row>
    <row r="10" spans="1:13" ht="21" customHeight="1">
      <c r="A10" s="6" t="s">
        <v>27</v>
      </c>
      <c r="B10" s="170">
        <f aca="true" t="shared" si="3" ref="B10:B33">E10+H10+K10</f>
        <v>4780964</v>
      </c>
      <c r="C10" s="170">
        <f t="shared" si="0"/>
        <v>4544136</v>
      </c>
      <c r="D10" s="170">
        <f t="shared" si="1"/>
        <v>-236828</v>
      </c>
      <c r="E10" s="170">
        <f>SUM(E11:E26)</f>
        <v>841524</v>
      </c>
      <c r="F10" s="170">
        <f aca="true" t="shared" si="4" ref="F10:M10">SUM(F11:F26)</f>
        <v>778770</v>
      </c>
      <c r="G10" s="170">
        <f t="shared" si="4"/>
        <v>-62754</v>
      </c>
      <c r="H10" s="170">
        <f t="shared" si="4"/>
        <v>2863672</v>
      </c>
      <c r="I10" s="170">
        <f t="shared" si="4"/>
        <v>2900323</v>
      </c>
      <c r="J10" s="170">
        <f t="shared" si="4"/>
        <v>36651</v>
      </c>
      <c r="K10" s="170">
        <f t="shared" si="4"/>
        <v>1075768</v>
      </c>
      <c r="L10" s="170">
        <f t="shared" si="4"/>
        <v>865043</v>
      </c>
      <c r="M10" s="170">
        <f t="shared" si="4"/>
        <v>-210725</v>
      </c>
    </row>
    <row r="11" spans="1:13" ht="21" customHeight="1">
      <c r="A11" s="7" t="s">
        <v>159</v>
      </c>
      <c r="B11" s="170">
        <f t="shared" si="3"/>
        <v>3180</v>
      </c>
      <c r="C11" s="170">
        <f t="shared" si="0"/>
        <v>3049</v>
      </c>
      <c r="D11" s="170">
        <f t="shared" si="1"/>
        <v>-131</v>
      </c>
      <c r="E11" s="170">
        <v>3180</v>
      </c>
      <c r="F11" s="170">
        <v>3049</v>
      </c>
      <c r="G11" s="170">
        <f>F11-E11</f>
        <v>-131</v>
      </c>
      <c r="H11" s="170">
        <v>0</v>
      </c>
      <c r="I11" s="170">
        <v>0</v>
      </c>
      <c r="J11" s="170">
        <v>0</v>
      </c>
      <c r="K11" s="170">
        <v>0</v>
      </c>
      <c r="L11" s="170">
        <v>0</v>
      </c>
      <c r="M11" s="170">
        <v>0</v>
      </c>
    </row>
    <row r="12" spans="1:13" ht="21" customHeight="1">
      <c r="A12" s="7" t="s">
        <v>160</v>
      </c>
      <c r="B12" s="170">
        <f t="shared" si="3"/>
        <v>236472</v>
      </c>
      <c r="C12" s="170">
        <f t="shared" si="0"/>
        <v>255971</v>
      </c>
      <c r="D12" s="170">
        <f t="shared" si="1"/>
        <v>19499</v>
      </c>
      <c r="E12" s="170">
        <v>27460</v>
      </c>
      <c r="F12" s="170">
        <v>28946</v>
      </c>
      <c r="G12" s="170">
        <f aca="true" t="shared" si="5" ref="G12:G26">F12-E12</f>
        <v>1486</v>
      </c>
      <c r="H12" s="170">
        <v>209012</v>
      </c>
      <c r="I12" s="170">
        <v>227025</v>
      </c>
      <c r="J12" s="170">
        <f aca="true" t="shared" si="6" ref="J12:J26">I12-H12</f>
        <v>18013</v>
      </c>
      <c r="K12" s="170">
        <v>0</v>
      </c>
      <c r="L12" s="170">
        <v>0</v>
      </c>
      <c r="M12" s="170">
        <v>0</v>
      </c>
    </row>
    <row r="13" spans="1:13" ht="21" customHeight="1">
      <c r="A13" s="7" t="s">
        <v>161</v>
      </c>
      <c r="B13" s="170">
        <f t="shared" si="3"/>
        <v>160555</v>
      </c>
      <c r="C13" s="170">
        <f t="shared" si="0"/>
        <v>146562</v>
      </c>
      <c r="D13" s="170">
        <f t="shared" si="1"/>
        <v>-13993</v>
      </c>
      <c r="E13" s="170">
        <v>37122</v>
      </c>
      <c r="F13" s="170">
        <v>32749</v>
      </c>
      <c r="G13" s="170">
        <f t="shared" si="5"/>
        <v>-4373</v>
      </c>
      <c r="H13" s="170">
        <v>123433</v>
      </c>
      <c r="I13" s="170">
        <v>113813</v>
      </c>
      <c r="J13" s="170">
        <f t="shared" si="6"/>
        <v>-9620</v>
      </c>
      <c r="K13" s="170">
        <v>0</v>
      </c>
      <c r="L13" s="170">
        <v>0</v>
      </c>
      <c r="M13" s="170">
        <v>0</v>
      </c>
    </row>
    <row r="14" spans="1:13" ht="21" customHeight="1">
      <c r="A14" s="7" t="s">
        <v>162</v>
      </c>
      <c r="B14" s="170">
        <f t="shared" si="3"/>
        <v>198355</v>
      </c>
      <c r="C14" s="170">
        <f t="shared" si="0"/>
        <v>210746</v>
      </c>
      <c r="D14" s="170">
        <f t="shared" si="1"/>
        <v>12391</v>
      </c>
      <c r="E14" s="170">
        <v>34228</v>
      </c>
      <c r="F14" s="170">
        <v>38762</v>
      </c>
      <c r="G14" s="170">
        <f t="shared" si="5"/>
        <v>4534</v>
      </c>
      <c r="H14" s="170">
        <v>62855</v>
      </c>
      <c r="I14" s="170">
        <v>71131</v>
      </c>
      <c r="J14" s="170">
        <f t="shared" si="6"/>
        <v>8276</v>
      </c>
      <c r="K14" s="170">
        <v>101272</v>
      </c>
      <c r="L14" s="170">
        <v>100853</v>
      </c>
      <c r="M14" s="170">
        <f aca="true" t="shared" si="7" ref="M14:M26">L14-K14</f>
        <v>-419</v>
      </c>
    </row>
    <row r="15" spans="1:13" ht="21" customHeight="1">
      <c r="A15" s="7" t="s">
        <v>163</v>
      </c>
      <c r="B15" s="170">
        <f t="shared" si="3"/>
        <v>558555</v>
      </c>
      <c r="C15" s="170">
        <f t="shared" si="0"/>
        <v>410588</v>
      </c>
      <c r="D15" s="170">
        <f t="shared" si="1"/>
        <v>-147967</v>
      </c>
      <c r="E15" s="170">
        <v>72053</v>
      </c>
      <c r="F15" s="170">
        <v>67037</v>
      </c>
      <c r="G15" s="170">
        <f t="shared" si="5"/>
        <v>-5016</v>
      </c>
      <c r="H15" s="170">
        <v>259964</v>
      </c>
      <c r="I15" s="170">
        <v>214199</v>
      </c>
      <c r="J15" s="170">
        <f t="shared" si="6"/>
        <v>-45765</v>
      </c>
      <c r="K15" s="170">
        <v>226538</v>
      </c>
      <c r="L15" s="170">
        <v>129352</v>
      </c>
      <c r="M15" s="170">
        <f t="shared" si="7"/>
        <v>-97186</v>
      </c>
    </row>
    <row r="16" spans="1:13" ht="21" customHeight="1">
      <c r="A16" s="7" t="s">
        <v>164</v>
      </c>
      <c r="B16" s="170">
        <f t="shared" si="3"/>
        <v>468059</v>
      </c>
      <c r="C16" s="170">
        <f t="shared" si="0"/>
        <v>394489</v>
      </c>
      <c r="D16" s="170">
        <f t="shared" si="1"/>
        <v>-73570</v>
      </c>
      <c r="E16" s="170">
        <v>291803</v>
      </c>
      <c r="F16" s="170">
        <v>250837</v>
      </c>
      <c r="G16" s="170">
        <f t="shared" si="5"/>
        <v>-40966</v>
      </c>
      <c r="H16" s="170">
        <v>141431</v>
      </c>
      <c r="I16" s="170">
        <v>137730</v>
      </c>
      <c r="J16" s="170">
        <f t="shared" si="6"/>
        <v>-3701</v>
      </c>
      <c r="K16" s="170">
        <v>34825</v>
      </c>
      <c r="L16" s="170">
        <v>5922</v>
      </c>
      <c r="M16" s="170">
        <f t="shared" si="7"/>
        <v>-28903</v>
      </c>
    </row>
    <row r="17" spans="1:13" ht="21" customHeight="1">
      <c r="A17" s="7" t="s">
        <v>165</v>
      </c>
      <c r="B17" s="170">
        <f t="shared" si="3"/>
        <v>79728</v>
      </c>
      <c r="C17" s="170">
        <f t="shared" si="0"/>
        <v>72643</v>
      </c>
      <c r="D17" s="170">
        <f t="shared" si="1"/>
        <v>-7085</v>
      </c>
      <c r="E17" s="170">
        <v>28421</v>
      </c>
      <c r="F17" s="170">
        <v>22575</v>
      </c>
      <c r="G17" s="170">
        <f t="shared" si="5"/>
        <v>-5846</v>
      </c>
      <c r="H17" s="170">
        <v>51307</v>
      </c>
      <c r="I17" s="170">
        <v>50068</v>
      </c>
      <c r="J17" s="170">
        <f t="shared" si="6"/>
        <v>-1239</v>
      </c>
      <c r="K17" s="170">
        <v>0</v>
      </c>
      <c r="L17" s="170">
        <v>0</v>
      </c>
      <c r="M17" s="170">
        <v>0</v>
      </c>
    </row>
    <row r="18" spans="1:13" ht="21" customHeight="1">
      <c r="A18" s="7" t="s">
        <v>166</v>
      </c>
      <c r="B18" s="170">
        <f t="shared" si="3"/>
        <v>231605</v>
      </c>
      <c r="C18" s="170">
        <f t="shared" si="0"/>
        <v>261527</v>
      </c>
      <c r="D18" s="170">
        <f t="shared" si="1"/>
        <v>29922</v>
      </c>
      <c r="E18" s="170">
        <v>32798</v>
      </c>
      <c r="F18" s="170">
        <v>40186</v>
      </c>
      <c r="G18" s="170">
        <f t="shared" si="5"/>
        <v>7388</v>
      </c>
      <c r="H18" s="170">
        <v>198807</v>
      </c>
      <c r="I18" s="170">
        <v>221341</v>
      </c>
      <c r="J18" s="170">
        <f t="shared" si="6"/>
        <v>22534</v>
      </c>
      <c r="K18" s="170">
        <v>0</v>
      </c>
      <c r="L18" s="170">
        <v>0</v>
      </c>
      <c r="M18" s="170">
        <v>0</v>
      </c>
    </row>
    <row r="19" spans="1:13" ht="21" customHeight="1">
      <c r="A19" s="7" t="s">
        <v>167</v>
      </c>
      <c r="B19" s="170">
        <f t="shared" si="3"/>
        <v>7666</v>
      </c>
      <c r="C19" s="170">
        <f t="shared" si="0"/>
        <v>7963</v>
      </c>
      <c r="D19" s="170">
        <f t="shared" si="1"/>
        <v>297</v>
      </c>
      <c r="E19" s="170">
        <v>3772</v>
      </c>
      <c r="F19" s="170">
        <v>4482</v>
      </c>
      <c r="G19" s="170">
        <f t="shared" si="5"/>
        <v>710</v>
      </c>
      <c r="H19" s="170">
        <v>3894</v>
      </c>
      <c r="I19" s="170">
        <v>3481</v>
      </c>
      <c r="J19" s="170">
        <f t="shared" si="6"/>
        <v>-413</v>
      </c>
      <c r="K19" s="170">
        <v>0</v>
      </c>
      <c r="L19" s="170">
        <v>0</v>
      </c>
      <c r="M19" s="170">
        <v>0</v>
      </c>
    </row>
    <row r="20" spans="1:13" ht="21" customHeight="1">
      <c r="A20" s="7" t="s">
        <v>168</v>
      </c>
      <c r="B20" s="170">
        <f t="shared" si="3"/>
        <v>310450</v>
      </c>
      <c r="C20" s="170">
        <f t="shared" si="0"/>
        <v>293574</v>
      </c>
      <c r="D20" s="170">
        <f t="shared" si="1"/>
        <v>-16876</v>
      </c>
      <c r="E20" s="170">
        <v>85302</v>
      </c>
      <c r="F20" s="170">
        <v>78362</v>
      </c>
      <c r="G20" s="170">
        <f t="shared" si="5"/>
        <v>-6940</v>
      </c>
      <c r="H20" s="170">
        <v>207038</v>
      </c>
      <c r="I20" s="170">
        <v>200212</v>
      </c>
      <c r="J20" s="170">
        <f t="shared" si="6"/>
        <v>-6826</v>
      </c>
      <c r="K20" s="170">
        <v>18110</v>
      </c>
      <c r="L20" s="170">
        <v>15000</v>
      </c>
      <c r="M20" s="170">
        <f t="shared" si="7"/>
        <v>-3110</v>
      </c>
    </row>
    <row r="21" spans="1:13" ht="21" customHeight="1">
      <c r="A21" s="7" t="s">
        <v>169</v>
      </c>
      <c r="B21" s="170">
        <f t="shared" si="3"/>
        <v>580055</v>
      </c>
      <c r="C21" s="170">
        <f t="shared" si="0"/>
        <v>492098</v>
      </c>
      <c r="D21" s="170">
        <f t="shared" si="1"/>
        <v>-87957</v>
      </c>
      <c r="E21" s="170">
        <v>26241</v>
      </c>
      <c r="F21" s="170">
        <v>27048</v>
      </c>
      <c r="G21" s="170">
        <f t="shared" si="5"/>
        <v>807</v>
      </c>
      <c r="H21" s="170">
        <v>329333</v>
      </c>
      <c r="I21" s="170">
        <v>273335</v>
      </c>
      <c r="J21" s="170">
        <f t="shared" si="6"/>
        <v>-55998</v>
      </c>
      <c r="K21" s="170">
        <v>224481</v>
      </c>
      <c r="L21" s="170">
        <v>191715</v>
      </c>
      <c r="M21" s="170">
        <f t="shared" si="7"/>
        <v>-32766</v>
      </c>
    </row>
    <row r="22" spans="1:13" ht="21" customHeight="1">
      <c r="A22" s="7" t="s">
        <v>170</v>
      </c>
      <c r="B22" s="170">
        <f t="shared" si="3"/>
        <v>769539</v>
      </c>
      <c r="C22" s="170">
        <f t="shared" si="0"/>
        <v>880830</v>
      </c>
      <c r="D22" s="170">
        <f t="shared" si="1"/>
        <v>111291</v>
      </c>
      <c r="E22" s="170">
        <v>67203</v>
      </c>
      <c r="F22" s="170">
        <v>54574</v>
      </c>
      <c r="G22" s="170">
        <f t="shared" si="5"/>
        <v>-12629</v>
      </c>
      <c r="H22" s="170">
        <v>688841</v>
      </c>
      <c r="I22" s="170">
        <v>814138</v>
      </c>
      <c r="J22" s="170">
        <f t="shared" si="6"/>
        <v>125297</v>
      </c>
      <c r="K22" s="170">
        <v>13495</v>
      </c>
      <c r="L22" s="170">
        <v>12118</v>
      </c>
      <c r="M22" s="170">
        <f t="shared" si="7"/>
        <v>-1377</v>
      </c>
    </row>
    <row r="23" spans="1:13" ht="21" customHeight="1">
      <c r="A23" s="7" t="s">
        <v>171</v>
      </c>
      <c r="B23" s="170">
        <f t="shared" si="3"/>
        <v>111715</v>
      </c>
      <c r="C23" s="170">
        <f t="shared" si="0"/>
        <v>117894</v>
      </c>
      <c r="D23" s="170">
        <f t="shared" si="1"/>
        <v>6179</v>
      </c>
      <c r="E23" s="170">
        <v>8350</v>
      </c>
      <c r="F23" s="170">
        <v>7512</v>
      </c>
      <c r="G23" s="170">
        <f t="shared" si="5"/>
        <v>-838</v>
      </c>
      <c r="H23" s="170">
        <v>64587</v>
      </c>
      <c r="I23" s="170">
        <v>64002</v>
      </c>
      <c r="J23" s="170">
        <f t="shared" si="6"/>
        <v>-585</v>
      </c>
      <c r="K23" s="170">
        <v>38778</v>
      </c>
      <c r="L23" s="170">
        <v>46380</v>
      </c>
      <c r="M23" s="170">
        <f t="shared" si="7"/>
        <v>7602</v>
      </c>
    </row>
    <row r="24" spans="1:13" ht="21" customHeight="1">
      <c r="A24" s="7" t="s">
        <v>172</v>
      </c>
      <c r="B24" s="170">
        <f t="shared" si="3"/>
        <v>10584</v>
      </c>
      <c r="C24" s="170">
        <f t="shared" si="0"/>
        <v>9664</v>
      </c>
      <c r="D24" s="170">
        <f t="shared" si="1"/>
        <v>-920</v>
      </c>
      <c r="E24" s="170">
        <v>10584</v>
      </c>
      <c r="F24" s="170">
        <v>9664</v>
      </c>
      <c r="G24" s="170">
        <f t="shared" si="5"/>
        <v>-920</v>
      </c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</row>
    <row r="25" spans="1:13" ht="21" customHeight="1">
      <c r="A25" s="7" t="s">
        <v>173</v>
      </c>
      <c r="B25" s="170">
        <f t="shared" si="3"/>
        <v>600637</v>
      </c>
      <c r="C25" s="170">
        <f t="shared" si="0"/>
        <v>553398</v>
      </c>
      <c r="D25" s="170">
        <f t="shared" si="1"/>
        <v>-47239</v>
      </c>
      <c r="E25" s="170">
        <v>32159</v>
      </c>
      <c r="F25" s="170">
        <v>39341</v>
      </c>
      <c r="G25" s="170">
        <f t="shared" si="5"/>
        <v>7182</v>
      </c>
      <c r="H25" s="170">
        <v>217536</v>
      </c>
      <c r="I25" s="170">
        <v>218556</v>
      </c>
      <c r="J25" s="170">
        <f t="shared" si="6"/>
        <v>1020</v>
      </c>
      <c r="K25" s="170">
        <v>350942</v>
      </c>
      <c r="L25" s="170">
        <v>295501</v>
      </c>
      <c r="M25" s="170">
        <f t="shared" si="7"/>
        <v>-55441</v>
      </c>
    </row>
    <row r="26" spans="1:13" ht="21" customHeight="1">
      <c r="A26" s="7" t="s">
        <v>174</v>
      </c>
      <c r="B26" s="170">
        <f t="shared" si="3"/>
        <v>453809</v>
      </c>
      <c r="C26" s="170">
        <f t="shared" si="0"/>
        <v>433140</v>
      </c>
      <c r="D26" s="170">
        <f t="shared" si="1"/>
        <v>-20669</v>
      </c>
      <c r="E26" s="170">
        <v>80848</v>
      </c>
      <c r="F26" s="170">
        <v>73646</v>
      </c>
      <c r="G26" s="170">
        <f t="shared" si="5"/>
        <v>-7202</v>
      </c>
      <c r="H26" s="170">
        <v>305634</v>
      </c>
      <c r="I26" s="170">
        <v>291292</v>
      </c>
      <c r="J26" s="170">
        <f t="shared" si="6"/>
        <v>-14342</v>
      </c>
      <c r="K26" s="170">
        <v>67327</v>
      </c>
      <c r="L26" s="170">
        <v>68202</v>
      </c>
      <c r="M26" s="170">
        <f t="shared" si="7"/>
        <v>875</v>
      </c>
    </row>
    <row r="27" spans="1:13" ht="21" customHeight="1">
      <c r="A27" s="6" t="s">
        <v>135</v>
      </c>
      <c r="B27" s="170">
        <f t="shared" si="3"/>
        <v>1543894</v>
      </c>
      <c r="C27" s="170">
        <f t="shared" si="0"/>
        <v>1540174</v>
      </c>
      <c r="D27" s="170">
        <f t="shared" si="1"/>
        <v>-3720</v>
      </c>
      <c r="E27" s="170">
        <f>SUM(E28:E33)</f>
        <v>110823</v>
      </c>
      <c r="F27" s="170">
        <f aca="true" t="shared" si="8" ref="F27:M27">SUM(F28:F33)</f>
        <v>119171</v>
      </c>
      <c r="G27" s="170">
        <f t="shared" si="8"/>
        <v>8348</v>
      </c>
      <c r="H27" s="170">
        <f t="shared" si="8"/>
        <v>597730</v>
      </c>
      <c r="I27" s="170">
        <f t="shared" si="8"/>
        <v>646026</v>
      </c>
      <c r="J27" s="170">
        <f t="shared" si="8"/>
        <v>48296</v>
      </c>
      <c r="K27" s="170">
        <f t="shared" si="8"/>
        <v>835341</v>
      </c>
      <c r="L27" s="170">
        <f t="shared" si="8"/>
        <v>774977</v>
      </c>
      <c r="M27" s="170">
        <f t="shared" si="8"/>
        <v>-60364</v>
      </c>
    </row>
    <row r="28" spans="1:13" ht="21" customHeight="1">
      <c r="A28" s="7" t="s">
        <v>175</v>
      </c>
      <c r="B28" s="170">
        <f t="shared" si="3"/>
        <v>211009</v>
      </c>
      <c r="C28" s="170">
        <f t="shared" si="0"/>
        <v>195325</v>
      </c>
      <c r="D28" s="170">
        <f t="shared" si="1"/>
        <v>-15684</v>
      </c>
      <c r="E28" s="170">
        <v>2090</v>
      </c>
      <c r="F28" s="170">
        <v>1890</v>
      </c>
      <c r="G28" s="170">
        <f aca="true" t="shared" si="9" ref="G28:G33">F28-E28</f>
        <v>-200</v>
      </c>
      <c r="H28" s="170">
        <v>0</v>
      </c>
      <c r="I28" s="170">
        <v>0</v>
      </c>
      <c r="J28" s="170">
        <v>0</v>
      </c>
      <c r="K28" s="170">
        <v>208919</v>
      </c>
      <c r="L28" s="170">
        <v>193435</v>
      </c>
      <c r="M28" s="170">
        <f aca="true" t="shared" si="10" ref="M28:M33">L28-K28</f>
        <v>-15484</v>
      </c>
    </row>
    <row r="29" spans="1:13" ht="21" customHeight="1">
      <c r="A29" s="7" t="s">
        <v>176</v>
      </c>
      <c r="B29" s="170">
        <f t="shared" si="3"/>
        <v>108459</v>
      </c>
      <c r="C29" s="170">
        <f t="shared" si="0"/>
        <v>124486</v>
      </c>
      <c r="D29" s="170">
        <f t="shared" si="1"/>
        <v>16027</v>
      </c>
      <c r="E29" s="170">
        <v>44276</v>
      </c>
      <c r="F29" s="170">
        <v>51259</v>
      </c>
      <c r="G29" s="170">
        <f t="shared" si="9"/>
        <v>6983</v>
      </c>
      <c r="H29" s="170">
        <v>11991</v>
      </c>
      <c r="I29" s="170">
        <v>11571</v>
      </c>
      <c r="J29" s="170">
        <f>I29-H29</f>
        <v>-420</v>
      </c>
      <c r="K29" s="170">
        <v>52192</v>
      </c>
      <c r="L29" s="170">
        <v>61656</v>
      </c>
      <c r="M29" s="170">
        <f t="shared" si="10"/>
        <v>9464</v>
      </c>
    </row>
    <row r="30" spans="1:13" ht="21" customHeight="1">
      <c r="A30" s="7" t="s">
        <v>177</v>
      </c>
      <c r="B30" s="170">
        <f t="shared" si="3"/>
        <v>505943</v>
      </c>
      <c r="C30" s="170">
        <f t="shared" si="0"/>
        <v>442781</v>
      </c>
      <c r="D30" s="170">
        <f t="shared" si="1"/>
        <v>-63162</v>
      </c>
      <c r="E30" s="170">
        <v>9293</v>
      </c>
      <c r="F30" s="170">
        <v>8994</v>
      </c>
      <c r="G30" s="170">
        <f t="shared" si="9"/>
        <v>-299</v>
      </c>
      <c r="H30" s="170">
        <v>80002</v>
      </c>
      <c r="I30" s="170">
        <v>79320</v>
      </c>
      <c r="J30" s="170">
        <f>I30-H30</f>
        <v>-682</v>
      </c>
      <c r="K30" s="170">
        <v>416648</v>
      </c>
      <c r="L30" s="170">
        <v>354467</v>
      </c>
      <c r="M30" s="170">
        <f t="shared" si="10"/>
        <v>-62181</v>
      </c>
    </row>
    <row r="31" spans="1:13" ht="21" customHeight="1">
      <c r="A31" s="7" t="s">
        <v>178</v>
      </c>
      <c r="B31" s="170">
        <f t="shared" si="3"/>
        <v>342915</v>
      </c>
      <c r="C31" s="170">
        <f t="shared" si="0"/>
        <v>388318</v>
      </c>
      <c r="D31" s="170">
        <f t="shared" si="1"/>
        <v>45403</v>
      </c>
      <c r="E31" s="170">
        <v>13146</v>
      </c>
      <c r="F31" s="170">
        <v>11196</v>
      </c>
      <c r="G31" s="170">
        <f t="shared" si="9"/>
        <v>-1950</v>
      </c>
      <c r="H31" s="170">
        <v>234329</v>
      </c>
      <c r="I31" s="170">
        <v>269936</v>
      </c>
      <c r="J31" s="170">
        <f>I31-H31</f>
        <v>35607</v>
      </c>
      <c r="K31" s="170">
        <v>95440</v>
      </c>
      <c r="L31" s="170">
        <v>107186</v>
      </c>
      <c r="M31" s="170">
        <f t="shared" si="10"/>
        <v>11746</v>
      </c>
    </row>
    <row r="32" spans="1:13" ht="21" customHeight="1">
      <c r="A32" s="7" t="s">
        <v>179</v>
      </c>
      <c r="B32" s="170">
        <f t="shared" si="3"/>
        <v>98619</v>
      </c>
      <c r="C32" s="170">
        <f t="shared" si="0"/>
        <v>98721</v>
      </c>
      <c r="D32" s="170">
        <f t="shared" si="1"/>
        <v>102</v>
      </c>
      <c r="E32" s="170">
        <v>13294</v>
      </c>
      <c r="F32" s="170">
        <v>13853</v>
      </c>
      <c r="G32" s="170">
        <f t="shared" si="9"/>
        <v>559</v>
      </c>
      <c r="H32" s="170">
        <v>85325</v>
      </c>
      <c r="I32" s="170">
        <v>84868</v>
      </c>
      <c r="J32" s="170">
        <f>I32-H32</f>
        <v>-457</v>
      </c>
      <c r="K32" s="170">
        <v>0</v>
      </c>
      <c r="L32" s="170">
        <v>0</v>
      </c>
      <c r="M32" s="170">
        <v>0</v>
      </c>
    </row>
    <row r="33" spans="1:13" ht="21" customHeight="1">
      <c r="A33" s="7" t="s">
        <v>180</v>
      </c>
      <c r="B33" s="170">
        <f t="shared" si="3"/>
        <v>276949</v>
      </c>
      <c r="C33" s="170">
        <f t="shared" si="0"/>
        <v>290543</v>
      </c>
      <c r="D33" s="170">
        <f t="shared" si="1"/>
        <v>13594</v>
      </c>
      <c r="E33" s="170">
        <v>28724</v>
      </c>
      <c r="F33" s="170">
        <v>31979</v>
      </c>
      <c r="G33" s="170">
        <f t="shared" si="9"/>
        <v>3255</v>
      </c>
      <c r="H33" s="170">
        <v>186083</v>
      </c>
      <c r="I33" s="170">
        <v>200331</v>
      </c>
      <c r="J33" s="170">
        <f>I33-H33</f>
        <v>14248</v>
      </c>
      <c r="K33" s="170">
        <v>62142</v>
      </c>
      <c r="L33" s="170">
        <v>58233</v>
      </c>
      <c r="M33" s="170">
        <f t="shared" si="10"/>
        <v>-3909</v>
      </c>
    </row>
    <row r="34" spans="1:13" ht="12.75" customHeight="1" thickBot="1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</sheetData>
  <printOptions/>
  <pageMargins left="0.9055118110236221" right="0.5118110236220472" top="1.1023622047244095" bottom="0.5118110236220472" header="0.5118110236220472" footer="0.5118110236220472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U34"/>
  <sheetViews>
    <sheetView defaultGridColor="0" zoomScale="87" zoomScaleNormal="87" zoomScaleSheetLayoutView="100" colorId="22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0.625" defaultRowHeight="14.25"/>
  <cols>
    <col min="1" max="1" width="27.875" style="130" customWidth="1"/>
    <col min="2" max="13" width="12.875" style="130" customWidth="1"/>
    <col min="14" max="16384" width="10.625" style="130" customWidth="1"/>
  </cols>
  <sheetData>
    <row r="1" spans="1:21" ht="17.25">
      <c r="A1" s="128" t="s">
        <v>147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14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1" ht="14.2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 ht="15" thickBo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31" t="s">
        <v>73</v>
      </c>
      <c r="N4" s="129"/>
      <c r="O4" s="129"/>
      <c r="P4" s="129"/>
      <c r="Q4" s="129"/>
      <c r="R4" s="129"/>
      <c r="S4" s="129"/>
      <c r="T4" s="129"/>
      <c r="U4" s="129"/>
    </row>
    <row r="5" spans="1:13" s="12" customFormat="1" ht="20.25" customHeight="1">
      <c r="A5" s="132"/>
      <c r="B5" s="133" t="s">
        <v>35</v>
      </c>
      <c r="C5" s="133"/>
      <c r="D5" s="133"/>
      <c r="E5" s="134" t="s">
        <v>141</v>
      </c>
      <c r="F5" s="133"/>
      <c r="G5" s="133"/>
      <c r="H5" s="134" t="s">
        <v>142</v>
      </c>
      <c r="I5" s="133"/>
      <c r="J5" s="133"/>
      <c r="K5" s="134" t="s">
        <v>36</v>
      </c>
      <c r="L5" s="135"/>
      <c r="M5" s="135"/>
    </row>
    <row r="6" spans="1:21" ht="6" customHeight="1">
      <c r="A6" s="136"/>
      <c r="B6" s="137"/>
      <c r="C6" s="137"/>
      <c r="D6" s="138"/>
      <c r="E6" s="137"/>
      <c r="F6" s="137"/>
      <c r="G6" s="138"/>
      <c r="H6" s="137"/>
      <c r="I6" s="137"/>
      <c r="J6" s="138"/>
      <c r="K6" s="137"/>
      <c r="L6" s="137"/>
      <c r="M6" s="137"/>
      <c r="N6" s="129"/>
      <c r="O6" s="129"/>
      <c r="P6" s="129"/>
      <c r="Q6" s="129"/>
      <c r="R6" s="129"/>
      <c r="S6" s="129"/>
      <c r="T6" s="129"/>
      <c r="U6" s="129"/>
    </row>
    <row r="7" spans="1:21" ht="21" customHeight="1" thickBot="1">
      <c r="A7" s="139"/>
      <c r="B7" s="140" t="s">
        <v>42</v>
      </c>
      <c r="C7" s="141" t="s">
        <v>43</v>
      </c>
      <c r="D7" s="141" t="s">
        <v>44</v>
      </c>
      <c r="E7" s="140" t="s">
        <v>42</v>
      </c>
      <c r="F7" s="141" t="s">
        <v>43</v>
      </c>
      <c r="G7" s="141" t="s">
        <v>44</v>
      </c>
      <c r="H7" s="140" t="s">
        <v>42</v>
      </c>
      <c r="I7" s="141" t="s">
        <v>43</v>
      </c>
      <c r="J7" s="141" t="s">
        <v>44</v>
      </c>
      <c r="K7" s="140" t="s">
        <v>42</v>
      </c>
      <c r="L7" s="141" t="s">
        <v>43</v>
      </c>
      <c r="M7" s="171" t="s">
        <v>44</v>
      </c>
      <c r="N7" s="129"/>
      <c r="O7" s="129"/>
      <c r="P7" s="129"/>
      <c r="Q7" s="129"/>
      <c r="R7" s="129"/>
      <c r="S7" s="129"/>
      <c r="T7" s="129"/>
      <c r="U7" s="129"/>
    </row>
    <row r="8" spans="1:21" ht="12" customHeight="1">
      <c r="A8" s="136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29"/>
      <c r="O8" s="129"/>
      <c r="P8" s="129"/>
      <c r="Q8" s="129"/>
      <c r="R8" s="129"/>
      <c r="S8" s="129"/>
      <c r="T8" s="129"/>
      <c r="U8" s="129"/>
    </row>
    <row r="9" spans="1:21" ht="21" customHeight="1">
      <c r="A9" s="6" t="s">
        <v>85</v>
      </c>
      <c r="B9" s="172">
        <f>E9+H9+K9</f>
        <v>152299947</v>
      </c>
      <c r="C9" s="172">
        <f aca="true" t="shared" si="0" ref="C9:C33">F9+I9+L9</f>
        <v>120851035</v>
      </c>
      <c r="D9" s="172">
        <f aca="true" t="shared" si="1" ref="D9:D33">G9+J9+M9</f>
        <v>31448912</v>
      </c>
      <c r="E9" s="172">
        <f aca="true" t="shared" si="2" ref="E9:M9">E10+E27</f>
        <v>18714429</v>
      </c>
      <c r="F9" s="172">
        <f t="shared" si="2"/>
        <v>14921299</v>
      </c>
      <c r="G9" s="172">
        <f t="shared" si="2"/>
        <v>3793130</v>
      </c>
      <c r="H9" s="172">
        <f t="shared" si="2"/>
        <v>72287636</v>
      </c>
      <c r="I9" s="172">
        <f t="shared" si="2"/>
        <v>57248700</v>
      </c>
      <c r="J9" s="172">
        <f t="shared" si="2"/>
        <v>15038936</v>
      </c>
      <c r="K9" s="172">
        <f t="shared" si="2"/>
        <v>61297882</v>
      </c>
      <c r="L9" s="172">
        <f t="shared" si="2"/>
        <v>48681036</v>
      </c>
      <c r="M9" s="172">
        <f t="shared" si="2"/>
        <v>12616846</v>
      </c>
      <c r="N9" s="143"/>
      <c r="O9" s="143"/>
      <c r="P9" s="143"/>
      <c r="Q9" s="143"/>
      <c r="R9" s="143"/>
      <c r="S9" s="143"/>
      <c r="T9" s="143"/>
      <c r="U9" s="143"/>
    </row>
    <row r="10" spans="1:21" ht="21" customHeight="1">
      <c r="A10" s="6" t="s">
        <v>27</v>
      </c>
      <c r="B10" s="172">
        <f aca="true" t="shared" si="3" ref="B10:B33">E10+H10+K10</f>
        <v>111930531</v>
      </c>
      <c r="C10" s="172">
        <f t="shared" si="0"/>
        <v>86019291</v>
      </c>
      <c r="D10" s="172">
        <f t="shared" si="1"/>
        <v>25911240</v>
      </c>
      <c r="E10" s="173">
        <f aca="true" t="shared" si="4" ref="E10:M10">SUM(E11:E26)</f>
        <v>17113544</v>
      </c>
      <c r="F10" s="173">
        <f t="shared" si="4"/>
        <v>13360446</v>
      </c>
      <c r="G10" s="173">
        <f t="shared" si="4"/>
        <v>3753098</v>
      </c>
      <c r="H10" s="173">
        <f t="shared" si="4"/>
        <v>62759924</v>
      </c>
      <c r="I10" s="173">
        <f t="shared" si="4"/>
        <v>48199655</v>
      </c>
      <c r="J10" s="173">
        <f t="shared" si="4"/>
        <v>14560269</v>
      </c>
      <c r="K10" s="173">
        <f t="shared" si="4"/>
        <v>32057063</v>
      </c>
      <c r="L10" s="173">
        <f t="shared" si="4"/>
        <v>24459190</v>
      </c>
      <c r="M10" s="173">
        <f t="shared" si="4"/>
        <v>7597873</v>
      </c>
      <c r="N10" s="143"/>
      <c r="O10" s="143"/>
      <c r="P10" s="143"/>
      <c r="Q10" s="143"/>
      <c r="R10" s="143"/>
      <c r="S10" s="143"/>
      <c r="T10" s="143"/>
      <c r="U10" s="143"/>
    </row>
    <row r="11" spans="1:21" ht="21" customHeight="1">
      <c r="A11" s="7" t="s">
        <v>159</v>
      </c>
      <c r="B11" s="172">
        <f aca="true" t="shared" si="5" ref="B11:D12">E11+H11+K11</f>
        <v>140227</v>
      </c>
      <c r="C11" s="172">
        <f t="shared" si="5"/>
        <v>138272</v>
      </c>
      <c r="D11" s="172">
        <f t="shared" si="5"/>
        <v>1955</v>
      </c>
      <c r="E11" s="173">
        <v>140227</v>
      </c>
      <c r="F11" s="173">
        <v>138272</v>
      </c>
      <c r="G11" s="173">
        <v>1955</v>
      </c>
      <c r="H11" s="173">
        <v>0</v>
      </c>
      <c r="I11" s="173">
        <v>0</v>
      </c>
      <c r="J11" s="173">
        <v>0</v>
      </c>
      <c r="K11" s="173">
        <v>0</v>
      </c>
      <c r="L11" s="173">
        <v>0</v>
      </c>
      <c r="M11" s="173">
        <v>0</v>
      </c>
      <c r="N11" s="143"/>
      <c r="O11" s="143"/>
      <c r="P11" s="143"/>
      <c r="Q11" s="143"/>
      <c r="R11" s="143"/>
      <c r="S11" s="143"/>
      <c r="T11" s="143"/>
      <c r="U11" s="143"/>
    </row>
    <row r="12" spans="1:21" ht="21" customHeight="1">
      <c r="A12" s="7" t="s">
        <v>160</v>
      </c>
      <c r="B12" s="172">
        <f t="shared" si="5"/>
        <v>174737</v>
      </c>
      <c r="C12" s="172">
        <f t="shared" si="5"/>
        <v>19376</v>
      </c>
      <c r="D12" s="172">
        <f t="shared" si="5"/>
        <v>155361</v>
      </c>
      <c r="E12" s="173">
        <v>34809</v>
      </c>
      <c r="F12" s="173">
        <v>5384</v>
      </c>
      <c r="G12" s="173">
        <v>29425</v>
      </c>
      <c r="H12" s="173">
        <v>139928</v>
      </c>
      <c r="I12" s="173">
        <v>13992</v>
      </c>
      <c r="J12" s="173">
        <v>125936</v>
      </c>
      <c r="K12" s="173">
        <v>0</v>
      </c>
      <c r="L12" s="173">
        <v>0</v>
      </c>
      <c r="M12" s="173">
        <v>0</v>
      </c>
      <c r="N12" s="143"/>
      <c r="O12" s="143"/>
      <c r="P12" s="143"/>
      <c r="Q12" s="143"/>
      <c r="R12" s="143"/>
      <c r="S12" s="143"/>
      <c r="T12" s="143"/>
      <c r="U12" s="143"/>
    </row>
    <row r="13" spans="1:21" ht="21" customHeight="1">
      <c r="A13" s="7" t="s">
        <v>161</v>
      </c>
      <c r="B13" s="172">
        <f t="shared" si="3"/>
        <v>670360</v>
      </c>
      <c r="C13" s="172">
        <f t="shared" si="0"/>
        <v>178162</v>
      </c>
      <c r="D13" s="172">
        <f t="shared" si="1"/>
        <v>492198</v>
      </c>
      <c r="E13" s="173">
        <v>296624</v>
      </c>
      <c r="F13" s="173">
        <v>94602</v>
      </c>
      <c r="G13" s="173">
        <v>202022</v>
      </c>
      <c r="H13" s="173">
        <v>373736</v>
      </c>
      <c r="I13" s="173">
        <v>83560</v>
      </c>
      <c r="J13" s="173">
        <v>290176</v>
      </c>
      <c r="K13" s="173">
        <v>0</v>
      </c>
      <c r="L13" s="173">
        <v>0</v>
      </c>
      <c r="M13" s="173">
        <v>0</v>
      </c>
      <c r="N13" s="143"/>
      <c r="O13" s="143"/>
      <c r="P13" s="143"/>
      <c r="Q13" s="143"/>
      <c r="R13" s="143"/>
      <c r="S13" s="143"/>
      <c r="T13" s="143"/>
      <c r="U13" s="143"/>
    </row>
    <row r="14" spans="1:21" ht="21" customHeight="1">
      <c r="A14" s="7" t="s">
        <v>162</v>
      </c>
      <c r="B14" s="172">
        <f t="shared" si="3"/>
        <v>18310436</v>
      </c>
      <c r="C14" s="172">
        <f t="shared" si="0"/>
        <v>12844796</v>
      </c>
      <c r="D14" s="172">
        <f t="shared" si="1"/>
        <v>5465640</v>
      </c>
      <c r="E14" s="173">
        <v>1965301</v>
      </c>
      <c r="F14" s="173">
        <v>1066950</v>
      </c>
      <c r="G14" s="173">
        <v>898351</v>
      </c>
      <c r="H14" s="173">
        <v>6432271</v>
      </c>
      <c r="I14" s="173">
        <v>3815304</v>
      </c>
      <c r="J14" s="173">
        <v>2616967</v>
      </c>
      <c r="K14" s="173">
        <v>9912864</v>
      </c>
      <c r="L14" s="173">
        <v>7962542</v>
      </c>
      <c r="M14" s="173">
        <v>1950322</v>
      </c>
      <c r="N14" s="143"/>
      <c r="O14" s="143"/>
      <c r="P14" s="143"/>
      <c r="Q14" s="143"/>
      <c r="R14" s="143"/>
      <c r="S14" s="143"/>
      <c r="T14" s="143"/>
      <c r="U14" s="143"/>
    </row>
    <row r="15" spans="1:21" ht="21" customHeight="1">
      <c r="A15" s="7" t="s">
        <v>163</v>
      </c>
      <c r="B15" s="172">
        <f t="shared" si="3"/>
        <v>18589237</v>
      </c>
      <c r="C15" s="172">
        <f t="shared" si="0"/>
        <v>15179296</v>
      </c>
      <c r="D15" s="172">
        <f t="shared" si="1"/>
        <v>3409941</v>
      </c>
      <c r="E15" s="173">
        <v>1937759</v>
      </c>
      <c r="F15" s="173">
        <v>1816096</v>
      </c>
      <c r="G15" s="173">
        <v>121663</v>
      </c>
      <c r="H15" s="173">
        <v>9472565</v>
      </c>
      <c r="I15" s="173">
        <v>8064859</v>
      </c>
      <c r="J15" s="173">
        <v>1407706</v>
      </c>
      <c r="K15" s="173">
        <v>7178913</v>
      </c>
      <c r="L15" s="173">
        <v>5298341</v>
      </c>
      <c r="M15" s="173">
        <v>1880572</v>
      </c>
      <c r="N15" s="143"/>
      <c r="O15" s="143"/>
      <c r="P15" s="143"/>
      <c r="Q15" s="143"/>
      <c r="R15" s="143"/>
      <c r="S15" s="143"/>
      <c r="T15" s="143"/>
      <c r="U15" s="143"/>
    </row>
    <row r="16" spans="1:21" ht="21" customHeight="1">
      <c r="A16" s="7" t="s">
        <v>164</v>
      </c>
      <c r="B16" s="172">
        <f t="shared" si="3"/>
        <v>5945991</v>
      </c>
      <c r="C16" s="172">
        <f t="shared" si="0"/>
        <v>4538273</v>
      </c>
      <c r="D16" s="172">
        <f t="shared" si="1"/>
        <v>1407718</v>
      </c>
      <c r="E16" s="173">
        <v>2219151</v>
      </c>
      <c r="F16" s="173">
        <v>1256114</v>
      </c>
      <c r="G16" s="173">
        <v>963037</v>
      </c>
      <c r="H16" s="173">
        <v>2557056</v>
      </c>
      <c r="I16" s="173">
        <v>2232942</v>
      </c>
      <c r="J16" s="173">
        <v>324114</v>
      </c>
      <c r="K16" s="173">
        <v>1169784</v>
      </c>
      <c r="L16" s="173">
        <v>1049217</v>
      </c>
      <c r="M16" s="173">
        <v>120567</v>
      </c>
      <c r="N16" s="143"/>
      <c r="O16" s="143"/>
      <c r="P16" s="143"/>
      <c r="Q16" s="143"/>
      <c r="R16" s="143"/>
      <c r="S16" s="143"/>
      <c r="T16" s="143"/>
      <c r="U16" s="143"/>
    </row>
    <row r="17" spans="1:21" ht="21" customHeight="1">
      <c r="A17" s="7" t="s">
        <v>165</v>
      </c>
      <c r="B17" s="172">
        <f t="shared" si="3"/>
        <v>4007719</v>
      </c>
      <c r="C17" s="172">
        <f t="shared" si="0"/>
        <v>1833977</v>
      </c>
      <c r="D17" s="172">
        <f t="shared" si="1"/>
        <v>2173742</v>
      </c>
      <c r="E17" s="173">
        <v>392201</v>
      </c>
      <c r="F17" s="173">
        <v>296786</v>
      </c>
      <c r="G17" s="173">
        <v>95415</v>
      </c>
      <c r="H17" s="173">
        <v>3615518</v>
      </c>
      <c r="I17" s="173">
        <v>1537191</v>
      </c>
      <c r="J17" s="173">
        <v>2078327</v>
      </c>
      <c r="K17" s="173">
        <v>0</v>
      </c>
      <c r="L17" s="173">
        <v>0</v>
      </c>
      <c r="M17" s="173">
        <v>0</v>
      </c>
      <c r="N17" s="143"/>
      <c r="O17" s="143"/>
      <c r="P17" s="143"/>
      <c r="Q17" s="143"/>
      <c r="R17" s="143"/>
      <c r="S17" s="143"/>
      <c r="T17" s="143"/>
      <c r="U17" s="143"/>
    </row>
    <row r="18" spans="1:21" ht="21" customHeight="1">
      <c r="A18" s="7" t="s">
        <v>166</v>
      </c>
      <c r="B18" s="172">
        <f t="shared" si="3"/>
        <v>15902707</v>
      </c>
      <c r="C18" s="172">
        <f t="shared" si="0"/>
        <v>13712437</v>
      </c>
      <c r="D18" s="172">
        <f t="shared" si="1"/>
        <v>2190270</v>
      </c>
      <c r="E18" s="173">
        <v>2020740</v>
      </c>
      <c r="F18" s="173">
        <v>2017717</v>
      </c>
      <c r="G18" s="173">
        <v>3023</v>
      </c>
      <c r="H18" s="173">
        <v>13881967</v>
      </c>
      <c r="I18" s="173">
        <v>11694720</v>
      </c>
      <c r="J18" s="173">
        <v>2187247</v>
      </c>
      <c r="K18" s="173">
        <v>0</v>
      </c>
      <c r="L18" s="173">
        <v>0</v>
      </c>
      <c r="M18" s="173">
        <v>0</v>
      </c>
      <c r="N18" s="143"/>
      <c r="O18" s="143"/>
      <c r="P18" s="143"/>
      <c r="Q18" s="143"/>
      <c r="R18" s="143"/>
      <c r="S18" s="143"/>
      <c r="T18" s="143"/>
      <c r="U18" s="143"/>
    </row>
    <row r="19" spans="1:21" ht="21" customHeight="1">
      <c r="A19" s="7" t="s">
        <v>167</v>
      </c>
      <c r="B19" s="172">
        <f t="shared" si="3"/>
        <v>429626</v>
      </c>
      <c r="C19" s="172">
        <f t="shared" si="0"/>
        <v>276561</v>
      </c>
      <c r="D19" s="172">
        <f t="shared" si="1"/>
        <v>153065</v>
      </c>
      <c r="E19" s="173">
        <v>102933</v>
      </c>
      <c r="F19" s="173">
        <v>35572</v>
      </c>
      <c r="G19" s="173">
        <v>67361</v>
      </c>
      <c r="H19" s="173">
        <v>326693</v>
      </c>
      <c r="I19" s="173">
        <v>240989</v>
      </c>
      <c r="J19" s="173">
        <v>85704</v>
      </c>
      <c r="K19" s="173">
        <v>0</v>
      </c>
      <c r="L19" s="173">
        <v>0</v>
      </c>
      <c r="M19" s="173">
        <v>0</v>
      </c>
      <c r="N19" s="143"/>
      <c r="O19" s="143"/>
      <c r="P19" s="143"/>
      <c r="Q19" s="143"/>
      <c r="R19" s="143"/>
      <c r="S19" s="143"/>
      <c r="T19" s="143"/>
      <c r="U19" s="143"/>
    </row>
    <row r="20" spans="1:21" ht="21" customHeight="1">
      <c r="A20" s="7" t="s">
        <v>168</v>
      </c>
      <c r="B20" s="172">
        <f t="shared" si="3"/>
        <v>3127544</v>
      </c>
      <c r="C20" s="172">
        <f t="shared" si="0"/>
        <v>2803982</v>
      </c>
      <c r="D20" s="172">
        <f t="shared" si="1"/>
        <v>323562</v>
      </c>
      <c r="E20" s="173">
        <v>1271194</v>
      </c>
      <c r="F20" s="173">
        <v>1226141</v>
      </c>
      <c r="G20" s="173">
        <v>45053</v>
      </c>
      <c r="H20" s="173">
        <v>1380010</v>
      </c>
      <c r="I20" s="173">
        <v>1101501</v>
      </c>
      <c r="J20" s="173">
        <v>278509</v>
      </c>
      <c r="K20" s="173">
        <v>476340</v>
      </c>
      <c r="L20" s="173">
        <v>476340</v>
      </c>
      <c r="M20" s="173">
        <v>0</v>
      </c>
      <c r="N20" s="143"/>
      <c r="O20" s="143"/>
      <c r="P20" s="143"/>
      <c r="Q20" s="143"/>
      <c r="R20" s="143"/>
      <c r="S20" s="143"/>
      <c r="T20" s="143"/>
      <c r="U20" s="143"/>
    </row>
    <row r="21" spans="1:21" ht="21" customHeight="1">
      <c r="A21" s="7" t="s">
        <v>169</v>
      </c>
      <c r="B21" s="172">
        <f t="shared" si="3"/>
        <v>9412395</v>
      </c>
      <c r="C21" s="172">
        <f t="shared" si="0"/>
        <v>9064546</v>
      </c>
      <c r="D21" s="172">
        <f t="shared" si="1"/>
        <v>347849</v>
      </c>
      <c r="E21" s="173">
        <v>1826180</v>
      </c>
      <c r="F21" s="173">
        <v>1801965</v>
      </c>
      <c r="G21" s="173">
        <v>24215</v>
      </c>
      <c r="H21" s="173">
        <v>4420036</v>
      </c>
      <c r="I21" s="173">
        <v>4105520</v>
      </c>
      <c r="J21" s="173">
        <v>314516</v>
      </c>
      <c r="K21" s="173">
        <v>3166179</v>
      </c>
      <c r="L21" s="173">
        <v>3157061</v>
      </c>
      <c r="M21" s="173">
        <v>9118</v>
      </c>
      <c r="N21" s="143"/>
      <c r="O21" s="143"/>
      <c r="P21" s="143"/>
      <c r="Q21" s="143"/>
      <c r="R21" s="143"/>
      <c r="S21" s="143"/>
      <c r="T21" s="143"/>
      <c r="U21" s="143"/>
    </row>
    <row r="22" spans="1:21" ht="21" customHeight="1">
      <c r="A22" s="7" t="s">
        <v>170</v>
      </c>
      <c r="B22" s="172">
        <f t="shared" si="3"/>
        <v>14449863</v>
      </c>
      <c r="C22" s="172">
        <f t="shared" si="0"/>
        <v>9191164</v>
      </c>
      <c r="D22" s="172">
        <f t="shared" si="1"/>
        <v>5258699</v>
      </c>
      <c r="E22" s="173">
        <v>2028938</v>
      </c>
      <c r="F22" s="173">
        <v>1161221</v>
      </c>
      <c r="G22" s="173">
        <v>867717</v>
      </c>
      <c r="H22" s="173">
        <v>12021994</v>
      </c>
      <c r="I22" s="173">
        <v>7811012</v>
      </c>
      <c r="J22" s="173">
        <v>4210982</v>
      </c>
      <c r="K22" s="173">
        <v>398931</v>
      </c>
      <c r="L22" s="173">
        <v>218931</v>
      </c>
      <c r="M22" s="173">
        <v>180000</v>
      </c>
      <c r="N22" s="143"/>
      <c r="O22" s="143"/>
      <c r="P22" s="143"/>
      <c r="Q22" s="143"/>
      <c r="R22" s="143"/>
      <c r="S22" s="143"/>
      <c r="T22" s="143"/>
      <c r="U22" s="143"/>
    </row>
    <row r="23" spans="1:21" ht="21" customHeight="1">
      <c r="A23" s="7" t="s">
        <v>171</v>
      </c>
      <c r="B23" s="172">
        <f t="shared" si="3"/>
        <v>2765557</v>
      </c>
      <c r="C23" s="172">
        <f t="shared" si="0"/>
        <v>2387121</v>
      </c>
      <c r="D23" s="172">
        <f t="shared" si="1"/>
        <v>378436</v>
      </c>
      <c r="E23" s="173">
        <v>384092</v>
      </c>
      <c r="F23" s="173">
        <v>352799</v>
      </c>
      <c r="G23" s="173">
        <v>31293</v>
      </c>
      <c r="H23" s="173">
        <v>1424005</v>
      </c>
      <c r="I23" s="173">
        <v>1226724</v>
      </c>
      <c r="J23" s="173">
        <v>197281</v>
      </c>
      <c r="K23" s="173">
        <v>957460</v>
      </c>
      <c r="L23" s="173">
        <v>807598</v>
      </c>
      <c r="M23" s="173">
        <v>149862</v>
      </c>
      <c r="N23" s="143"/>
      <c r="O23" s="143"/>
      <c r="P23" s="143"/>
      <c r="Q23" s="143"/>
      <c r="R23" s="143"/>
      <c r="S23" s="143"/>
      <c r="T23" s="143"/>
      <c r="U23" s="143"/>
    </row>
    <row r="24" spans="1:21" ht="21" customHeight="1">
      <c r="A24" s="7" t="s">
        <v>172</v>
      </c>
      <c r="B24" s="172">
        <f t="shared" si="3"/>
        <v>203129</v>
      </c>
      <c r="C24" s="172">
        <f t="shared" si="0"/>
        <v>193011</v>
      </c>
      <c r="D24" s="172">
        <f t="shared" si="1"/>
        <v>10118</v>
      </c>
      <c r="E24" s="173">
        <v>203129</v>
      </c>
      <c r="F24" s="173">
        <v>193011</v>
      </c>
      <c r="G24" s="173">
        <v>10118</v>
      </c>
      <c r="H24" s="173">
        <v>0</v>
      </c>
      <c r="I24" s="173">
        <v>0</v>
      </c>
      <c r="J24" s="173">
        <v>0</v>
      </c>
      <c r="K24" s="173">
        <v>0</v>
      </c>
      <c r="L24" s="173">
        <v>0</v>
      </c>
      <c r="M24" s="173">
        <v>0</v>
      </c>
      <c r="N24" s="143"/>
      <c r="O24" s="143"/>
      <c r="P24" s="143"/>
      <c r="Q24" s="143"/>
      <c r="R24" s="143"/>
      <c r="S24" s="143"/>
      <c r="T24" s="143"/>
      <c r="U24" s="143"/>
    </row>
    <row r="25" spans="1:21" ht="21" customHeight="1">
      <c r="A25" s="7" t="s">
        <v>173</v>
      </c>
      <c r="B25" s="172">
        <f>E25+H25+K25</f>
        <v>13195113</v>
      </c>
      <c r="C25" s="172">
        <f>F25+I25+L25</f>
        <v>9887800</v>
      </c>
      <c r="D25" s="172">
        <f>G25+J25+M25</f>
        <v>3307313</v>
      </c>
      <c r="E25" s="173">
        <v>713571</v>
      </c>
      <c r="F25" s="173">
        <v>713571</v>
      </c>
      <c r="G25" s="173">
        <v>0</v>
      </c>
      <c r="H25" s="173">
        <v>4605002</v>
      </c>
      <c r="I25" s="173">
        <v>4448307</v>
      </c>
      <c r="J25" s="173">
        <v>156695</v>
      </c>
      <c r="K25" s="173">
        <v>7876540</v>
      </c>
      <c r="L25" s="173">
        <v>4725922</v>
      </c>
      <c r="M25" s="173">
        <v>3150618</v>
      </c>
      <c r="N25" s="143"/>
      <c r="O25" s="143"/>
      <c r="P25" s="143"/>
      <c r="Q25" s="143"/>
      <c r="R25" s="143"/>
      <c r="S25" s="143"/>
      <c r="T25" s="143"/>
      <c r="U25" s="143"/>
    </row>
    <row r="26" spans="1:21" ht="21" customHeight="1">
      <c r="A26" s="7" t="s">
        <v>174</v>
      </c>
      <c r="B26" s="172">
        <f t="shared" si="3"/>
        <v>4605890</v>
      </c>
      <c r="C26" s="172">
        <f t="shared" si="0"/>
        <v>3770517</v>
      </c>
      <c r="D26" s="172">
        <f t="shared" si="1"/>
        <v>835373</v>
      </c>
      <c r="E26" s="173">
        <v>1576695</v>
      </c>
      <c r="F26" s="173">
        <v>1184245</v>
      </c>
      <c r="G26" s="173">
        <v>392450</v>
      </c>
      <c r="H26" s="173">
        <v>2109143</v>
      </c>
      <c r="I26" s="173">
        <v>1823034</v>
      </c>
      <c r="J26" s="173">
        <v>286109</v>
      </c>
      <c r="K26" s="173">
        <v>920052</v>
      </c>
      <c r="L26" s="173">
        <v>763238</v>
      </c>
      <c r="M26" s="173">
        <v>156814</v>
      </c>
      <c r="N26" s="143"/>
      <c r="O26" s="143"/>
      <c r="P26" s="143"/>
      <c r="Q26" s="143"/>
      <c r="R26" s="143"/>
      <c r="S26" s="143"/>
      <c r="T26" s="143"/>
      <c r="U26" s="143"/>
    </row>
    <row r="27" spans="1:21" ht="21" customHeight="1">
      <c r="A27" s="6" t="s">
        <v>135</v>
      </c>
      <c r="B27" s="172">
        <f t="shared" si="3"/>
        <v>40369416</v>
      </c>
      <c r="C27" s="172">
        <f t="shared" si="0"/>
        <v>34831744</v>
      </c>
      <c r="D27" s="172">
        <f t="shared" si="1"/>
        <v>5537672</v>
      </c>
      <c r="E27" s="173">
        <f aca="true" t="shared" si="6" ref="E27:M27">SUM(E28:E33)</f>
        <v>1600885</v>
      </c>
      <c r="F27" s="173">
        <f t="shared" si="6"/>
        <v>1560853</v>
      </c>
      <c r="G27" s="173">
        <f t="shared" si="6"/>
        <v>40032</v>
      </c>
      <c r="H27" s="173">
        <f t="shared" si="6"/>
        <v>9527712</v>
      </c>
      <c r="I27" s="173">
        <f t="shared" si="6"/>
        <v>9049045</v>
      </c>
      <c r="J27" s="173">
        <f t="shared" si="6"/>
        <v>478667</v>
      </c>
      <c r="K27" s="173">
        <f t="shared" si="6"/>
        <v>29240819</v>
      </c>
      <c r="L27" s="173">
        <f t="shared" si="6"/>
        <v>24221846</v>
      </c>
      <c r="M27" s="173">
        <f t="shared" si="6"/>
        <v>5018973</v>
      </c>
      <c r="N27" s="129"/>
      <c r="O27" s="129"/>
      <c r="P27" s="129"/>
      <c r="Q27" s="129"/>
      <c r="R27" s="129"/>
      <c r="S27" s="129"/>
      <c r="T27" s="129"/>
      <c r="U27" s="129"/>
    </row>
    <row r="28" spans="1:21" ht="21" customHeight="1">
      <c r="A28" s="7" t="s">
        <v>175</v>
      </c>
      <c r="B28" s="172">
        <f t="shared" si="3"/>
        <v>3390081</v>
      </c>
      <c r="C28" s="172">
        <f t="shared" si="0"/>
        <v>3225866</v>
      </c>
      <c r="D28" s="172">
        <f t="shared" si="1"/>
        <v>164215</v>
      </c>
      <c r="E28" s="173">
        <v>23680</v>
      </c>
      <c r="F28" s="173">
        <v>19572</v>
      </c>
      <c r="G28" s="173">
        <v>4108</v>
      </c>
      <c r="H28" s="173">
        <v>0</v>
      </c>
      <c r="I28" s="173">
        <v>0</v>
      </c>
      <c r="J28" s="173">
        <v>0</v>
      </c>
      <c r="K28" s="173">
        <v>3366401</v>
      </c>
      <c r="L28" s="173">
        <v>3206294</v>
      </c>
      <c r="M28" s="173">
        <v>160107</v>
      </c>
      <c r="N28" s="129"/>
      <c r="O28" s="129"/>
      <c r="P28" s="129"/>
      <c r="Q28" s="129"/>
      <c r="R28" s="129"/>
      <c r="S28" s="129"/>
      <c r="T28" s="129"/>
      <c r="U28" s="129"/>
    </row>
    <row r="29" spans="1:21" ht="21" customHeight="1">
      <c r="A29" s="7" t="s">
        <v>176</v>
      </c>
      <c r="B29" s="172">
        <f t="shared" si="3"/>
        <v>690835</v>
      </c>
      <c r="C29" s="172">
        <f t="shared" si="0"/>
        <v>494681</v>
      </c>
      <c r="D29" s="172">
        <f t="shared" si="1"/>
        <v>196154</v>
      </c>
      <c r="E29" s="173">
        <v>88398</v>
      </c>
      <c r="F29" s="173">
        <v>88398</v>
      </c>
      <c r="G29" s="173">
        <v>0</v>
      </c>
      <c r="H29" s="173">
        <v>104187</v>
      </c>
      <c r="I29" s="173">
        <v>104187</v>
      </c>
      <c r="J29" s="173">
        <v>0</v>
      </c>
      <c r="K29" s="173">
        <v>498250</v>
      </c>
      <c r="L29" s="173">
        <v>302096</v>
      </c>
      <c r="M29" s="173">
        <v>196154</v>
      </c>
      <c r="N29" s="129"/>
      <c r="O29" s="129"/>
      <c r="P29" s="129"/>
      <c r="Q29" s="129"/>
      <c r="R29" s="129"/>
      <c r="S29" s="129"/>
      <c r="T29" s="129"/>
      <c r="U29" s="129"/>
    </row>
    <row r="30" spans="1:21" ht="21" customHeight="1">
      <c r="A30" s="7" t="s">
        <v>177</v>
      </c>
      <c r="B30" s="172">
        <f t="shared" si="3"/>
        <v>25204601</v>
      </c>
      <c r="C30" s="172">
        <f t="shared" si="0"/>
        <v>20575075</v>
      </c>
      <c r="D30" s="172">
        <f t="shared" si="1"/>
        <v>4629526</v>
      </c>
      <c r="E30" s="173">
        <v>392170</v>
      </c>
      <c r="F30" s="173">
        <v>374181</v>
      </c>
      <c r="G30" s="173">
        <v>17989</v>
      </c>
      <c r="H30" s="173">
        <v>2150436</v>
      </c>
      <c r="I30" s="173">
        <v>2142216</v>
      </c>
      <c r="J30" s="173">
        <v>8220</v>
      </c>
      <c r="K30" s="173">
        <v>22661995</v>
      </c>
      <c r="L30" s="173">
        <v>18058678</v>
      </c>
      <c r="M30" s="173">
        <v>4603317</v>
      </c>
      <c r="N30" s="129"/>
      <c r="O30" s="129"/>
      <c r="P30" s="129"/>
      <c r="Q30" s="129"/>
      <c r="R30" s="129"/>
      <c r="S30" s="129"/>
      <c r="T30" s="129"/>
      <c r="U30" s="129"/>
    </row>
    <row r="31" spans="1:21" ht="21" customHeight="1">
      <c r="A31" s="7" t="s">
        <v>178</v>
      </c>
      <c r="B31" s="172">
        <f t="shared" si="3"/>
        <v>5553306</v>
      </c>
      <c r="C31" s="172">
        <f t="shared" si="0"/>
        <v>5306265</v>
      </c>
      <c r="D31" s="172">
        <f t="shared" si="1"/>
        <v>247041</v>
      </c>
      <c r="E31" s="173">
        <v>379490</v>
      </c>
      <c r="F31" s="173">
        <v>365677</v>
      </c>
      <c r="G31" s="173">
        <v>13813</v>
      </c>
      <c r="H31" s="173">
        <v>3264285</v>
      </c>
      <c r="I31" s="173">
        <v>3090337</v>
      </c>
      <c r="J31" s="173">
        <v>173948</v>
      </c>
      <c r="K31" s="173">
        <v>1909531</v>
      </c>
      <c r="L31" s="173">
        <v>1850251</v>
      </c>
      <c r="M31" s="173">
        <v>59280</v>
      </c>
      <c r="N31" s="129"/>
      <c r="O31" s="129"/>
      <c r="P31" s="129"/>
      <c r="Q31" s="129"/>
      <c r="R31" s="129"/>
      <c r="S31" s="129"/>
      <c r="T31" s="129"/>
      <c r="U31" s="129"/>
    </row>
    <row r="32" spans="1:21" ht="21" customHeight="1">
      <c r="A32" s="7" t="s">
        <v>179</v>
      </c>
      <c r="B32" s="172">
        <f t="shared" si="3"/>
        <v>728610</v>
      </c>
      <c r="C32" s="172">
        <f t="shared" si="0"/>
        <v>728610</v>
      </c>
      <c r="D32" s="172">
        <f t="shared" si="1"/>
        <v>0</v>
      </c>
      <c r="E32" s="173">
        <v>53507</v>
      </c>
      <c r="F32" s="173">
        <v>53507</v>
      </c>
      <c r="G32" s="173">
        <v>0</v>
      </c>
      <c r="H32" s="173">
        <v>675103</v>
      </c>
      <c r="I32" s="173">
        <v>675103</v>
      </c>
      <c r="J32" s="173">
        <v>0</v>
      </c>
      <c r="K32" s="173">
        <v>0</v>
      </c>
      <c r="L32" s="173">
        <v>0</v>
      </c>
      <c r="M32" s="173">
        <v>0</v>
      </c>
      <c r="N32" s="129"/>
      <c r="O32" s="129"/>
      <c r="P32" s="129"/>
      <c r="Q32" s="129"/>
      <c r="R32" s="129"/>
      <c r="S32" s="129"/>
      <c r="T32" s="129"/>
      <c r="U32" s="129"/>
    </row>
    <row r="33" spans="1:21" ht="21" customHeight="1">
      <c r="A33" s="7" t="s">
        <v>180</v>
      </c>
      <c r="B33" s="172">
        <f t="shared" si="3"/>
        <v>4801983</v>
      </c>
      <c r="C33" s="172">
        <f t="shared" si="0"/>
        <v>4501247</v>
      </c>
      <c r="D33" s="172">
        <f t="shared" si="1"/>
        <v>300736</v>
      </c>
      <c r="E33" s="173">
        <v>663640</v>
      </c>
      <c r="F33" s="173">
        <v>659518</v>
      </c>
      <c r="G33" s="173">
        <v>4122</v>
      </c>
      <c r="H33" s="173">
        <v>3333701</v>
      </c>
      <c r="I33" s="173">
        <v>3037202</v>
      </c>
      <c r="J33" s="173">
        <v>296499</v>
      </c>
      <c r="K33" s="173">
        <v>804642</v>
      </c>
      <c r="L33" s="173">
        <v>804527</v>
      </c>
      <c r="M33" s="173">
        <v>115</v>
      </c>
      <c r="N33" s="129"/>
      <c r="O33" s="129"/>
      <c r="P33" s="129"/>
      <c r="Q33" s="129"/>
      <c r="R33" s="129"/>
      <c r="S33" s="129"/>
      <c r="T33" s="129"/>
      <c r="U33" s="129"/>
    </row>
    <row r="34" spans="1:13" ht="12" customHeight="1" thickBot="1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</row>
  </sheetData>
  <printOptions/>
  <pageMargins left="0.9055118110236221" right="0.5118110236220472" top="1.1023622047244095" bottom="0.5118110236220472" header="0.5118110236220472" footer="0.5118110236220472"/>
  <pageSetup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IS34"/>
  <sheetViews>
    <sheetView defaultGridColor="0" zoomScale="87" zoomScaleNormal="87" zoomScaleSheetLayoutView="100" colorId="22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0.625" defaultRowHeight="14.25"/>
  <cols>
    <col min="1" max="1" width="28.00390625" style="0" customWidth="1"/>
    <col min="2" max="13" width="12.875" style="0" customWidth="1"/>
  </cols>
  <sheetData>
    <row r="1" spans="1:13" ht="17.25">
      <c r="A1" s="92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4" t="s">
        <v>51</v>
      </c>
    </row>
    <row r="4" spans="1:13" ht="20.25" customHeight="1">
      <c r="A4" s="17"/>
      <c r="B4" s="13" t="s">
        <v>49</v>
      </c>
      <c r="C4" s="13"/>
      <c r="D4" s="13"/>
      <c r="E4" s="15" t="s">
        <v>145</v>
      </c>
      <c r="F4" s="13"/>
      <c r="G4" s="13"/>
      <c r="H4" s="15" t="s">
        <v>146</v>
      </c>
      <c r="I4" s="13"/>
      <c r="J4" s="13"/>
      <c r="K4" s="15" t="s">
        <v>50</v>
      </c>
      <c r="L4" s="13"/>
      <c r="M4" s="13"/>
    </row>
    <row r="5" spans="1:13" ht="6" customHeight="1">
      <c r="A5" s="29"/>
      <c r="B5" s="41"/>
      <c r="C5" s="41"/>
      <c r="D5" s="27"/>
      <c r="E5" s="41"/>
      <c r="F5" s="41"/>
      <c r="G5" s="27"/>
      <c r="H5" s="41"/>
      <c r="I5" s="41"/>
      <c r="J5" s="27"/>
      <c r="K5" s="41"/>
      <c r="L5" s="41"/>
      <c r="M5" s="27"/>
    </row>
    <row r="6" spans="1:13" ht="21" customHeight="1" thickBot="1">
      <c r="A6" s="28"/>
      <c r="B6" s="35" t="s">
        <v>45</v>
      </c>
      <c r="C6" s="42" t="s">
        <v>47</v>
      </c>
      <c r="D6" s="42" t="s">
        <v>48</v>
      </c>
      <c r="E6" s="35" t="s">
        <v>45</v>
      </c>
      <c r="F6" s="42" t="s">
        <v>47</v>
      </c>
      <c r="G6" s="42" t="s">
        <v>48</v>
      </c>
      <c r="H6" s="35" t="s">
        <v>45</v>
      </c>
      <c r="I6" s="42" t="s">
        <v>47</v>
      </c>
      <c r="J6" s="42" t="s">
        <v>48</v>
      </c>
      <c r="K6" s="35" t="s">
        <v>45</v>
      </c>
      <c r="L6" s="42" t="s">
        <v>47</v>
      </c>
      <c r="M6" s="42" t="s">
        <v>48</v>
      </c>
    </row>
    <row r="7" spans="1:13" ht="12" customHeight="1">
      <c r="A7" s="45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21" customHeight="1">
      <c r="A8" s="6" t="s">
        <v>85</v>
      </c>
      <c r="B8" s="174">
        <f>100</f>
        <v>100</v>
      </c>
      <c r="C8" s="174">
        <f>'第2-5表'!C9/'第2-5表'!B9*100</f>
        <v>79.35067436366212</v>
      </c>
      <c r="D8" s="174">
        <f>'第2-5表'!D9/'第2-5表'!B9*100</f>
        <v>20.649325636337878</v>
      </c>
      <c r="E8" s="174">
        <f>100</f>
        <v>100</v>
      </c>
      <c r="F8" s="174">
        <f>'第2-5表'!F9/'第2-5表'!E9*100</f>
        <v>79.73152159758655</v>
      </c>
      <c r="G8" s="174">
        <f>'第2-5表'!G9/'第2-5表'!E9*100</f>
        <v>20.268478402413454</v>
      </c>
      <c r="H8" s="174">
        <f>100</f>
        <v>100</v>
      </c>
      <c r="I8" s="174">
        <f>'第2-5表'!I9/'第2-5表'!H9*100</f>
        <v>79.19570090796716</v>
      </c>
      <c r="J8" s="174">
        <f>'第2-5表'!J9/'第2-5表'!H9*100</f>
        <v>20.804299092032835</v>
      </c>
      <c r="K8" s="174">
        <f>100</f>
        <v>100</v>
      </c>
      <c r="L8" s="174">
        <f>'第2-5表'!L9/'第2-5表'!K9*100</f>
        <v>79.41715832856998</v>
      </c>
      <c r="M8" s="174">
        <f>'第2-5表'!M9/'第2-5表'!K9*100</f>
        <v>20.582841671430018</v>
      </c>
    </row>
    <row r="9" spans="1:13" ht="21" customHeight="1">
      <c r="A9" s="6" t="s">
        <v>27</v>
      </c>
      <c r="B9" s="174">
        <f>100</f>
        <v>100</v>
      </c>
      <c r="C9" s="174">
        <f>'第2-5表'!C10/'第2-5表'!B10*100</f>
        <v>76.85060566718835</v>
      </c>
      <c r="D9" s="174">
        <f>'第2-5表'!D10/'第2-5表'!B10*100</f>
        <v>23.149394332811664</v>
      </c>
      <c r="E9" s="174">
        <f>100</f>
        <v>100</v>
      </c>
      <c r="F9" s="174">
        <f>'第2-5表'!F10/'第2-5表'!E10*100</f>
        <v>78.06942851813746</v>
      </c>
      <c r="G9" s="174">
        <f>'第2-5表'!G10/'第2-5表'!E10*100</f>
        <v>21.930571481862554</v>
      </c>
      <c r="H9" s="174">
        <f>100</f>
        <v>100</v>
      </c>
      <c r="I9" s="174">
        <f>'第2-5表'!I10/'第2-5表'!H10*100</f>
        <v>76.80005316768708</v>
      </c>
      <c r="J9" s="174">
        <f>'第2-5表'!J10/'第2-5表'!H10*100</f>
        <v>23.199946832312925</v>
      </c>
      <c r="K9" s="174">
        <f>100</f>
        <v>100</v>
      </c>
      <c r="L9" s="174">
        <f>'第2-5表'!L10/'第2-5表'!K10*100</f>
        <v>76.2989111011199</v>
      </c>
      <c r="M9" s="174">
        <f>'第2-5表'!M10/'第2-5表'!K10*100</f>
        <v>23.701088898880098</v>
      </c>
    </row>
    <row r="10" spans="1:13" ht="21" customHeight="1">
      <c r="A10" s="7" t="s">
        <v>159</v>
      </c>
      <c r="B10" s="174">
        <v>100</v>
      </c>
      <c r="C10" s="174">
        <f>'第2-5表'!C11/'第2-5表'!B11*100</f>
        <v>98.60583197244468</v>
      </c>
      <c r="D10" s="174">
        <f>'第2-5表'!D11/'第2-5表'!B11*100</f>
        <v>1.394168027555321</v>
      </c>
      <c r="E10" s="174">
        <v>100</v>
      </c>
      <c r="F10" s="174">
        <f>'第2-5表'!F11/'第2-5表'!E11*100</f>
        <v>98.60583197244468</v>
      </c>
      <c r="G10" s="174">
        <f>'第2-5表'!G11/'第2-5表'!E11*100</f>
        <v>1.394168027555321</v>
      </c>
      <c r="H10" s="174"/>
      <c r="I10" s="174"/>
      <c r="J10" s="174"/>
      <c r="K10" s="174"/>
      <c r="L10" s="174"/>
      <c r="M10" s="174"/>
    </row>
    <row r="11" spans="1:13" ht="21" customHeight="1">
      <c r="A11" s="7" t="s">
        <v>160</v>
      </c>
      <c r="B11" s="174">
        <v>100</v>
      </c>
      <c r="C11" s="174">
        <f>'第2-5表'!C12/'第2-5表'!B12*100</f>
        <v>11.088664678917459</v>
      </c>
      <c r="D11" s="174">
        <f>'第2-5表'!D12/'第2-5表'!B12*100</f>
        <v>88.91133532108255</v>
      </c>
      <c r="E11" s="174">
        <v>100</v>
      </c>
      <c r="F11" s="174">
        <f>'第2-5表'!F12/'第2-5表'!E12*100</f>
        <v>15.467264213278176</v>
      </c>
      <c r="G11" s="174">
        <f>'第2-5表'!G12/'第2-5表'!E12*100</f>
        <v>84.53273578672183</v>
      </c>
      <c r="H11" s="174">
        <v>100</v>
      </c>
      <c r="I11" s="174">
        <f>'第2-5表'!I12/'第2-5表'!H12*100</f>
        <v>9.999428277399804</v>
      </c>
      <c r="J11" s="174">
        <f>'第2-5表'!J12/'第2-5表'!H12*100</f>
        <v>90.0005717226002</v>
      </c>
      <c r="K11" s="174"/>
      <c r="L11" s="174"/>
      <c r="M11" s="174"/>
    </row>
    <row r="12" spans="1:13" ht="21" customHeight="1">
      <c r="A12" s="7" t="s">
        <v>161</v>
      </c>
      <c r="B12" s="174">
        <f>100</f>
        <v>100</v>
      </c>
      <c r="C12" s="174">
        <f>'第2-5表'!C13/'第2-5表'!B13*100</f>
        <v>26.577063070588935</v>
      </c>
      <c r="D12" s="174">
        <f>'第2-5表'!D13/'第2-5表'!B13*100</f>
        <v>73.42293692941107</v>
      </c>
      <c r="E12" s="174">
        <f>100</f>
        <v>100</v>
      </c>
      <c r="F12" s="174">
        <f>'第2-5表'!F13/'第2-5表'!E13*100</f>
        <v>31.892901450995197</v>
      </c>
      <c r="G12" s="174">
        <f>'第2-5表'!G13/'第2-5表'!E13*100</f>
        <v>68.1070985490048</v>
      </c>
      <c r="H12" s="174">
        <f>100</f>
        <v>100</v>
      </c>
      <c r="I12" s="174">
        <f>'第2-5表'!I13/'第2-5表'!H13*100</f>
        <v>22.358028126806087</v>
      </c>
      <c r="J12" s="174">
        <f>'第2-5表'!J13/'第2-5表'!H13*100</f>
        <v>77.64197187319391</v>
      </c>
      <c r="K12" s="174"/>
      <c r="L12" s="174"/>
      <c r="M12" s="174"/>
    </row>
    <row r="13" spans="1:13" ht="21" customHeight="1">
      <c r="A13" s="7" t="s">
        <v>162</v>
      </c>
      <c r="B13" s="174">
        <f>100</f>
        <v>100</v>
      </c>
      <c r="C13" s="174">
        <f>'第2-5表'!C14/'第2-5表'!B14*100</f>
        <v>70.15013733151957</v>
      </c>
      <c r="D13" s="174">
        <f>'第2-5表'!D14/'第2-5表'!B14*100</f>
        <v>29.84986266848042</v>
      </c>
      <c r="E13" s="174">
        <f>100</f>
        <v>100</v>
      </c>
      <c r="F13" s="174">
        <f>'第2-5表'!F14/'第2-5表'!E14*100</f>
        <v>54.28939383839931</v>
      </c>
      <c r="G13" s="174">
        <f>'第2-5表'!G14/'第2-5表'!E14*100</f>
        <v>45.710606161600694</v>
      </c>
      <c r="H13" s="174">
        <f>100</f>
        <v>100</v>
      </c>
      <c r="I13" s="174">
        <f>'第2-5表'!I14/'第2-5表'!H14*100</f>
        <v>59.31503818791217</v>
      </c>
      <c r="J13" s="174">
        <f>'第2-5表'!J14/'第2-5表'!H14*100</f>
        <v>40.68496181208783</v>
      </c>
      <c r="K13" s="174">
        <f>100</f>
        <v>100</v>
      </c>
      <c r="L13" s="174">
        <f>'第2-5表'!L14/'第2-5表'!K14*100</f>
        <v>80.32534290796282</v>
      </c>
      <c r="M13" s="174">
        <f>'第2-5表'!M14/'第2-5表'!K14*100</f>
        <v>19.674657092037176</v>
      </c>
    </row>
    <row r="14" spans="1:13" ht="21" customHeight="1">
      <c r="A14" s="7" t="s">
        <v>163</v>
      </c>
      <c r="B14" s="174">
        <f>100</f>
        <v>100</v>
      </c>
      <c r="C14" s="174">
        <f>'第2-5表'!C15/'第2-5表'!B15*100</f>
        <v>81.65636922053336</v>
      </c>
      <c r="D14" s="174">
        <f>'第2-5表'!D15/'第2-5表'!B15*100</f>
        <v>18.343630779466636</v>
      </c>
      <c r="E14" s="174">
        <f>100</f>
        <v>100</v>
      </c>
      <c r="F14" s="174">
        <f>'第2-5表'!F15/'第2-5表'!E15*100</f>
        <v>93.72145865404316</v>
      </c>
      <c r="G14" s="174">
        <f>'第2-5表'!G15/'第2-5表'!E15*100</f>
        <v>6.27854134595685</v>
      </c>
      <c r="H14" s="174">
        <f>100</f>
        <v>100</v>
      </c>
      <c r="I14" s="174">
        <f>'第2-5表'!I15/'第2-5表'!H15*100</f>
        <v>85.1391254639055</v>
      </c>
      <c r="J14" s="174">
        <f>'第2-5表'!J15/'第2-5表'!H15*100</f>
        <v>14.860874536094501</v>
      </c>
      <c r="K14" s="174">
        <f>100</f>
        <v>100</v>
      </c>
      <c r="L14" s="174">
        <f>'第2-5表'!L15/'第2-5表'!K15*100</f>
        <v>73.80422356420812</v>
      </c>
      <c r="M14" s="174">
        <f>'第2-5表'!M15/'第2-5表'!K15*100</f>
        <v>26.195776435791878</v>
      </c>
    </row>
    <row r="15" spans="1:13" ht="21" customHeight="1">
      <c r="A15" s="7" t="s">
        <v>164</v>
      </c>
      <c r="B15" s="174">
        <f>100</f>
        <v>100</v>
      </c>
      <c r="C15" s="174">
        <f>'第2-5表'!C16/'第2-5表'!B16*100</f>
        <v>76.32492211979466</v>
      </c>
      <c r="D15" s="174">
        <f>'第2-5表'!D16/'第2-5表'!B16*100</f>
        <v>23.675077880205336</v>
      </c>
      <c r="E15" s="174">
        <f>100</f>
        <v>100</v>
      </c>
      <c r="F15" s="174">
        <f>'第2-5表'!F16/'第2-5表'!E16*100</f>
        <v>56.60335867185243</v>
      </c>
      <c r="G15" s="174">
        <f>'第2-5表'!G16/'第2-5表'!E16*100</f>
        <v>43.39664132814757</v>
      </c>
      <c r="H15" s="174">
        <f>100</f>
        <v>100</v>
      </c>
      <c r="I15" s="174">
        <f>'第2-5表'!I16/'第2-5表'!H16*100</f>
        <v>87.32472030334884</v>
      </c>
      <c r="J15" s="174">
        <f>'第2-5表'!J16/'第2-5表'!H16*100</f>
        <v>12.675279696651149</v>
      </c>
      <c r="K15" s="174">
        <f>100</f>
        <v>100</v>
      </c>
      <c r="L15" s="174">
        <f>'第2-5表'!L16/'第2-5表'!K16*100</f>
        <v>89.69322541597423</v>
      </c>
      <c r="M15" s="174">
        <f>'第2-5表'!M16/'第2-5表'!K16*100</f>
        <v>10.306774584025769</v>
      </c>
    </row>
    <row r="16" spans="1:13" ht="21" customHeight="1">
      <c r="A16" s="7" t="s">
        <v>165</v>
      </c>
      <c r="B16" s="174">
        <f>100</f>
        <v>100</v>
      </c>
      <c r="C16" s="174">
        <f>'第2-5表'!C17/'第2-5表'!B17*100</f>
        <v>45.76111748353615</v>
      </c>
      <c r="D16" s="174">
        <f>'第2-5表'!D17/'第2-5表'!B17*100</f>
        <v>54.238882516463846</v>
      </c>
      <c r="E16" s="174">
        <f>100</f>
        <v>100</v>
      </c>
      <c r="F16" s="174">
        <f>'第2-5表'!F17/'第2-5表'!E17*100</f>
        <v>75.67191312617764</v>
      </c>
      <c r="G16" s="174">
        <f>'第2-5表'!G17/'第2-5表'!E17*100</f>
        <v>24.32808687382235</v>
      </c>
      <c r="H16" s="174">
        <f>100</f>
        <v>100</v>
      </c>
      <c r="I16" s="174">
        <f>'第2-5表'!I17/'第2-5表'!H17*100</f>
        <v>42.51648034942711</v>
      </c>
      <c r="J16" s="174">
        <f>'第2-5表'!J17/'第2-5表'!H17*100</f>
        <v>57.48351965057289</v>
      </c>
      <c r="K16" s="174"/>
      <c r="L16" s="174"/>
      <c r="M16" s="174"/>
    </row>
    <row r="17" spans="1:13" ht="21" customHeight="1">
      <c r="A17" s="7" t="s">
        <v>166</v>
      </c>
      <c r="B17" s="174">
        <f>100</f>
        <v>100</v>
      </c>
      <c r="C17" s="174">
        <f>'第2-5表'!C18/'第2-5表'!B18*100</f>
        <v>86.22706184550844</v>
      </c>
      <c r="D17" s="174">
        <f>'第2-5表'!D18/'第2-5表'!B18*100</f>
        <v>13.772938154491559</v>
      </c>
      <c r="E17" s="174">
        <f>100</f>
        <v>100</v>
      </c>
      <c r="F17" s="174">
        <f>'第2-5表'!F18/'第2-5表'!E18*100</f>
        <v>99.85040133812366</v>
      </c>
      <c r="G17" s="174">
        <f>'第2-5表'!G18/'第2-5表'!E18*100</f>
        <v>0.14959866187634233</v>
      </c>
      <c r="H17" s="174">
        <f>100</f>
        <v>100</v>
      </c>
      <c r="I17" s="174">
        <f>'第2-5表'!I18/'第2-5表'!H18*100</f>
        <v>84.24396917238025</v>
      </c>
      <c r="J17" s="174">
        <f>'第2-5表'!J18/'第2-5表'!H18*100</f>
        <v>15.756030827619746</v>
      </c>
      <c r="K17" s="174"/>
      <c r="L17" s="174"/>
      <c r="M17" s="174"/>
    </row>
    <row r="18" spans="1:13" ht="21" customHeight="1">
      <c r="A18" s="7" t="s">
        <v>167</v>
      </c>
      <c r="B18" s="174">
        <f>100</f>
        <v>100</v>
      </c>
      <c r="C18" s="174">
        <f>'第2-5表'!C19/'第2-5表'!B19*100</f>
        <v>64.37250073319585</v>
      </c>
      <c r="D18" s="174">
        <f>'第2-5表'!D19/'第2-5表'!B19*100</f>
        <v>35.62749926680415</v>
      </c>
      <c r="E18" s="174">
        <f>100</f>
        <v>100</v>
      </c>
      <c r="F18" s="174">
        <f>'第2-5表'!F19/'第2-5表'!E19*100</f>
        <v>34.558402067364206</v>
      </c>
      <c r="G18" s="174">
        <f>'第2-5表'!G19/'第2-5表'!E19*100</f>
        <v>65.4415979326358</v>
      </c>
      <c r="H18" s="174">
        <f>100</f>
        <v>100</v>
      </c>
      <c r="I18" s="174">
        <f>'第2-5表'!I19/'第2-5表'!H19*100</f>
        <v>73.7661963984536</v>
      </c>
      <c r="J18" s="174">
        <f>'第2-5表'!J19/'第2-5表'!H19*100</f>
        <v>26.233803601546406</v>
      </c>
      <c r="K18" s="174"/>
      <c r="L18" s="174"/>
      <c r="M18" s="174"/>
    </row>
    <row r="19" spans="1:13" ht="21" customHeight="1">
      <c r="A19" s="7" t="s">
        <v>168</v>
      </c>
      <c r="B19" s="174">
        <f>100</f>
        <v>100</v>
      </c>
      <c r="C19" s="174">
        <f>'第2-5表'!C20/'第2-5表'!B20*100</f>
        <v>89.65443811501933</v>
      </c>
      <c r="D19" s="174">
        <f>'第2-5表'!D20/'第2-5表'!B20*100</f>
        <v>10.345561884980675</v>
      </c>
      <c r="E19" s="174">
        <f>100</f>
        <v>100</v>
      </c>
      <c r="F19" s="174">
        <f>'第2-5表'!F20/'第2-5表'!E20*100</f>
        <v>96.45585174253497</v>
      </c>
      <c r="G19" s="174">
        <f>'第2-5表'!G20/'第2-5表'!E20*100</f>
        <v>3.5441482574650287</v>
      </c>
      <c r="H19" s="174">
        <f>100</f>
        <v>100</v>
      </c>
      <c r="I19" s="174">
        <f>'第2-5表'!I20/'第2-5表'!H20*100</f>
        <v>79.8183346497489</v>
      </c>
      <c r="J19" s="174">
        <f>'第2-5表'!J20/'第2-5表'!H20*100</f>
        <v>20.181665350251084</v>
      </c>
      <c r="K19" s="174">
        <f>100</f>
        <v>100</v>
      </c>
      <c r="L19" s="174">
        <f>'第2-5表'!L20/'第2-5表'!K20*100</f>
        <v>100</v>
      </c>
      <c r="M19" s="174">
        <f>'第2-5表'!M20/'第2-5表'!K20*100</f>
        <v>0</v>
      </c>
    </row>
    <row r="20" spans="1:13" ht="21" customHeight="1">
      <c r="A20" s="7" t="s">
        <v>169</v>
      </c>
      <c r="B20" s="174">
        <f>100</f>
        <v>100</v>
      </c>
      <c r="C20" s="174">
        <f>'第2-5表'!C21/'第2-5表'!B21*100</f>
        <v>96.30435186793585</v>
      </c>
      <c r="D20" s="174">
        <f>'第2-5表'!D21/'第2-5表'!B21*100</f>
        <v>3.6956481320641563</v>
      </c>
      <c r="E20" s="174">
        <f>100</f>
        <v>100</v>
      </c>
      <c r="F20" s="174">
        <f>'第2-5表'!F21/'第2-5表'!E21*100</f>
        <v>98.67400803863802</v>
      </c>
      <c r="G20" s="174">
        <f>'第2-5表'!G21/'第2-5表'!E21*100</f>
        <v>1.3259919613619686</v>
      </c>
      <c r="H20" s="174">
        <f>100</f>
        <v>100</v>
      </c>
      <c r="I20" s="174">
        <f>'第2-5表'!I21/'第2-5表'!H21*100</f>
        <v>92.88431134950032</v>
      </c>
      <c r="J20" s="174">
        <f>'第2-5表'!J21/'第2-5表'!H21*100</f>
        <v>7.1156886504996795</v>
      </c>
      <c r="K20" s="174">
        <f>100</f>
        <v>100</v>
      </c>
      <c r="L20" s="174">
        <f>'第2-5表'!L21/'第2-5表'!K21*100</f>
        <v>99.71201880879129</v>
      </c>
      <c r="M20" s="174">
        <f>'第2-5表'!M21/'第2-5表'!K21*100</f>
        <v>0.2879811912087093</v>
      </c>
    </row>
    <row r="21" spans="1:13" ht="21" customHeight="1">
      <c r="A21" s="7" t="s">
        <v>170</v>
      </c>
      <c r="B21" s="174">
        <f>100</f>
        <v>100</v>
      </c>
      <c r="C21" s="174">
        <f>'第2-5表'!C22/'第2-5表'!B22*100</f>
        <v>63.607274338863974</v>
      </c>
      <c r="D21" s="174">
        <f>'第2-5表'!D22/'第2-5表'!B22*100</f>
        <v>36.392725661136026</v>
      </c>
      <c r="E21" s="174">
        <f>100</f>
        <v>100</v>
      </c>
      <c r="F21" s="174">
        <f>'第2-5表'!F22/'第2-5表'!E22*100</f>
        <v>57.232946497132986</v>
      </c>
      <c r="G21" s="174">
        <f>'第2-5表'!G22/'第2-5表'!E22*100</f>
        <v>42.76705350286702</v>
      </c>
      <c r="H21" s="174">
        <f>100</f>
        <v>100</v>
      </c>
      <c r="I21" s="174">
        <f>'第2-5表'!I22/'第2-5表'!H22*100</f>
        <v>64.9726825682994</v>
      </c>
      <c r="J21" s="174">
        <f>'第2-5表'!J22/'第2-5表'!H22*100</f>
        <v>35.0273174317006</v>
      </c>
      <c r="K21" s="174">
        <f>100</f>
        <v>100</v>
      </c>
      <c r="L21" s="174">
        <f>'第2-5表'!L22/'第2-5表'!K22*100</f>
        <v>54.87941523722147</v>
      </c>
      <c r="M21" s="174">
        <f>'第2-5表'!M22/'第2-5表'!K22*100</f>
        <v>45.12058476277853</v>
      </c>
    </row>
    <row r="22" spans="1:13" ht="21" customHeight="1">
      <c r="A22" s="7" t="s">
        <v>171</v>
      </c>
      <c r="B22" s="174">
        <f>100</f>
        <v>100</v>
      </c>
      <c r="C22" s="174">
        <f>'第2-5表'!C23/'第2-5表'!B23*100</f>
        <v>86.31610196426976</v>
      </c>
      <c r="D22" s="174">
        <f>'第2-5表'!D23/'第2-5表'!B23*100</f>
        <v>13.683898035730236</v>
      </c>
      <c r="E22" s="174">
        <f>100</f>
        <v>100</v>
      </c>
      <c r="F22" s="174">
        <f>'第2-5表'!F23/'第2-5表'!E23*100</f>
        <v>91.85273319933765</v>
      </c>
      <c r="G22" s="174">
        <f>'第2-5表'!G23/'第2-5表'!E23*100</f>
        <v>8.14726680066234</v>
      </c>
      <c r="H22" s="174">
        <f>100</f>
        <v>100</v>
      </c>
      <c r="I22" s="174">
        <f>'第2-5表'!I23/'第2-5表'!H23*100</f>
        <v>86.14604583551322</v>
      </c>
      <c r="J22" s="174">
        <f>'第2-5表'!J23/'第2-5表'!H23*100</f>
        <v>13.853954164486781</v>
      </c>
      <c r="K22" s="174">
        <f>100</f>
        <v>100</v>
      </c>
      <c r="L22" s="174">
        <f>'第2-5表'!L23/'第2-5表'!K23*100</f>
        <v>84.34796231696363</v>
      </c>
      <c r="M22" s="174">
        <f>'第2-5表'!M23/'第2-5表'!K23*100</f>
        <v>15.652037683036369</v>
      </c>
    </row>
    <row r="23" spans="1:13" ht="21" customHeight="1">
      <c r="A23" s="7" t="s">
        <v>172</v>
      </c>
      <c r="B23" s="174">
        <f>100</f>
        <v>100</v>
      </c>
      <c r="C23" s="174">
        <f>'第2-5表'!C24/'第2-5表'!B24*100</f>
        <v>95.01892885801634</v>
      </c>
      <c r="D23" s="174">
        <f>'第2-5表'!D24/'第2-5表'!B24*100</f>
        <v>4.981071141983665</v>
      </c>
      <c r="E23" s="174">
        <f>100</f>
        <v>100</v>
      </c>
      <c r="F23" s="174">
        <f>'第2-5表'!F24/'第2-5表'!E24*100</f>
        <v>95.01892885801634</v>
      </c>
      <c r="G23" s="174">
        <f>'第2-5表'!G24/'第2-5表'!E24*100</f>
        <v>4.981071141983665</v>
      </c>
      <c r="H23" s="174"/>
      <c r="I23" s="174"/>
      <c r="J23" s="174"/>
      <c r="K23" s="174"/>
      <c r="L23" s="174"/>
      <c r="M23" s="174"/>
    </row>
    <row r="24" spans="1:13" ht="21" customHeight="1">
      <c r="A24" s="7" t="s">
        <v>173</v>
      </c>
      <c r="B24" s="174">
        <v>100</v>
      </c>
      <c r="C24" s="174">
        <f>'第2-5表'!C25/'第2-5表'!B25*100</f>
        <v>74.93531885630688</v>
      </c>
      <c r="D24" s="174">
        <f>'第2-5表'!D25/'第2-5表'!B25*100</f>
        <v>25.064681143693125</v>
      </c>
      <c r="E24" s="174">
        <v>100</v>
      </c>
      <c r="F24" s="174">
        <f>'第2-5表'!F25/'第2-5表'!E25*100</f>
        <v>100</v>
      </c>
      <c r="G24" s="174">
        <f>'第2-5表'!G25/'第2-5表'!E25*100</f>
        <v>0</v>
      </c>
      <c r="H24" s="174">
        <f>100</f>
        <v>100</v>
      </c>
      <c r="I24" s="174">
        <f>'第2-5表'!I25/'第2-5表'!H25*100</f>
        <v>96.59728703700888</v>
      </c>
      <c r="J24" s="174">
        <f>'第2-5表'!J25/'第2-5表'!H25*100</f>
        <v>3.402712962991113</v>
      </c>
      <c r="K24" s="174">
        <f>100</f>
        <v>100</v>
      </c>
      <c r="L24" s="174">
        <f>'第2-5表'!L25/'第2-5表'!K25*100</f>
        <v>59.99997460814013</v>
      </c>
      <c r="M24" s="174">
        <f>'第2-5表'!M25/'第2-5表'!K25*100</f>
        <v>40.00002539185988</v>
      </c>
    </row>
    <row r="25" spans="1:13" ht="21" customHeight="1">
      <c r="A25" s="7" t="s">
        <v>174</v>
      </c>
      <c r="B25" s="174">
        <f>100</f>
        <v>100</v>
      </c>
      <c r="C25" s="174">
        <f>'第2-5表'!C26/'第2-5表'!B26*100</f>
        <v>81.86294071286983</v>
      </c>
      <c r="D25" s="174">
        <f>'第2-5表'!D26/'第2-5表'!B26*100</f>
        <v>18.137059287130175</v>
      </c>
      <c r="E25" s="174">
        <f>100</f>
        <v>100</v>
      </c>
      <c r="F25" s="174">
        <f>'第2-5表'!F26/'第2-5表'!E26*100</f>
        <v>75.10932678799641</v>
      </c>
      <c r="G25" s="174">
        <f>'第2-5表'!G26/'第2-5表'!E26*100</f>
        <v>24.890673212003588</v>
      </c>
      <c r="H25" s="174">
        <f>100</f>
        <v>100</v>
      </c>
      <c r="I25" s="174">
        <f>'第2-5表'!I26/'第2-5表'!H26*100</f>
        <v>86.43482210547127</v>
      </c>
      <c r="J25" s="174">
        <f>'第2-5表'!J26/'第2-5表'!H26*100</f>
        <v>13.565177894528727</v>
      </c>
      <c r="K25" s="174">
        <f>100</f>
        <v>100</v>
      </c>
      <c r="L25" s="174">
        <f>'第2-5表'!L26/'第2-5表'!K26*100</f>
        <v>82.95596335859278</v>
      </c>
      <c r="M25" s="174">
        <f>'第2-5表'!M26/'第2-5表'!K26*100</f>
        <v>17.044036641407224</v>
      </c>
    </row>
    <row r="26" spans="1:13" ht="21" customHeight="1">
      <c r="A26" s="6" t="s">
        <v>135</v>
      </c>
      <c r="B26" s="174">
        <f>100</f>
        <v>100</v>
      </c>
      <c r="C26" s="174">
        <f>'第2-5表'!C27/'第2-5表'!B27*100</f>
        <v>86.28250653910871</v>
      </c>
      <c r="D26" s="174">
        <f>'第2-5表'!D27/'第2-5表'!B27*100</f>
        <v>13.717493460891284</v>
      </c>
      <c r="E26" s="174">
        <f>100</f>
        <v>100</v>
      </c>
      <c r="F26" s="174">
        <f>'第2-5表'!F27/'第2-5表'!E27*100</f>
        <v>97.4993831536931</v>
      </c>
      <c r="G26" s="174">
        <f>'第2-5表'!G27/'第2-5表'!E27*100</f>
        <v>2.5006168463068867</v>
      </c>
      <c r="H26" s="174">
        <f>100</f>
        <v>100</v>
      </c>
      <c r="I26" s="174">
        <f>'第2-5表'!I27/'第2-5表'!H27*100</f>
        <v>94.97605511165744</v>
      </c>
      <c r="J26" s="174">
        <f>'第2-5表'!J27/'第2-5表'!H27*100</f>
        <v>5.023944888342553</v>
      </c>
      <c r="K26" s="174">
        <f>100</f>
        <v>100</v>
      </c>
      <c r="L26" s="174">
        <f>'第2-5表'!L27/'第2-5表'!K27*100</f>
        <v>82.83573042191466</v>
      </c>
      <c r="M26" s="174">
        <f>'第2-5表'!M27/'第2-5表'!K27*100</f>
        <v>17.16426957808535</v>
      </c>
    </row>
    <row r="27" spans="1:13" ht="21" customHeight="1">
      <c r="A27" s="7" t="s">
        <v>175</v>
      </c>
      <c r="B27" s="174">
        <f>100</f>
        <v>100</v>
      </c>
      <c r="C27" s="174">
        <f>'第2-5表'!C28/'第2-5表'!B28*100</f>
        <v>95.1560154462386</v>
      </c>
      <c r="D27" s="174">
        <f>'第2-5表'!D28/'第2-5表'!B28*100</f>
        <v>4.8439845537614</v>
      </c>
      <c r="E27" s="174">
        <f>100</f>
        <v>100</v>
      </c>
      <c r="F27" s="174">
        <f>'第2-5表'!F28/'第2-5表'!E28*100</f>
        <v>82.65202702702703</v>
      </c>
      <c r="G27" s="174">
        <f>'第2-5表'!G28/'第2-5表'!E28*100</f>
        <v>17.347972972972972</v>
      </c>
      <c r="H27" s="174"/>
      <c r="I27" s="174"/>
      <c r="J27" s="174"/>
      <c r="K27" s="174">
        <f>100</f>
        <v>100</v>
      </c>
      <c r="L27" s="174">
        <f>'第2-5表'!L28/'第2-5表'!K28*100</f>
        <v>95.24397123218536</v>
      </c>
      <c r="M27" s="174">
        <f>'第2-5表'!M28/'第2-5表'!K28*100</f>
        <v>4.756028767814648</v>
      </c>
    </row>
    <row r="28" spans="1:13" ht="21" customHeight="1">
      <c r="A28" s="7" t="s">
        <v>176</v>
      </c>
      <c r="B28" s="174">
        <f>100</f>
        <v>100</v>
      </c>
      <c r="C28" s="174">
        <f>'第2-5表'!C29/'第2-5表'!B29*100</f>
        <v>71.60624461702143</v>
      </c>
      <c r="D28" s="174">
        <f>'第2-5表'!D29/'第2-5表'!B29*100</f>
        <v>28.39375538297857</v>
      </c>
      <c r="E28" s="174">
        <f>100</f>
        <v>100</v>
      </c>
      <c r="F28" s="174">
        <f>'第2-5表'!F29/'第2-5表'!E29*100</f>
        <v>100</v>
      </c>
      <c r="G28" s="174">
        <f>'第2-5表'!G29/'第2-5表'!E29*100</f>
        <v>0</v>
      </c>
      <c r="H28" s="174">
        <f>100</f>
        <v>100</v>
      </c>
      <c r="I28" s="174">
        <f>'第2-5表'!I29/'第2-5表'!H29*100</f>
        <v>100</v>
      </c>
      <c r="J28" s="174">
        <f>'第2-5表'!J29/'第2-5表'!H29*100</f>
        <v>0</v>
      </c>
      <c r="K28" s="174">
        <f>100</f>
        <v>100</v>
      </c>
      <c r="L28" s="174">
        <f>'第2-5表'!L29/'第2-5表'!K29*100</f>
        <v>60.631409934771696</v>
      </c>
      <c r="M28" s="174">
        <f>'第2-5表'!M29/'第2-5表'!K29*100</f>
        <v>39.3685900652283</v>
      </c>
    </row>
    <row r="29" spans="1:13" ht="21" customHeight="1">
      <c r="A29" s="7" t="s">
        <v>177</v>
      </c>
      <c r="B29" s="174">
        <f>100</f>
        <v>100</v>
      </c>
      <c r="C29" s="174">
        <f>'第2-5表'!C30/'第2-5表'!B30*100</f>
        <v>81.63221865722056</v>
      </c>
      <c r="D29" s="174">
        <f>'第2-5表'!D30/'第2-5表'!B30*100</f>
        <v>18.36778134277944</v>
      </c>
      <c r="E29" s="174">
        <f>100</f>
        <v>100</v>
      </c>
      <c r="F29" s="174">
        <f>'第2-5表'!F30/'第2-5表'!E30*100</f>
        <v>95.4129586658847</v>
      </c>
      <c r="G29" s="174">
        <f>'第2-5表'!G30/'第2-5表'!E30*100</f>
        <v>4.587041334115307</v>
      </c>
      <c r="H29" s="174">
        <f>100</f>
        <v>100</v>
      </c>
      <c r="I29" s="174">
        <f>'第2-5表'!I30/'第2-5表'!H30*100</f>
        <v>99.61775193495644</v>
      </c>
      <c r="J29" s="174">
        <f>'第2-5表'!J30/'第2-5表'!H30*100</f>
        <v>0.38224806504355396</v>
      </c>
      <c r="K29" s="174">
        <f>100</f>
        <v>100</v>
      </c>
      <c r="L29" s="174">
        <f>'第2-5表'!L30/'第2-5表'!K30*100</f>
        <v>79.68706197314049</v>
      </c>
      <c r="M29" s="174">
        <f>'第2-5表'!M30/'第2-5表'!K30*100</f>
        <v>20.312938026859506</v>
      </c>
    </row>
    <row r="30" spans="1:13" ht="21" customHeight="1">
      <c r="A30" s="7" t="s">
        <v>178</v>
      </c>
      <c r="B30" s="174">
        <f>100</f>
        <v>100</v>
      </c>
      <c r="C30" s="174">
        <f>'第2-5表'!C31/'第2-5表'!B31*100</f>
        <v>95.55146069746561</v>
      </c>
      <c r="D30" s="174">
        <f>'第2-5表'!D31/'第2-5表'!B31*100</f>
        <v>4.448539302534382</v>
      </c>
      <c r="E30" s="174">
        <f>100</f>
        <v>100</v>
      </c>
      <c r="F30" s="174">
        <f>'第2-5表'!F31/'第2-5表'!E31*100</f>
        <v>96.36011489103797</v>
      </c>
      <c r="G30" s="174">
        <f>'第2-5表'!G31/'第2-5表'!E31*100</f>
        <v>3.639885108962028</v>
      </c>
      <c r="H30" s="174">
        <f>100</f>
        <v>100</v>
      </c>
      <c r="I30" s="174">
        <f>'第2-5表'!I31/'第2-5表'!H31*100</f>
        <v>94.67117607684378</v>
      </c>
      <c r="J30" s="174">
        <f>'第2-5表'!J31/'第2-5表'!H31*100</f>
        <v>5.32882392315622</v>
      </c>
      <c r="K30" s="174">
        <f>100</f>
        <v>100</v>
      </c>
      <c r="L30" s="174">
        <f>'第2-5表'!L31/'第2-5表'!K31*100</f>
        <v>96.89557278724462</v>
      </c>
      <c r="M30" s="174">
        <f>'第2-5表'!M31/'第2-5表'!K31*100</f>
        <v>3.1044272127553834</v>
      </c>
    </row>
    <row r="31" spans="1:13" ht="21" customHeight="1">
      <c r="A31" s="7" t="s">
        <v>179</v>
      </c>
      <c r="B31" s="174">
        <f>100</f>
        <v>100</v>
      </c>
      <c r="C31" s="174">
        <f>'第2-5表'!C32/'第2-5表'!B32*100</f>
        <v>100</v>
      </c>
      <c r="D31" s="174">
        <f>'第2-5表'!D32/'第2-5表'!B32*100</f>
        <v>0</v>
      </c>
      <c r="E31" s="174">
        <f>100</f>
        <v>100</v>
      </c>
      <c r="F31" s="174">
        <f>'第2-5表'!F32/'第2-5表'!E32*100</f>
        <v>100</v>
      </c>
      <c r="G31" s="174">
        <f>'第2-5表'!G32/'第2-5表'!E32*100</f>
        <v>0</v>
      </c>
      <c r="H31" s="174">
        <f>100</f>
        <v>100</v>
      </c>
      <c r="I31" s="174">
        <f>'第2-5表'!I32/'第2-5表'!H32*100</f>
        <v>100</v>
      </c>
      <c r="J31" s="174">
        <f>'第2-5表'!J32/'第2-5表'!H32*100</f>
        <v>0</v>
      </c>
      <c r="K31" s="174"/>
      <c r="L31" s="174"/>
      <c r="M31" s="174"/>
    </row>
    <row r="32" spans="1:13" ht="21" customHeight="1">
      <c r="A32" s="7" t="s">
        <v>180</v>
      </c>
      <c r="B32" s="174">
        <f>100</f>
        <v>100</v>
      </c>
      <c r="C32" s="174">
        <f>'第2-5表'!C33/'第2-5表'!B33*100</f>
        <v>93.73725396362295</v>
      </c>
      <c r="D32" s="174">
        <f>'第2-5表'!D33/'第2-5表'!B33*100</f>
        <v>6.262746036377055</v>
      </c>
      <c r="E32" s="174">
        <f>100</f>
        <v>100</v>
      </c>
      <c r="F32" s="174">
        <f>'第2-5表'!F33/'第2-5表'!E33*100</f>
        <v>99.3788801157254</v>
      </c>
      <c r="G32" s="174">
        <f>'第2-5表'!G33/'第2-5表'!E33*100</f>
        <v>0.6211198842746066</v>
      </c>
      <c r="H32" s="174">
        <f>100</f>
        <v>100</v>
      </c>
      <c r="I32" s="174">
        <f>'第2-5表'!I33/'第2-5表'!H33*100</f>
        <v>91.10601100698594</v>
      </c>
      <c r="J32" s="174">
        <f>'第2-5表'!J33/'第2-5表'!H33*100</f>
        <v>8.893988993014071</v>
      </c>
      <c r="K32" s="174">
        <f>100</f>
        <v>100</v>
      </c>
      <c r="L32" s="174">
        <f>'第2-5表'!L33/'第2-5表'!K33*100</f>
        <v>99.9857079297377</v>
      </c>
      <c r="M32" s="174">
        <f>'第2-5表'!M33/'第2-5表'!K33*100</f>
        <v>0.014292070262302987</v>
      </c>
    </row>
    <row r="33" spans="1:253" s="32" customFormat="1" ht="12" customHeight="1" thickBot="1">
      <c r="A33" s="31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  <c r="IR33" s="59"/>
      <c r="IS33" s="59"/>
    </row>
    <row r="34" spans="1:13" s="59" customFormat="1" ht="14.2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printOptions/>
  <pageMargins left="0.9055118110236221" right="0.5118110236220472" top="1.1023622047244095" bottom="0.5118110236220472" header="0.5118110236220472" footer="0.5118110236220472"/>
  <pageSetup horizontalDpi="300" verticalDpi="3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H34"/>
  <sheetViews>
    <sheetView defaultGridColor="0" zoomScale="87" zoomScaleNormal="87" colorId="22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0.625" defaultRowHeight="14.25"/>
  <cols>
    <col min="1" max="1" width="25.50390625" style="0" customWidth="1"/>
    <col min="2" max="2" width="12.625" style="0" customWidth="1"/>
    <col min="3" max="7" width="9.625" style="0" customWidth="1"/>
  </cols>
  <sheetData>
    <row r="1" spans="1:8" ht="17.25">
      <c r="A1" s="92" t="s">
        <v>181</v>
      </c>
      <c r="B1" s="1"/>
      <c r="C1" s="1"/>
      <c r="D1" s="1"/>
      <c r="E1" s="1"/>
      <c r="F1" s="1"/>
      <c r="G1" s="1"/>
      <c r="H1" s="1"/>
    </row>
    <row r="2" spans="1:8" ht="14.25">
      <c r="A2" s="1"/>
      <c r="B2" s="1"/>
      <c r="C2" s="1"/>
      <c r="D2" s="1"/>
      <c r="E2" s="1"/>
      <c r="F2" s="1"/>
      <c r="G2" s="1"/>
      <c r="H2" s="1"/>
    </row>
    <row r="3" spans="1:8" ht="14.25">
      <c r="A3" s="1"/>
      <c r="B3" s="1"/>
      <c r="C3" s="1"/>
      <c r="D3" s="1"/>
      <c r="E3" s="1"/>
      <c r="F3" s="1"/>
      <c r="G3" s="1"/>
      <c r="H3" s="1"/>
    </row>
    <row r="4" spans="1:8" ht="15" thickBot="1">
      <c r="A4" s="1"/>
      <c r="B4" s="1"/>
      <c r="C4" s="1"/>
      <c r="D4" s="1"/>
      <c r="E4" s="1"/>
      <c r="F4" s="91" t="s">
        <v>156</v>
      </c>
      <c r="G4" s="1"/>
      <c r="H4" s="1"/>
    </row>
    <row r="5" spans="1:8" ht="21" customHeight="1">
      <c r="A5" s="46"/>
      <c r="B5" s="47" t="s">
        <v>74</v>
      </c>
      <c r="C5" s="48" t="s">
        <v>182</v>
      </c>
      <c r="D5" s="49"/>
      <c r="E5" s="49"/>
      <c r="F5" s="49"/>
      <c r="G5" s="49"/>
      <c r="H5" s="1"/>
    </row>
    <row r="6" spans="1:8" ht="21" customHeight="1">
      <c r="A6" s="50"/>
      <c r="B6" s="51"/>
      <c r="C6" s="52" t="s">
        <v>2</v>
      </c>
      <c r="D6" s="52" t="s">
        <v>3</v>
      </c>
      <c r="E6" s="52" t="s">
        <v>4</v>
      </c>
      <c r="F6" s="52" t="s">
        <v>5</v>
      </c>
      <c r="G6" s="54" t="s">
        <v>6</v>
      </c>
      <c r="H6" s="1"/>
    </row>
    <row r="7" spans="1:8" ht="21" customHeight="1" thickBot="1">
      <c r="A7" s="39"/>
      <c r="B7" s="53" t="s">
        <v>53</v>
      </c>
      <c r="C7" s="40"/>
      <c r="D7" s="55" t="s">
        <v>7</v>
      </c>
      <c r="E7" s="55" t="s">
        <v>8</v>
      </c>
      <c r="F7" s="55" t="s">
        <v>9</v>
      </c>
      <c r="G7" s="56" t="s">
        <v>10</v>
      </c>
      <c r="H7" s="1"/>
    </row>
    <row r="8" spans="1:8" ht="12" customHeight="1">
      <c r="A8" s="29"/>
      <c r="B8" s="1"/>
      <c r="C8" s="1"/>
      <c r="D8" s="1"/>
      <c r="E8" s="1"/>
      <c r="F8" s="1"/>
      <c r="G8" s="1"/>
      <c r="H8" s="1"/>
    </row>
    <row r="9" spans="1:8" ht="21" customHeight="1">
      <c r="A9" s="6" t="s">
        <v>85</v>
      </c>
      <c r="B9" s="173">
        <v>38821028</v>
      </c>
      <c r="C9" s="175">
        <f>100</f>
        <v>100</v>
      </c>
      <c r="D9" s="175">
        <v>7.040539987761273</v>
      </c>
      <c r="E9" s="175">
        <v>7.009507836835232</v>
      </c>
      <c r="F9" s="175">
        <v>27.83629531912447</v>
      </c>
      <c r="G9" s="175">
        <v>58.11365685627903</v>
      </c>
      <c r="H9" s="2"/>
    </row>
    <row r="10" spans="1:8" ht="21" customHeight="1">
      <c r="A10" s="6" t="s">
        <v>27</v>
      </c>
      <c r="B10" s="173">
        <v>26858432</v>
      </c>
      <c r="C10" s="175">
        <f>100</f>
        <v>100</v>
      </c>
      <c r="D10" s="175">
        <v>8.09611670554707</v>
      </c>
      <c r="E10" s="175">
        <v>7.591351572571325</v>
      </c>
      <c r="F10" s="175">
        <v>37.87372993330363</v>
      </c>
      <c r="G10" s="175">
        <v>46.438801788577976</v>
      </c>
      <c r="H10" s="2"/>
    </row>
    <row r="11" spans="1:8" ht="21" customHeight="1">
      <c r="A11" s="7" t="s">
        <v>159</v>
      </c>
      <c r="B11" s="173">
        <v>50101</v>
      </c>
      <c r="C11" s="175">
        <v>100</v>
      </c>
      <c r="D11" s="175">
        <v>0</v>
      </c>
      <c r="E11" s="175">
        <v>0</v>
      </c>
      <c r="F11" s="175">
        <v>88.06011856050777</v>
      </c>
      <c r="G11" s="175">
        <v>11.939881439492225</v>
      </c>
      <c r="H11" s="2"/>
    </row>
    <row r="12" spans="1:8" ht="21" customHeight="1">
      <c r="A12" s="7" t="s">
        <v>160</v>
      </c>
      <c r="B12" s="173">
        <v>69937</v>
      </c>
      <c r="C12" s="175">
        <v>100</v>
      </c>
      <c r="D12" s="175">
        <v>1.9060011152894747</v>
      </c>
      <c r="E12" s="175">
        <v>0</v>
      </c>
      <c r="F12" s="175">
        <v>98.09399888471052</v>
      </c>
      <c r="G12" s="175">
        <v>0</v>
      </c>
      <c r="H12" s="2"/>
    </row>
    <row r="13" spans="1:8" ht="21" customHeight="1">
      <c r="A13" s="7" t="s">
        <v>161</v>
      </c>
      <c r="B13" s="173">
        <v>7509</v>
      </c>
      <c r="C13" s="175">
        <f>100</f>
        <v>100</v>
      </c>
      <c r="D13" s="175">
        <v>0</v>
      </c>
      <c r="E13" s="175">
        <v>0</v>
      </c>
      <c r="F13" s="175">
        <v>19.283526434944733</v>
      </c>
      <c r="G13" s="175">
        <v>80.71647356505527</v>
      </c>
      <c r="H13" s="2"/>
    </row>
    <row r="14" spans="1:8" ht="21" customHeight="1">
      <c r="A14" s="7" t="s">
        <v>162</v>
      </c>
      <c r="B14" s="173">
        <v>7368594</v>
      </c>
      <c r="C14" s="175">
        <f>100</f>
        <v>100</v>
      </c>
      <c r="D14" s="175">
        <v>17.513666786363856</v>
      </c>
      <c r="E14" s="175">
        <v>0.6595559478511097</v>
      </c>
      <c r="F14" s="175">
        <v>57.439913231750864</v>
      </c>
      <c r="G14" s="175">
        <v>24.386864034034172</v>
      </c>
      <c r="H14" s="2"/>
    </row>
    <row r="15" spans="1:8" ht="21" customHeight="1">
      <c r="A15" s="7" t="s">
        <v>163</v>
      </c>
      <c r="B15" s="173">
        <v>6230956</v>
      </c>
      <c r="C15" s="175">
        <f>100</f>
        <v>100</v>
      </c>
      <c r="D15" s="175">
        <v>11.256362587057268</v>
      </c>
      <c r="E15" s="175">
        <v>11.090898411094543</v>
      </c>
      <c r="F15" s="175">
        <v>38.51773307338392</v>
      </c>
      <c r="G15" s="175">
        <v>39.13500592846427</v>
      </c>
      <c r="H15" s="2"/>
    </row>
    <row r="16" spans="1:8" ht="21" customHeight="1">
      <c r="A16" s="7" t="s">
        <v>164</v>
      </c>
      <c r="B16" s="173">
        <v>1421339</v>
      </c>
      <c r="C16" s="175">
        <f>100</f>
        <v>100</v>
      </c>
      <c r="D16" s="175">
        <v>4.024022418297113</v>
      </c>
      <c r="E16" s="175">
        <v>0.7762398695877619</v>
      </c>
      <c r="F16" s="175">
        <v>29.610740294890945</v>
      </c>
      <c r="G16" s="175">
        <v>65.58899741722418</v>
      </c>
      <c r="H16" s="2"/>
    </row>
    <row r="17" spans="1:8" ht="21" customHeight="1">
      <c r="A17" s="7" t="s">
        <v>165</v>
      </c>
      <c r="B17" s="173">
        <v>777532</v>
      </c>
      <c r="C17" s="175">
        <f>100</f>
        <v>100</v>
      </c>
      <c r="D17" s="175">
        <v>1.6988368324390508</v>
      </c>
      <c r="E17" s="175">
        <v>0.7324457385676731</v>
      </c>
      <c r="F17" s="175">
        <v>27.600921891317657</v>
      </c>
      <c r="G17" s="175">
        <v>69.96779553767561</v>
      </c>
      <c r="H17" s="2"/>
    </row>
    <row r="18" spans="1:8" ht="21" customHeight="1">
      <c r="A18" s="7" t="s">
        <v>166</v>
      </c>
      <c r="B18" s="173">
        <v>4873501</v>
      </c>
      <c r="C18" s="175">
        <f>100</f>
        <v>100</v>
      </c>
      <c r="D18" s="175">
        <v>1.216599729845136</v>
      </c>
      <c r="E18" s="175">
        <v>0.5648095691372588</v>
      </c>
      <c r="F18" s="175">
        <v>20.853673775792803</v>
      </c>
      <c r="G18" s="175">
        <v>77.3649169252248</v>
      </c>
      <c r="H18" s="2"/>
    </row>
    <row r="19" spans="1:8" ht="21" customHeight="1">
      <c r="A19" s="7" t="s">
        <v>167</v>
      </c>
      <c r="B19" s="173">
        <v>51058</v>
      </c>
      <c r="C19" s="175">
        <f>100</f>
        <v>100</v>
      </c>
      <c r="D19" s="175">
        <v>1.2632692232363196</v>
      </c>
      <c r="E19" s="175">
        <v>5.521172000470054</v>
      </c>
      <c r="F19" s="175">
        <v>0.8128011281287947</v>
      </c>
      <c r="G19" s="175">
        <v>92.40275764816484</v>
      </c>
      <c r="H19" s="2"/>
    </row>
    <row r="20" spans="1:8" ht="21" customHeight="1">
      <c r="A20" s="7" t="s">
        <v>168</v>
      </c>
      <c r="B20" s="173">
        <v>174450</v>
      </c>
      <c r="C20" s="175">
        <f>100</f>
        <v>100</v>
      </c>
      <c r="D20" s="175">
        <v>0</v>
      </c>
      <c r="E20" s="175">
        <v>15.30524505588994</v>
      </c>
      <c r="F20" s="175">
        <v>14.957867583834911</v>
      </c>
      <c r="G20" s="175">
        <v>69.73688736027515</v>
      </c>
      <c r="H20" s="2"/>
    </row>
    <row r="21" spans="1:8" ht="21" customHeight="1">
      <c r="A21" s="7" t="s">
        <v>169</v>
      </c>
      <c r="B21" s="173">
        <v>1352564</v>
      </c>
      <c r="C21" s="175">
        <f>100</f>
        <v>100</v>
      </c>
      <c r="D21" s="175">
        <v>0</v>
      </c>
      <c r="E21" s="175">
        <v>26.266113840084458</v>
      </c>
      <c r="F21" s="175">
        <v>16.77998231506975</v>
      </c>
      <c r="G21" s="175">
        <v>56.95390384484579</v>
      </c>
      <c r="H21" s="2"/>
    </row>
    <row r="22" spans="1:8" ht="21" customHeight="1">
      <c r="A22" s="7" t="s">
        <v>170</v>
      </c>
      <c r="B22" s="173">
        <v>2286789</v>
      </c>
      <c r="C22" s="175">
        <f>100</f>
        <v>100</v>
      </c>
      <c r="D22" s="175">
        <v>0.24505977595659242</v>
      </c>
      <c r="E22" s="175">
        <v>1.0675230639993458</v>
      </c>
      <c r="F22" s="175">
        <v>55.15410472938256</v>
      </c>
      <c r="G22" s="175">
        <v>43.53331243066151</v>
      </c>
      <c r="H22" s="2"/>
    </row>
    <row r="23" spans="1:8" ht="21" customHeight="1">
      <c r="A23" s="7" t="s">
        <v>171</v>
      </c>
      <c r="B23" s="173">
        <v>286020</v>
      </c>
      <c r="C23" s="175">
        <f>100</f>
        <v>100</v>
      </c>
      <c r="D23" s="175">
        <v>3.4612964128382635</v>
      </c>
      <c r="E23" s="175">
        <v>53.22459967834418</v>
      </c>
      <c r="F23" s="175">
        <v>27.81448849730788</v>
      </c>
      <c r="G23" s="175">
        <v>15.499615411509685</v>
      </c>
      <c r="H23" s="2"/>
    </row>
    <row r="24" spans="1:8" ht="21" customHeight="1">
      <c r="A24" s="7" t="s">
        <v>172</v>
      </c>
      <c r="B24" s="173">
        <v>61938</v>
      </c>
      <c r="C24" s="175">
        <f>100</f>
        <v>100</v>
      </c>
      <c r="D24" s="175">
        <v>0</v>
      </c>
      <c r="E24" s="175">
        <v>0</v>
      </c>
      <c r="F24" s="175">
        <v>2.3749556007620525</v>
      </c>
      <c r="G24" s="175">
        <v>97.62504439923795</v>
      </c>
      <c r="H24" s="2"/>
    </row>
    <row r="25" spans="1:8" ht="21" customHeight="1">
      <c r="A25" s="7" t="s">
        <v>173</v>
      </c>
      <c r="B25" s="173">
        <v>1353631</v>
      </c>
      <c r="C25" s="175">
        <v>100</v>
      </c>
      <c r="D25" s="175">
        <v>0</v>
      </c>
      <c r="E25" s="175">
        <v>49.292236953793164</v>
      </c>
      <c r="F25" s="175">
        <v>0</v>
      </c>
      <c r="G25" s="175">
        <v>50.707763046206836</v>
      </c>
      <c r="H25" s="2"/>
    </row>
    <row r="26" spans="1:8" ht="21" customHeight="1">
      <c r="A26" s="7" t="s">
        <v>174</v>
      </c>
      <c r="B26" s="173">
        <v>492513</v>
      </c>
      <c r="C26" s="175">
        <f>100</f>
        <v>100</v>
      </c>
      <c r="D26" s="175">
        <v>7.192297462198967</v>
      </c>
      <c r="E26" s="175">
        <v>5.346051779343895</v>
      </c>
      <c r="F26" s="175">
        <v>36.15133001565441</v>
      </c>
      <c r="G26" s="175">
        <v>51.31032074280273</v>
      </c>
      <c r="H26" s="2"/>
    </row>
    <row r="27" spans="1:8" ht="21" customHeight="1">
      <c r="A27" s="6" t="s">
        <v>135</v>
      </c>
      <c r="B27" s="173">
        <v>11962596</v>
      </c>
      <c r="C27" s="175">
        <f>100</f>
        <v>100</v>
      </c>
      <c r="D27" s="175">
        <v>4.670558129690244</v>
      </c>
      <c r="E27" s="175">
        <v>5.703151723923469</v>
      </c>
      <c r="F27" s="175">
        <v>5.30023750697591</v>
      </c>
      <c r="G27" s="175">
        <v>84.32605263941038</v>
      </c>
      <c r="H27" s="2"/>
    </row>
    <row r="28" spans="1:8" ht="21" customHeight="1">
      <c r="A28" s="7" t="s">
        <v>175</v>
      </c>
      <c r="B28" s="173">
        <v>259497</v>
      </c>
      <c r="C28" s="175">
        <f>100</f>
        <v>100</v>
      </c>
      <c r="D28" s="175">
        <v>0.6165774556160573</v>
      </c>
      <c r="E28" s="175">
        <v>0.8003946095715944</v>
      </c>
      <c r="F28" s="175">
        <v>5.376170052062259</v>
      </c>
      <c r="G28" s="175">
        <v>93.2068578827501</v>
      </c>
      <c r="H28" s="2"/>
    </row>
    <row r="29" spans="1:8" ht="21" customHeight="1">
      <c r="A29" s="7" t="s">
        <v>176</v>
      </c>
      <c r="B29" s="173">
        <v>26826</v>
      </c>
      <c r="C29" s="175">
        <f>100</f>
        <v>100</v>
      </c>
      <c r="D29" s="175">
        <v>0</v>
      </c>
      <c r="E29" s="175">
        <v>40.39737568031015</v>
      </c>
      <c r="F29" s="175">
        <v>17.039439349884443</v>
      </c>
      <c r="G29" s="175">
        <v>42.56318496980541</v>
      </c>
      <c r="H29" s="2"/>
    </row>
    <row r="30" spans="1:8" ht="21" customHeight="1">
      <c r="A30" s="7" t="s">
        <v>177</v>
      </c>
      <c r="B30" s="173">
        <v>9278611</v>
      </c>
      <c r="C30" s="175">
        <f>100</f>
        <v>100</v>
      </c>
      <c r="D30" s="175">
        <v>5.3336000399197685</v>
      </c>
      <c r="E30" s="175">
        <v>4.3138784458147885</v>
      </c>
      <c r="F30" s="175">
        <v>5.096042931425835</v>
      </c>
      <c r="G30" s="175">
        <v>85.2564785828396</v>
      </c>
      <c r="H30" s="2"/>
    </row>
    <row r="31" spans="1:8" ht="21" customHeight="1">
      <c r="A31" s="7" t="s">
        <v>178</v>
      </c>
      <c r="B31" s="173">
        <v>860082</v>
      </c>
      <c r="C31" s="175">
        <f>100</f>
        <v>100</v>
      </c>
      <c r="D31" s="175">
        <v>0</v>
      </c>
      <c r="E31" s="175">
        <v>25.532681767552397</v>
      </c>
      <c r="F31" s="175">
        <v>10.42691278273467</v>
      </c>
      <c r="G31" s="175">
        <v>64.04040544971294</v>
      </c>
      <c r="H31" s="2"/>
    </row>
    <row r="32" spans="1:8" ht="21" customHeight="1">
      <c r="A32" s="181" t="s">
        <v>179</v>
      </c>
      <c r="B32" s="173">
        <v>302509</v>
      </c>
      <c r="C32" s="175">
        <f>100</f>
        <v>100</v>
      </c>
      <c r="D32" s="175">
        <v>0</v>
      </c>
      <c r="E32" s="175">
        <v>2.2670399888928925</v>
      </c>
      <c r="F32" s="175">
        <v>1.4723528886743866</v>
      </c>
      <c r="G32" s="175">
        <v>96.26060712243272</v>
      </c>
      <c r="H32" s="2"/>
    </row>
    <row r="33" spans="1:8" ht="21" customHeight="1">
      <c r="A33" s="7" t="s">
        <v>180</v>
      </c>
      <c r="B33" s="173">
        <v>1235071</v>
      </c>
      <c r="C33" s="175">
        <f>100</f>
        <v>100</v>
      </c>
      <c r="D33" s="175">
        <v>5.039062531627737</v>
      </c>
      <c r="E33" s="175">
        <v>3.449437319797809</v>
      </c>
      <c r="F33" s="175">
        <v>3.9307861653297667</v>
      </c>
      <c r="G33" s="175">
        <v>87.58071398324468</v>
      </c>
      <c r="H33" s="2"/>
    </row>
    <row r="34" spans="1:7" ht="12" customHeight="1" thickBot="1">
      <c r="A34" s="31"/>
      <c r="B34" s="32"/>
      <c r="C34" s="32"/>
      <c r="D34" s="32"/>
      <c r="E34" s="32"/>
      <c r="F34" s="32"/>
      <c r="G34" s="32"/>
    </row>
  </sheetData>
  <printOptions/>
  <pageMargins left="1.02" right="0.5" top="0.5" bottom="0.5" header="0.512" footer="0.51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H34"/>
  <sheetViews>
    <sheetView defaultGridColor="0" zoomScale="87" zoomScaleNormal="87" colorId="22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0.625" defaultRowHeight="14.25"/>
  <cols>
    <col min="1" max="1" width="25.50390625" style="0" customWidth="1"/>
    <col min="2" max="2" width="14.875" style="0" bestFit="1" customWidth="1"/>
    <col min="3" max="8" width="9.625" style="0" customWidth="1"/>
  </cols>
  <sheetData>
    <row r="1" spans="1:8" ht="17.25">
      <c r="A1" s="92" t="s">
        <v>183</v>
      </c>
      <c r="B1" s="1"/>
      <c r="C1" s="1"/>
      <c r="D1" s="1"/>
      <c r="E1" s="1"/>
      <c r="F1" s="1"/>
      <c r="G1" s="1"/>
      <c r="H1" s="1"/>
    </row>
    <row r="2" spans="1:8" ht="14.25">
      <c r="A2" s="1"/>
      <c r="B2" s="1"/>
      <c r="C2" s="1"/>
      <c r="D2" s="1"/>
      <c r="E2" s="1"/>
      <c r="F2" s="1"/>
      <c r="G2" s="1"/>
      <c r="H2" s="1"/>
    </row>
    <row r="3" spans="1:8" ht="14.25">
      <c r="A3" s="1"/>
      <c r="B3" s="1"/>
      <c r="C3" s="1"/>
      <c r="D3" s="1"/>
      <c r="E3" s="1"/>
      <c r="F3" s="1"/>
      <c r="G3" s="1"/>
      <c r="H3" s="1"/>
    </row>
    <row r="4" spans="1:8" ht="15" thickBot="1">
      <c r="A4" s="1"/>
      <c r="B4" s="1"/>
      <c r="C4" s="1"/>
      <c r="D4" s="1"/>
      <c r="E4" s="1"/>
      <c r="F4" s="1"/>
      <c r="G4" s="91" t="s">
        <v>156</v>
      </c>
      <c r="H4" s="1"/>
    </row>
    <row r="5" spans="1:8" ht="21" customHeight="1">
      <c r="A5" s="46"/>
      <c r="B5" s="47" t="s">
        <v>11</v>
      </c>
      <c r="C5" s="48" t="s">
        <v>184</v>
      </c>
      <c r="D5" s="49"/>
      <c r="E5" s="49"/>
      <c r="F5" s="49"/>
      <c r="G5" s="49"/>
      <c r="H5" s="49"/>
    </row>
    <row r="6" spans="1:8" ht="21" customHeight="1">
      <c r="A6" s="50"/>
      <c r="B6" s="51"/>
      <c r="C6" s="52" t="s">
        <v>2</v>
      </c>
      <c r="D6" s="52" t="s">
        <v>4</v>
      </c>
      <c r="E6" s="52" t="s">
        <v>12</v>
      </c>
      <c r="F6" s="52" t="s">
        <v>13</v>
      </c>
      <c r="G6" s="52" t="s">
        <v>14</v>
      </c>
      <c r="H6" s="57" t="s">
        <v>15</v>
      </c>
    </row>
    <row r="7" spans="1:8" ht="21" customHeight="1" thickBot="1">
      <c r="A7" s="39"/>
      <c r="B7" s="53" t="s">
        <v>16</v>
      </c>
      <c r="C7" s="40"/>
      <c r="D7" s="55" t="s">
        <v>8</v>
      </c>
      <c r="E7" s="55" t="s">
        <v>9</v>
      </c>
      <c r="F7" s="55" t="s">
        <v>9</v>
      </c>
      <c r="G7" s="55" t="s">
        <v>17</v>
      </c>
      <c r="H7" s="58" t="s">
        <v>18</v>
      </c>
    </row>
    <row r="8" spans="1:8" ht="12" customHeight="1">
      <c r="A8" s="29"/>
      <c r="B8" s="1"/>
      <c r="C8" s="1"/>
      <c r="D8" s="1"/>
      <c r="E8" s="1"/>
      <c r="F8" s="1"/>
      <c r="G8" s="1"/>
      <c r="H8" s="1"/>
    </row>
    <row r="9" spans="1:8" ht="21" customHeight="1">
      <c r="A9" s="6" t="s">
        <v>85</v>
      </c>
      <c r="B9" s="173">
        <f>B10+B27</f>
        <v>120851035</v>
      </c>
      <c r="C9" s="175">
        <v>100</v>
      </c>
      <c r="D9" s="175">
        <v>3.555474721420466</v>
      </c>
      <c r="E9" s="175">
        <v>9.229445159489117</v>
      </c>
      <c r="F9" s="175">
        <v>32.04953106111172</v>
      </c>
      <c r="G9" s="175">
        <v>16.125003811510595</v>
      </c>
      <c r="H9" s="175">
        <v>39.0405452464681</v>
      </c>
    </row>
    <row r="10" spans="1:8" ht="21" customHeight="1">
      <c r="A10" s="6" t="s">
        <v>27</v>
      </c>
      <c r="B10" s="173">
        <f>SUM(B11:B26)</f>
        <v>86019291</v>
      </c>
      <c r="C10" s="175">
        <v>100</v>
      </c>
      <c r="D10" s="175">
        <v>3.778754698175785</v>
      </c>
      <c r="E10" s="175">
        <v>12.87318097053369</v>
      </c>
      <c r="F10" s="175">
        <v>42.96466010165092</v>
      </c>
      <c r="G10" s="175">
        <v>22.17105463005967</v>
      </c>
      <c r="H10" s="175">
        <v>18.212349599579937</v>
      </c>
    </row>
    <row r="11" spans="1:8" ht="21" customHeight="1">
      <c r="A11" s="7" t="s">
        <v>159</v>
      </c>
      <c r="B11" s="173">
        <v>138272</v>
      </c>
      <c r="C11" s="175">
        <v>100</v>
      </c>
      <c r="D11" s="175">
        <v>0</v>
      </c>
      <c r="E11" s="175">
        <v>65.15346563295533</v>
      </c>
      <c r="F11" s="175">
        <v>10.84746007868549</v>
      </c>
      <c r="G11" s="175">
        <v>23.18184448044434</v>
      </c>
      <c r="H11" s="175">
        <v>0.8172298079148346</v>
      </c>
    </row>
    <row r="12" spans="1:8" ht="21" customHeight="1">
      <c r="A12" s="7" t="s">
        <v>160</v>
      </c>
      <c r="B12" s="173">
        <v>19376</v>
      </c>
      <c r="C12" s="175">
        <v>100</v>
      </c>
      <c r="D12" s="175">
        <v>0</v>
      </c>
      <c r="E12" s="175">
        <v>38.46511147811726</v>
      </c>
      <c r="F12" s="175">
        <v>50.54706853839802</v>
      </c>
      <c r="G12" s="175">
        <v>0</v>
      </c>
      <c r="H12" s="175">
        <v>10.987819983484723</v>
      </c>
    </row>
    <row r="13" spans="1:8" ht="21" customHeight="1">
      <c r="A13" s="7" t="s">
        <v>161</v>
      </c>
      <c r="B13" s="173">
        <v>178162</v>
      </c>
      <c r="C13" s="175">
        <v>100</v>
      </c>
      <c r="D13" s="175">
        <v>0</v>
      </c>
      <c r="E13" s="175">
        <v>1.8679628652574622</v>
      </c>
      <c r="F13" s="175">
        <v>58.9592617954446</v>
      </c>
      <c r="G13" s="175">
        <v>23.022866829065684</v>
      </c>
      <c r="H13" s="175">
        <v>16.14990851023226</v>
      </c>
    </row>
    <row r="14" spans="1:8" ht="21" customHeight="1">
      <c r="A14" s="7" t="s">
        <v>162</v>
      </c>
      <c r="B14" s="173">
        <v>12844796</v>
      </c>
      <c r="C14" s="175">
        <v>100</v>
      </c>
      <c r="D14" s="175">
        <v>0.05709705315678038</v>
      </c>
      <c r="E14" s="175">
        <v>21.352452775427498</v>
      </c>
      <c r="F14" s="175">
        <v>70.68141837363552</v>
      </c>
      <c r="G14" s="175">
        <v>7.4880208296029</v>
      </c>
      <c r="H14" s="175">
        <v>0.42101096817730693</v>
      </c>
    </row>
    <row r="15" spans="1:8" ht="21" customHeight="1">
      <c r="A15" s="7" t="s">
        <v>163</v>
      </c>
      <c r="B15" s="173">
        <v>15179296</v>
      </c>
      <c r="C15" s="175">
        <v>100</v>
      </c>
      <c r="D15" s="175">
        <v>1.6114383697373054</v>
      </c>
      <c r="E15" s="175">
        <v>13.58402260552795</v>
      </c>
      <c r="F15" s="175">
        <v>68.85300214186482</v>
      </c>
      <c r="G15" s="175">
        <v>4.406166135768088</v>
      </c>
      <c r="H15" s="175">
        <v>11.545370747101842</v>
      </c>
    </row>
    <row r="16" spans="1:8" ht="21" customHeight="1">
      <c r="A16" s="7" t="s">
        <v>164</v>
      </c>
      <c r="B16" s="173">
        <v>4538273</v>
      </c>
      <c r="C16" s="175">
        <v>100</v>
      </c>
      <c r="D16" s="175">
        <v>0.03966266463035609</v>
      </c>
      <c r="E16" s="175">
        <v>13.92355638367282</v>
      </c>
      <c r="F16" s="175">
        <v>20.46798418693631</v>
      </c>
      <c r="G16" s="175">
        <v>60.888448094682715</v>
      </c>
      <c r="H16" s="175">
        <v>4.6803486700778025</v>
      </c>
    </row>
    <row r="17" spans="1:8" ht="21" customHeight="1">
      <c r="A17" s="7" t="s">
        <v>165</v>
      </c>
      <c r="B17" s="173">
        <v>1833977</v>
      </c>
      <c r="C17" s="175">
        <v>100</v>
      </c>
      <c r="D17" s="175">
        <v>0.041112838383469366</v>
      </c>
      <c r="E17" s="175">
        <v>1.6323541680184648</v>
      </c>
      <c r="F17" s="175">
        <v>37.34381619834927</v>
      </c>
      <c r="G17" s="175">
        <v>60.68064103312092</v>
      </c>
      <c r="H17" s="175">
        <v>0.3020757621278784</v>
      </c>
    </row>
    <row r="18" spans="1:8" ht="21" customHeight="1">
      <c r="A18" s="7" t="s">
        <v>166</v>
      </c>
      <c r="B18" s="173">
        <v>13712437</v>
      </c>
      <c r="C18" s="175">
        <v>100</v>
      </c>
      <c r="D18" s="175">
        <v>5.2251908249423495</v>
      </c>
      <c r="E18" s="175">
        <v>15.864568785256772</v>
      </c>
      <c r="F18" s="175">
        <v>30.038285681823005</v>
      </c>
      <c r="G18" s="175">
        <v>18.24552411799595</v>
      </c>
      <c r="H18" s="175">
        <v>30.62643058998193</v>
      </c>
    </row>
    <row r="19" spans="1:8" ht="21" customHeight="1">
      <c r="A19" s="7" t="s">
        <v>167</v>
      </c>
      <c r="B19" s="173">
        <v>276561</v>
      </c>
      <c r="C19" s="175">
        <v>100</v>
      </c>
      <c r="D19" s="175">
        <v>0.0831642928684811</v>
      </c>
      <c r="E19" s="175">
        <v>1.9182024942056182</v>
      </c>
      <c r="F19" s="175">
        <v>0</v>
      </c>
      <c r="G19" s="175">
        <v>37.21240521982492</v>
      </c>
      <c r="H19" s="175">
        <v>60.78622799310098</v>
      </c>
    </row>
    <row r="20" spans="1:8" ht="21" customHeight="1">
      <c r="A20" s="7" t="s">
        <v>168</v>
      </c>
      <c r="B20" s="173">
        <v>2803982</v>
      </c>
      <c r="C20" s="175">
        <v>100</v>
      </c>
      <c r="D20" s="175">
        <v>2.126083548325203</v>
      </c>
      <c r="E20" s="175">
        <v>16.977355774751764</v>
      </c>
      <c r="F20" s="175">
        <v>19.994992835189386</v>
      </c>
      <c r="G20" s="175">
        <v>33.13113279614491</v>
      </c>
      <c r="H20" s="175">
        <v>27.770435045588737</v>
      </c>
    </row>
    <row r="21" spans="1:8" ht="21" customHeight="1">
      <c r="A21" s="7" t="s">
        <v>169</v>
      </c>
      <c r="B21" s="173">
        <v>9064546</v>
      </c>
      <c r="C21" s="175">
        <v>100</v>
      </c>
      <c r="D21" s="175">
        <v>18.678563714056942</v>
      </c>
      <c r="E21" s="175">
        <v>5.255872715522653</v>
      </c>
      <c r="F21" s="175">
        <v>29.106267429168543</v>
      </c>
      <c r="G21" s="175">
        <v>12.38120475090534</v>
      </c>
      <c r="H21" s="175">
        <v>34.57809139034652</v>
      </c>
    </row>
    <row r="22" spans="1:8" ht="21" customHeight="1">
      <c r="A22" s="7" t="s">
        <v>170</v>
      </c>
      <c r="B22" s="173">
        <v>9191164</v>
      </c>
      <c r="C22" s="175">
        <v>100</v>
      </c>
      <c r="D22" s="175">
        <v>0.2948484000503092</v>
      </c>
      <c r="E22" s="175">
        <v>12.80903049929258</v>
      </c>
      <c r="F22" s="175">
        <v>4.031132509440589</v>
      </c>
      <c r="G22" s="175">
        <v>41.86632944423579</v>
      </c>
      <c r="H22" s="175">
        <v>40.99865914698073</v>
      </c>
    </row>
    <row r="23" spans="1:8" ht="21" customHeight="1">
      <c r="A23" s="7" t="s">
        <v>171</v>
      </c>
      <c r="B23" s="173">
        <v>2387121</v>
      </c>
      <c r="C23" s="175">
        <v>100</v>
      </c>
      <c r="D23" s="175">
        <v>19.25411405622086</v>
      </c>
      <c r="E23" s="175">
        <v>2.9114988305997054</v>
      </c>
      <c r="F23" s="175">
        <v>0.7008861301961652</v>
      </c>
      <c r="G23" s="175">
        <v>74.45839569925445</v>
      </c>
      <c r="H23" s="175">
        <v>2.6751052837288096</v>
      </c>
    </row>
    <row r="24" spans="1:8" ht="21" customHeight="1">
      <c r="A24" s="7" t="s">
        <v>172</v>
      </c>
      <c r="B24" s="173">
        <v>193011</v>
      </c>
      <c r="C24" s="175">
        <v>100</v>
      </c>
      <c r="D24" s="175">
        <v>0</v>
      </c>
      <c r="E24" s="175">
        <v>5.598126531648456</v>
      </c>
      <c r="F24" s="175">
        <v>0.31708037365745995</v>
      </c>
      <c r="G24" s="175">
        <v>90.62903150597634</v>
      </c>
      <c r="H24" s="175">
        <v>3.4557615887177415</v>
      </c>
    </row>
    <row r="25" spans="1:8" ht="21" customHeight="1">
      <c r="A25" s="7" t="s">
        <v>173</v>
      </c>
      <c r="B25" s="173">
        <v>9887800</v>
      </c>
      <c r="C25" s="175">
        <v>100</v>
      </c>
      <c r="D25" s="175">
        <v>0.2883553469932644</v>
      </c>
      <c r="E25" s="175">
        <v>2.9261918728129612</v>
      </c>
      <c r="F25" s="175">
        <v>65.0276906895366</v>
      </c>
      <c r="G25" s="175">
        <v>23.36983960031554</v>
      </c>
      <c r="H25" s="175">
        <v>8.387922490341634</v>
      </c>
    </row>
    <row r="26" spans="1:8" ht="21" customHeight="1">
      <c r="A26" s="7" t="s">
        <v>174</v>
      </c>
      <c r="B26" s="173">
        <v>3770517</v>
      </c>
      <c r="C26" s="175">
        <v>100</v>
      </c>
      <c r="D26" s="175">
        <v>0.29865930852453393</v>
      </c>
      <c r="E26" s="175">
        <v>21.905669699937704</v>
      </c>
      <c r="F26" s="175">
        <v>41.06487253604744</v>
      </c>
      <c r="G26" s="175">
        <v>19.209540760590656</v>
      </c>
      <c r="H26" s="175">
        <v>17.521257694899663</v>
      </c>
    </row>
    <row r="27" spans="1:8" ht="21" customHeight="1">
      <c r="A27" s="6" t="s">
        <v>135</v>
      </c>
      <c r="B27" s="173">
        <f>SUM(B28:B33)</f>
        <v>34831744</v>
      </c>
      <c r="C27" s="175">
        <v>100</v>
      </c>
      <c r="D27" s="175">
        <v>3.004070080441565</v>
      </c>
      <c r="E27" s="175">
        <v>0.23099905649283597</v>
      </c>
      <c r="F27" s="175">
        <v>5.0938994039460095</v>
      </c>
      <c r="G27" s="175">
        <v>1.1938822242147853</v>
      </c>
      <c r="H27" s="175">
        <v>90.47714923490481</v>
      </c>
    </row>
    <row r="28" spans="1:8" ht="21" customHeight="1">
      <c r="A28" s="7" t="s">
        <v>175</v>
      </c>
      <c r="B28" s="173">
        <v>3225866</v>
      </c>
      <c r="C28" s="175">
        <v>100</v>
      </c>
      <c r="D28" s="175">
        <v>0</v>
      </c>
      <c r="E28" s="175">
        <v>0</v>
      </c>
      <c r="F28" s="175">
        <v>0</v>
      </c>
      <c r="G28" s="175">
        <v>2.5070477198990906</v>
      </c>
      <c r="H28" s="175">
        <v>97.49295228010091</v>
      </c>
    </row>
    <row r="29" spans="1:8" ht="21" customHeight="1">
      <c r="A29" s="7" t="s">
        <v>176</v>
      </c>
      <c r="B29" s="173">
        <v>494681</v>
      </c>
      <c r="C29" s="175">
        <v>100</v>
      </c>
      <c r="D29" s="175">
        <v>13.21781107420742</v>
      </c>
      <c r="E29" s="175">
        <v>0</v>
      </c>
      <c r="F29" s="175">
        <v>0</v>
      </c>
      <c r="G29" s="175">
        <v>0</v>
      </c>
      <c r="H29" s="175">
        <v>86.78218892579258</v>
      </c>
    </row>
    <row r="30" spans="1:8" ht="21" customHeight="1">
      <c r="A30" s="7" t="s">
        <v>177</v>
      </c>
      <c r="B30" s="173">
        <v>20575075</v>
      </c>
      <c r="C30" s="175">
        <v>100</v>
      </c>
      <c r="D30" s="175">
        <v>2.2632092471108853</v>
      </c>
      <c r="E30" s="175">
        <v>0</v>
      </c>
      <c r="F30" s="175">
        <v>2.9862928810709075</v>
      </c>
      <c r="G30" s="175">
        <v>0.18692519954362255</v>
      </c>
      <c r="H30" s="175">
        <v>94.56357267227459</v>
      </c>
    </row>
    <row r="31" spans="1:8" ht="21" customHeight="1">
      <c r="A31" s="7" t="s">
        <v>178</v>
      </c>
      <c r="B31" s="173">
        <v>5306265</v>
      </c>
      <c r="C31" s="175">
        <v>100</v>
      </c>
      <c r="D31" s="175">
        <v>9.71040835691395</v>
      </c>
      <c r="E31" s="175">
        <v>1.2081567731728438</v>
      </c>
      <c r="F31" s="175">
        <v>1.224590177836953</v>
      </c>
      <c r="G31" s="175">
        <v>0.2122962196573296</v>
      </c>
      <c r="H31" s="175">
        <v>87.64454847241893</v>
      </c>
    </row>
    <row r="32" spans="1:8" ht="21" customHeight="1">
      <c r="A32" s="181" t="s">
        <v>179</v>
      </c>
      <c r="B32" s="173">
        <v>728610</v>
      </c>
      <c r="C32" s="175">
        <v>100</v>
      </c>
      <c r="D32" s="175">
        <v>0</v>
      </c>
      <c r="E32" s="175">
        <v>0</v>
      </c>
      <c r="F32" s="175">
        <v>0</v>
      </c>
      <c r="G32" s="175">
        <v>0</v>
      </c>
      <c r="H32" s="175">
        <v>100</v>
      </c>
    </row>
    <row r="33" spans="1:8" ht="21" customHeight="1">
      <c r="A33" s="7" t="s">
        <v>180</v>
      </c>
      <c r="B33" s="173">
        <v>4501247</v>
      </c>
      <c r="C33" s="175">
        <v>100</v>
      </c>
      <c r="D33" s="175">
        <v>0.001488476415535517</v>
      </c>
      <c r="E33" s="175">
        <v>0.36329932572018375</v>
      </c>
      <c r="F33" s="175">
        <v>24.32397066857251</v>
      </c>
      <c r="G33" s="175">
        <v>6.337155015043609</v>
      </c>
      <c r="H33" s="175">
        <v>68.97408651424817</v>
      </c>
    </row>
    <row r="34" spans="1:8" ht="12" customHeight="1" thickBot="1">
      <c r="A34" s="31"/>
      <c r="B34" s="32"/>
      <c r="C34" s="32"/>
      <c r="D34" s="32"/>
      <c r="E34" s="32"/>
      <c r="F34" s="32"/>
      <c r="G34" s="32"/>
      <c r="H34" s="32"/>
    </row>
  </sheetData>
  <printOptions/>
  <pageMargins left="0.79" right="0.5" top="0.5" bottom="0.5" header="0.512" footer="0.512"/>
  <pageSetup horizontalDpi="300" verticalDpi="3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K34"/>
  <sheetViews>
    <sheetView defaultGridColor="0" zoomScale="87" zoomScaleNormal="87" colorId="22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4.25"/>
  <cols>
    <col min="1" max="1" width="24.125" style="59" customWidth="1"/>
    <col min="2" max="2" width="10.625" style="59" customWidth="1"/>
    <col min="3" max="3" width="5.75390625" style="60" customWidth="1"/>
    <col min="4" max="4" width="5.75390625" style="61" customWidth="1"/>
    <col min="5" max="5" width="5.75390625" style="60" customWidth="1"/>
    <col min="6" max="6" width="5.75390625" style="61" customWidth="1"/>
    <col min="7" max="7" width="5.75390625" style="60" customWidth="1"/>
    <col min="8" max="8" width="5.75390625" style="61" customWidth="1"/>
    <col min="9" max="11" width="5.75390625" style="60" customWidth="1"/>
    <col min="12" max="16384" width="9.00390625" style="59" customWidth="1"/>
  </cols>
  <sheetData>
    <row r="1" ht="21" customHeight="1">
      <c r="A1" s="102" t="s">
        <v>91</v>
      </c>
    </row>
    <row r="2" ht="21" customHeight="1"/>
    <row r="3" ht="21" customHeight="1"/>
    <row r="4" ht="21" customHeight="1" thickBot="1">
      <c r="I4" s="86" t="s">
        <v>156</v>
      </c>
    </row>
    <row r="5" spans="1:11" ht="21" customHeight="1">
      <c r="A5" s="68"/>
      <c r="B5" s="103"/>
      <c r="C5" s="104" t="s">
        <v>75</v>
      </c>
      <c r="D5" s="105"/>
      <c r="E5" s="104"/>
      <c r="F5" s="105"/>
      <c r="G5" s="104"/>
      <c r="H5" s="105"/>
      <c r="I5" s="104"/>
      <c r="J5" s="104"/>
      <c r="K5" s="104"/>
    </row>
    <row r="6" spans="2:11" ht="21" customHeight="1">
      <c r="B6" s="106" t="s">
        <v>66</v>
      </c>
      <c r="C6" s="107" t="s">
        <v>55</v>
      </c>
      <c r="D6" s="108" t="s">
        <v>79</v>
      </c>
      <c r="E6" s="109"/>
      <c r="F6" s="108" t="s">
        <v>80</v>
      </c>
      <c r="G6" s="109"/>
      <c r="H6" s="108" t="s">
        <v>81</v>
      </c>
      <c r="I6" s="109"/>
      <c r="J6" s="110" t="s">
        <v>76</v>
      </c>
      <c r="K6" s="111" t="s">
        <v>60</v>
      </c>
    </row>
    <row r="7" spans="1:11" ht="21" customHeight="1" thickBot="1">
      <c r="A7" s="32"/>
      <c r="B7" s="112" t="s">
        <v>77</v>
      </c>
      <c r="C7" s="113"/>
      <c r="D7" s="114" t="s">
        <v>61</v>
      </c>
      <c r="E7" s="114" t="s">
        <v>62</v>
      </c>
      <c r="F7" s="114" t="s">
        <v>63</v>
      </c>
      <c r="G7" s="114" t="s">
        <v>62</v>
      </c>
      <c r="H7" s="114" t="s">
        <v>63</v>
      </c>
      <c r="I7" s="114" t="s">
        <v>62</v>
      </c>
      <c r="J7" s="115" t="s">
        <v>78</v>
      </c>
      <c r="K7" s="116"/>
    </row>
    <row r="8" spans="1:11" ht="12" customHeight="1">
      <c r="A8" s="83"/>
      <c r="B8" s="64"/>
      <c r="C8" s="63"/>
      <c r="D8" s="65"/>
      <c r="E8" s="65"/>
      <c r="F8" s="65"/>
      <c r="G8" s="65"/>
      <c r="H8" s="65"/>
      <c r="I8" s="65"/>
      <c r="J8" s="66"/>
      <c r="K8" s="65"/>
    </row>
    <row r="9" spans="1:11" ht="21" customHeight="1">
      <c r="A9" s="6" t="s">
        <v>85</v>
      </c>
      <c r="B9" s="176">
        <v>89849304</v>
      </c>
      <c r="C9" s="117">
        <v>100</v>
      </c>
      <c r="D9" s="118" t="s">
        <v>112</v>
      </c>
      <c r="E9" s="117">
        <v>43.9</v>
      </c>
      <c r="F9" s="118" t="s">
        <v>115</v>
      </c>
      <c r="G9" s="117">
        <v>8.4</v>
      </c>
      <c r="H9" s="118" t="s">
        <v>116</v>
      </c>
      <c r="I9" s="117">
        <v>6.9</v>
      </c>
      <c r="J9" s="117">
        <f>C9-K9-E9-G9-I9</f>
        <v>38.70000000000001</v>
      </c>
      <c r="K9" s="117">
        <v>2.1</v>
      </c>
    </row>
    <row r="10" spans="1:11" ht="21" customHeight="1">
      <c r="A10" s="6" t="s">
        <v>27</v>
      </c>
      <c r="B10" s="176">
        <v>70391541</v>
      </c>
      <c r="C10" s="117">
        <v>100</v>
      </c>
      <c r="D10" s="118" t="s">
        <v>112</v>
      </c>
      <c r="E10" s="117">
        <v>48.5</v>
      </c>
      <c r="F10" s="118" t="s">
        <v>116</v>
      </c>
      <c r="G10" s="117">
        <v>7.6</v>
      </c>
      <c r="H10" s="118" t="s">
        <v>115</v>
      </c>
      <c r="I10" s="117">
        <v>7.1</v>
      </c>
      <c r="J10" s="117">
        <f aca="true" t="shared" si="0" ref="J10:J33">C10-K10-E10-G10-I10</f>
        <v>34.2</v>
      </c>
      <c r="K10" s="117">
        <v>2.6</v>
      </c>
    </row>
    <row r="11" spans="1:11" ht="21" customHeight="1">
      <c r="A11" s="7" t="s">
        <v>159</v>
      </c>
      <c r="B11" s="176">
        <v>77564</v>
      </c>
      <c r="C11" s="117">
        <v>100</v>
      </c>
      <c r="D11" s="118" t="s">
        <v>112</v>
      </c>
      <c r="E11" s="117">
        <v>90.3</v>
      </c>
      <c r="F11" s="118" t="s">
        <v>115</v>
      </c>
      <c r="G11" s="117">
        <v>4.5</v>
      </c>
      <c r="H11" s="118" t="s">
        <v>124</v>
      </c>
      <c r="I11" s="117">
        <v>3.7</v>
      </c>
      <c r="J11" s="117">
        <f t="shared" si="0"/>
        <v>1.5000000000000027</v>
      </c>
      <c r="K11" s="117"/>
    </row>
    <row r="12" spans="1:11" ht="21" customHeight="1">
      <c r="A12" s="7" t="s">
        <v>160</v>
      </c>
      <c r="B12" s="176">
        <v>75134</v>
      </c>
      <c r="C12" s="117">
        <v>100</v>
      </c>
      <c r="D12" s="118" t="s">
        <v>113</v>
      </c>
      <c r="E12" s="117">
        <v>100</v>
      </c>
      <c r="F12" s="118"/>
      <c r="G12" s="117"/>
      <c r="H12" s="118"/>
      <c r="I12" s="117"/>
      <c r="J12" s="117"/>
      <c r="K12" s="117"/>
    </row>
    <row r="13" spans="1:11" ht="21" customHeight="1">
      <c r="A13" s="7" t="s">
        <v>161</v>
      </c>
      <c r="B13" s="176">
        <v>426421</v>
      </c>
      <c r="C13" s="117">
        <v>100</v>
      </c>
      <c r="D13" s="118" t="s">
        <v>121</v>
      </c>
      <c r="E13" s="117">
        <v>12</v>
      </c>
      <c r="F13" s="118" t="s">
        <v>125</v>
      </c>
      <c r="G13" s="117">
        <v>10.4</v>
      </c>
      <c r="H13" s="118" t="s">
        <v>118</v>
      </c>
      <c r="I13" s="117">
        <v>5.8</v>
      </c>
      <c r="J13" s="117">
        <f t="shared" si="0"/>
        <v>27.500000000000004</v>
      </c>
      <c r="K13" s="117">
        <v>44.3</v>
      </c>
    </row>
    <row r="14" spans="1:11" ht="21" customHeight="1">
      <c r="A14" s="7" t="s">
        <v>162</v>
      </c>
      <c r="B14" s="176">
        <v>9272674</v>
      </c>
      <c r="C14" s="117">
        <v>100</v>
      </c>
      <c r="D14" s="118" t="s">
        <v>112</v>
      </c>
      <c r="E14" s="117">
        <v>25</v>
      </c>
      <c r="F14" s="118" t="s">
        <v>115</v>
      </c>
      <c r="G14" s="117">
        <v>8.6</v>
      </c>
      <c r="H14" s="118" t="s">
        <v>113</v>
      </c>
      <c r="I14" s="117">
        <v>7.8</v>
      </c>
      <c r="J14" s="117">
        <f t="shared" si="0"/>
        <v>55.00000000000001</v>
      </c>
      <c r="K14" s="117">
        <v>3.6</v>
      </c>
    </row>
    <row r="15" spans="1:11" ht="21" customHeight="1">
      <c r="A15" s="7" t="s">
        <v>163</v>
      </c>
      <c r="B15" s="176">
        <v>10141860</v>
      </c>
      <c r="C15" s="117">
        <v>100</v>
      </c>
      <c r="D15" s="118" t="s">
        <v>112</v>
      </c>
      <c r="E15" s="117">
        <v>31</v>
      </c>
      <c r="F15" s="118" t="s">
        <v>115</v>
      </c>
      <c r="G15" s="117">
        <v>19.1</v>
      </c>
      <c r="H15" s="118" t="s">
        <v>113</v>
      </c>
      <c r="I15" s="117">
        <v>10.8</v>
      </c>
      <c r="J15" s="117">
        <f t="shared" si="0"/>
        <v>31.3</v>
      </c>
      <c r="K15" s="117">
        <v>7.8</v>
      </c>
    </row>
    <row r="16" spans="1:11" ht="21" customHeight="1">
      <c r="A16" s="7" t="s">
        <v>164</v>
      </c>
      <c r="B16" s="176">
        <v>3383871</v>
      </c>
      <c r="C16" s="117">
        <v>100</v>
      </c>
      <c r="D16" s="118" t="s">
        <v>112</v>
      </c>
      <c r="E16" s="117">
        <v>45.1</v>
      </c>
      <c r="F16" s="118" t="s">
        <v>119</v>
      </c>
      <c r="G16" s="117">
        <v>9.4</v>
      </c>
      <c r="H16" s="118" t="s">
        <v>113</v>
      </c>
      <c r="I16" s="117">
        <v>3.9</v>
      </c>
      <c r="J16" s="117">
        <f t="shared" si="0"/>
        <v>33.50000000000001</v>
      </c>
      <c r="K16" s="117">
        <v>8.1</v>
      </c>
    </row>
    <row r="17" spans="1:11" ht="21" customHeight="1">
      <c r="A17" s="7" t="s">
        <v>165</v>
      </c>
      <c r="B17" s="176">
        <v>2771660</v>
      </c>
      <c r="C17" s="117">
        <v>100</v>
      </c>
      <c r="D17" s="118" t="s">
        <v>112</v>
      </c>
      <c r="E17" s="117">
        <v>73.8</v>
      </c>
      <c r="F17" s="118" t="s">
        <v>116</v>
      </c>
      <c r="G17" s="117">
        <v>3.5</v>
      </c>
      <c r="H17" s="118" t="s">
        <v>115</v>
      </c>
      <c r="I17" s="117">
        <v>1.6</v>
      </c>
      <c r="J17" s="117">
        <f t="shared" si="0"/>
        <v>19.6</v>
      </c>
      <c r="K17" s="117">
        <v>1.5</v>
      </c>
    </row>
    <row r="18" spans="1:11" ht="21" customHeight="1">
      <c r="A18" s="7" t="s">
        <v>166</v>
      </c>
      <c r="B18" s="176">
        <v>9053577</v>
      </c>
      <c r="C18" s="117">
        <v>100</v>
      </c>
      <c r="D18" s="118" t="s">
        <v>112</v>
      </c>
      <c r="E18" s="117">
        <v>58.6</v>
      </c>
      <c r="F18" s="118" t="s">
        <v>115</v>
      </c>
      <c r="G18" s="117">
        <v>19</v>
      </c>
      <c r="H18" s="118" t="s">
        <v>116</v>
      </c>
      <c r="I18" s="117">
        <v>6.8</v>
      </c>
      <c r="J18" s="117">
        <f t="shared" si="0"/>
        <v>15.599999999999998</v>
      </c>
      <c r="K18" s="117"/>
    </row>
    <row r="19" spans="1:11" ht="21" customHeight="1">
      <c r="A19" s="7" t="s">
        <v>167</v>
      </c>
      <c r="B19" s="176">
        <v>135692</v>
      </c>
      <c r="C19" s="117">
        <v>100</v>
      </c>
      <c r="D19" s="118" t="s">
        <v>116</v>
      </c>
      <c r="E19" s="117">
        <v>20.3</v>
      </c>
      <c r="F19" s="118" t="s">
        <v>120</v>
      </c>
      <c r="G19" s="117">
        <v>14.3</v>
      </c>
      <c r="H19" s="118" t="s">
        <v>113</v>
      </c>
      <c r="I19" s="117">
        <v>7.1</v>
      </c>
      <c r="J19" s="117">
        <f t="shared" si="0"/>
        <v>30.800000000000004</v>
      </c>
      <c r="K19" s="117">
        <v>27.5</v>
      </c>
    </row>
    <row r="20" spans="1:11" ht="21" customHeight="1">
      <c r="A20" s="7" t="s">
        <v>168</v>
      </c>
      <c r="B20" s="176">
        <v>2406562</v>
      </c>
      <c r="C20" s="117">
        <v>100</v>
      </c>
      <c r="D20" s="118" t="s">
        <v>116</v>
      </c>
      <c r="E20" s="117">
        <v>24.9</v>
      </c>
      <c r="F20" s="118" t="s">
        <v>112</v>
      </c>
      <c r="G20" s="117">
        <v>21.1</v>
      </c>
      <c r="H20" s="118" t="s">
        <v>126</v>
      </c>
      <c r="I20" s="117">
        <v>7.6</v>
      </c>
      <c r="J20" s="117">
        <f t="shared" si="0"/>
        <v>46.39999999999999</v>
      </c>
      <c r="K20" s="117"/>
    </row>
    <row r="21" spans="1:11" ht="21" customHeight="1">
      <c r="A21" s="7" t="s">
        <v>169</v>
      </c>
      <c r="B21" s="176">
        <v>6952995</v>
      </c>
      <c r="C21" s="117">
        <v>100</v>
      </c>
      <c r="D21" s="118" t="s">
        <v>112</v>
      </c>
      <c r="E21" s="117">
        <v>53.3</v>
      </c>
      <c r="F21" s="118" t="s">
        <v>127</v>
      </c>
      <c r="G21" s="117">
        <v>9.1</v>
      </c>
      <c r="H21" s="118" t="s">
        <v>123</v>
      </c>
      <c r="I21" s="117">
        <v>5.7</v>
      </c>
      <c r="J21" s="117">
        <f t="shared" si="0"/>
        <v>31.900000000000002</v>
      </c>
      <c r="K21" s="117"/>
    </row>
    <row r="22" spans="1:11" ht="21" customHeight="1">
      <c r="A22" s="7" t="s">
        <v>170</v>
      </c>
      <c r="B22" s="176">
        <v>10883042</v>
      </c>
      <c r="C22" s="117">
        <v>100</v>
      </c>
      <c r="D22" s="118" t="s">
        <v>112</v>
      </c>
      <c r="E22" s="117">
        <v>66.6</v>
      </c>
      <c r="F22" s="118" t="s">
        <v>128</v>
      </c>
      <c r="G22" s="117">
        <v>6.8</v>
      </c>
      <c r="H22" s="118" t="s">
        <v>117</v>
      </c>
      <c r="I22" s="117">
        <v>4.6</v>
      </c>
      <c r="J22" s="117">
        <f t="shared" si="0"/>
        <v>21.500000000000007</v>
      </c>
      <c r="K22" s="117">
        <v>0.5</v>
      </c>
    </row>
    <row r="23" spans="1:11" ht="21" customHeight="1">
      <c r="A23" s="7" t="s">
        <v>171</v>
      </c>
      <c r="B23" s="176">
        <v>1821501</v>
      </c>
      <c r="C23" s="117">
        <v>100</v>
      </c>
      <c r="D23" s="118" t="s">
        <v>112</v>
      </c>
      <c r="E23" s="117">
        <v>66.9</v>
      </c>
      <c r="F23" s="118" t="s">
        <v>123</v>
      </c>
      <c r="G23" s="117">
        <v>18</v>
      </c>
      <c r="H23" s="118" t="s">
        <v>116</v>
      </c>
      <c r="I23" s="117">
        <v>1.6</v>
      </c>
      <c r="J23" s="117">
        <f t="shared" si="0"/>
        <v>13.4</v>
      </c>
      <c r="K23" s="117">
        <v>0.1</v>
      </c>
    </row>
    <row r="24" spans="1:11" ht="21" customHeight="1">
      <c r="A24" s="7" t="s">
        <v>172</v>
      </c>
      <c r="B24" s="176">
        <v>105773</v>
      </c>
      <c r="C24" s="117">
        <v>100</v>
      </c>
      <c r="D24" s="118" t="s">
        <v>112</v>
      </c>
      <c r="E24" s="117">
        <v>35.1</v>
      </c>
      <c r="F24" s="118" t="s">
        <v>113</v>
      </c>
      <c r="G24" s="117">
        <v>23.9</v>
      </c>
      <c r="H24" s="118" t="s">
        <v>116</v>
      </c>
      <c r="I24" s="117">
        <v>21.7</v>
      </c>
      <c r="J24" s="117">
        <f t="shared" si="0"/>
        <v>16.500000000000004</v>
      </c>
      <c r="K24" s="117">
        <v>2.8</v>
      </c>
    </row>
    <row r="25" spans="1:11" ht="21" customHeight="1">
      <c r="A25" s="7" t="s">
        <v>173</v>
      </c>
      <c r="B25" s="176">
        <v>10328374</v>
      </c>
      <c r="C25" s="117">
        <v>100</v>
      </c>
      <c r="D25" s="118" t="s">
        <v>112</v>
      </c>
      <c r="E25" s="117">
        <v>56</v>
      </c>
      <c r="F25" s="118" t="s">
        <v>116</v>
      </c>
      <c r="G25" s="117">
        <v>26</v>
      </c>
      <c r="H25" s="153" t="s">
        <v>114</v>
      </c>
      <c r="I25" s="117">
        <v>3.9</v>
      </c>
      <c r="J25" s="117">
        <f t="shared" si="0"/>
        <v>14.1</v>
      </c>
      <c r="K25" s="117"/>
    </row>
    <row r="26" spans="1:11" ht="21" customHeight="1">
      <c r="A26" s="7" t="s">
        <v>174</v>
      </c>
      <c r="B26" s="176">
        <v>2554841</v>
      </c>
      <c r="C26" s="117">
        <v>100</v>
      </c>
      <c r="D26" s="118" t="s">
        <v>112</v>
      </c>
      <c r="E26" s="117">
        <v>48.1</v>
      </c>
      <c r="F26" s="118" t="s">
        <v>118</v>
      </c>
      <c r="G26" s="117">
        <v>9.5</v>
      </c>
      <c r="H26" s="118" t="s">
        <v>116</v>
      </c>
      <c r="I26" s="117">
        <v>8.3</v>
      </c>
      <c r="J26" s="117">
        <f t="shared" si="0"/>
        <v>30.099999999999998</v>
      </c>
      <c r="K26" s="117">
        <v>4</v>
      </c>
    </row>
    <row r="27" spans="1:11" ht="21" customHeight="1">
      <c r="A27" s="6" t="s">
        <v>135</v>
      </c>
      <c r="B27" s="176">
        <v>19457763</v>
      </c>
      <c r="C27" s="117">
        <v>100</v>
      </c>
      <c r="D27" s="118" t="s">
        <v>112</v>
      </c>
      <c r="E27" s="117">
        <v>27</v>
      </c>
      <c r="F27" s="118" t="s">
        <v>115</v>
      </c>
      <c r="G27" s="117">
        <v>13.4</v>
      </c>
      <c r="H27" s="118" t="s">
        <v>118</v>
      </c>
      <c r="I27" s="117">
        <v>7.1</v>
      </c>
      <c r="J27" s="117">
        <f t="shared" si="0"/>
        <v>52.099999999999994</v>
      </c>
      <c r="K27" s="117">
        <v>0.4</v>
      </c>
    </row>
    <row r="28" spans="1:11" ht="21" customHeight="1">
      <c r="A28" s="7" t="s">
        <v>175</v>
      </c>
      <c r="B28" s="176">
        <v>2346381</v>
      </c>
      <c r="C28" s="117">
        <v>100</v>
      </c>
      <c r="D28" s="118" t="s">
        <v>112</v>
      </c>
      <c r="E28" s="117">
        <v>26.8</v>
      </c>
      <c r="F28" s="118" t="s">
        <v>115</v>
      </c>
      <c r="G28" s="117">
        <v>9.3</v>
      </c>
      <c r="H28" s="118" t="s">
        <v>118</v>
      </c>
      <c r="I28" s="117">
        <v>4.8</v>
      </c>
      <c r="J28" s="117">
        <f t="shared" si="0"/>
        <v>57.30000000000001</v>
      </c>
      <c r="K28" s="117">
        <v>1.8</v>
      </c>
    </row>
    <row r="29" spans="1:11" ht="21" customHeight="1">
      <c r="A29" s="7" t="s">
        <v>176</v>
      </c>
      <c r="B29" s="176">
        <v>482412</v>
      </c>
      <c r="C29" s="117">
        <v>100</v>
      </c>
      <c r="D29" s="118" t="s">
        <v>112</v>
      </c>
      <c r="E29" s="117">
        <v>29.6</v>
      </c>
      <c r="F29" s="118" t="s">
        <v>117</v>
      </c>
      <c r="G29" s="117">
        <v>14.5</v>
      </c>
      <c r="H29" s="118" t="s">
        <v>115</v>
      </c>
      <c r="I29" s="117">
        <v>12.4</v>
      </c>
      <c r="J29" s="117">
        <f t="shared" si="0"/>
        <v>43.50000000000001</v>
      </c>
      <c r="K29" s="117"/>
    </row>
    <row r="30" spans="1:11" ht="21" customHeight="1">
      <c r="A30" s="7" t="s">
        <v>177</v>
      </c>
      <c r="B30" s="176">
        <v>9649823</v>
      </c>
      <c r="C30" s="117">
        <v>100</v>
      </c>
      <c r="D30" s="118" t="s">
        <v>115</v>
      </c>
      <c r="E30" s="117">
        <v>15.2</v>
      </c>
      <c r="F30" s="118" t="s">
        <v>112</v>
      </c>
      <c r="G30" s="117">
        <v>12.5</v>
      </c>
      <c r="H30" s="118" t="s">
        <v>113</v>
      </c>
      <c r="I30" s="117">
        <v>9.6</v>
      </c>
      <c r="J30" s="117">
        <f t="shared" si="0"/>
        <v>62.699999999999996</v>
      </c>
      <c r="K30" s="117"/>
    </row>
    <row r="31" spans="1:11" ht="21" customHeight="1">
      <c r="A31" s="7" t="s">
        <v>178</v>
      </c>
      <c r="B31" s="176">
        <v>4289347</v>
      </c>
      <c r="C31" s="117">
        <v>100</v>
      </c>
      <c r="D31" s="118" t="s">
        <v>118</v>
      </c>
      <c r="E31" s="117">
        <v>28.9</v>
      </c>
      <c r="F31" s="118" t="s">
        <v>112</v>
      </c>
      <c r="G31" s="117">
        <v>27.9</v>
      </c>
      <c r="H31" s="118" t="s">
        <v>123</v>
      </c>
      <c r="I31" s="117">
        <v>22.7</v>
      </c>
      <c r="J31" s="117">
        <f t="shared" si="0"/>
        <v>20.200000000000014</v>
      </c>
      <c r="K31" s="117">
        <v>0.3</v>
      </c>
    </row>
    <row r="32" spans="1:11" ht="21" customHeight="1">
      <c r="A32" s="181" t="s">
        <v>179</v>
      </c>
      <c r="B32" s="176">
        <v>245197</v>
      </c>
      <c r="C32" s="117">
        <v>100</v>
      </c>
      <c r="D32" s="118" t="s">
        <v>112</v>
      </c>
      <c r="E32" s="117">
        <v>37</v>
      </c>
      <c r="F32" s="118" t="s">
        <v>116</v>
      </c>
      <c r="G32" s="117">
        <v>34.6</v>
      </c>
      <c r="H32" s="118" t="s">
        <v>115</v>
      </c>
      <c r="I32" s="117">
        <v>6.4</v>
      </c>
      <c r="J32" s="117">
        <f t="shared" si="0"/>
        <v>19.400000000000006</v>
      </c>
      <c r="K32" s="117">
        <v>2.6</v>
      </c>
    </row>
    <row r="33" spans="1:11" ht="21" customHeight="1">
      <c r="A33" s="7" t="s">
        <v>180</v>
      </c>
      <c r="B33" s="176">
        <v>2444603</v>
      </c>
      <c r="C33" s="117">
        <v>100</v>
      </c>
      <c r="D33" s="118" t="s">
        <v>112</v>
      </c>
      <c r="E33" s="117">
        <v>81.8</v>
      </c>
      <c r="F33" s="118" t="s">
        <v>115</v>
      </c>
      <c r="G33" s="117">
        <v>2.9</v>
      </c>
      <c r="H33" s="118" t="s">
        <v>116</v>
      </c>
      <c r="I33" s="117">
        <v>2.7</v>
      </c>
      <c r="J33" s="117">
        <f t="shared" si="0"/>
        <v>12.199999999999996</v>
      </c>
      <c r="K33" s="117">
        <v>0.4</v>
      </c>
    </row>
    <row r="34" spans="1:11" ht="12" customHeight="1" thickBot="1">
      <c r="A34" s="31"/>
      <c r="B34" s="32"/>
      <c r="C34" s="84"/>
      <c r="D34" s="85"/>
      <c r="E34" s="84"/>
      <c r="F34" s="85"/>
      <c r="G34" s="84"/>
      <c r="H34" s="85"/>
      <c r="I34" s="84"/>
      <c r="J34" s="84"/>
      <c r="K34" s="84"/>
    </row>
  </sheetData>
  <printOptions/>
  <pageMargins left="0.86" right="0.5" top="0.5" bottom="0.5" header="0.512" footer="0.51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企画分析</dc:creator>
  <cp:keywords/>
  <dc:description/>
  <cp:lastModifiedBy>fmv</cp:lastModifiedBy>
  <cp:lastPrinted>2002-12-30T08:54:30Z</cp:lastPrinted>
  <dcterms:created xsi:type="dcterms:W3CDTF">1997-08-26T07:23:02Z</dcterms:created>
  <dcterms:modified xsi:type="dcterms:W3CDTF">2003-01-22T09:30:08Z</dcterms:modified>
  <cp:category/>
  <cp:version/>
  <cp:contentType/>
  <cp:contentStatus/>
</cp:coreProperties>
</file>