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850" windowHeight="942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<sst xmlns="http://schemas.openxmlformats.org/spreadsheetml/2006/main" count="108" uniqueCount="76">
  <si>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凶悪犯</t>
  </si>
  <si>
    <t>殺人</t>
  </si>
  <si>
    <t>殺人予備</t>
  </si>
  <si>
    <t>自殺関与・同意殺人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</si>
  <si>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</si>
  <si>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</si>
  <si>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</si>
  <si>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</si>
  <si>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</si>
  <si>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</si>
  <si>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</si>
  <si>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</si>
  <si>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</si>
  <si>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</si>
  <si>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</si>
  <si>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＃傷害致死</t>
  </si>
  <si>
    <t>脅迫</t>
  </si>
  <si>
    <t>恐喝</t>
  </si>
  <si>
    <t>窃盗犯</t>
  </si>
  <si>
    <t>侵入盗</t>
  </si>
  <si>
    <t>知能犯</t>
  </si>
  <si>
    <t>詐欺</t>
  </si>
  <si>
    <t>横領</t>
  </si>
  <si>
    <t>偽造</t>
  </si>
  <si>
    <t>＃通貨偽造</t>
  </si>
  <si>
    <t>＃文書偽造</t>
  </si>
  <si>
    <t>＃有価証券偽造</t>
  </si>
  <si>
    <t>汚職</t>
  </si>
  <si>
    <t>＃賄賂</t>
  </si>
  <si>
    <t>背任</t>
  </si>
  <si>
    <t>風俗犯</t>
  </si>
  <si>
    <t>賭博</t>
  </si>
  <si>
    <t>わいせつ</t>
  </si>
  <si>
    <t>その他の刑法犯</t>
  </si>
  <si>
    <t>嬰児殺</t>
  </si>
  <si>
    <t>非侵入盗</t>
  </si>
  <si>
    <t>業務上横領</t>
  </si>
  <si>
    <t>＃強制わいせつ</t>
  </si>
  <si>
    <t>＃公然わいせつ</t>
  </si>
  <si>
    <t>＃占有離脱物横領</t>
  </si>
  <si>
    <t>＃公務執行妨害</t>
  </si>
  <si>
    <t>＃住居侵入</t>
  </si>
  <si>
    <t>＃逮捕監禁</t>
  </si>
  <si>
    <t>＃器物損壊等</t>
  </si>
  <si>
    <t>乗り物盗</t>
  </si>
  <si>
    <t>総数</t>
  </si>
  <si>
    <t>年次，罪種</t>
  </si>
  <si>
    <t>組織的殺人</t>
  </si>
  <si>
    <t>組織的嬰児殺</t>
  </si>
  <si>
    <t>あっせん利得処罰法</t>
  </si>
  <si>
    <t>（単位：件）</t>
  </si>
  <si>
    <t>０～２時</t>
  </si>
  <si>
    <t>２～４時</t>
  </si>
  <si>
    <t>４～６時</t>
  </si>
  <si>
    <t>６～８時</t>
  </si>
  <si>
    <t>８～10時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</si>
  <si>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</si>
  <si>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</si>
  <si>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</si>
  <si>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</si>
  <si>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</si>
  <si>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</si>
  <si>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</si>
  <si>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不明</t>
  </si>
  <si>
    <t>＃支払用カード偽造</t>
  </si>
  <si>
    <t>＃盗品等</t>
  </si>
  <si>
    <t>＃略取誘拐・人身売買</t>
  </si>
  <si>
    <t>平成21年</t>
  </si>
  <si>
    <t>-</t>
  </si>
  <si>
    <t>-</t>
  </si>
  <si>
    <t>-</t>
  </si>
  <si>
    <t>-</t>
  </si>
  <si>
    <t>-</t>
  </si>
  <si>
    <t>-</t>
  </si>
  <si>
    <t>資料　県警察本部刑事総務課「茨城の犯罪 2013」</t>
  </si>
  <si>
    <t>２２－６　罪種，発生時間帯別認知件数（平成21～25年）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</si>
</sst>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90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49" fontId="8" fillId="0" borderId="0" xfId="0" applyNumberFormat="1" applyFont="1" applyFill="1" applyAlignment="1" applyProtection="1">
      <alignment horizontal="left" vertical="center" indent="2"/>
      <protection/>
    </xf>
    <xf numFmtId="190" fontId="8" fillId="0" borderId="1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13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13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 applyProtection="1">
      <alignment vertical="center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vertical="center"/>
      <protection/>
    </xf>
    <xf numFmtId="41" fontId="9" fillId="0" borderId="13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190" fontId="8" fillId="0" borderId="17" xfId="0" applyNumberFormat="1" applyFont="1" applyFill="1" applyBorder="1" applyAlignment="1" applyProtection="1">
      <alignment vertical="center"/>
      <protection/>
    </xf>
    <xf numFmtId="41" fontId="8" fillId="0" borderId="18" xfId="0" applyNumberFormat="1" applyFont="1" applyFill="1" applyBorder="1" applyAlignment="1" applyProtection="1">
      <alignment vertical="center"/>
      <protection/>
    </xf>
    <xf numFmtId="41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11" xfId="0" applyNumberFormat="1" applyFont="1" applyFill="1" applyBorder="1" applyAlignment="1" applyProtection="1">
      <alignment horizontal="left" vertical="center" indent="1"/>
      <protection/>
    </xf>
    <xf numFmtId="0" fontId="9" fillId="0" borderId="11" xfId="0" applyNumberFormat="1" applyFont="1" applyFill="1" applyBorder="1" applyAlignment="1" applyProtection="1">
      <alignment horizontal="left" vertical="center" indent="1"/>
      <protection/>
    </xf>
    <xf numFmtId="0" fontId="8" fillId="0" borderId="19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P66"/>
  <sheetViews>
    <sheetView tabSelected="1" zoomScalePageLayoutView="0" workbookViewId="0" topLeftCell="A1">
      <pane ySplit="3" topLeftCell="A4" activePane="bottomLeft" state="frozen"/>
      <selection pane="topLeft" activeCell="A62" sqref="A62"/>
      <selection pane="bottomLeft" activeCell="A1" sqref="A1"/>
    </sheetView>
  </sheetViews>
  <sheetFormatPr defaultColWidth="8.59765625" defaultRowHeight="15" customHeight="1"/>
  <cols>
    <col min="1" max="1" width="22.19921875" style="5" customWidth="1"/>
    <col min="2" max="16384" width="8.59765625" style="3" customWidth="1"/>
  </cols>
  <sheetData>
    <row r="1" spans="1:15" ht="15" customHeight="1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5" t="s">
        <v>50</v>
      </c>
      <c r="O2" s="35"/>
    </row>
    <row r="3" spans="1:15" ht="15" customHeight="1">
      <c r="A3" s="13" t="s">
        <v>46</v>
      </c>
      <c r="B3" s="28" t="s">
        <v>45</v>
      </c>
      <c r="C3" s="28" t="s">
        <v>51</v>
      </c>
      <c r="D3" s="28" t="s">
        <v>52</v>
      </c>
      <c r="E3" s="28" t="s">
        <v>53</v>
      </c>
      <c r="F3" s="28" t="s">
        <v>54</v>
      </c>
      <c r="G3" s="28" t="s">
        <v>55</v>
      </c>
      <c r="H3" s="28" t="s">
        <v>56</v>
      </c>
      <c r="I3" s="28" t="s">
        <v>57</v>
      </c>
      <c r="J3" s="28" t="s">
        <v>58</v>
      </c>
      <c r="K3" s="28" t="s">
        <v>59</v>
      </c>
      <c r="L3" s="28" t="s">
        <v>60</v>
      </c>
      <c r="M3" s="28" t="s">
        <v>61</v>
      </c>
      <c r="N3" s="28" t="s">
        <v>62</v>
      </c>
      <c r="O3" s="25" t="s">
        <v>63</v>
      </c>
    </row>
    <row r="4" spans="1:15" ht="15" customHeight="1">
      <c r="A4" s="26"/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15" customHeight="1">
      <c r="A5" s="12" t="s">
        <v>67</v>
      </c>
      <c r="B5" s="30">
        <v>42491</v>
      </c>
      <c r="C5" s="16">
        <v>639</v>
      </c>
      <c r="D5" s="16">
        <v>351</v>
      </c>
      <c r="E5" s="16">
        <v>201</v>
      </c>
      <c r="F5" s="16">
        <v>230</v>
      </c>
      <c r="G5" s="16">
        <v>477</v>
      </c>
      <c r="H5" s="16">
        <v>1397</v>
      </c>
      <c r="I5" s="16">
        <v>1438</v>
      </c>
      <c r="J5" s="16">
        <v>1467</v>
      </c>
      <c r="K5" s="16">
        <v>1585</v>
      </c>
      <c r="L5" s="16">
        <v>1160</v>
      </c>
      <c r="M5" s="16">
        <v>717</v>
      </c>
      <c r="N5" s="16">
        <v>559</v>
      </c>
      <c r="O5" s="16">
        <v>32270</v>
      </c>
      <c r="P5" s="22"/>
    </row>
    <row r="6" spans="1:16" ht="15" customHeight="1">
      <c r="A6" s="33">
        <v>22</v>
      </c>
      <c r="B6" s="15">
        <v>41312</v>
      </c>
      <c r="C6" s="16">
        <v>581</v>
      </c>
      <c r="D6" s="16">
        <v>311</v>
      </c>
      <c r="E6" s="16">
        <v>211</v>
      </c>
      <c r="F6" s="16">
        <v>199</v>
      </c>
      <c r="G6" s="16">
        <v>505</v>
      </c>
      <c r="H6" s="16">
        <v>1183</v>
      </c>
      <c r="I6" s="16">
        <v>1342</v>
      </c>
      <c r="J6" s="16">
        <v>1322</v>
      </c>
      <c r="K6" s="16">
        <v>1495</v>
      </c>
      <c r="L6" s="16">
        <v>1128</v>
      </c>
      <c r="M6" s="16">
        <v>728</v>
      </c>
      <c r="N6" s="16">
        <v>541</v>
      </c>
      <c r="O6" s="16">
        <v>31766</v>
      </c>
      <c r="P6" s="22"/>
    </row>
    <row r="7" spans="1:16" ht="15" customHeight="1">
      <c r="A7" s="33">
        <v>23</v>
      </c>
      <c r="B7" s="15">
        <v>38447</v>
      </c>
      <c r="C7" s="16">
        <v>769</v>
      </c>
      <c r="D7" s="16">
        <v>350</v>
      </c>
      <c r="E7" s="16">
        <v>190</v>
      </c>
      <c r="F7" s="16">
        <v>185</v>
      </c>
      <c r="G7" s="16">
        <v>447</v>
      </c>
      <c r="H7" s="16">
        <v>1249</v>
      </c>
      <c r="I7" s="16">
        <v>1268</v>
      </c>
      <c r="J7" s="16">
        <v>1357</v>
      </c>
      <c r="K7" s="16">
        <v>1347</v>
      </c>
      <c r="L7" s="16">
        <v>982</v>
      </c>
      <c r="M7" s="16">
        <v>572</v>
      </c>
      <c r="N7" s="16">
        <v>525</v>
      </c>
      <c r="O7" s="16">
        <v>29206</v>
      </c>
      <c r="P7" s="22"/>
    </row>
    <row r="8" spans="1:16" ht="15" customHeight="1">
      <c r="A8" s="33">
        <v>24</v>
      </c>
      <c r="B8" s="21">
        <v>36873</v>
      </c>
      <c r="C8" s="16">
        <v>667</v>
      </c>
      <c r="D8" s="16">
        <v>352</v>
      </c>
      <c r="E8" s="16">
        <v>229</v>
      </c>
      <c r="F8" s="16">
        <v>170</v>
      </c>
      <c r="G8" s="16">
        <v>423</v>
      </c>
      <c r="H8" s="16">
        <v>1180</v>
      </c>
      <c r="I8" s="16">
        <v>1241</v>
      </c>
      <c r="J8" s="16">
        <v>1183</v>
      </c>
      <c r="K8" s="16">
        <v>1223</v>
      </c>
      <c r="L8" s="16">
        <v>879</v>
      </c>
      <c r="M8" s="16">
        <v>651</v>
      </c>
      <c r="N8" s="16">
        <v>488</v>
      </c>
      <c r="O8" s="16">
        <v>28187</v>
      </c>
      <c r="P8" s="22"/>
    </row>
    <row r="9" spans="1:16" s="7" customFormat="1" ht="15" customHeight="1">
      <c r="A9" s="34">
        <v>25</v>
      </c>
      <c r="B9" s="31">
        <f>SUM(B11+B26+B33+B37+B51+B56)</f>
        <v>16594</v>
      </c>
      <c r="C9" s="31">
        <f aca="true" t="shared" si="0" ref="C9:O9">SUM(C11+C26+C33+C37+C51+C56)</f>
        <v>534</v>
      </c>
      <c r="D9" s="31">
        <f t="shared" si="0"/>
        <v>294</v>
      </c>
      <c r="E9" s="31">
        <f t="shared" si="0"/>
        <v>182</v>
      </c>
      <c r="F9" s="31">
        <f t="shared" si="0"/>
        <v>191</v>
      </c>
      <c r="G9" s="31">
        <f t="shared" si="0"/>
        <v>349</v>
      </c>
      <c r="H9" s="31">
        <f t="shared" si="0"/>
        <v>957</v>
      </c>
      <c r="I9" s="31">
        <f t="shared" si="0"/>
        <v>1027</v>
      </c>
      <c r="J9" s="31">
        <f t="shared" si="0"/>
        <v>973</v>
      </c>
      <c r="K9" s="31">
        <f t="shared" si="0"/>
        <v>1047</v>
      </c>
      <c r="L9" s="31">
        <f t="shared" si="0"/>
        <v>847</v>
      </c>
      <c r="M9" s="31">
        <f t="shared" si="0"/>
        <v>700</v>
      </c>
      <c r="N9" s="31">
        <f t="shared" si="0"/>
        <v>573</v>
      </c>
      <c r="O9" s="31">
        <f t="shared" si="0"/>
        <v>8920</v>
      </c>
      <c r="P9" s="22"/>
    </row>
    <row r="10" spans="1:15" s="7" customFormat="1" ht="15" customHeight="1">
      <c r="A10" s="32"/>
      <c r="B10" s="2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6" s="7" customFormat="1" ht="15" customHeight="1">
      <c r="A11" s="6" t="s">
        <v>0</v>
      </c>
      <c r="B11" s="17">
        <f>SUM(B12+B19+B24+B25)</f>
        <v>142</v>
      </c>
      <c r="C11" s="18">
        <f aca="true" t="shared" si="1" ref="C11:O11">C12+C19+C24+C25</f>
        <v>18</v>
      </c>
      <c r="D11" s="18">
        <f t="shared" si="1"/>
        <v>23</v>
      </c>
      <c r="E11" s="18">
        <f t="shared" si="1"/>
        <v>14</v>
      </c>
      <c r="F11" s="18">
        <f t="shared" si="1"/>
        <v>4</v>
      </c>
      <c r="G11" s="18">
        <f t="shared" si="1"/>
        <v>3</v>
      </c>
      <c r="H11" s="18">
        <f t="shared" si="1"/>
        <v>5</v>
      </c>
      <c r="I11" s="18">
        <f>SUM(I12,I19,I24:I25)</f>
        <v>10</v>
      </c>
      <c r="J11" s="18">
        <f t="shared" si="1"/>
        <v>3</v>
      </c>
      <c r="K11" s="18">
        <f t="shared" si="1"/>
        <v>9</v>
      </c>
      <c r="L11" s="18">
        <f t="shared" si="1"/>
        <v>7</v>
      </c>
      <c r="M11" s="18">
        <f t="shared" si="1"/>
        <v>16</v>
      </c>
      <c r="N11" s="18">
        <f t="shared" si="1"/>
        <v>15</v>
      </c>
      <c r="O11" s="18">
        <f t="shared" si="1"/>
        <v>15</v>
      </c>
      <c r="P11" s="22"/>
    </row>
    <row r="12" spans="1:16" ht="15" customHeight="1">
      <c r="A12" s="9" t="s">
        <v>1</v>
      </c>
      <c r="B12" s="19">
        <f>SUM(B13+B14+B15+B16+B17+B18)</f>
        <v>20</v>
      </c>
      <c r="C12" s="20">
        <f aca="true" t="shared" si="2" ref="C12:O12">SUM(C13:C18)</f>
        <v>1</v>
      </c>
      <c r="D12" s="20">
        <f t="shared" si="2"/>
        <v>1</v>
      </c>
      <c r="E12" s="20">
        <f t="shared" si="2"/>
        <v>2</v>
      </c>
      <c r="F12" s="20">
        <f t="shared" si="2"/>
        <v>1</v>
      </c>
      <c r="G12" s="20">
        <f t="shared" si="2"/>
        <v>1</v>
      </c>
      <c r="H12" s="20">
        <f t="shared" si="2"/>
        <v>0</v>
      </c>
      <c r="I12" s="20">
        <f t="shared" si="2"/>
        <v>3</v>
      </c>
      <c r="J12" s="20">
        <f>SUM(J13:J18)</f>
        <v>1</v>
      </c>
      <c r="K12" s="20">
        <f t="shared" si="2"/>
        <v>3</v>
      </c>
      <c r="L12" s="20">
        <f t="shared" si="2"/>
        <v>2</v>
      </c>
      <c r="M12" s="20">
        <f t="shared" si="2"/>
        <v>1</v>
      </c>
      <c r="N12" s="20">
        <f t="shared" si="2"/>
        <v>2</v>
      </c>
      <c r="O12" s="20">
        <f t="shared" si="2"/>
        <v>2</v>
      </c>
      <c r="P12" s="22"/>
    </row>
    <row r="13" spans="1:16" ht="15" customHeight="1">
      <c r="A13" s="10" t="s">
        <v>1</v>
      </c>
      <c r="B13" s="19">
        <f aca="true" t="shared" si="3" ref="B13:B18">SUM(C13:O13)</f>
        <v>20</v>
      </c>
      <c r="C13" s="20">
        <v>1</v>
      </c>
      <c r="D13" s="20">
        <v>1</v>
      </c>
      <c r="E13" s="20">
        <v>2</v>
      </c>
      <c r="F13" s="20">
        <v>1</v>
      </c>
      <c r="G13" s="20">
        <v>1</v>
      </c>
      <c r="H13" s="20" t="s">
        <v>69</v>
      </c>
      <c r="I13" s="20">
        <v>3</v>
      </c>
      <c r="J13" s="20">
        <v>1</v>
      </c>
      <c r="K13" s="20">
        <v>3</v>
      </c>
      <c r="L13" s="20">
        <v>2</v>
      </c>
      <c r="M13" s="20">
        <v>1</v>
      </c>
      <c r="N13" s="20">
        <v>2</v>
      </c>
      <c r="O13" s="20">
        <v>2</v>
      </c>
      <c r="P13" s="22"/>
    </row>
    <row r="14" spans="1:16" ht="15" customHeight="1">
      <c r="A14" s="10" t="s">
        <v>34</v>
      </c>
      <c r="B14" s="19">
        <f t="shared" si="3"/>
        <v>0</v>
      </c>
      <c r="C14" s="20" t="s">
        <v>68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2"/>
    </row>
    <row r="15" spans="1:16" ht="15" customHeight="1">
      <c r="A15" s="10" t="s">
        <v>47</v>
      </c>
      <c r="B15" s="19">
        <f t="shared" si="3"/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2"/>
    </row>
    <row r="16" spans="1:16" ht="15" customHeight="1">
      <c r="A16" s="10" t="s">
        <v>48</v>
      </c>
      <c r="B16" s="19">
        <f t="shared" si="3"/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2"/>
    </row>
    <row r="17" spans="1:16" ht="15" customHeight="1">
      <c r="A17" s="10" t="s">
        <v>2</v>
      </c>
      <c r="B17" s="19">
        <f t="shared" si="3"/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2"/>
    </row>
    <row r="18" spans="1:16" ht="15" customHeight="1">
      <c r="A18" s="10" t="s">
        <v>3</v>
      </c>
      <c r="B18" s="19">
        <f t="shared" si="3"/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 t="s">
        <v>69</v>
      </c>
      <c r="P18" s="22"/>
    </row>
    <row r="19" spans="1:16" ht="15" customHeight="1">
      <c r="A19" s="9" t="s">
        <v>4</v>
      </c>
      <c r="B19" s="19">
        <f>SUM(B20+B21+B22+B23)</f>
        <v>71</v>
      </c>
      <c r="C19" s="20">
        <f aca="true" t="shared" si="4" ref="C19:O19">SUM(C20:C23)</f>
        <v>10</v>
      </c>
      <c r="D19" s="20">
        <f t="shared" si="4"/>
        <v>15</v>
      </c>
      <c r="E19" s="20">
        <f t="shared" si="4"/>
        <v>11</v>
      </c>
      <c r="F19" s="20">
        <f t="shared" si="4"/>
        <v>0</v>
      </c>
      <c r="G19" s="20">
        <f t="shared" si="4"/>
        <v>1</v>
      </c>
      <c r="H19" s="20">
        <f t="shared" si="4"/>
        <v>3</v>
      </c>
      <c r="I19" s="20">
        <f t="shared" si="4"/>
        <v>6</v>
      </c>
      <c r="J19" s="20">
        <f t="shared" si="4"/>
        <v>2</v>
      </c>
      <c r="K19" s="20">
        <f t="shared" si="4"/>
        <v>3</v>
      </c>
      <c r="L19" s="20">
        <f t="shared" si="4"/>
        <v>4</v>
      </c>
      <c r="M19" s="20">
        <f t="shared" si="4"/>
        <v>6</v>
      </c>
      <c r="N19" s="20">
        <f t="shared" si="4"/>
        <v>8</v>
      </c>
      <c r="O19" s="20">
        <f t="shared" si="4"/>
        <v>2</v>
      </c>
      <c r="P19" s="22"/>
    </row>
    <row r="20" spans="1:16" ht="15" customHeight="1">
      <c r="A20" s="10" t="s">
        <v>5</v>
      </c>
      <c r="B20" s="19">
        <f>SUM(C20:O20)</f>
        <v>0</v>
      </c>
      <c r="C20" s="20" t="s">
        <v>70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2"/>
    </row>
    <row r="21" spans="1:16" ht="15" customHeight="1">
      <c r="A21" s="10" t="s">
        <v>6</v>
      </c>
      <c r="B21" s="19">
        <f>SUM(C21:O21)</f>
        <v>16</v>
      </c>
      <c r="C21" s="20">
        <v>3</v>
      </c>
      <c r="D21" s="20">
        <v>2</v>
      </c>
      <c r="E21" s="20">
        <v>4</v>
      </c>
      <c r="F21" s="20">
        <v>0</v>
      </c>
      <c r="G21" s="20" t="s">
        <v>69</v>
      </c>
      <c r="H21" s="20">
        <v>2</v>
      </c>
      <c r="I21" s="20">
        <v>1</v>
      </c>
      <c r="J21" s="20">
        <v>0</v>
      </c>
      <c r="K21" s="20">
        <v>1</v>
      </c>
      <c r="L21" s="20">
        <v>2</v>
      </c>
      <c r="M21" s="20" t="s">
        <v>69</v>
      </c>
      <c r="N21" s="20">
        <v>1</v>
      </c>
      <c r="O21" s="20" t="s">
        <v>69</v>
      </c>
      <c r="P21" s="22"/>
    </row>
    <row r="22" spans="1:16" ht="15" customHeight="1">
      <c r="A22" s="10" t="s">
        <v>7</v>
      </c>
      <c r="B22" s="19">
        <f>SUM(C22:O22)</f>
        <v>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 t="s">
        <v>69</v>
      </c>
      <c r="O22" s="20">
        <v>1</v>
      </c>
      <c r="P22" s="22"/>
    </row>
    <row r="23" spans="1:16" ht="15" customHeight="1">
      <c r="A23" s="10" t="s">
        <v>8</v>
      </c>
      <c r="B23" s="19">
        <f>SUM(C23:O23)</f>
        <v>54</v>
      </c>
      <c r="C23" s="20">
        <v>7</v>
      </c>
      <c r="D23" s="20">
        <v>13</v>
      </c>
      <c r="E23" s="20">
        <v>7</v>
      </c>
      <c r="F23" s="20" t="s">
        <v>69</v>
      </c>
      <c r="G23" s="20">
        <v>1</v>
      </c>
      <c r="H23" s="20">
        <v>1</v>
      </c>
      <c r="I23" s="20">
        <v>5</v>
      </c>
      <c r="J23" s="20">
        <v>2</v>
      </c>
      <c r="K23" s="20">
        <v>2</v>
      </c>
      <c r="L23" s="20">
        <v>2</v>
      </c>
      <c r="M23" s="20">
        <v>6</v>
      </c>
      <c r="N23" s="20">
        <v>7</v>
      </c>
      <c r="O23" s="20">
        <v>1</v>
      </c>
      <c r="P23" s="22"/>
    </row>
    <row r="24" spans="1:16" ht="15" customHeight="1">
      <c r="A24" s="9" t="s">
        <v>9</v>
      </c>
      <c r="B24" s="19">
        <f aca="true" t="shared" si="5" ref="B24:B32">SUM(C24:O24)</f>
        <v>24</v>
      </c>
      <c r="C24" s="20">
        <v>5</v>
      </c>
      <c r="D24" s="20">
        <v>2</v>
      </c>
      <c r="E24" s="20">
        <v>0</v>
      </c>
      <c r="F24" s="20">
        <v>2</v>
      </c>
      <c r="G24" s="20">
        <v>1</v>
      </c>
      <c r="H24" s="20">
        <v>1</v>
      </c>
      <c r="I24" s="20">
        <v>1</v>
      </c>
      <c r="J24" s="20">
        <v>0</v>
      </c>
      <c r="K24" s="20">
        <v>2</v>
      </c>
      <c r="L24" s="20">
        <v>0</v>
      </c>
      <c r="M24" s="20">
        <v>6</v>
      </c>
      <c r="N24" s="20">
        <v>2</v>
      </c>
      <c r="O24" s="20">
        <v>2</v>
      </c>
      <c r="P24" s="22"/>
    </row>
    <row r="25" spans="1:16" ht="15" customHeight="1">
      <c r="A25" s="9" t="s">
        <v>10</v>
      </c>
      <c r="B25" s="19">
        <f t="shared" si="5"/>
        <v>27</v>
      </c>
      <c r="C25" s="20">
        <v>2</v>
      </c>
      <c r="D25" s="20">
        <v>5</v>
      </c>
      <c r="E25" s="20">
        <v>1</v>
      </c>
      <c r="F25" s="20">
        <v>1</v>
      </c>
      <c r="G25" s="20">
        <v>0</v>
      </c>
      <c r="H25" s="20">
        <v>1</v>
      </c>
      <c r="I25" s="20" t="s">
        <v>69</v>
      </c>
      <c r="J25" s="20">
        <v>0</v>
      </c>
      <c r="K25" s="20">
        <v>1</v>
      </c>
      <c r="L25" s="20">
        <v>1</v>
      </c>
      <c r="M25" s="20">
        <v>3</v>
      </c>
      <c r="N25" s="20">
        <v>3</v>
      </c>
      <c r="O25" s="20">
        <v>9</v>
      </c>
      <c r="P25" s="22"/>
    </row>
    <row r="26" spans="1:16" s="7" customFormat="1" ht="15" customHeight="1">
      <c r="A26" s="6" t="s">
        <v>11</v>
      </c>
      <c r="B26" s="17">
        <f>SUM(B27+B28+B29+B31+B32)</f>
        <v>1228</v>
      </c>
      <c r="C26" s="18">
        <f aca="true" t="shared" si="6" ref="C26:O26">C27+C28+C29+C31+C32</f>
        <v>121</v>
      </c>
      <c r="D26" s="18">
        <f t="shared" si="6"/>
        <v>61</v>
      </c>
      <c r="E26" s="18">
        <f>SUM(E27:E29,E31:E32)</f>
        <v>37</v>
      </c>
      <c r="F26" s="18">
        <f t="shared" si="6"/>
        <v>43</v>
      </c>
      <c r="G26" s="18">
        <f t="shared" si="6"/>
        <v>70</v>
      </c>
      <c r="H26" s="18">
        <f t="shared" si="6"/>
        <v>91</v>
      </c>
      <c r="I26" s="18">
        <f t="shared" si="6"/>
        <v>103</v>
      </c>
      <c r="J26" s="18">
        <f t="shared" si="6"/>
        <v>109</v>
      </c>
      <c r="K26" s="18">
        <f t="shared" si="6"/>
        <v>93</v>
      </c>
      <c r="L26" s="18">
        <f t="shared" si="6"/>
        <v>117</v>
      </c>
      <c r="M26" s="18">
        <f t="shared" si="6"/>
        <v>149</v>
      </c>
      <c r="N26" s="18">
        <f t="shared" si="6"/>
        <v>145</v>
      </c>
      <c r="O26" s="18">
        <f t="shared" si="6"/>
        <v>89</v>
      </c>
      <c r="P26" s="22"/>
    </row>
    <row r="27" spans="1:16" ht="15" customHeight="1">
      <c r="A27" s="9" t="s">
        <v>12</v>
      </c>
      <c r="B27" s="19">
        <f t="shared" si="5"/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2"/>
    </row>
    <row r="28" spans="1:16" ht="15" customHeight="1">
      <c r="A28" s="9" t="s">
        <v>13</v>
      </c>
      <c r="B28" s="19">
        <f t="shared" si="5"/>
        <v>507</v>
      </c>
      <c r="C28" s="20">
        <v>47</v>
      </c>
      <c r="D28" s="20">
        <v>23</v>
      </c>
      <c r="E28" s="20">
        <v>13</v>
      </c>
      <c r="F28" s="20">
        <v>17</v>
      </c>
      <c r="G28" s="20">
        <v>30</v>
      </c>
      <c r="H28" s="20">
        <v>37</v>
      </c>
      <c r="I28" s="20">
        <v>47</v>
      </c>
      <c r="J28" s="20">
        <v>51</v>
      </c>
      <c r="K28" s="20">
        <v>42</v>
      </c>
      <c r="L28" s="20">
        <v>52</v>
      </c>
      <c r="M28" s="20">
        <v>71</v>
      </c>
      <c r="N28" s="20">
        <v>63</v>
      </c>
      <c r="O28" s="20">
        <v>14</v>
      </c>
      <c r="P28" s="22"/>
    </row>
    <row r="29" spans="1:16" ht="15" customHeight="1">
      <c r="A29" s="9" t="s">
        <v>14</v>
      </c>
      <c r="B29" s="19">
        <f t="shared" si="5"/>
        <v>590</v>
      </c>
      <c r="C29" s="20">
        <v>69</v>
      </c>
      <c r="D29" s="20">
        <v>31</v>
      </c>
      <c r="E29" s="20">
        <v>24</v>
      </c>
      <c r="F29" s="20">
        <v>20</v>
      </c>
      <c r="G29" s="20">
        <v>32</v>
      </c>
      <c r="H29" s="20">
        <v>44</v>
      </c>
      <c r="I29" s="20">
        <v>47</v>
      </c>
      <c r="J29" s="20">
        <v>45</v>
      </c>
      <c r="K29" s="20">
        <v>42</v>
      </c>
      <c r="L29" s="20">
        <v>52</v>
      </c>
      <c r="M29" s="20">
        <v>63</v>
      </c>
      <c r="N29" s="20">
        <v>67</v>
      </c>
      <c r="O29" s="20">
        <v>54</v>
      </c>
      <c r="P29" s="22"/>
    </row>
    <row r="30" spans="1:16" ht="15" customHeight="1">
      <c r="A30" s="10" t="s">
        <v>15</v>
      </c>
      <c r="B30" s="19">
        <f t="shared" si="5"/>
        <v>2</v>
      </c>
      <c r="C30" s="20">
        <v>0</v>
      </c>
      <c r="D30" s="20">
        <v>0</v>
      </c>
      <c r="E30" s="20">
        <v>0</v>
      </c>
      <c r="F30" s="20">
        <v>0</v>
      </c>
      <c r="G30" s="20">
        <v>1</v>
      </c>
      <c r="H30" s="20">
        <v>0</v>
      </c>
      <c r="I30" s="20">
        <v>0</v>
      </c>
      <c r="J30" s="20">
        <v>0</v>
      </c>
      <c r="K30" s="20">
        <v>1</v>
      </c>
      <c r="L30" s="20">
        <v>0</v>
      </c>
      <c r="M30" s="20">
        <v>0</v>
      </c>
      <c r="N30" s="20">
        <v>0</v>
      </c>
      <c r="O30" s="20" t="s">
        <v>71</v>
      </c>
      <c r="P30" s="22"/>
    </row>
    <row r="31" spans="1:16" ht="15" customHeight="1">
      <c r="A31" s="9" t="s">
        <v>16</v>
      </c>
      <c r="B31" s="19">
        <f t="shared" si="5"/>
        <v>66</v>
      </c>
      <c r="C31" s="20">
        <v>4</v>
      </c>
      <c r="D31" s="20">
        <v>4</v>
      </c>
      <c r="E31" s="20" t="s">
        <v>71</v>
      </c>
      <c r="F31" s="20">
        <v>1</v>
      </c>
      <c r="G31" s="20">
        <v>4</v>
      </c>
      <c r="H31" s="20">
        <v>5</v>
      </c>
      <c r="I31" s="20">
        <v>6</v>
      </c>
      <c r="J31" s="20">
        <v>6</v>
      </c>
      <c r="K31" s="20">
        <v>7</v>
      </c>
      <c r="L31" s="20">
        <v>3</v>
      </c>
      <c r="M31" s="20">
        <v>7</v>
      </c>
      <c r="N31" s="20">
        <v>6</v>
      </c>
      <c r="O31" s="20">
        <v>13</v>
      </c>
      <c r="P31" s="22"/>
    </row>
    <row r="32" spans="1:16" ht="15" customHeight="1">
      <c r="A32" s="9" t="s">
        <v>17</v>
      </c>
      <c r="B32" s="19">
        <f t="shared" si="5"/>
        <v>65</v>
      </c>
      <c r="C32" s="20">
        <v>1</v>
      </c>
      <c r="D32" s="20">
        <v>3</v>
      </c>
      <c r="E32" s="20" t="s">
        <v>71</v>
      </c>
      <c r="F32" s="20">
        <v>5</v>
      </c>
      <c r="G32" s="20">
        <v>4</v>
      </c>
      <c r="H32" s="20">
        <v>5</v>
      </c>
      <c r="I32" s="20">
        <v>3</v>
      </c>
      <c r="J32" s="20">
        <v>7</v>
      </c>
      <c r="K32" s="20">
        <v>2</v>
      </c>
      <c r="L32" s="20">
        <v>10</v>
      </c>
      <c r="M32" s="20">
        <v>8</v>
      </c>
      <c r="N32" s="20">
        <v>9</v>
      </c>
      <c r="O32" s="20">
        <v>8</v>
      </c>
      <c r="P32" s="22"/>
    </row>
    <row r="33" spans="1:16" s="7" customFormat="1" ht="15" customHeight="1">
      <c r="A33" s="6" t="s">
        <v>18</v>
      </c>
      <c r="B33" s="17">
        <f>SUM(B34+B35+B36)</f>
        <v>12287</v>
      </c>
      <c r="C33" s="18">
        <f>SUM(C34:C36)</f>
        <v>228</v>
      </c>
      <c r="D33" s="18">
        <f aca="true" t="shared" si="7" ref="D33:O33">SUM(D34:D36)</f>
        <v>111</v>
      </c>
      <c r="E33" s="18">
        <f t="shared" si="7"/>
        <v>90</v>
      </c>
      <c r="F33" s="18">
        <f t="shared" si="7"/>
        <v>86</v>
      </c>
      <c r="G33" s="18">
        <f t="shared" si="7"/>
        <v>201</v>
      </c>
      <c r="H33" s="18">
        <f t="shared" si="7"/>
        <v>643</v>
      </c>
      <c r="I33" s="18">
        <f t="shared" si="7"/>
        <v>720</v>
      </c>
      <c r="J33" s="18">
        <f t="shared" si="7"/>
        <v>663</v>
      </c>
      <c r="K33" s="18">
        <f t="shared" si="7"/>
        <v>751</v>
      </c>
      <c r="L33" s="18">
        <f t="shared" si="7"/>
        <v>553</v>
      </c>
      <c r="M33" s="18">
        <f t="shared" si="7"/>
        <v>414</v>
      </c>
      <c r="N33" s="18">
        <f t="shared" si="7"/>
        <v>277</v>
      </c>
      <c r="O33" s="18">
        <f t="shared" si="7"/>
        <v>7550</v>
      </c>
      <c r="P33" s="22"/>
    </row>
    <row r="34" spans="1:16" ht="15" customHeight="1">
      <c r="A34" s="9" t="s">
        <v>19</v>
      </c>
      <c r="B34" s="19">
        <f>SUM(C34:O34)</f>
        <v>1860</v>
      </c>
      <c r="C34" s="20">
        <v>75</v>
      </c>
      <c r="D34" s="20">
        <v>36</v>
      </c>
      <c r="E34" s="20">
        <v>15</v>
      </c>
      <c r="F34" s="20">
        <v>9</v>
      </c>
      <c r="G34" s="20">
        <v>14</v>
      </c>
      <c r="H34" s="20">
        <v>17</v>
      </c>
      <c r="I34" s="20">
        <v>22</v>
      </c>
      <c r="J34" s="20">
        <v>20</v>
      </c>
      <c r="K34" s="20">
        <v>10</v>
      </c>
      <c r="L34" s="20">
        <v>9</v>
      </c>
      <c r="M34" s="20">
        <v>10</v>
      </c>
      <c r="N34" s="20">
        <v>25</v>
      </c>
      <c r="O34" s="20">
        <v>1598</v>
      </c>
      <c r="P34" s="22"/>
    </row>
    <row r="35" spans="1:16" ht="15" customHeight="1">
      <c r="A35" s="9" t="s">
        <v>44</v>
      </c>
      <c r="B35" s="19">
        <f>SUM(C35:O35)</f>
        <v>3530</v>
      </c>
      <c r="C35" s="20">
        <v>33</v>
      </c>
      <c r="D35" s="20">
        <v>22</v>
      </c>
      <c r="E35" s="20">
        <v>25</v>
      </c>
      <c r="F35" s="20">
        <v>12</v>
      </c>
      <c r="G35" s="20">
        <v>18</v>
      </c>
      <c r="H35" s="20">
        <v>29</v>
      </c>
      <c r="I35" s="20">
        <v>41</v>
      </c>
      <c r="J35" s="20">
        <v>61</v>
      </c>
      <c r="K35" s="20">
        <v>96</v>
      </c>
      <c r="L35" s="20">
        <v>63</v>
      </c>
      <c r="M35" s="20">
        <v>44</v>
      </c>
      <c r="N35" s="20">
        <v>35</v>
      </c>
      <c r="O35" s="20">
        <v>3051</v>
      </c>
      <c r="P35" s="22"/>
    </row>
    <row r="36" spans="1:16" ht="15" customHeight="1">
      <c r="A36" s="9" t="s">
        <v>35</v>
      </c>
      <c r="B36" s="19">
        <f>SUM(C36:O36)</f>
        <v>6897</v>
      </c>
      <c r="C36" s="20">
        <v>120</v>
      </c>
      <c r="D36" s="20">
        <v>53</v>
      </c>
      <c r="E36" s="20">
        <v>50</v>
      </c>
      <c r="F36" s="20">
        <v>65</v>
      </c>
      <c r="G36" s="20">
        <v>169</v>
      </c>
      <c r="H36" s="20">
        <v>597</v>
      </c>
      <c r="I36" s="20">
        <v>657</v>
      </c>
      <c r="J36" s="20">
        <v>582</v>
      </c>
      <c r="K36" s="20">
        <v>645</v>
      </c>
      <c r="L36" s="20">
        <v>481</v>
      </c>
      <c r="M36" s="20">
        <v>360</v>
      </c>
      <c r="N36" s="20">
        <v>217</v>
      </c>
      <c r="O36" s="20">
        <v>2901</v>
      </c>
      <c r="P36" s="22"/>
    </row>
    <row r="37" spans="1:16" s="7" customFormat="1" ht="15" customHeight="1">
      <c r="A37" s="6" t="s">
        <v>20</v>
      </c>
      <c r="B37" s="17">
        <f>B38+B39+B42+B47+B49+B50</f>
        <v>597</v>
      </c>
      <c r="C37" s="18">
        <f aca="true" t="shared" si="8" ref="C37:O37">C38+C39+C42+C47+C49+C50</f>
        <v>27</v>
      </c>
      <c r="D37" s="18">
        <f>SUM(D38:D39,D42,D47,D49:D50)</f>
        <v>9</v>
      </c>
      <c r="E37" s="18">
        <f>SUM(E38:E39,E42,E47,E49:E50)</f>
        <v>3</v>
      </c>
      <c r="F37" s="18">
        <f t="shared" si="8"/>
        <v>7</v>
      </c>
      <c r="G37" s="18">
        <f t="shared" si="8"/>
        <v>16</v>
      </c>
      <c r="H37" s="18">
        <f t="shared" si="8"/>
        <v>105</v>
      </c>
      <c r="I37" s="18">
        <f t="shared" si="8"/>
        <v>83</v>
      </c>
      <c r="J37" s="18">
        <f t="shared" si="8"/>
        <v>82</v>
      </c>
      <c r="K37" s="18">
        <f t="shared" si="8"/>
        <v>45</v>
      </c>
      <c r="L37" s="18">
        <f t="shared" si="8"/>
        <v>42</v>
      </c>
      <c r="M37" s="18">
        <f>SUM(M38:M39,M42,M47,M49:M50)</f>
        <v>18</v>
      </c>
      <c r="N37" s="18">
        <f t="shared" si="8"/>
        <v>12</v>
      </c>
      <c r="O37" s="18">
        <f t="shared" si="8"/>
        <v>148</v>
      </c>
      <c r="P37" s="22"/>
    </row>
    <row r="38" spans="1:16" ht="15" customHeight="1">
      <c r="A38" s="9" t="s">
        <v>21</v>
      </c>
      <c r="B38" s="19">
        <f>SUM(C38:O38)</f>
        <v>532</v>
      </c>
      <c r="C38" s="20">
        <v>18</v>
      </c>
      <c r="D38" s="20">
        <v>8</v>
      </c>
      <c r="E38" s="20">
        <v>3</v>
      </c>
      <c r="F38" s="20">
        <v>7</v>
      </c>
      <c r="G38" s="20">
        <v>15</v>
      </c>
      <c r="H38" s="20">
        <v>100</v>
      </c>
      <c r="I38" s="20">
        <v>78</v>
      </c>
      <c r="J38" s="20">
        <v>78</v>
      </c>
      <c r="K38" s="20">
        <v>41</v>
      </c>
      <c r="L38" s="20">
        <v>35</v>
      </c>
      <c r="M38" s="20">
        <v>16</v>
      </c>
      <c r="N38" s="20">
        <v>11</v>
      </c>
      <c r="O38" s="20">
        <v>122</v>
      </c>
      <c r="P38" s="22"/>
    </row>
    <row r="39" spans="1:16" ht="15" customHeight="1">
      <c r="A39" s="9" t="s">
        <v>22</v>
      </c>
      <c r="B39" s="19">
        <f>SUM(B40:B41)</f>
        <v>33</v>
      </c>
      <c r="C39" s="20">
        <f aca="true" t="shared" si="9" ref="C39:O39">SUM(C40:C41)</f>
        <v>3</v>
      </c>
      <c r="D39" s="20">
        <f t="shared" si="9"/>
        <v>1</v>
      </c>
      <c r="E39" s="20">
        <f t="shared" si="9"/>
        <v>0</v>
      </c>
      <c r="F39" s="20">
        <f t="shared" si="9"/>
        <v>0</v>
      </c>
      <c r="G39" s="20">
        <f t="shared" si="9"/>
        <v>0</v>
      </c>
      <c r="H39" s="20">
        <f t="shared" si="9"/>
        <v>3</v>
      </c>
      <c r="I39" s="20">
        <f t="shared" si="9"/>
        <v>4</v>
      </c>
      <c r="J39" s="20">
        <f t="shared" si="9"/>
        <v>2</v>
      </c>
      <c r="K39" s="20">
        <f t="shared" si="9"/>
        <v>3</v>
      </c>
      <c r="L39" s="20">
        <f t="shared" si="9"/>
        <v>4</v>
      </c>
      <c r="M39" s="20">
        <f t="shared" si="9"/>
        <v>2</v>
      </c>
      <c r="N39" s="20">
        <f t="shared" si="9"/>
        <v>1</v>
      </c>
      <c r="O39" s="20">
        <f t="shared" si="9"/>
        <v>10</v>
      </c>
      <c r="P39" s="22"/>
    </row>
    <row r="40" spans="1:16" ht="15" customHeight="1">
      <c r="A40" s="10" t="s">
        <v>22</v>
      </c>
      <c r="B40" s="19">
        <f>SUM(C40:O40)</f>
        <v>23</v>
      </c>
      <c r="C40" s="20">
        <v>1</v>
      </c>
      <c r="D40" s="20">
        <v>0</v>
      </c>
      <c r="E40" s="20">
        <v>0</v>
      </c>
      <c r="F40" s="20" t="s">
        <v>71</v>
      </c>
      <c r="G40" s="20" t="s">
        <v>71</v>
      </c>
      <c r="H40" s="20">
        <v>3</v>
      </c>
      <c r="I40" s="20">
        <v>4</v>
      </c>
      <c r="J40" s="20">
        <v>1</v>
      </c>
      <c r="K40" s="20">
        <v>2</v>
      </c>
      <c r="L40" s="20">
        <v>4</v>
      </c>
      <c r="M40" s="20">
        <v>2</v>
      </c>
      <c r="N40" s="20">
        <v>1</v>
      </c>
      <c r="O40" s="20">
        <v>5</v>
      </c>
      <c r="P40" s="22"/>
    </row>
    <row r="41" spans="1:16" ht="15" customHeight="1">
      <c r="A41" s="10" t="s">
        <v>36</v>
      </c>
      <c r="B41" s="19">
        <f>SUM(C41:O41)</f>
        <v>10</v>
      </c>
      <c r="C41" s="20">
        <v>2</v>
      </c>
      <c r="D41" s="20">
        <v>1</v>
      </c>
      <c r="E41" s="20">
        <v>0</v>
      </c>
      <c r="F41" s="20">
        <v>0</v>
      </c>
      <c r="G41" s="20" t="s">
        <v>71</v>
      </c>
      <c r="H41" s="20">
        <v>0</v>
      </c>
      <c r="I41" s="20">
        <v>0</v>
      </c>
      <c r="J41" s="20">
        <v>1</v>
      </c>
      <c r="K41" s="20">
        <v>1</v>
      </c>
      <c r="L41" s="20" t="s">
        <v>71</v>
      </c>
      <c r="M41" s="20">
        <v>0</v>
      </c>
      <c r="N41" s="20" t="s">
        <v>71</v>
      </c>
      <c r="O41" s="20">
        <v>5</v>
      </c>
      <c r="P41" s="22"/>
    </row>
    <row r="42" spans="1:16" ht="15" customHeight="1">
      <c r="A42" s="9" t="s">
        <v>23</v>
      </c>
      <c r="B42" s="19">
        <f>SUM(C42:O42)</f>
        <v>31</v>
      </c>
      <c r="C42" s="20">
        <v>5</v>
      </c>
      <c r="D42" s="20" t="s">
        <v>72</v>
      </c>
      <c r="E42" s="20">
        <v>0</v>
      </c>
      <c r="F42" s="20">
        <v>0</v>
      </c>
      <c r="G42" s="20">
        <v>1</v>
      </c>
      <c r="H42" s="20">
        <v>2</v>
      </c>
      <c r="I42" s="20">
        <v>1</v>
      </c>
      <c r="J42" s="20">
        <v>2</v>
      </c>
      <c r="K42" s="20">
        <v>1</v>
      </c>
      <c r="L42" s="20">
        <v>3</v>
      </c>
      <c r="M42" s="20" t="s">
        <v>71</v>
      </c>
      <c r="N42" s="20">
        <v>0</v>
      </c>
      <c r="O42" s="20">
        <v>16</v>
      </c>
      <c r="P42" s="22"/>
    </row>
    <row r="43" spans="1:16" ht="15" customHeight="1">
      <c r="A43" s="10" t="s">
        <v>24</v>
      </c>
      <c r="B43" s="19">
        <f aca="true" t="shared" si="10" ref="B43:B50">SUM(C43:O43)</f>
        <v>12</v>
      </c>
      <c r="C43" s="20">
        <v>3</v>
      </c>
      <c r="D43" s="20">
        <v>0</v>
      </c>
      <c r="E43" s="20">
        <v>0</v>
      </c>
      <c r="F43" s="20">
        <v>0</v>
      </c>
      <c r="G43" s="20">
        <v>0</v>
      </c>
      <c r="H43" s="20" t="s">
        <v>71</v>
      </c>
      <c r="I43" s="20">
        <v>1</v>
      </c>
      <c r="J43" s="20">
        <v>1</v>
      </c>
      <c r="K43" s="20">
        <v>0</v>
      </c>
      <c r="L43" s="20">
        <v>1</v>
      </c>
      <c r="M43" s="20">
        <v>0</v>
      </c>
      <c r="N43" s="20">
        <v>0</v>
      </c>
      <c r="O43" s="20">
        <v>6</v>
      </c>
      <c r="P43" s="22"/>
    </row>
    <row r="44" spans="1:16" ht="15" customHeight="1">
      <c r="A44" s="10" t="s">
        <v>25</v>
      </c>
      <c r="B44" s="19">
        <f t="shared" si="10"/>
        <v>15</v>
      </c>
      <c r="C44" s="20">
        <v>2</v>
      </c>
      <c r="D44" s="20">
        <v>0</v>
      </c>
      <c r="E44" s="20">
        <v>0</v>
      </c>
      <c r="F44" s="20">
        <v>0</v>
      </c>
      <c r="G44" s="20" t="s">
        <v>71</v>
      </c>
      <c r="H44" s="20">
        <v>2</v>
      </c>
      <c r="I44" s="20" t="s">
        <v>71</v>
      </c>
      <c r="J44" s="20">
        <v>1</v>
      </c>
      <c r="K44" s="20" t="s">
        <v>71</v>
      </c>
      <c r="L44" s="20">
        <v>1</v>
      </c>
      <c r="M44" s="20" t="s">
        <v>73</v>
      </c>
      <c r="N44" s="20">
        <v>0</v>
      </c>
      <c r="O44" s="20">
        <v>9</v>
      </c>
      <c r="P44" s="22"/>
    </row>
    <row r="45" spans="1:16" ht="15" customHeight="1">
      <c r="A45" s="10" t="s">
        <v>64</v>
      </c>
      <c r="B45" s="19">
        <f t="shared" si="10"/>
        <v>3</v>
      </c>
      <c r="C45" s="20" t="s">
        <v>72</v>
      </c>
      <c r="D45" s="20">
        <v>0</v>
      </c>
      <c r="E45" s="20">
        <v>0</v>
      </c>
      <c r="F45" s="20">
        <v>0</v>
      </c>
      <c r="G45" s="20">
        <v>1</v>
      </c>
      <c r="H45" s="20" t="s">
        <v>71</v>
      </c>
      <c r="I45" s="20">
        <v>0</v>
      </c>
      <c r="J45" s="20">
        <v>0</v>
      </c>
      <c r="K45" s="20">
        <v>1</v>
      </c>
      <c r="L45" s="20">
        <v>0</v>
      </c>
      <c r="M45" s="20" t="s">
        <v>71</v>
      </c>
      <c r="N45" s="20">
        <v>0</v>
      </c>
      <c r="O45" s="20">
        <v>1</v>
      </c>
      <c r="P45" s="22"/>
    </row>
    <row r="46" spans="1:16" ht="15" customHeight="1">
      <c r="A46" s="10" t="s">
        <v>26</v>
      </c>
      <c r="B46" s="19">
        <f t="shared" si="10"/>
        <v>1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1</v>
      </c>
      <c r="M46" s="20">
        <v>0</v>
      </c>
      <c r="N46" s="20">
        <v>0</v>
      </c>
      <c r="O46" s="20">
        <v>0</v>
      </c>
      <c r="P46" s="22"/>
    </row>
    <row r="47" spans="1:16" ht="15" customHeight="1">
      <c r="A47" s="9" t="s">
        <v>27</v>
      </c>
      <c r="B47" s="19">
        <f t="shared" si="10"/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2"/>
    </row>
    <row r="48" spans="1:16" ht="15" customHeight="1">
      <c r="A48" s="10" t="s">
        <v>28</v>
      </c>
      <c r="B48" s="19">
        <f t="shared" si="10"/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2"/>
    </row>
    <row r="49" spans="1:16" ht="15" customHeight="1">
      <c r="A49" s="9" t="s">
        <v>49</v>
      </c>
      <c r="B49" s="19">
        <f t="shared" si="10"/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2"/>
    </row>
    <row r="50" spans="1:16" ht="15" customHeight="1">
      <c r="A50" s="9" t="s">
        <v>29</v>
      </c>
      <c r="B50" s="19">
        <f t="shared" si="10"/>
        <v>1</v>
      </c>
      <c r="C50" s="20">
        <v>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2"/>
    </row>
    <row r="51" spans="1:16" s="7" customFormat="1" ht="15" customHeight="1">
      <c r="A51" s="6" t="s">
        <v>30</v>
      </c>
      <c r="B51" s="17">
        <f>SUM(B52:B53)</f>
        <v>180</v>
      </c>
      <c r="C51" s="18">
        <f aca="true" t="shared" si="11" ref="C51:O51">SUM(C52:C53)</f>
        <v>15</v>
      </c>
      <c r="D51" s="18">
        <f t="shared" si="11"/>
        <v>12</v>
      </c>
      <c r="E51" s="18">
        <f t="shared" si="11"/>
        <v>7</v>
      </c>
      <c r="F51" s="18">
        <f t="shared" si="11"/>
        <v>7</v>
      </c>
      <c r="G51" s="18">
        <f t="shared" si="11"/>
        <v>8</v>
      </c>
      <c r="H51" s="18">
        <f t="shared" si="11"/>
        <v>9</v>
      </c>
      <c r="I51" s="18">
        <f t="shared" si="11"/>
        <v>12</v>
      </c>
      <c r="J51" s="18">
        <f t="shared" si="11"/>
        <v>15</v>
      </c>
      <c r="K51" s="18">
        <f t="shared" si="11"/>
        <v>20</v>
      </c>
      <c r="L51" s="18">
        <f t="shared" si="11"/>
        <v>16</v>
      </c>
      <c r="M51" s="18">
        <f t="shared" si="11"/>
        <v>22</v>
      </c>
      <c r="N51" s="18">
        <f t="shared" si="11"/>
        <v>21</v>
      </c>
      <c r="O51" s="18">
        <f t="shared" si="11"/>
        <v>16</v>
      </c>
      <c r="P51" s="22"/>
    </row>
    <row r="52" spans="1:16" ht="15" customHeight="1">
      <c r="A52" s="9" t="s">
        <v>31</v>
      </c>
      <c r="B52" s="19">
        <f aca="true" t="shared" si="12" ref="B52:B63">SUM(C52:O52)</f>
        <v>2</v>
      </c>
      <c r="C52" s="20">
        <v>0</v>
      </c>
      <c r="D52" s="20">
        <v>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 t="s">
        <v>71</v>
      </c>
      <c r="P52" s="22"/>
    </row>
    <row r="53" spans="1:16" ht="15" customHeight="1">
      <c r="A53" s="9" t="s">
        <v>32</v>
      </c>
      <c r="B53" s="19">
        <f t="shared" si="12"/>
        <v>178</v>
      </c>
      <c r="C53" s="20">
        <v>15</v>
      </c>
      <c r="D53" s="20">
        <v>10</v>
      </c>
      <c r="E53" s="20">
        <v>7</v>
      </c>
      <c r="F53" s="20">
        <v>7</v>
      </c>
      <c r="G53" s="20">
        <v>8</v>
      </c>
      <c r="H53" s="20">
        <v>9</v>
      </c>
      <c r="I53" s="20">
        <v>12</v>
      </c>
      <c r="J53" s="20">
        <v>15</v>
      </c>
      <c r="K53" s="20">
        <v>20</v>
      </c>
      <c r="L53" s="20">
        <v>16</v>
      </c>
      <c r="M53" s="20">
        <v>22</v>
      </c>
      <c r="N53" s="20">
        <v>21</v>
      </c>
      <c r="O53" s="20">
        <v>16</v>
      </c>
      <c r="P53" s="22"/>
    </row>
    <row r="54" spans="1:16" ht="15" customHeight="1">
      <c r="A54" s="10" t="s">
        <v>37</v>
      </c>
      <c r="B54" s="19">
        <f t="shared" si="12"/>
        <v>118</v>
      </c>
      <c r="C54" s="20">
        <v>12</v>
      </c>
      <c r="D54" s="20">
        <v>8</v>
      </c>
      <c r="E54" s="20">
        <v>7</v>
      </c>
      <c r="F54" s="20">
        <v>2</v>
      </c>
      <c r="G54" s="20">
        <v>3</v>
      </c>
      <c r="H54" s="20">
        <v>5</v>
      </c>
      <c r="I54" s="20">
        <v>6</v>
      </c>
      <c r="J54" s="20">
        <v>6</v>
      </c>
      <c r="K54" s="20">
        <v>11</v>
      </c>
      <c r="L54" s="20">
        <v>11</v>
      </c>
      <c r="M54" s="20">
        <v>17</v>
      </c>
      <c r="N54" s="20">
        <v>18</v>
      </c>
      <c r="O54" s="20">
        <v>12</v>
      </c>
      <c r="P54" s="22"/>
    </row>
    <row r="55" spans="1:16" ht="15" customHeight="1">
      <c r="A55" s="10" t="s">
        <v>38</v>
      </c>
      <c r="B55" s="19">
        <f t="shared" si="12"/>
        <v>37</v>
      </c>
      <c r="C55" s="20">
        <v>0</v>
      </c>
      <c r="D55" s="20">
        <v>2</v>
      </c>
      <c r="E55" s="20">
        <v>0</v>
      </c>
      <c r="F55" s="20">
        <v>4</v>
      </c>
      <c r="G55" s="20">
        <v>3</v>
      </c>
      <c r="H55" s="20">
        <v>1</v>
      </c>
      <c r="I55" s="20">
        <v>3</v>
      </c>
      <c r="J55" s="20">
        <v>7</v>
      </c>
      <c r="K55" s="20">
        <v>6</v>
      </c>
      <c r="L55" s="20">
        <v>4</v>
      </c>
      <c r="M55" s="20">
        <v>5</v>
      </c>
      <c r="N55" s="20">
        <v>2</v>
      </c>
      <c r="O55" s="20" t="s">
        <v>71</v>
      </c>
      <c r="P55" s="22"/>
    </row>
    <row r="56" spans="1:16" s="7" customFormat="1" ht="15" customHeight="1">
      <c r="A56" s="6" t="s">
        <v>33</v>
      </c>
      <c r="B56" s="17">
        <f t="shared" si="12"/>
        <v>2160</v>
      </c>
      <c r="C56" s="18">
        <v>125</v>
      </c>
      <c r="D56" s="18">
        <v>78</v>
      </c>
      <c r="E56" s="18">
        <v>31</v>
      </c>
      <c r="F56" s="18">
        <v>44</v>
      </c>
      <c r="G56" s="18">
        <v>51</v>
      </c>
      <c r="H56" s="18">
        <v>104</v>
      </c>
      <c r="I56" s="18">
        <v>99</v>
      </c>
      <c r="J56" s="18">
        <v>101</v>
      </c>
      <c r="K56" s="18">
        <v>129</v>
      </c>
      <c r="L56" s="18">
        <v>112</v>
      </c>
      <c r="M56" s="18">
        <v>81</v>
      </c>
      <c r="N56" s="18">
        <v>103</v>
      </c>
      <c r="O56" s="18">
        <v>1102</v>
      </c>
      <c r="P56" s="22"/>
    </row>
    <row r="57" spans="1:16" ht="15" customHeight="1">
      <c r="A57" s="9" t="s">
        <v>39</v>
      </c>
      <c r="B57" s="19">
        <f t="shared" si="12"/>
        <v>368</v>
      </c>
      <c r="C57" s="20">
        <v>34</v>
      </c>
      <c r="D57" s="20">
        <v>3</v>
      </c>
      <c r="E57" s="20">
        <v>2</v>
      </c>
      <c r="F57" s="20">
        <v>8</v>
      </c>
      <c r="G57" s="20">
        <v>18</v>
      </c>
      <c r="H57" s="20">
        <v>24</v>
      </c>
      <c r="I57" s="20">
        <v>40</v>
      </c>
      <c r="J57" s="20">
        <v>49</v>
      </c>
      <c r="K57" s="20">
        <v>62</v>
      </c>
      <c r="L57" s="20">
        <v>35</v>
      </c>
      <c r="M57" s="20">
        <v>18</v>
      </c>
      <c r="N57" s="20">
        <v>22</v>
      </c>
      <c r="O57" s="20">
        <v>53</v>
      </c>
      <c r="P57" s="22"/>
    </row>
    <row r="58" spans="1:16" ht="15" customHeight="1">
      <c r="A58" s="9" t="s">
        <v>40</v>
      </c>
      <c r="B58" s="19">
        <f t="shared" si="12"/>
        <v>30</v>
      </c>
      <c r="C58" s="20">
        <v>4</v>
      </c>
      <c r="D58" s="20">
        <v>2</v>
      </c>
      <c r="E58" s="20">
        <v>1</v>
      </c>
      <c r="F58" s="20">
        <v>3</v>
      </c>
      <c r="G58" s="20">
        <v>2</v>
      </c>
      <c r="H58" s="20">
        <v>4</v>
      </c>
      <c r="I58" s="20">
        <v>3</v>
      </c>
      <c r="J58" s="20">
        <v>1</v>
      </c>
      <c r="K58" s="20">
        <v>1</v>
      </c>
      <c r="L58" s="20">
        <v>2</v>
      </c>
      <c r="M58" s="20">
        <v>4</v>
      </c>
      <c r="N58" s="20">
        <v>3</v>
      </c>
      <c r="O58" s="20" t="s">
        <v>71</v>
      </c>
      <c r="P58" s="22"/>
    </row>
    <row r="59" spans="1:16" ht="15" customHeight="1">
      <c r="A59" s="9" t="s">
        <v>41</v>
      </c>
      <c r="B59" s="19">
        <f t="shared" si="12"/>
        <v>349</v>
      </c>
      <c r="C59" s="20">
        <v>34</v>
      </c>
      <c r="D59" s="20">
        <v>29</v>
      </c>
      <c r="E59" s="20">
        <v>14</v>
      </c>
      <c r="F59" s="20">
        <v>8</v>
      </c>
      <c r="G59" s="20">
        <v>10</v>
      </c>
      <c r="H59" s="20">
        <v>23</v>
      </c>
      <c r="I59" s="20">
        <v>11</v>
      </c>
      <c r="J59" s="20">
        <v>16</v>
      </c>
      <c r="K59" s="20">
        <v>12</v>
      </c>
      <c r="L59" s="20">
        <v>20</v>
      </c>
      <c r="M59" s="20">
        <v>15</v>
      </c>
      <c r="N59" s="20">
        <v>26</v>
      </c>
      <c r="O59" s="20">
        <v>131</v>
      </c>
      <c r="P59" s="22"/>
    </row>
    <row r="60" spans="1:16" ht="15" customHeight="1">
      <c r="A60" s="9" t="s">
        <v>42</v>
      </c>
      <c r="B60" s="19">
        <f t="shared" si="12"/>
        <v>5</v>
      </c>
      <c r="C60" s="20" t="s">
        <v>72</v>
      </c>
      <c r="D60" s="20">
        <v>0</v>
      </c>
      <c r="E60" s="20">
        <v>0</v>
      </c>
      <c r="F60" s="20">
        <v>0</v>
      </c>
      <c r="G60" s="20">
        <v>0</v>
      </c>
      <c r="H60" s="20" t="s">
        <v>71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</v>
      </c>
      <c r="P60" s="22"/>
    </row>
    <row r="61" spans="1:16" ht="15" customHeight="1">
      <c r="A61" s="9" t="s">
        <v>66</v>
      </c>
      <c r="B61" s="19">
        <f t="shared" si="12"/>
        <v>2</v>
      </c>
      <c r="C61" s="20">
        <v>0</v>
      </c>
      <c r="D61" s="20">
        <v>0</v>
      </c>
      <c r="E61" s="20">
        <v>0</v>
      </c>
      <c r="F61" s="20">
        <v>0</v>
      </c>
      <c r="G61" s="20">
        <v>1</v>
      </c>
      <c r="H61" s="20">
        <v>0</v>
      </c>
      <c r="I61" s="20" t="s">
        <v>71</v>
      </c>
      <c r="J61" s="20">
        <v>1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2"/>
    </row>
    <row r="62" spans="1:16" ht="15" customHeight="1">
      <c r="A62" s="9" t="s">
        <v>65</v>
      </c>
      <c r="B62" s="19">
        <f t="shared" si="12"/>
        <v>28</v>
      </c>
      <c r="C62" s="20">
        <v>3</v>
      </c>
      <c r="D62" s="20">
        <v>1</v>
      </c>
      <c r="E62" s="20" t="s">
        <v>71</v>
      </c>
      <c r="F62" s="20">
        <v>1</v>
      </c>
      <c r="G62" s="20">
        <v>2</v>
      </c>
      <c r="H62" s="20">
        <v>1</v>
      </c>
      <c r="I62" s="20">
        <v>5</v>
      </c>
      <c r="J62" s="20">
        <v>1</v>
      </c>
      <c r="K62" s="20">
        <v>3</v>
      </c>
      <c r="L62" s="20">
        <v>2</v>
      </c>
      <c r="M62" s="20" t="s">
        <v>71</v>
      </c>
      <c r="N62" s="20">
        <v>4</v>
      </c>
      <c r="O62" s="20">
        <v>5</v>
      </c>
      <c r="P62" s="22"/>
    </row>
    <row r="63" spans="1:16" ht="15" customHeight="1">
      <c r="A63" s="9" t="s">
        <v>43</v>
      </c>
      <c r="B63" s="19">
        <f t="shared" si="12"/>
        <v>1293</v>
      </c>
      <c r="C63" s="20">
        <v>44</v>
      </c>
      <c r="D63" s="20">
        <v>39</v>
      </c>
      <c r="E63" s="20">
        <v>13</v>
      </c>
      <c r="F63" s="20">
        <v>19</v>
      </c>
      <c r="G63" s="20">
        <v>15</v>
      </c>
      <c r="H63" s="20">
        <v>36</v>
      </c>
      <c r="I63" s="20">
        <v>32</v>
      </c>
      <c r="J63" s="20">
        <v>29</v>
      </c>
      <c r="K63" s="20">
        <v>44</v>
      </c>
      <c r="L63" s="20">
        <v>47</v>
      </c>
      <c r="M63" s="20">
        <v>39</v>
      </c>
      <c r="N63" s="20">
        <v>47</v>
      </c>
      <c r="O63" s="20">
        <v>889</v>
      </c>
      <c r="P63" s="22"/>
    </row>
    <row r="64" spans="1:15" ht="15" customHeight="1" thickBot="1">
      <c r="A64" s="4"/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ht="15" customHeight="1">
      <c r="A66" s="4" t="s">
        <v>74</v>
      </c>
    </row>
  </sheetData>
  <sheetProtection/>
  <mergeCells count="1">
    <mergeCell ref="N2:O2"/>
  </mergeCells>
  <printOptions/>
  <pageMargins left="0.7" right="0.56" top="0.7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2015-10-30T06:26:11Z</cp:lastPrinted>
  <dcterms:created xsi:type="dcterms:W3CDTF">2000-12-14T13:21:59Z</dcterms:created>
  <dcterms:modified xsi:type="dcterms:W3CDTF">2016-02-10T06:10:16Z</dcterms:modified>
  <cp:category/>
  <cp:version/>
  <cp:contentType/>
  <cp:contentStatus/>
</cp:coreProperties>
</file>