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65446" windowWidth="10725" windowHeight="8235" tabRatio="735" activeTab="0"/>
  </bookViews>
  <sheets>
    <sheet name="22" sheetId="1" r:id="rId1"/>
  </sheets>
  <definedNames>
    <definedName name="_xlnm.Print_Titles" localSheetId="0">'22'!$3:$6</definedName>
  </definedNames>
  <calcPr fullCalcOnLoad="1"/>
</workbook>
</file>

<file path=xl/sharedStrings.xml><?xml version="1.0" encoding="utf-8"?>
<sst xmlns="http://schemas.openxmlformats.org/spreadsheetml/2006/main" count="87" uniqueCount="74">
  <si>
    <t>個所数</t>
  </si>
  <si>
    <t>計画給水人口</t>
  </si>
  <si>
    <t>現在給水人口</t>
  </si>
  <si>
    <t>（単位：ヶ所，人）</t>
  </si>
  <si>
    <t>確認時給水人口</t>
  </si>
  <si>
    <t>年度末</t>
  </si>
  <si>
    <t>上　水　道</t>
  </si>
  <si>
    <t>簡易水道</t>
  </si>
  <si>
    <t>専用水道</t>
  </si>
  <si>
    <t>合   　　計</t>
  </si>
  <si>
    <t>普及率</t>
  </si>
  <si>
    <t>飲料水供給施設</t>
  </si>
  <si>
    <t>市町村</t>
  </si>
  <si>
    <t>（％）</t>
  </si>
  <si>
    <t>２．簡易水道及び飲料水供給施設には非公営の施設数を含める。</t>
  </si>
  <si>
    <t>水戸市</t>
  </si>
  <si>
    <t>日立市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</si>
  <si>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</si>
  <si>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</si>
  <si>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</si>
  <si>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</si>
  <si>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</si>
  <si>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</si>
  <si>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</si>
  <si>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</si>
  <si>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</si>
  <si>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</si>
  <si>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</si>
  <si>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</si>
  <si>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</si>
  <si>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</si>
  <si>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</si>
  <si>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</si>
  <si>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</si>
  <si>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</si>
  <si>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</si>
  <si>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</si>
  <si>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</si>
  <si>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</si>
  <si>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</si>
  <si>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</si>
  <si>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</si>
  <si>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</si>
  <si>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</si>
  <si>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</si>
  <si>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</si>
  <si>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</si>
  <si>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</si>
  <si>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</si>
  <si>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</si>
  <si>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</si>
  <si>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</si>
  <si>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</si>
  <si>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</si>
  <si>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</si>
  <si>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</si>
  <si>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</si>
  <si>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自己水源の施設</t>
  </si>
  <si>
    <t>それ以外の施設</t>
  </si>
  <si>
    <t>確認時給水人口</t>
  </si>
  <si>
    <t>龍ケ崎市</t>
  </si>
  <si>
    <t>注　１．箇所数は，複数市町村にまたがる水道はそれぞれの市町村ごとに数えて，上水道の箇所数の（　）内は複数市町村にまたがる水道の数を再掲した。</t>
  </si>
  <si>
    <t>３．自衛隊の設置する専用水道の確認時給水人口及び給水人口は，非公開のため算入していない。</t>
  </si>
  <si>
    <t>４．合計欄の箇所数は，上水道，公営・非公営簡易水道及び専用水道の合計値であり，計画給水人口及び現在給水人口は，上水道，公営・非公営簡易水道及び自己水源の専用水道の合計値である。</t>
  </si>
  <si>
    <t>25</t>
  </si>
  <si>
    <t>22</t>
  </si>
  <si>
    <t>23</t>
  </si>
  <si>
    <t>24</t>
  </si>
  <si>
    <t>土浦市</t>
  </si>
  <si>
    <t>行政区域内人口</t>
  </si>
  <si>
    <t>１１－２２　水道普及状況（平成21～25年度末）</t>
  </si>
  <si>
    <t>平成21年度末</t>
  </si>
  <si>
    <t>資料　県生活衛生課「茨城県の水道」</t>
  </si>
  <si>
    <t>５．平成25年度末の行政区域内人口は平成26年4月1日現在。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</si>
</sst>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  <numFmt numFmtId="218" formatCode="_ * #,##0_ ;_ * \-#,##0_ ;_ * &quot;-&quot;?_ ;_ @_ "/>
    <numFmt numFmtId="219" formatCode="#,##0;&quot;-&quot;#,##0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190" fontId="6" fillId="0" borderId="12" xfId="0" applyNumberFormat="1" applyFont="1" applyFill="1" applyBorder="1" applyAlignment="1" applyProtection="1">
      <alignment vertical="center"/>
      <protection/>
    </xf>
    <xf numFmtId="191" fontId="6" fillId="0" borderId="12" xfId="0" applyNumberFormat="1" applyFont="1" applyFill="1" applyBorder="1" applyAlignment="1" applyProtection="1">
      <alignment vertical="center"/>
      <protection/>
    </xf>
    <xf numFmtId="190" fontId="6" fillId="0" borderId="13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 applyProtection="1">
      <alignment vertical="center"/>
      <protection/>
    </xf>
    <xf numFmtId="190" fontId="6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9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indent="1"/>
    </xf>
    <xf numFmtId="49" fontId="6" fillId="0" borderId="11" xfId="0" applyNumberFormat="1" applyFont="1" applyFill="1" applyBorder="1" applyAlignment="1" applyProtection="1">
      <alignment vertical="center"/>
      <protection/>
    </xf>
    <xf numFmtId="19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204" fontId="6" fillId="0" borderId="0" xfId="0" applyNumberFormat="1" applyFont="1" applyFill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205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204" fontId="7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41" fontId="6" fillId="0" borderId="13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W65"/>
  <sheetViews>
    <sheetView tabSelected="1" zoomScalePageLayoutView="0" workbookViewId="0" topLeftCell="A1">
      <selection activeCell="A1" sqref="A1"/>
    </sheetView>
  </sheetViews>
  <sheetFormatPr defaultColWidth="9.796875" defaultRowHeight="15" customHeight="1"/>
  <cols>
    <col min="1" max="1" width="11.59765625" style="1" bestFit="1" customWidth="1"/>
    <col min="2" max="2" width="10.19921875" style="4" customWidth="1"/>
    <col min="3" max="3" width="5.59765625" style="4" customWidth="1"/>
    <col min="4" max="4" width="4.09765625" style="4" customWidth="1"/>
    <col min="5" max="6" width="10.3984375" style="4" customWidth="1"/>
    <col min="7" max="7" width="7.59765625" style="4" customWidth="1"/>
    <col min="8" max="9" width="10.3984375" style="4" customWidth="1"/>
    <col min="10" max="10" width="7.59765625" style="4" customWidth="1"/>
    <col min="11" max="12" width="10.3984375" style="4" customWidth="1"/>
    <col min="13" max="13" width="7.59765625" style="4" customWidth="1"/>
    <col min="14" max="15" width="10.3984375" style="4" customWidth="1"/>
    <col min="16" max="16" width="7.59765625" style="4" customWidth="1"/>
    <col min="17" max="18" width="10.3984375" style="4" customWidth="1"/>
    <col min="19" max="19" width="7" style="4" bestFit="1" customWidth="1"/>
    <col min="20" max="20" width="7.59765625" style="4" customWidth="1"/>
    <col min="21" max="22" width="10.3984375" style="4" customWidth="1"/>
    <col min="23" max="16384" width="9.69921875" style="4" customWidth="1"/>
  </cols>
  <sheetData>
    <row r="1" spans="1:22" ht="15" customHeight="1">
      <c r="A1" s="2" t="s">
        <v>70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thickBo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0" t="s">
        <v>3</v>
      </c>
      <c r="V2" s="40"/>
    </row>
    <row r="3" spans="1:22" s="16" customFormat="1" ht="15" customHeight="1">
      <c r="A3" s="20" t="s">
        <v>5</v>
      </c>
      <c r="B3" s="46" t="s">
        <v>69</v>
      </c>
      <c r="C3" s="30" t="s">
        <v>6</v>
      </c>
      <c r="D3" s="7"/>
      <c r="E3" s="7"/>
      <c r="F3" s="6"/>
      <c r="G3" s="30" t="s">
        <v>7</v>
      </c>
      <c r="H3" s="7"/>
      <c r="I3" s="6"/>
      <c r="J3" s="32" t="s">
        <v>8</v>
      </c>
      <c r="K3" s="25"/>
      <c r="L3" s="25"/>
      <c r="M3" s="25"/>
      <c r="N3" s="25"/>
      <c r="O3" s="25"/>
      <c r="P3" s="30" t="s">
        <v>9</v>
      </c>
      <c r="Q3" s="7"/>
      <c r="R3" s="6"/>
      <c r="S3" s="24" t="s">
        <v>10</v>
      </c>
      <c r="T3" s="30" t="s">
        <v>11</v>
      </c>
      <c r="U3" s="7"/>
      <c r="V3" s="7"/>
    </row>
    <row r="4" spans="1:22" s="16" customFormat="1" ht="15" customHeight="1">
      <c r="A4" s="14" t="s">
        <v>12</v>
      </c>
      <c r="B4" s="47"/>
      <c r="C4" s="22"/>
      <c r="D4" s="33"/>
      <c r="E4" s="33"/>
      <c r="F4" s="34"/>
      <c r="G4" s="22"/>
      <c r="H4" s="33"/>
      <c r="I4" s="34"/>
      <c r="J4" s="31" t="s">
        <v>57</v>
      </c>
      <c r="K4" s="15"/>
      <c r="L4" s="27"/>
      <c r="M4" s="15" t="s">
        <v>58</v>
      </c>
      <c r="N4" s="15"/>
      <c r="O4" s="15"/>
      <c r="P4" s="22"/>
      <c r="Q4" s="33"/>
      <c r="R4" s="34"/>
      <c r="S4" s="26" t="s">
        <v>13</v>
      </c>
      <c r="T4" s="22"/>
      <c r="U4" s="33"/>
      <c r="V4" s="33"/>
    </row>
    <row r="5" spans="1:22" s="16" customFormat="1" ht="15" customHeight="1">
      <c r="A5" s="14"/>
      <c r="B5" s="26"/>
      <c r="C5" s="45" t="s">
        <v>0</v>
      </c>
      <c r="D5" s="48"/>
      <c r="E5" s="41" t="s">
        <v>1</v>
      </c>
      <c r="F5" s="41" t="s">
        <v>2</v>
      </c>
      <c r="G5" s="43" t="s">
        <v>0</v>
      </c>
      <c r="H5" s="41" t="s">
        <v>1</v>
      </c>
      <c r="I5" s="41" t="s">
        <v>2</v>
      </c>
      <c r="J5" s="43" t="s">
        <v>0</v>
      </c>
      <c r="K5" s="41" t="s">
        <v>59</v>
      </c>
      <c r="L5" s="41" t="s">
        <v>2</v>
      </c>
      <c r="M5" s="43" t="s">
        <v>0</v>
      </c>
      <c r="N5" s="41" t="s">
        <v>4</v>
      </c>
      <c r="O5" s="41" t="s">
        <v>2</v>
      </c>
      <c r="P5" s="43" t="s">
        <v>0</v>
      </c>
      <c r="Q5" s="41" t="s">
        <v>1</v>
      </c>
      <c r="R5" s="41" t="s">
        <v>2</v>
      </c>
      <c r="S5" s="26"/>
      <c r="T5" s="43" t="s">
        <v>0</v>
      </c>
      <c r="U5" s="41" t="s">
        <v>1</v>
      </c>
      <c r="V5" s="38" t="s">
        <v>2</v>
      </c>
    </row>
    <row r="6" spans="1:22" s="16" customFormat="1" ht="15" customHeight="1">
      <c r="A6" s="14"/>
      <c r="B6" s="28"/>
      <c r="C6" s="49"/>
      <c r="D6" s="50"/>
      <c r="E6" s="42"/>
      <c r="F6" s="42"/>
      <c r="G6" s="44"/>
      <c r="H6" s="42"/>
      <c r="I6" s="42"/>
      <c r="J6" s="44"/>
      <c r="K6" s="42"/>
      <c r="L6" s="42"/>
      <c r="M6" s="44"/>
      <c r="N6" s="42"/>
      <c r="O6" s="42"/>
      <c r="P6" s="44"/>
      <c r="Q6" s="42"/>
      <c r="R6" s="42"/>
      <c r="S6" s="28"/>
      <c r="T6" s="44"/>
      <c r="U6" s="42"/>
      <c r="V6" s="39"/>
    </row>
    <row r="7" spans="1:22" ht="15" customHeight="1">
      <c r="A7" s="29"/>
      <c r="B7" s="2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8"/>
      <c r="V7" s="8"/>
    </row>
    <row r="8" spans="1:22" ht="15" customHeight="1">
      <c r="A8" s="14" t="s">
        <v>71</v>
      </c>
      <c r="B8" s="10">
        <v>2962284</v>
      </c>
      <c r="C8" s="17">
        <v>59</v>
      </c>
      <c r="D8" s="23">
        <v>9</v>
      </c>
      <c r="E8" s="11">
        <v>3101268</v>
      </c>
      <c r="F8" s="11">
        <v>2649004</v>
      </c>
      <c r="G8" s="11">
        <v>162</v>
      </c>
      <c r="H8" s="11">
        <v>107188</v>
      </c>
      <c r="I8" s="11">
        <v>73951</v>
      </c>
      <c r="J8" s="11">
        <v>130</v>
      </c>
      <c r="K8" s="11">
        <v>23684</v>
      </c>
      <c r="L8" s="11">
        <v>9872</v>
      </c>
      <c r="M8" s="11">
        <v>62</v>
      </c>
      <c r="N8" s="11">
        <v>31082</v>
      </c>
      <c r="O8" s="11">
        <v>20359</v>
      </c>
      <c r="P8" s="11">
        <v>413</v>
      </c>
      <c r="Q8" s="11">
        <v>3232140</v>
      </c>
      <c r="R8" s="11">
        <v>2732827</v>
      </c>
      <c r="S8" s="12">
        <v>92.3</v>
      </c>
      <c r="T8" s="11">
        <v>152</v>
      </c>
      <c r="U8" s="11">
        <v>14313</v>
      </c>
      <c r="V8" s="11">
        <v>12472</v>
      </c>
    </row>
    <row r="9" spans="1:22" ht="15" customHeight="1">
      <c r="A9" s="51" t="s">
        <v>65</v>
      </c>
      <c r="B9" s="10">
        <v>2961168</v>
      </c>
      <c r="C9" s="17">
        <v>56</v>
      </c>
      <c r="D9" s="23">
        <v>9</v>
      </c>
      <c r="E9" s="11">
        <v>3076198</v>
      </c>
      <c r="F9" s="11">
        <v>2659539</v>
      </c>
      <c r="G9" s="11">
        <v>159</v>
      </c>
      <c r="H9" s="11">
        <v>105288</v>
      </c>
      <c r="I9" s="11">
        <v>71945</v>
      </c>
      <c r="J9" s="11">
        <v>128</v>
      </c>
      <c r="K9" s="11">
        <v>20786</v>
      </c>
      <c r="L9" s="11">
        <v>8994</v>
      </c>
      <c r="M9" s="11">
        <v>62</v>
      </c>
      <c r="N9" s="11">
        <v>31082</v>
      </c>
      <c r="O9" s="11">
        <v>18275</v>
      </c>
      <c r="P9" s="11">
        <v>405</v>
      </c>
      <c r="Q9" s="11">
        <v>3202272</v>
      </c>
      <c r="R9" s="11">
        <v>2740478</v>
      </c>
      <c r="S9" s="12">
        <v>92.5</v>
      </c>
      <c r="T9" s="11">
        <v>148</v>
      </c>
      <c r="U9" s="11">
        <v>13911</v>
      </c>
      <c r="V9" s="11">
        <v>12323</v>
      </c>
    </row>
    <row r="10" spans="1:22" ht="15" customHeight="1">
      <c r="A10" s="51" t="s">
        <v>66</v>
      </c>
      <c r="B10" s="10">
        <v>2945508</v>
      </c>
      <c r="C10" s="17">
        <v>55</v>
      </c>
      <c r="D10" s="23">
        <v>9</v>
      </c>
      <c r="E10" s="11">
        <v>3051898</v>
      </c>
      <c r="F10" s="11">
        <v>2661331</v>
      </c>
      <c r="G10" s="11">
        <v>154</v>
      </c>
      <c r="H10" s="11">
        <v>103528</v>
      </c>
      <c r="I10" s="11">
        <v>70226</v>
      </c>
      <c r="J10" s="11">
        <v>127</v>
      </c>
      <c r="K10" s="11">
        <v>21086</v>
      </c>
      <c r="L10" s="11">
        <v>8910</v>
      </c>
      <c r="M10" s="11">
        <v>70</v>
      </c>
      <c r="N10" s="11">
        <v>33415</v>
      </c>
      <c r="O10" s="11">
        <v>19770</v>
      </c>
      <c r="P10" s="11">
        <v>406</v>
      </c>
      <c r="Q10" s="11">
        <v>3176512</v>
      </c>
      <c r="R10" s="11">
        <v>2740467</v>
      </c>
      <c r="S10" s="12">
        <v>93</v>
      </c>
      <c r="T10" s="11">
        <v>144</v>
      </c>
      <c r="U10" s="11">
        <v>13555</v>
      </c>
      <c r="V10" s="11">
        <v>11790</v>
      </c>
    </row>
    <row r="11" spans="1:22" ht="15" customHeight="1">
      <c r="A11" s="51" t="s">
        <v>67</v>
      </c>
      <c r="B11" s="10">
        <v>2934307</v>
      </c>
      <c r="C11" s="17">
        <v>54</v>
      </c>
      <c r="D11" s="23">
        <v>9</v>
      </c>
      <c r="E11" s="11">
        <v>3051890</v>
      </c>
      <c r="F11" s="11">
        <v>2659966</v>
      </c>
      <c r="G11" s="11">
        <v>154</v>
      </c>
      <c r="H11" s="11">
        <v>103528</v>
      </c>
      <c r="I11" s="11">
        <v>67964</v>
      </c>
      <c r="J11" s="11">
        <v>125</v>
      </c>
      <c r="K11" s="11">
        <v>19684</v>
      </c>
      <c r="L11" s="11">
        <v>10298</v>
      </c>
      <c r="M11" s="11">
        <v>81</v>
      </c>
      <c r="N11" s="11">
        <v>147361</v>
      </c>
      <c r="O11" s="11">
        <v>21170</v>
      </c>
      <c r="P11" s="11">
        <v>414</v>
      </c>
      <c r="Q11" s="11">
        <v>3175102</v>
      </c>
      <c r="R11" s="11">
        <v>2738228</v>
      </c>
      <c r="S11" s="12">
        <v>93.3</v>
      </c>
      <c r="T11" s="11">
        <v>141</v>
      </c>
      <c r="U11" s="11">
        <v>13329</v>
      </c>
      <c r="V11" s="11">
        <v>11349</v>
      </c>
    </row>
    <row r="12" spans="1:22" s="18" customFormat="1" ht="15" customHeight="1">
      <c r="A12" s="52" t="s">
        <v>64</v>
      </c>
      <c r="B12" s="53">
        <f>SUM(B14:B57)</f>
        <v>2921823</v>
      </c>
      <c r="C12" s="54">
        <f aca="true" t="shared" si="0" ref="C12:R12">SUM(C14:C57)</f>
        <v>51</v>
      </c>
      <c r="D12" s="55">
        <f t="shared" si="0"/>
        <v>8</v>
      </c>
      <c r="E12" s="56">
        <f t="shared" si="0"/>
        <v>3056062</v>
      </c>
      <c r="F12" s="56">
        <f t="shared" si="0"/>
        <v>2658868</v>
      </c>
      <c r="G12" s="56">
        <f t="shared" si="0"/>
        <v>151</v>
      </c>
      <c r="H12" s="56">
        <f t="shared" si="0"/>
        <v>103028</v>
      </c>
      <c r="I12" s="56">
        <f t="shared" si="0"/>
        <v>66077</v>
      </c>
      <c r="J12" s="56">
        <f t="shared" si="0"/>
        <v>121</v>
      </c>
      <c r="K12" s="56">
        <f t="shared" si="0"/>
        <v>22460</v>
      </c>
      <c r="L12" s="56">
        <f t="shared" si="0"/>
        <v>9366</v>
      </c>
      <c r="M12" s="56">
        <f t="shared" si="0"/>
        <v>90</v>
      </c>
      <c r="N12" s="56">
        <f t="shared" si="0"/>
        <v>150606</v>
      </c>
      <c r="O12" s="56">
        <f t="shared" si="0"/>
        <v>20981</v>
      </c>
      <c r="P12" s="56">
        <f t="shared" si="0"/>
        <v>413</v>
      </c>
      <c r="Q12" s="56">
        <f t="shared" si="0"/>
        <v>3181550</v>
      </c>
      <c r="R12" s="56">
        <f t="shared" si="0"/>
        <v>2734311</v>
      </c>
      <c r="S12" s="57">
        <f aca="true" t="shared" si="1" ref="S12:S57">ROUND((R12/B12)*100,1)</f>
        <v>93.6</v>
      </c>
      <c r="T12" s="56">
        <f>SUM(T14:T57)</f>
        <v>134</v>
      </c>
      <c r="U12" s="56">
        <f>SUM(U14:U57)</f>
        <v>12390</v>
      </c>
      <c r="V12" s="56">
        <f>SUM(V14:V57)</f>
        <v>10965</v>
      </c>
    </row>
    <row r="13" spans="1:23" ht="15" customHeight="1">
      <c r="A13" s="14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6"/>
      <c r="T13" s="11"/>
      <c r="U13" s="11"/>
      <c r="V13" s="11"/>
      <c r="W13" s="11"/>
    </row>
    <row r="14" spans="1:23" ht="15" customHeight="1">
      <c r="A14" s="14" t="s">
        <v>15</v>
      </c>
      <c r="B14" s="58">
        <v>270291</v>
      </c>
      <c r="C14" s="59">
        <v>1</v>
      </c>
      <c r="D14" s="59"/>
      <c r="E14" s="59">
        <v>317100</v>
      </c>
      <c r="F14" s="59">
        <v>268861</v>
      </c>
      <c r="G14" s="59"/>
      <c r="H14" s="59"/>
      <c r="I14" s="59"/>
      <c r="J14" s="60">
        <v>4</v>
      </c>
      <c r="K14" s="60">
        <v>875</v>
      </c>
      <c r="L14" s="60">
        <v>343</v>
      </c>
      <c r="M14" s="60">
        <v>10</v>
      </c>
      <c r="N14" s="60">
        <v>100880</v>
      </c>
      <c r="O14" s="60">
        <v>6082</v>
      </c>
      <c r="P14" s="59">
        <f aca="true" t="shared" si="2" ref="P14:P57">C14+G14+J14+M14</f>
        <v>15</v>
      </c>
      <c r="Q14" s="59">
        <f aca="true" t="shared" si="3" ref="Q14:R57">E14+H14+K14</f>
        <v>317975</v>
      </c>
      <c r="R14" s="59">
        <f t="shared" si="3"/>
        <v>269204</v>
      </c>
      <c r="S14" s="36">
        <f t="shared" si="1"/>
        <v>99.6</v>
      </c>
      <c r="T14" s="59"/>
      <c r="U14" s="59"/>
      <c r="V14" s="59"/>
      <c r="W14" s="37"/>
    </row>
    <row r="15" spans="1:23" ht="15" customHeight="1">
      <c r="A15" s="14" t="s">
        <v>16</v>
      </c>
      <c r="B15" s="58">
        <v>186132</v>
      </c>
      <c r="C15" s="59">
        <v>1</v>
      </c>
      <c r="D15" s="59"/>
      <c r="E15" s="59">
        <v>251655</v>
      </c>
      <c r="F15" s="59">
        <v>183060</v>
      </c>
      <c r="G15" s="59">
        <v>2</v>
      </c>
      <c r="H15" s="59">
        <v>1300</v>
      </c>
      <c r="I15" s="59">
        <v>1149</v>
      </c>
      <c r="J15" s="60">
        <v>10</v>
      </c>
      <c r="K15" s="60">
        <v>3346</v>
      </c>
      <c r="L15" s="60">
        <v>51</v>
      </c>
      <c r="M15" s="60">
        <v>1</v>
      </c>
      <c r="N15" s="60">
        <v>1464</v>
      </c>
      <c r="O15" s="60">
        <v>900</v>
      </c>
      <c r="P15" s="59">
        <f t="shared" si="2"/>
        <v>14</v>
      </c>
      <c r="Q15" s="59">
        <f t="shared" si="3"/>
        <v>256301</v>
      </c>
      <c r="R15" s="59">
        <f t="shared" si="3"/>
        <v>184260</v>
      </c>
      <c r="S15" s="36">
        <f t="shared" si="1"/>
        <v>99</v>
      </c>
      <c r="T15" s="59">
        <v>4</v>
      </c>
      <c r="U15" s="59">
        <v>277</v>
      </c>
      <c r="V15" s="59">
        <v>187</v>
      </c>
      <c r="W15" s="37"/>
    </row>
    <row r="16" spans="1:23" ht="15" customHeight="1">
      <c r="A16" s="14" t="s">
        <v>68</v>
      </c>
      <c r="B16" s="58">
        <v>142094</v>
      </c>
      <c r="C16" s="59">
        <v>1</v>
      </c>
      <c r="D16" s="59"/>
      <c r="E16" s="59">
        <v>161900</v>
      </c>
      <c r="F16" s="59">
        <v>136179</v>
      </c>
      <c r="G16" s="59">
        <v>3</v>
      </c>
      <c r="H16" s="59">
        <v>6500</v>
      </c>
      <c r="I16" s="59">
        <v>2044</v>
      </c>
      <c r="J16" s="60">
        <v>8</v>
      </c>
      <c r="K16" s="60">
        <v>286</v>
      </c>
      <c r="L16" s="60">
        <v>231</v>
      </c>
      <c r="M16" s="60">
        <v>9</v>
      </c>
      <c r="N16" s="60">
        <v>1448</v>
      </c>
      <c r="O16" s="60">
        <v>543</v>
      </c>
      <c r="P16" s="59">
        <f t="shared" si="2"/>
        <v>21</v>
      </c>
      <c r="Q16" s="59">
        <f t="shared" si="3"/>
        <v>168686</v>
      </c>
      <c r="R16" s="59">
        <f t="shared" si="3"/>
        <v>138454</v>
      </c>
      <c r="S16" s="36">
        <f t="shared" si="1"/>
        <v>97.4</v>
      </c>
      <c r="T16" s="59">
        <f>1+3</f>
        <v>4</v>
      </c>
      <c r="U16" s="59">
        <f>62+251</f>
        <v>313</v>
      </c>
      <c r="V16" s="59">
        <f>24+244</f>
        <v>268</v>
      </c>
      <c r="W16" s="37"/>
    </row>
    <row r="17" spans="1:23" ht="15" customHeight="1">
      <c r="A17" s="14" t="s">
        <v>17</v>
      </c>
      <c r="B17" s="58">
        <v>141340</v>
      </c>
      <c r="C17" s="59">
        <v>1</v>
      </c>
      <c r="D17" s="59"/>
      <c r="E17" s="59">
        <v>143428</v>
      </c>
      <c r="F17" s="59">
        <v>135614</v>
      </c>
      <c r="G17" s="59"/>
      <c r="H17" s="59"/>
      <c r="I17" s="59"/>
      <c r="J17" s="60">
        <v>8</v>
      </c>
      <c r="K17" s="60">
        <v>0</v>
      </c>
      <c r="L17" s="60">
        <v>0</v>
      </c>
      <c r="M17" s="60">
        <v>1</v>
      </c>
      <c r="N17" s="60">
        <v>0</v>
      </c>
      <c r="O17" s="60">
        <v>0</v>
      </c>
      <c r="P17" s="59">
        <f t="shared" si="2"/>
        <v>10</v>
      </c>
      <c r="Q17" s="59">
        <f t="shared" si="3"/>
        <v>143428</v>
      </c>
      <c r="R17" s="59">
        <f t="shared" si="3"/>
        <v>135614</v>
      </c>
      <c r="S17" s="36">
        <f t="shared" si="1"/>
        <v>95.9</v>
      </c>
      <c r="T17" s="59"/>
      <c r="U17" s="59"/>
      <c r="V17" s="59"/>
      <c r="W17" s="37"/>
    </row>
    <row r="18" spans="1:23" ht="15" customHeight="1">
      <c r="A18" s="14" t="s">
        <v>18</v>
      </c>
      <c r="B18" s="58">
        <v>76859</v>
      </c>
      <c r="C18" s="60">
        <v>3</v>
      </c>
      <c r="D18" s="23">
        <v>1</v>
      </c>
      <c r="E18" s="59">
        <v>83815</v>
      </c>
      <c r="F18" s="59">
        <v>66170</v>
      </c>
      <c r="G18" s="59">
        <f>1+5</f>
        <v>6</v>
      </c>
      <c r="H18" s="59">
        <f>2380+1412</f>
        <v>3792</v>
      </c>
      <c r="I18" s="59">
        <f>2086+1230</f>
        <v>3316</v>
      </c>
      <c r="J18" s="60">
        <v>2</v>
      </c>
      <c r="K18" s="60">
        <v>521</v>
      </c>
      <c r="L18" s="60">
        <v>473</v>
      </c>
      <c r="M18" s="60">
        <v>1</v>
      </c>
      <c r="N18" s="60">
        <v>920</v>
      </c>
      <c r="O18" s="60">
        <v>100</v>
      </c>
      <c r="P18" s="59">
        <f t="shared" si="2"/>
        <v>12</v>
      </c>
      <c r="Q18" s="59">
        <f>E18+H18+K18</f>
        <v>88128</v>
      </c>
      <c r="R18" s="59">
        <f t="shared" si="3"/>
        <v>69959</v>
      </c>
      <c r="S18" s="36">
        <f t="shared" si="1"/>
        <v>91</v>
      </c>
      <c r="T18" s="59">
        <v>2</v>
      </c>
      <c r="U18" s="59">
        <v>185</v>
      </c>
      <c r="V18" s="59">
        <v>176</v>
      </c>
      <c r="W18" s="37"/>
    </row>
    <row r="19" spans="1:23" ht="15" customHeight="1">
      <c r="A19" s="14" t="s">
        <v>19</v>
      </c>
      <c r="B19" s="58">
        <v>51595</v>
      </c>
      <c r="C19" s="60">
        <v>1</v>
      </c>
      <c r="D19" s="23"/>
      <c r="E19" s="59">
        <v>61400</v>
      </c>
      <c r="F19" s="59">
        <v>51389</v>
      </c>
      <c r="G19" s="59"/>
      <c r="H19" s="59"/>
      <c r="I19" s="59"/>
      <c r="J19" s="60">
        <v>1</v>
      </c>
      <c r="K19" s="60">
        <v>210</v>
      </c>
      <c r="L19" s="60">
        <v>0</v>
      </c>
      <c r="M19" s="60"/>
      <c r="N19" s="60"/>
      <c r="O19" s="60"/>
      <c r="P19" s="59">
        <f t="shared" si="2"/>
        <v>2</v>
      </c>
      <c r="Q19" s="59">
        <f t="shared" si="3"/>
        <v>61610</v>
      </c>
      <c r="R19" s="59">
        <f t="shared" si="3"/>
        <v>51389</v>
      </c>
      <c r="S19" s="36">
        <f t="shared" si="1"/>
        <v>99.6</v>
      </c>
      <c r="T19" s="59"/>
      <c r="U19" s="59"/>
      <c r="V19" s="59"/>
      <c r="W19" s="37"/>
    </row>
    <row r="20" spans="1:23" ht="15" customHeight="1">
      <c r="A20" s="14" t="s">
        <v>60</v>
      </c>
      <c r="B20" s="58">
        <v>78989</v>
      </c>
      <c r="C20" s="60">
        <v>1</v>
      </c>
      <c r="D20" s="23"/>
      <c r="E20" s="59">
        <v>56420</v>
      </c>
      <c r="F20" s="59">
        <v>59688</v>
      </c>
      <c r="G20" s="59">
        <v>2</v>
      </c>
      <c r="H20" s="59">
        <v>2000</v>
      </c>
      <c r="I20" s="59">
        <v>320</v>
      </c>
      <c r="J20" s="60">
        <v>3</v>
      </c>
      <c r="K20" s="60">
        <v>0</v>
      </c>
      <c r="L20" s="60">
        <v>0</v>
      </c>
      <c r="M20" s="60">
        <v>5</v>
      </c>
      <c r="N20" s="60">
        <v>1012</v>
      </c>
      <c r="O20" s="60">
        <v>1300</v>
      </c>
      <c r="P20" s="59">
        <f t="shared" si="2"/>
        <v>11</v>
      </c>
      <c r="Q20" s="59">
        <f t="shared" si="3"/>
        <v>58420</v>
      </c>
      <c r="R20" s="59">
        <f t="shared" si="3"/>
        <v>60008</v>
      </c>
      <c r="S20" s="36">
        <f t="shared" si="1"/>
        <v>76</v>
      </c>
      <c r="T20" s="59">
        <v>1</v>
      </c>
      <c r="U20" s="59">
        <v>96</v>
      </c>
      <c r="V20" s="59">
        <v>96</v>
      </c>
      <c r="W20" s="37"/>
    </row>
    <row r="21" spans="1:23" ht="15" customHeight="1">
      <c r="A21" s="14" t="s">
        <v>20</v>
      </c>
      <c r="B21" s="58">
        <v>43595</v>
      </c>
      <c r="C21" s="60">
        <v>1</v>
      </c>
      <c r="D21" s="23"/>
      <c r="E21" s="59">
        <v>47820</v>
      </c>
      <c r="F21" s="59">
        <v>39556</v>
      </c>
      <c r="G21" s="59"/>
      <c r="H21" s="59"/>
      <c r="I21" s="59"/>
      <c r="J21" s="60"/>
      <c r="K21" s="60"/>
      <c r="L21" s="60"/>
      <c r="M21" s="60">
        <v>3</v>
      </c>
      <c r="N21" s="60">
        <v>350</v>
      </c>
      <c r="O21" s="60">
        <v>243</v>
      </c>
      <c r="P21" s="59">
        <f t="shared" si="2"/>
        <v>4</v>
      </c>
      <c r="Q21" s="59">
        <f t="shared" si="3"/>
        <v>47820</v>
      </c>
      <c r="R21" s="59">
        <f t="shared" si="3"/>
        <v>39556</v>
      </c>
      <c r="S21" s="36">
        <f t="shared" si="1"/>
        <v>90.7</v>
      </c>
      <c r="T21" s="59">
        <v>8</v>
      </c>
      <c r="U21" s="59">
        <v>724</v>
      </c>
      <c r="V21" s="59">
        <v>682</v>
      </c>
      <c r="W21" s="37"/>
    </row>
    <row r="22" spans="1:23" ht="15" customHeight="1">
      <c r="A22" s="14" t="s">
        <v>50</v>
      </c>
      <c r="B22" s="58">
        <v>63154</v>
      </c>
      <c r="C22" s="60">
        <v>1</v>
      </c>
      <c r="D22" s="23"/>
      <c r="E22" s="59">
        <v>62000</v>
      </c>
      <c r="F22" s="59">
        <v>56525</v>
      </c>
      <c r="G22" s="59">
        <v>1</v>
      </c>
      <c r="H22" s="59">
        <v>200</v>
      </c>
      <c r="I22" s="59">
        <v>98</v>
      </c>
      <c r="J22" s="60">
        <v>4</v>
      </c>
      <c r="K22" s="60">
        <v>1110</v>
      </c>
      <c r="L22" s="60">
        <v>0</v>
      </c>
      <c r="M22" s="60">
        <v>2</v>
      </c>
      <c r="N22" s="60">
        <v>1150</v>
      </c>
      <c r="O22" s="60">
        <v>0</v>
      </c>
      <c r="P22" s="59">
        <f t="shared" si="2"/>
        <v>8</v>
      </c>
      <c r="Q22" s="59">
        <f t="shared" si="3"/>
        <v>63310</v>
      </c>
      <c r="R22" s="59">
        <f t="shared" si="3"/>
        <v>56623</v>
      </c>
      <c r="S22" s="36">
        <f t="shared" si="1"/>
        <v>89.7</v>
      </c>
      <c r="T22" s="59">
        <v>35</v>
      </c>
      <c r="U22" s="59">
        <v>3468</v>
      </c>
      <c r="V22" s="59">
        <v>3419</v>
      </c>
      <c r="W22" s="37"/>
    </row>
    <row r="23" spans="1:23" ht="15" customHeight="1">
      <c r="A23" s="14" t="s">
        <v>21</v>
      </c>
      <c r="B23" s="58">
        <v>53309</v>
      </c>
      <c r="C23" s="59">
        <v>1</v>
      </c>
      <c r="D23" s="59"/>
      <c r="E23" s="59">
        <v>47000</v>
      </c>
      <c r="F23" s="59">
        <v>45051</v>
      </c>
      <c r="G23" s="59">
        <v>6</v>
      </c>
      <c r="H23" s="59">
        <v>10850</v>
      </c>
      <c r="I23" s="59">
        <v>8066</v>
      </c>
      <c r="J23" s="60">
        <v>1</v>
      </c>
      <c r="K23" s="60">
        <v>280</v>
      </c>
      <c r="L23" s="60">
        <v>0</v>
      </c>
      <c r="M23" s="60"/>
      <c r="N23" s="60"/>
      <c r="O23" s="60"/>
      <c r="P23" s="59">
        <f t="shared" si="2"/>
        <v>8</v>
      </c>
      <c r="Q23" s="59">
        <f t="shared" si="3"/>
        <v>58130</v>
      </c>
      <c r="R23" s="59">
        <f t="shared" si="3"/>
        <v>53117</v>
      </c>
      <c r="S23" s="36">
        <f t="shared" si="1"/>
        <v>99.6</v>
      </c>
      <c r="T23" s="59">
        <v>1</v>
      </c>
      <c r="U23" s="59">
        <v>100</v>
      </c>
      <c r="V23" s="59">
        <v>52</v>
      </c>
      <c r="W23" s="37"/>
    </row>
    <row r="24" spans="1:23" ht="15" customHeight="1">
      <c r="A24" s="14" t="s">
        <v>22</v>
      </c>
      <c r="B24" s="58">
        <v>29561</v>
      </c>
      <c r="C24" s="59">
        <v>1</v>
      </c>
      <c r="D24" s="59"/>
      <c r="E24" s="59">
        <v>37200</v>
      </c>
      <c r="F24" s="59">
        <v>28796</v>
      </c>
      <c r="G24" s="59"/>
      <c r="H24" s="59"/>
      <c r="I24" s="59"/>
      <c r="J24" s="60"/>
      <c r="K24" s="60"/>
      <c r="L24" s="60"/>
      <c r="M24" s="60"/>
      <c r="N24" s="60"/>
      <c r="O24" s="60"/>
      <c r="P24" s="59">
        <f t="shared" si="2"/>
        <v>1</v>
      </c>
      <c r="Q24" s="59">
        <f t="shared" si="3"/>
        <v>37200</v>
      </c>
      <c r="R24" s="59">
        <f t="shared" si="3"/>
        <v>28796</v>
      </c>
      <c r="S24" s="36">
        <f t="shared" si="1"/>
        <v>97.4</v>
      </c>
      <c r="T24" s="59"/>
      <c r="U24" s="59"/>
      <c r="V24" s="59"/>
      <c r="W24" s="37"/>
    </row>
    <row r="25" spans="1:23" ht="15" customHeight="1">
      <c r="A25" s="14" t="s">
        <v>23</v>
      </c>
      <c r="B25" s="58">
        <v>44471</v>
      </c>
      <c r="C25" s="59">
        <v>1</v>
      </c>
      <c r="D25" s="59"/>
      <c r="E25" s="59">
        <v>41570</v>
      </c>
      <c r="F25" s="59">
        <v>39449</v>
      </c>
      <c r="G25" s="59">
        <v>2</v>
      </c>
      <c r="H25" s="59">
        <v>5230</v>
      </c>
      <c r="I25" s="59">
        <v>3136</v>
      </c>
      <c r="J25" s="60">
        <v>1</v>
      </c>
      <c r="K25" s="60">
        <v>200</v>
      </c>
      <c r="L25" s="60">
        <v>157</v>
      </c>
      <c r="M25" s="60"/>
      <c r="N25" s="60"/>
      <c r="O25" s="60"/>
      <c r="P25" s="59">
        <f t="shared" si="2"/>
        <v>4</v>
      </c>
      <c r="Q25" s="59">
        <f t="shared" si="3"/>
        <v>47000</v>
      </c>
      <c r="R25" s="59">
        <f t="shared" si="3"/>
        <v>42742</v>
      </c>
      <c r="S25" s="36">
        <f t="shared" si="1"/>
        <v>96.1</v>
      </c>
      <c r="T25" s="59"/>
      <c r="U25" s="59"/>
      <c r="V25" s="59"/>
      <c r="W25" s="37"/>
    </row>
    <row r="26" spans="1:23" ht="15" customHeight="1">
      <c r="A26" s="14" t="s">
        <v>24</v>
      </c>
      <c r="B26" s="58">
        <v>77424</v>
      </c>
      <c r="C26" s="59">
        <v>1</v>
      </c>
      <c r="D26" s="59"/>
      <c r="E26" s="59">
        <v>77800</v>
      </c>
      <c r="F26" s="59">
        <v>65991</v>
      </c>
      <c r="G26" s="59"/>
      <c r="H26" s="59"/>
      <c r="I26" s="59"/>
      <c r="J26" s="60"/>
      <c r="K26" s="60"/>
      <c r="L26" s="60"/>
      <c r="M26" s="60"/>
      <c r="N26" s="60"/>
      <c r="O26" s="60"/>
      <c r="P26" s="59">
        <f t="shared" si="2"/>
        <v>1</v>
      </c>
      <c r="Q26" s="59">
        <f t="shared" si="3"/>
        <v>77800</v>
      </c>
      <c r="R26" s="59">
        <f t="shared" si="3"/>
        <v>65991</v>
      </c>
      <c r="S26" s="36">
        <f t="shared" si="1"/>
        <v>85.2</v>
      </c>
      <c r="T26" s="59"/>
      <c r="U26" s="59"/>
      <c r="V26" s="59"/>
      <c r="W26" s="37"/>
    </row>
    <row r="27" spans="1:23" ht="15" customHeight="1">
      <c r="A27" s="14" t="s">
        <v>25</v>
      </c>
      <c r="B27" s="58">
        <v>106999</v>
      </c>
      <c r="C27" s="60">
        <v>2</v>
      </c>
      <c r="D27" s="23">
        <v>2</v>
      </c>
      <c r="E27" s="59">
        <v>130280</v>
      </c>
      <c r="F27" s="59">
        <v>101121</v>
      </c>
      <c r="G27" s="59"/>
      <c r="H27" s="59"/>
      <c r="I27" s="59"/>
      <c r="J27" s="60">
        <v>2</v>
      </c>
      <c r="K27" s="60">
        <v>0</v>
      </c>
      <c r="L27" s="60">
        <v>0</v>
      </c>
      <c r="M27" s="60">
        <v>12</v>
      </c>
      <c r="N27" s="60">
        <v>16918</v>
      </c>
      <c r="O27" s="60">
        <v>3920</v>
      </c>
      <c r="P27" s="59">
        <f t="shared" si="2"/>
        <v>16</v>
      </c>
      <c r="Q27" s="59">
        <f t="shared" si="3"/>
        <v>130280</v>
      </c>
      <c r="R27" s="59">
        <f t="shared" si="3"/>
        <v>101121</v>
      </c>
      <c r="S27" s="36">
        <f t="shared" si="1"/>
        <v>94.5</v>
      </c>
      <c r="T27" s="59">
        <v>6</v>
      </c>
      <c r="U27" s="59">
        <v>542</v>
      </c>
      <c r="V27" s="59">
        <v>513</v>
      </c>
      <c r="W27" s="37"/>
    </row>
    <row r="28" spans="1:23" ht="15" customHeight="1">
      <c r="A28" s="14" t="s">
        <v>26</v>
      </c>
      <c r="B28" s="58">
        <v>83589</v>
      </c>
      <c r="C28" s="60">
        <v>1</v>
      </c>
      <c r="D28" s="23">
        <v>1</v>
      </c>
      <c r="E28" s="59">
        <v>51800</v>
      </c>
      <c r="F28" s="59">
        <v>74173</v>
      </c>
      <c r="G28" s="59"/>
      <c r="H28" s="59"/>
      <c r="I28" s="59"/>
      <c r="J28" s="60">
        <v>5</v>
      </c>
      <c r="K28" s="60">
        <v>699</v>
      </c>
      <c r="L28" s="60">
        <v>192</v>
      </c>
      <c r="M28" s="60">
        <v>8</v>
      </c>
      <c r="N28" s="60">
        <v>574</v>
      </c>
      <c r="O28" s="60">
        <v>0</v>
      </c>
      <c r="P28" s="59">
        <f t="shared" si="2"/>
        <v>14</v>
      </c>
      <c r="Q28" s="59">
        <f t="shared" si="3"/>
        <v>52499</v>
      </c>
      <c r="R28" s="59">
        <f t="shared" si="3"/>
        <v>74365</v>
      </c>
      <c r="S28" s="36">
        <f t="shared" si="1"/>
        <v>89</v>
      </c>
      <c r="T28" s="59"/>
      <c r="U28" s="59"/>
      <c r="V28" s="59"/>
      <c r="W28" s="37"/>
    </row>
    <row r="29" spans="1:23" ht="15" customHeight="1">
      <c r="A29" s="14" t="s">
        <v>27</v>
      </c>
      <c r="B29" s="58">
        <v>219093</v>
      </c>
      <c r="C29" s="60">
        <v>1</v>
      </c>
      <c r="D29" s="23"/>
      <c r="E29" s="59">
        <v>182300</v>
      </c>
      <c r="F29" s="59">
        <v>182429</v>
      </c>
      <c r="G29" s="59">
        <v>94</v>
      </c>
      <c r="H29" s="59">
        <v>30676</v>
      </c>
      <c r="I29" s="59">
        <v>18459</v>
      </c>
      <c r="J29" s="60">
        <v>23</v>
      </c>
      <c r="K29" s="60">
        <v>4739</v>
      </c>
      <c r="L29" s="60">
        <v>2231</v>
      </c>
      <c r="M29" s="60">
        <v>15</v>
      </c>
      <c r="N29" s="60">
        <v>14074</v>
      </c>
      <c r="O29" s="60">
        <v>803</v>
      </c>
      <c r="P29" s="59">
        <f t="shared" si="2"/>
        <v>133</v>
      </c>
      <c r="Q29" s="59">
        <f t="shared" si="3"/>
        <v>217715</v>
      </c>
      <c r="R29" s="59">
        <f t="shared" si="3"/>
        <v>203119</v>
      </c>
      <c r="S29" s="36">
        <f t="shared" si="1"/>
        <v>92.7</v>
      </c>
      <c r="T29" s="59">
        <v>29</v>
      </c>
      <c r="U29" s="59">
        <v>2788</v>
      </c>
      <c r="V29" s="59">
        <v>2323</v>
      </c>
      <c r="W29" s="37"/>
    </row>
    <row r="30" spans="1:23" ht="15" customHeight="1">
      <c r="A30" s="14" t="s">
        <v>28</v>
      </c>
      <c r="B30" s="58">
        <v>156380</v>
      </c>
      <c r="C30" s="59">
        <v>1</v>
      </c>
      <c r="D30" s="59"/>
      <c r="E30" s="59">
        <v>154000</v>
      </c>
      <c r="F30" s="59">
        <v>152286</v>
      </c>
      <c r="G30" s="59"/>
      <c r="H30" s="59"/>
      <c r="I30" s="59"/>
      <c r="J30" s="60">
        <v>1</v>
      </c>
      <c r="K30" s="60">
        <v>0</v>
      </c>
      <c r="L30" s="60">
        <v>0</v>
      </c>
      <c r="M30" s="60">
        <v>5</v>
      </c>
      <c r="N30" s="60">
        <v>1730</v>
      </c>
      <c r="O30" s="60">
        <v>1168</v>
      </c>
      <c r="P30" s="59">
        <f t="shared" si="2"/>
        <v>7</v>
      </c>
      <c r="Q30" s="59">
        <f t="shared" si="3"/>
        <v>154000</v>
      </c>
      <c r="R30" s="59">
        <f t="shared" si="3"/>
        <v>152286</v>
      </c>
      <c r="S30" s="36">
        <f t="shared" si="1"/>
        <v>97.4</v>
      </c>
      <c r="T30" s="59"/>
      <c r="U30" s="59"/>
      <c r="V30" s="59"/>
      <c r="W30" s="37"/>
    </row>
    <row r="31" spans="1:23" ht="15" customHeight="1">
      <c r="A31" s="14" t="s">
        <v>29</v>
      </c>
      <c r="B31" s="58">
        <v>66653</v>
      </c>
      <c r="C31" s="59">
        <v>2</v>
      </c>
      <c r="D31" s="59"/>
      <c r="E31" s="59">
        <v>68300</v>
      </c>
      <c r="F31" s="59">
        <v>50134</v>
      </c>
      <c r="G31" s="59"/>
      <c r="H31" s="59"/>
      <c r="I31" s="59"/>
      <c r="J31" s="60">
        <v>2</v>
      </c>
      <c r="K31" s="60">
        <v>320</v>
      </c>
      <c r="L31" s="60">
        <v>170</v>
      </c>
      <c r="M31" s="60"/>
      <c r="N31" s="60"/>
      <c r="O31" s="60"/>
      <c r="P31" s="59">
        <f t="shared" si="2"/>
        <v>4</v>
      </c>
      <c r="Q31" s="59">
        <f t="shared" si="3"/>
        <v>68620</v>
      </c>
      <c r="R31" s="59">
        <f t="shared" si="3"/>
        <v>50304</v>
      </c>
      <c r="S31" s="36">
        <f t="shared" si="1"/>
        <v>75.5</v>
      </c>
      <c r="T31" s="59">
        <v>2</v>
      </c>
      <c r="U31" s="59">
        <v>167</v>
      </c>
      <c r="V31" s="59">
        <v>158</v>
      </c>
      <c r="W31" s="37"/>
    </row>
    <row r="32" spans="1:23" ht="15" customHeight="1">
      <c r="A32" s="14" t="s">
        <v>30</v>
      </c>
      <c r="B32" s="58">
        <v>29382</v>
      </c>
      <c r="C32" s="59">
        <v>1</v>
      </c>
      <c r="D32" s="59"/>
      <c r="E32" s="59">
        <v>44050</v>
      </c>
      <c r="F32" s="59">
        <v>27749</v>
      </c>
      <c r="G32" s="59"/>
      <c r="H32" s="59"/>
      <c r="I32" s="59"/>
      <c r="J32" s="60">
        <v>1</v>
      </c>
      <c r="K32" s="60">
        <v>130</v>
      </c>
      <c r="L32" s="60">
        <v>130</v>
      </c>
      <c r="M32" s="60"/>
      <c r="N32" s="60"/>
      <c r="O32" s="60"/>
      <c r="P32" s="59">
        <f t="shared" si="2"/>
        <v>2</v>
      </c>
      <c r="Q32" s="59">
        <f t="shared" si="3"/>
        <v>44180</v>
      </c>
      <c r="R32" s="59">
        <f t="shared" si="3"/>
        <v>27879</v>
      </c>
      <c r="S32" s="36">
        <f t="shared" si="1"/>
        <v>94.9</v>
      </c>
      <c r="T32" s="59">
        <v>1</v>
      </c>
      <c r="U32" s="59">
        <v>94</v>
      </c>
      <c r="V32" s="59">
        <v>92</v>
      </c>
      <c r="W32" s="37"/>
    </row>
    <row r="33" spans="1:23" ht="15" customHeight="1">
      <c r="A33" s="14" t="s">
        <v>31</v>
      </c>
      <c r="B33" s="58">
        <v>63856</v>
      </c>
      <c r="C33" s="59">
        <v>1</v>
      </c>
      <c r="D33" s="59"/>
      <c r="E33" s="59">
        <v>68240</v>
      </c>
      <c r="F33" s="59">
        <v>63055</v>
      </c>
      <c r="G33" s="59"/>
      <c r="H33" s="59"/>
      <c r="I33" s="59"/>
      <c r="J33" s="60">
        <v>2</v>
      </c>
      <c r="K33" s="60">
        <v>0</v>
      </c>
      <c r="L33" s="60">
        <v>0</v>
      </c>
      <c r="M33" s="60"/>
      <c r="N33" s="60"/>
      <c r="O33" s="60"/>
      <c r="P33" s="59">
        <f t="shared" si="2"/>
        <v>3</v>
      </c>
      <c r="Q33" s="59">
        <f t="shared" si="3"/>
        <v>68240</v>
      </c>
      <c r="R33" s="59">
        <f t="shared" si="3"/>
        <v>63055</v>
      </c>
      <c r="S33" s="36">
        <f t="shared" si="1"/>
        <v>98.7</v>
      </c>
      <c r="T33" s="59"/>
      <c r="U33" s="59"/>
      <c r="V33" s="59"/>
      <c r="W33" s="37"/>
    </row>
    <row r="34" spans="1:23" ht="15" customHeight="1">
      <c r="A34" s="14" t="s">
        <v>32</v>
      </c>
      <c r="B34" s="58">
        <v>43144</v>
      </c>
      <c r="C34" s="59">
        <v>1</v>
      </c>
      <c r="D34" s="59"/>
      <c r="E34" s="59">
        <v>32130</v>
      </c>
      <c r="F34" s="59">
        <v>25415</v>
      </c>
      <c r="G34" s="59">
        <v>8</v>
      </c>
      <c r="H34" s="59">
        <v>23165</v>
      </c>
      <c r="I34" s="59">
        <v>17038</v>
      </c>
      <c r="J34" s="60">
        <v>1</v>
      </c>
      <c r="K34" s="60">
        <v>0</v>
      </c>
      <c r="L34" s="60">
        <v>0</v>
      </c>
      <c r="M34" s="60"/>
      <c r="N34" s="60"/>
      <c r="O34" s="60"/>
      <c r="P34" s="59">
        <f t="shared" si="2"/>
        <v>10</v>
      </c>
      <c r="Q34" s="59">
        <f t="shared" si="3"/>
        <v>55295</v>
      </c>
      <c r="R34" s="59">
        <f t="shared" si="3"/>
        <v>42453</v>
      </c>
      <c r="S34" s="36">
        <f t="shared" si="1"/>
        <v>98.4</v>
      </c>
      <c r="T34" s="59">
        <v>1</v>
      </c>
      <c r="U34" s="59">
        <v>93</v>
      </c>
      <c r="V34" s="59">
        <v>96</v>
      </c>
      <c r="W34" s="37"/>
    </row>
    <row r="35" spans="1:23" ht="15" customHeight="1">
      <c r="A35" s="14" t="s">
        <v>33</v>
      </c>
      <c r="B35" s="58">
        <v>53814</v>
      </c>
      <c r="C35" s="59">
        <v>1</v>
      </c>
      <c r="D35" s="59"/>
      <c r="E35" s="59">
        <v>59900</v>
      </c>
      <c r="F35" s="59">
        <v>53447</v>
      </c>
      <c r="G35" s="59"/>
      <c r="H35" s="59"/>
      <c r="I35" s="59"/>
      <c r="J35" s="60">
        <v>1</v>
      </c>
      <c r="K35" s="60">
        <v>300</v>
      </c>
      <c r="L35" s="60">
        <v>205</v>
      </c>
      <c r="M35" s="60"/>
      <c r="N35" s="60"/>
      <c r="O35" s="60"/>
      <c r="P35" s="59">
        <f t="shared" si="2"/>
        <v>2</v>
      </c>
      <c r="Q35" s="59">
        <f t="shared" si="3"/>
        <v>60200</v>
      </c>
      <c r="R35" s="59">
        <f t="shared" si="3"/>
        <v>53652</v>
      </c>
      <c r="S35" s="36">
        <f t="shared" si="1"/>
        <v>99.7</v>
      </c>
      <c r="T35" s="59">
        <v>1</v>
      </c>
      <c r="U35" s="59">
        <v>95</v>
      </c>
      <c r="V35" s="59">
        <v>95</v>
      </c>
      <c r="W35" s="37"/>
    </row>
    <row r="36" spans="1:23" ht="15" customHeight="1">
      <c r="A36" s="14" t="s">
        <v>34</v>
      </c>
      <c r="B36" s="58">
        <v>105237</v>
      </c>
      <c r="C36" s="59">
        <v>1</v>
      </c>
      <c r="D36" s="59"/>
      <c r="E36" s="59">
        <v>97900</v>
      </c>
      <c r="F36" s="59">
        <v>92900</v>
      </c>
      <c r="G36" s="59">
        <v>18</v>
      </c>
      <c r="H36" s="59">
        <v>3815</v>
      </c>
      <c r="I36" s="59">
        <v>2939</v>
      </c>
      <c r="J36" s="60">
        <v>7</v>
      </c>
      <c r="K36" s="60">
        <v>582</v>
      </c>
      <c r="L36" s="60">
        <v>419</v>
      </c>
      <c r="M36" s="60">
        <v>1</v>
      </c>
      <c r="N36" s="60">
        <v>0</v>
      </c>
      <c r="O36" s="60">
        <v>0</v>
      </c>
      <c r="P36" s="59">
        <f t="shared" si="2"/>
        <v>27</v>
      </c>
      <c r="Q36" s="59">
        <f t="shared" si="3"/>
        <v>102297</v>
      </c>
      <c r="R36" s="59">
        <f t="shared" si="3"/>
        <v>96258</v>
      </c>
      <c r="S36" s="36">
        <f t="shared" si="1"/>
        <v>91.5</v>
      </c>
      <c r="T36" s="59">
        <v>20</v>
      </c>
      <c r="U36" s="59">
        <v>1761</v>
      </c>
      <c r="V36" s="59">
        <v>1246</v>
      </c>
      <c r="W36" s="37"/>
    </row>
    <row r="37" spans="1:23" ht="15" customHeight="1">
      <c r="A37" s="14" t="s">
        <v>35</v>
      </c>
      <c r="B37" s="58">
        <v>54937</v>
      </c>
      <c r="C37" s="59">
        <v>1</v>
      </c>
      <c r="D37" s="59"/>
      <c r="E37" s="59">
        <v>47530</v>
      </c>
      <c r="F37" s="59">
        <v>44929</v>
      </c>
      <c r="G37" s="59"/>
      <c r="H37" s="59"/>
      <c r="I37" s="59"/>
      <c r="J37" s="60">
        <v>1</v>
      </c>
      <c r="K37" s="60">
        <v>0</v>
      </c>
      <c r="L37" s="60">
        <v>0</v>
      </c>
      <c r="M37" s="60"/>
      <c r="N37" s="60"/>
      <c r="O37" s="60"/>
      <c r="P37" s="59">
        <f t="shared" si="2"/>
        <v>2</v>
      </c>
      <c r="Q37" s="59">
        <f t="shared" si="3"/>
        <v>47530</v>
      </c>
      <c r="R37" s="59">
        <f t="shared" si="3"/>
        <v>44929</v>
      </c>
      <c r="S37" s="36">
        <f t="shared" si="1"/>
        <v>81.8</v>
      </c>
      <c r="T37" s="59"/>
      <c r="U37" s="59"/>
      <c r="V37" s="59"/>
      <c r="W37" s="37"/>
    </row>
    <row r="38" spans="1:23" ht="15" customHeight="1">
      <c r="A38" s="14" t="s">
        <v>36</v>
      </c>
      <c r="B38" s="58">
        <v>44159</v>
      </c>
      <c r="C38" s="60">
        <v>2</v>
      </c>
      <c r="D38" s="23">
        <v>1</v>
      </c>
      <c r="E38" s="59">
        <v>43182</v>
      </c>
      <c r="F38" s="59">
        <v>30340</v>
      </c>
      <c r="G38" s="59"/>
      <c r="H38" s="59"/>
      <c r="I38" s="59"/>
      <c r="J38" s="60">
        <v>2</v>
      </c>
      <c r="K38" s="60">
        <v>0</v>
      </c>
      <c r="L38" s="60">
        <v>0</v>
      </c>
      <c r="M38" s="60">
        <v>1</v>
      </c>
      <c r="N38" s="60">
        <v>0</v>
      </c>
      <c r="O38" s="60">
        <v>0</v>
      </c>
      <c r="P38" s="59">
        <f t="shared" si="2"/>
        <v>5</v>
      </c>
      <c r="Q38" s="59">
        <f t="shared" si="3"/>
        <v>43182</v>
      </c>
      <c r="R38" s="59">
        <f t="shared" si="3"/>
        <v>30340</v>
      </c>
      <c r="S38" s="36">
        <f t="shared" si="1"/>
        <v>68.7</v>
      </c>
      <c r="T38" s="59"/>
      <c r="U38" s="59"/>
      <c r="V38" s="59"/>
      <c r="W38" s="37"/>
    </row>
    <row r="39" spans="1:23" ht="15" customHeight="1">
      <c r="A39" s="14" t="s">
        <v>37</v>
      </c>
      <c r="B39" s="58">
        <v>42267</v>
      </c>
      <c r="C39" s="59">
        <v>1</v>
      </c>
      <c r="D39" s="59"/>
      <c r="E39" s="59">
        <v>46200</v>
      </c>
      <c r="F39" s="59">
        <v>41161</v>
      </c>
      <c r="G39" s="59">
        <v>1</v>
      </c>
      <c r="H39" s="59">
        <v>220</v>
      </c>
      <c r="I39" s="59">
        <v>197</v>
      </c>
      <c r="J39" s="60">
        <v>1</v>
      </c>
      <c r="K39" s="60">
        <v>100</v>
      </c>
      <c r="L39" s="60">
        <v>110</v>
      </c>
      <c r="M39" s="60">
        <v>1</v>
      </c>
      <c r="N39" s="60">
        <v>0</v>
      </c>
      <c r="O39" s="60">
        <v>0</v>
      </c>
      <c r="P39" s="59">
        <f t="shared" si="2"/>
        <v>4</v>
      </c>
      <c r="Q39" s="59">
        <f t="shared" si="3"/>
        <v>46520</v>
      </c>
      <c r="R39" s="59">
        <f t="shared" si="3"/>
        <v>41468</v>
      </c>
      <c r="S39" s="36">
        <f t="shared" si="1"/>
        <v>98.1</v>
      </c>
      <c r="T39" s="59">
        <v>6</v>
      </c>
      <c r="U39" s="59">
        <v>556</v>
      </c>
      <c r="V39" s="59">
        <v>507</v>
      </c>
      <c r="W39" s="37"/>
    </row>
    <row r="40" spans="1:23" ht="15" customHeight="1">
      <c r="A40" s="14" t="s">
        <v>51</v>
      </c>
      <c r="B40" s="58">
        <v>43433</v>
      </c>
      <c r="C40" s="59">
        <v>1</v>
      </c>
      <c r="D40" s="59"/>
      <c r="E40" s="59">
        <v>42810</v>
      </c>
      <c r="F40" s="59">
        <v>40088</v>
      </c>
      <c r="G40" s="59"/>
      <c r="H40" s="59"/>
      <c r="I40" s="59"/>
      <c r="J40" s="60">
        <v>1</v>
      </c>
      <c r="K40" s="60">
        <v>140</v>
      </c>
      <c r="L40" s="60">
        <v>115</v>
      </c>
      <c r="M40" s="60"/>
      <c r="N40" s="60"/>
      <c r="O40" s="60"/>
      <c r="P40" s="59">
        <f t="shared" si="2"/>
        <v>2</v>
      </c>
      <c r="Q40" s="59">
        <f t="shared" si="3"/>
        <v>42950</v>
      </c>
      <c r="R40" s="59">
        <f t="shared" si="3"/>
        <v>40203</v>
      </c>
      <c r="S40" s="36">
        <f t="shared" si="1"/>
        <v>92.6</v>
      </c>
      <c r="T40" s="59">
        <v>4</v>
      </c>
      <c r="U40" s="59">
        <v>373</v>
      </c>
      <c r="V40" s="59">
        <v>425</v>
      </c>
      <c r="W40" s="37"/>
    </row>
    <row r="41" spans="1:23" ht="15" customHeight="1">
      <c r="A41" s="14" t="s">
        <v>52</v>
      </c>
      <c r="B41" s="58">
        <v>94055</v>
      </c>
      <c r="C41" s="59">
        <v>1</v>
      </c>
      <c r="D41" s="59"/>
      <c r="E41" s="59">
        <v>94300</v>
      </c>
      <c r="F41" s="59">
        <v>85841</v>
      </c>
      <c r="G41" s="59"/>
      <c r="H41" s="59"/>
      <c r="I41" s="59"/>
      <c r="J41" s="60">
        <v>6</v>
      </c>
      <c r="K41" s="60">
        <v>5352</v>
      </c>
      <c r="L41" s="60">
        <v>3181</v>
      </c>
      <c r="M41" s="60">
        <v>2</v>
      </c>
      <c r="N41" s="60">
        <v>3030</v>
      </c>
      <c r="O41" s="60">
        <v>3030</v>
      </c>
      <c r="P41" s="59">
        <f t="shared" si="2"/>
        <v>9</v>
      </c>
      <c r="Q41" s="59">
        <f t="shared" si="3"/>
        <v>99652</v>
      </c>
      <c r="R41" s="59">
        <f t="shared" si="3"/>
        <v>89022</v>
      </c>
      <c r="S41" s="36">
        <f t="shared" si="1"/>
        <v>94.6</v>
      </c>
      <c r="T41" s="59">
        <v>1</v>
      </c>
      <c r="U41" s="59">
        <v>97</v>
      </c>
      <c r="V41" s="59">
        <v>58</v>
      </c>
      <c r="W41" s="37"/>
    </row>
    <row r="42" spans="1:23" ht="15" customHeight="1">
      <c r="A42" s="14" t="s">
        <v>53</v>
      </c>
      <c r="B42" s="58">
        <v>35635</v>
      </c>
      <c r="C42" s="59">
        <v>1</v>
      </c>
      <c r="D42" s="59"/>
      <c r="E42" s="59">
        <v>36000</v>
      </c>
      <c r="F42" s="59">
        <v>33699</v>
      </c>
      <c r="G42" s="59"/>
      <c r="H42" s="59"/>
      <c r="I42" s="59"/>
      <c r="J42" s="60"/>
      <c r="K42" s="60"/>
      <c r="L42" s="60"/>
      <c r="M42" s="60"/>
      <c r="N42" s="60"/>
      <c r="O42" s="60"/>
      <c r="P42" s="59">
        <f t="shared" si="2"/>
        <v>1</v>
      </c>
      <c r="Q42" s="59">
        <f t="shared" si="3"/>
        <v>36000</v>
      </c>
      <c r="R42" s="59">
        <f t="shared" si="3"/>
        <v>33699</v>
      </c>
      <c r="S42" s="36">
        <f t="shared" si="1"/>
        <v>94.6</v>
      </c>
      <c r="T42" s="59"/>
      <c r="U42" s="59"/>
      <c r="V42" s="59"/>
      <c r="W42" s="37"/>
    </row>
    <row r="43" spans="1:23" ht="15" customHeight="1">
      <c r="A43" s="14" t="s">
        <v>54</v>
      </c>
      <c r="B43" s="58">
        <v>48090</v>
      </c>
      <c r="C43" s="59">
        <v>1</v>
      </c>
      <c r="D43" s="59"/>
      <c r="E43" s="59">
        <v>48500</v>
      </c>
      <c r="F43" s="59">
        <v>39969</v>
      </c>
      <c r="G43" s="59"/>
      <c r="H43" s="59"/>
      <c r="I43" s="59"/>
      <c r="J43" s="60">
        <v>1</v>
      </c>
      <c r="K43" s="60">
        <v>100</v>
      </c>
      <c r="L43" s="60">
        <v>100</v>
      </c>
      <c r="M43" s="60"/>
      <c r="N43" s="60"/>
      <c r="O43" s="60"/>
      <c r="P43" s="59">
        <f t="shared" si="2"/>
        <v>2</v>
      </c>
      <c r="Q43" s="59">
        <f t="shared" si="3"/>
        <v>48600</v>
      </c>
      <c r="R43" s="59">
        <f t="shared" si="3"/>
        <v>40069</v>
      </c>
      <c r="S43" s="36">
        <f t="shared" si="1"/>
        <v>83.3</v>
      </c>
      <c r="T43" s="59">
        <v>2</v>
      </c>
      <c r="U43" s="59">
        <v>200</v>
      </c>
      <c r="V43" s="59">
        <v>110</v>
      </c>
      <c r="W43" s="37"/>
    </row>
    <row r="44" spans="1:23" ht="15" customHeight="1">
      <c r="A44" s="14" t="s">
        <v>55</v>
      </c>
      <c r="B44" s="58">
        <v>47061</v>
      </c>
      <c r="C44" s="59">
        <v>1</v>
      </c>
      <c r="D44" s="59"/>
      <c r="E44" s="59">
        <v>48900</v>
      </c>
      <c r="F44" s="59">
        <v>45456</v>
      </c>
      <c r="G44" s="59"/>
      <c r="H44" s="59"/>
      <c r="I44" s="59"/>
      <c r="J44" s="60">
        <v>4</v>
      </c>
      <c r="K44" s="60">
        <v>120</v>
      </c>
      <c r="L44" s="60">
        <v>295</v>
      </c>
      <c r="M44" s="60"/>
      <c r="N44" s="60"/>
      <c r="O44" s="60"/>
      <c r="P44" s="59">
        <f t="shared" si="2"/>
        <v>5</v>
      </c>
      <c r="Q44" s="59">
        <f t="shared" si="3"/>
        <v>49020</v>
      </c>
      <c r="R44" s="59">
        <f t="shared" si="3"/>
        <v>45751</v>
      </c>
      <c r="S44" s="36">
        <f t="shared" si="1"/>
        <v>97.2</v>
      </c>
      <c r="T44" s="59">
        <v>1</v>
      </c>
      <c r="U44" s="59">
        <v>60</v>
      </c>
      <c r="V44" s="59">
        <v>97</v>
      </c>
      <c r="W44" s="37"/>
    </row>
    <row r="45" spans="1:23" ht="15" customHeight="1">
      <c r="A45" s="14" t="s">
        <v>56</v>
      </c>
      <c r="B45" s="58">
        <v>51451</v>
      </c>
      <c r="C45" s="60">
        <v>2</v>
      </c>
      <c r="D45" s="23">
        <v>1</v>
      </c>
      <c r="E45" s="59">
        <v>52135</v>
      </c>
      <c r="F45" s="59">
        <v>49500</v>
      </c>
      <c r="G45" s="59"/>
      <c r="H45" s="59"/>
      <c r="I45" s="59"/>
      <c r="J45" s="60">
        <v>3</v>
      </c>
      <c r="K45" s="60">
        <v>415</v>
      </c>
      <c r="L45" s="60">
        <v>120</v>
      </c>
      <c r="M45" s="60">
        <v>1</v>
      </c>
      <c r="N45" s="60">
        <v>703</v>
      </c>
      <c r="O45" s="60">
        <v>0</v>
      </c>
      <c r="P45" s="59">
        <f t="shared" si="2"/>
        <v>6</v>
      </c>
      <c r="Q45" s="59">
        <f t="shared" si="3"/>
        <v>52550</v>
      </c>
      <c r="R45" s="59">
        <f t="shared" si="3"/>
        <v>49620</v>
      </c>
      <c r="S45" s="36">
        <f t="shared" si="1"/>
        <v>96.4</v>
      </c>
      <c r="T45" s="60"/>
      <c r="U45" s="60"/>
      <c r="V45" s="60"/>
      <c r="W45" s="37"/>
    </row>
    <row r="46" spans="1:23" ht="15" customHeight="1">
      <c r="A46" s="14" t="s">
        <v>38</v>
      </c>
      <c r="B46" s="58">
        <v>33121</v>
      </c>
      <c r="C46" s="59">
        <v>1</v>
      </c>
      <c r="D46" s="59"/>
      <c r="E46" s="59">
        <v>44700</v>
      </c>
      <c r="F46" s="59">
        <v>28846</v>
      </c>
      <c r="G46" s="59"/>
      <c r="H46" s="59"/>
      <c r="I46" s="59"/>
      <c r="J46" s="60">
        <v>3</v>
      </c>
      <c r="K46" s="60">
        <v>813</v>
      </c>
      <c r="L46" s="60">
        <v>559</v>
      </c>
      <c r="M46" s="60">
        <v>2</v>
      </c>
      <c r="N46" s="60">
        <v>0</v>
      </c>
      <c r="O46" s="60">
        <v>0</v>
      </c>
      <c r="P46" s="59">
        <f t="shared" si="2"/>
        <v>6</v>
      </c>
      <c r="Q46" s="59">
        <f t="shared" si="3"/>
        <v>45513</v>
      </c>
      <c r="R46" s="59">
        <f t="shared" si="3"/>
        <v>29405</v>
      </c>
      <c r="S46" s="36">
        <f t="shared" si="1"/>
        <v>88.8</v>
      </c>
      <c r="T46" s="59"/>
      <c r="U46" s="59"/>
      <c r="V46" s="59"/>
      <c r="W46" s="37"/>
    </row>
    <row r="47" spans="1:23" ht="15" customHeight="1">
      <c r="A47" s="14" t="s">
        <v>39</v>
      </c>
      <c r="B47" s="58">
        <v>17222</v>
      </c>
      <c r="C47" s="59">
        <v>1</v>
      </c>
      <c r="D47" s="59"/>
      <c r="E47" s="59">
        <v>29600</v>
      </c>
      <c r="F47" s="59">
        <v>17193</v>
      </c>
      <c r="G47" s="59"/>
      <c r="H47" s="59"/>
      <c r="I47" s="59"/>
      <c r="J47" s="60">
        <v>1</v>
      </c>
      <c r="K47" s="60">
        <v>0</v>
      </c>
      <c r="L47" s="60">
        <v>0</v>
      </c>
      <c r="M47" s="60"/>
      <c r="N47" s="60"/>
      <c r="O47" s="60"/>
      <c r="P47" s="59">
        <f t="shared" si="2"/>
        <v>2</v>
      </c>
      <c r="Q47" s="59">
        <f t="shared" si="3"/>
        <v>29600</v>
      </c>
      <c r="R47" s="59">
        <f t="shared" si="3"/>
        <v>17193</v>
      </c>
      <c r="S47" s="36">
        <f t="shared" si="1"/>
        <v>99.8</v>
      </c>
      <c r="T47" s="59"/>
      <c r="U47" s="59"/>
      <c r="V47" s="59"/>
      <c r="W47" s="37"/>
    </row>
    <row r="48" spans="1:23" ht="15" customHeight="1">
      <c r="A48" s="14" t="s">
        <v>40</v>
      </c>
      <c r="B48" s="58">
        <v>20444</v>
      </c>
      <c r="C48" s="59">
        <v>1</v>
      </c>
      <c r="D48" s="59"/>
      <c r="E48" s="59">
        <v>21192</v>
      </c>
      <c r="F48" s="59">
        <v>20231</v>
      </c>
      <c r="G48" s="59"/>
      <c r="H48" s="59"/>
      <c r="I48" s="59"/>
      <c r="J48" s="60">
        <v>1</v>
      </c>
      <c r="K48" s="60">
        <v>0</v>
      </c>
      <c r="L48" s="60">
        <v>0</v>
      </c>
      <c r="M48" s="60"/>
      <c r="N48" s="60"/>
      <c r="O48" s="60"/>
      <c r="P48" s="59">
        <f t="shared" si="2"/>
        <v>2</v>
      </c>
      <c r="Q48" s="59">
        <f t="shared" si="3"/>
        <v>21192</v>
      </c>
      <c r="R48" s="59">
        <f t="shared" si="3"/>
        <v>20231</v>
      </c>
      <c r="S48" s="36">
        <f t="shared" si="1"/>
        <v>99</v>
      </c>
      <c r="T48" s="59"/>
      <c r="U48" s="59"/>
      <c r="V48" s="59"/>
      <c r="W48" s="37"/>
    </row>
    <row r="49" spans="1:23" ht="15" customHeight="1">
      <c r="A49" s="14" t="s">
        <v>41</v>
      </c>
      <c r="B49" s="58">
        <v>37856</v>
      </c>
      <c r="C49" s="60">
        <v>2</v>
      </c>
      <c r="D49" s="23">
        <v>1</v>
      </c>
      <c r="E49" s="59">
        <v>44575</v>
      </c>
      <c r="F49" s="59">
        <v>37736</v>
      </c>
      <c r="G49" s="59"/>
      <c r="H49" s="59"/>
      <c r="I49" s="59"/>
      <c r="J49" s="60"/>
      <c r="K49" s="60"/>
      <c r="L49" s="60"/>
      <c r="M49" s="60">
        <v>5</v>
      </c>
      <c r="N49" s="60">
        <v>0</v>
      </c>
      <c r="O49" s="60">
        <v>0</v>
      </c>
      <c r="P49" s="59">
        <f t="shared" si="2"/>
        <v>7</v>
      </c>
      <c r="Q49" s="59">
        <f t="shared" si="3"/>
        <v>44575</v>
      </c>
      <c r="R49" s="59">
        <f t="shared" si="3"/>
        <v>37736</v>
      </c>
      <c r="S49" s="36">
        <f t="shared" si="1"/>
        <v>99.7</v>
      </c>
      <c r="T49" s="60"/>
      <c r="U49" s="60"/>
      <c r="V49" s="60"/>
      <c r="W49" s="37"/>
    </row>
    <row r="50" spans="1:23" ht="15" customHeight="1">
      <c r="A50" s="14" t="s">
        <v>42</v>
      </c>
      <c r="B50" s="58">
        <v>18575</v>
      </c>
      <c r="C50" s="59">
        <v>1</v>
      </c>
      <c r="D50" s="59"/>
      <c r="E50" s="59">
        <v>15300</v>
      </c>
      <c r="F50" s="59">
        <v>9096</v>
      </c>
      <c r="G50" s="59">
        <v>8</v>
      </c>
      <c r="H50" s="59">
        <v>15280</v>
      </c>
      <c r="I50" s="59">
        <v>9315</v>
      </c>
      <c r="J50" s="60">
        <v>1</v>
      </c>
      <c r="K50" s="60">
        <v>70</v>
      </c>
      <c r="L50" s="60">
        <v>34</v>
      </c>
      <c r="M50" s="60"/>
      <c r="N50" s="60"/>
      <c r="O50" s="60"/>
      <c r="P50" s="59">
        <f t="shared" si="2"/>
        <v>10</v>
      </c>
      <c r="Q50" s="59">
        <f t="shared" si="3"/>
        <v>30650</v>
      </c>
      <c r="R50" s="59">
        <f t="shared" si="3"/>
        <v>18445</v>
      </c>
      <c r="S50" s="36">
        <f t="shared" si="1"/>
        <v>99.3</v>
      </c>
      <c r="T50" s="59"/>
      <c r="U50" s="59"/>
      <c r="V50" s="59"/>
      <c r="W50" s="37"/>
    </row>
    <row r="51" spans="1:23" ht="15" customHeight="1">
      <c r="A51" s="14" t="s">
        <v>43</v>
      </c>
      <c r="B51" s="58">
        <v>16316</v>
      </c>
      <c r="C51" s="59">
        <v>1</v>
      </c>
      <c r="D51" s="59"/>
      <c r="E51" s="59">
        <v>17530</v>
      </c>
      <c r="F51" s="59">
        <v>15553</v>
      </c>
      <c r="G51" s="59"/>
      <c r="H51" s="59"/>
      <c r="I51" s="59"/>
      <c r="J51" s="60"/>
      <c r="K51" s="60"/>
      <c r="L51" s="60"/>
      <c r="M51" s="60">
        <v>2</v>
      </c>
      <c r="N51" s="60">
        <v>5716</v>
      </c>
      <c r="O51" s="60">
        <v>2686</v>
      </c>
      <c r="P51" s="59">
        <f t="shared" si="2"/>
        <v>3</v>
      </c>
      <c r="Q51" s="59">
        <f t="shared" si="3"/>
        <v>17530</v>
      </c>
      <c r="R51" s="59">
        <f t="shared" si="3"/>
        <v>15553</v>
      </c>
      <c r="S51" s="36">
        <f t="shared" si="1"/>
        <v>95.3</v>
      </c>
      <c r="T51" s="59">
        <v>1</v>
      </c>
      <c r="U51" s="59">
        <v>51</v>
      </c>
      <c r="V51" s="59">
        <v>56</v>
      </c>
      <c r="W51" s="37"/>
    </row>
    <row r="52" spans="1:23" ht="11.25" customHeight="1">
      <c r="A52" s="14" t="s">
        <v>44</v>
      </c>
      <c r="B52" s="58">
        <v>47796</v>
      </c>
      <c r="C52" s="59">
        <v>1</v>
      </c>
      <c r="D52" s="59"/>
      <c r="E52" s="59">
        <v>43400</v>
      </c>
      <c r="F52" s="59">
        <v>40257</v>
      </c>
      <c r="G52" s="59"/>
      <c r="H52" s="59"/>
      <c r="I52" s="59"/>
      <c r="J52" s="60">
        <v>6</v>
      </c>
      <c r="K52" s="60">
        <v>1752</v>
      </c>
      <c r="L52" s="60">
        <v>250</v>
      </c>
      <c r="M52" s="60">
        <v>3</v>
      </c>
      <c r="N52" s="60">
        <v>637</v>
      </c>
      <c r="O52" s="60">
        <v>206</v>
      </c>
      <c r="P52" s="59">
        <f t="shared" si="2"/>
        <v>10</v>
      </c>
      <c r="Q52" s="59">
        <f t="shared" si="3"/>
        <v>45152</v>
      </c>
      <c r="R52" s="59">
        <f t="shared" si="3"/>
        <v>40507</v>
      </c>
      <c r="S52" s="36">
        <f t="shared" si="1"/>
        <v>84.7</v>
      </c>
      <c r="T52" s="59">
        <v>1</v>
      </c>
      <c r="U52" s="59">
        <v>60</v>
      </c>
      <c r="V52" s="59">
        <v>50</v>
      </c>
      <c r="W52" s="37"/>
    </row>
    <row r="53" spans="1:23" ht="15" customHeight="1">
      <c r="A53" s="14" t="s">
        <v>45</v>
      </c>
      <c r="B53" s="58">
        <v>9424</v>
      </c>
      <c r="C53" s="59">
        <v>1</v>
      </c>
      <c r="D53" s="59"/>
      <c r="E53" s="59">
        <v>10200</v>
      </c>
      <c r="F53" s="59">
        <v>9263</v>
      </c>
      <c r="G53" s="59"/>
      <c r="H53" s="59"/>
      <c r="I53" s="59"/>
      <c r="J53" s="60"/>
      <c r="K53" s="60"/>
      <c r="L53" s="60"/>
      <c r="M53" s="60"/>
      <c r="N53" s="60"/>
      <c r="O53" s="60"/>
      <c r="P53" s="59">
        <f t="shared" si="2"/>
        <v>1</v>
      </c>
      <c r="Q53" s="59">
        <f t="shared" si="3"/>
        <v>10200</v>
      </c>
      <c r="R53" s="59">
        <f t="shared" si="3"/>
        <v>9263</v>
      </c>
      <c r="S53" s="36">
        <f t="shared" si="1"/>
        <v>98.3</v>
      </c>
      <c r="T53" s="59"/>
      <c r="U53" s="59"/>
      <c r="V53" s="59"/>
      <c r="W53" s="37"/>
    </row>
    <row r="54" spans="1:23" ht="15" customHeight="1">
      <c r="A54" s="14" t="s">
        <v>46</v>
      </c>
      <c r="B54" s="58">
        <v>22361</v>
      </c>
      <c r="C54" s="59">
        <v>1</v>
      </c>
      <c r="D54" s="59"/>
      <c r="E54" s="59">
        <v>25700</v>
      </c>
      <c r="F54" s="59">
        <v>21376</v>
      </c>
      <c r="G54" s="59"/>
      <c r="H54" s="59"/>
      <c r="I54" s="59"/>
      <c r="J54" s="60"/>
      <c r="K54" s="60"/>
      <c r="L54" s="60"/>
      <c r="M54" s="60"/>
      <c r="N54" s="60"/>
      <c r="O54" s="60"/>
      <c r="P54" s="59">
        <f t="shared" si="2"/>
        <v>1</v>
      </c>
      <c r="Q54" s="59">
        <f t="shared" si="3"/>
        <v>25700</v>
      </c>
      <c r="R54" s="59">
        <f t="shared" si="3"/>
        <v>21376</v>
      </c>
      <c r="S54" s="36">
        <f t="shared" si="1"/>
        <v>95.6</v>
      </c>
      <c r="T54" s="59">
        <v>3</v>
      </c>
      <c r="U54" s="59">
        <v>290</v>
      </c>
      <c r="V54" s="59">
        <v>259</v>
      </c>
      <c r="W54" s="37"/>
    </row>
    <row r="55" spans="1:23" ht="15" customHeight="1">
      <c r="A55" s="14" t="s">
        <v>47</v>
      </c>
      <c r="B55" s="58">
        <v>9004</v>
      </c>
      <c r="C55" s="59">
        <v>1</v>
      </c>
      <c r="D55" s="59"/>
      <c r="E55" s="59">
        <v>14200</v>
      </c>
      <c r="F55" s="59">
        <v>8941</v>
      </c>
      <c r="G55" s="59"/>
      <c r="H55" s="59"/>
      <c r="I55" s="59"/>
      <c r="J55" s="60">
        <v>1</v>
      </c>
      <c r="K55" s="60">
        <v>0</v>
      </c>
      <c r="L55" s="60">
        <v>0</v>
      </c>
      <c r="M55" s="60"/>
      <c r="N55" s="60"/>
      <c r="O55" s="60"/>
      <c r="P55" s="59">
        <f t="shared" si="2"/>
        <v>2</v>
      </c>
      <c r="Q55" s="59">
        <f t="shared" si="3"/>
        <v>14200</v>
      </c>
      <c r="R55" s="59">
        <f t="shared" si="3"/>
        <v>8941</v>
      </c>
      <c r="S55" s="36">
        <f t="shared" si="1"/>
        <v>99.3</v>
      </c>
      <c r="T55" s="59"/>
      <c r="U55" s="59"/>
      <c r="V55" s="59"/>
      <c r="W55" s="37"/>
    </row>
    <row r="56" spans="1:23" ht="15" customHeight="1">
      <c r="A56" s="14" t="s">
        <v>48</v>
      </c>
      <c r="B56" s="58">
        <v>24891</v>
      </c>
      <c r="C56" s="59">
        <v>1</v>
      </c>
      <c r="D56" s="59"/>
      <c r="E56" s="59">
        <v>28900</v>
      </c>
      <c r="F56" s="59">
        <v>23860</v>
      </c>
      <c r="G56" s="59"/>
      <c r="H56" s="59"/>
      <c r="I56" s="59"/>
      <c r="J56" s="60">
        <v>2</v>
      </c>
      <c r="K56" s="60">
        <v>0</v>
      </c>
      <c r="L56" s="60">
        <v>0</v>
      </c>
      <c r="M56" s="60"/>
      <c r="N56" s="60"/>
      <c r="O56" s="60"/>
      <c r="P56" s="59">
        <f t="shared" si="2"/>
        <v>3</v>
      </c>
      <c r="Q56" s="59">
        <f t="shared" si="3"/>
        <v>28900</v>
      </c>
      <c r="R56" s="59">
        <f t="shared" si="3"/>
        <v>23860</v>
      </c>
      <c r="S56" s="36">
        <f t="shared" si="1"/>
        <v>95.9</v>
      </c>
      <c r="T56" s="59"/>
      <c r="U56" s="59"/>
      <c r="V56" s="59"/>
      <c r="W56" s="37"/>
    </row>
    <row r="57" spans="1:23" ht="15" customHeight="1">
      <c r="A57" s="14" t="s">
        <v>49</v>
      </c>
      <c r="B57" s="58">
        <v>16764</v>
      </c>
      <c r="C57" s="60">
        <v>1</v>
      </c>
      <c r="D57" s="23">
        <v>1</v>
      </c>
      <c r="E57" s="59">
        <v>23200</v>
      </c>
      <c r="F57" s="59">
        <v>16495</v>
      </c>
      <c r="G57" s="59"/>
      <c r="H57" s="59"/>
      <c r="I57" s="59"/>
      <c r="J57" s="60"/>
      <c r="K57" s="60"/>
      <c r="L57" s="60"/>
      <c r="M57" s="60"/>
      <c r="N57" s="60"/>
      <c r="O57" s="60"/>
      <c r="P57" s="59">
        <f t="shared" si="2"/>
        <v>1</v>
      </c>
      <c r="Q57" s="59">
        <f t="shared" si="3"/>
        <v>23200</v>
      </c>
      <c r="R57" s="59">
        <f t="shared" si="3"/>
        <v>16495</v>
      </c>
      <c r="S57" s="36">
        <f t="shared" si="1"/>
        <v>98.4</v>
      </c>
      <c r="T57" s="60"/>
      <c r="U57" s="60"/>
      <c r="V57" s="60"/>
      <c r="W57" s="37"/>
    </row>
    <row r="58" spans="1:22" ht="15" customHeight="1" thickBot="1">
      <c r="A58" s="14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1"/>
      <c r="U58" s="11"/>
      <c r="V58" s="11"/>
    </row>
    <row r="59" spans="1:22" ht="15" customHeight="1">
      <c r="A59" s="2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" customHeight="1">
      <c r="A60" s="5" t="s">
        <v>72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5"/>
      <c r="T60" s="3"/>
      <c r="U60" s="3"/>
      <c r="V60" s="3"/>
    </row>
    <row r="61" ht="15" customHeight="1">
      <c r="A61" s="1" t="s">
        <v>61</v>
      </c>
    </row>
    <row r="62" ht="15" customHeight="1">
      <c r="A62" s="19" t="s">
        <v>14</v>
      </c>
    </row>
    <row r="63" ht="15" customHeight="1">
      <c r="A63" s="19" t="s">
        <v>62</v>
      </c>
    </row>
    <row r="64" ht="15" customHeight="1">
      <c r="A64" s="19" t="s">
        <v>63</v>
      </c>
    </row>
    <row r="65" ht="15" customHeight="1">
      <c r="A65" s="19" t="s">
        <v>73</v>
      </c>
    </row>
  </sheetData>
  <sheetProtection/>
  <mergeCells count="20">
    <mergeCell ref="B3:B4"/>
    <mergeCell ref="E5:E6"/>
    <mergeCell ref="F5:F6"/>
    <mergeCell ref="H5:H6"/>
    <mergeCell ref="C5:D6"/>
    <mergeCell ref="G5:G6"/>
    <mergeCell ref="I5:I6"/>
    <mergeCell ref="K5:K6"/>
    <mergeCell ref="L5:L6"/>
    <mergeCell ref="N5:N6"/>
    <mergeCell ref="J5:J6"/>
    <mergeCell ref="M5:M6"/>
    <mergeCell ref="V5:V6"/>
    <mergeCell ref="U2:V2"/>
    <mergeCell ref="O5:O6"/>
    <mergeCell ref="Q5:Q6"/>
    <mergeCell ref="R5:R6"/>
    <mergeCell ref="U5:U6"/>
    <mergeCell ref="P5:P6"/>
    <mergeCell ref="T5:T6"/>
  </mergeCells>
  <printOptions/>
  <pageMargins left="0.7874015748031497" right="0.5905511811023623" top="0.7874015748031497" bottom="0.7086614173228347" header="0.5118110236220472" footer="0.5118110236220472"/>
  <pageSetup fitToWidth="2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2016-07-11T02:33:09Z</cp:lastPrinted>
  <dcterms:created xsi:type="dcterms:W3CDTF">2000-12-14T13:17:01Z</dcterms:created>
  <dcterms:modified xsi:type="dcterms:W3CDTF">2016-09-23T04:21:46Z</dcterms:modified>
  <cp:category/>
  <cp:version/>
  <cp:contentType/>
  <cp:contentStatus/>
</cp:coreProperties>
</file>